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\Documents\BEAR\BIENNIAL\2014\"/>
    </mc:Choice>
  </mc:AlternateContent>
  <bookViews>
    <workbookView xWindow="0" yWindow="30" windowWidth="17115" windowHeight="9720"/>
  </bookViews>
  <sheets>
    <sheet name="Data" sheetId="1" r:id="rId1"/>
    <sheet name="Wyoming" sheetId="10" r:id="rId2"/>
    <sheet name="Utah" sheetId="11" r:id="rId3"/>
    <sheet name="Wyoming (old)" sheetId="4" r:id="rId4"/>
    <sheet name="Utah (old)" sheetId="7" r:id="rId5"/>
    <sheet name="Sheet1" sheetId="9" r:id="rId6"/>
  </sheets>
  <externalReferences>
    <externalReference r:id="rId7"/>
  </externalReferences>
  <definedNames>
    <definedName name="_xlnm.Print_Area" localSheetId="0">Data!$B$3:$EY$114</definedName>
    <definedName name="_xlnm.Print_Titles" localSheetId="0">Data!$A:$A,Data!$1:$2</definedName>
  </definedNames>
  <calcPr calcId="152511"/>
</workbook>
</file>

<file path=xl/calcChain.xml><?xml version="1.0" encoding="utf-8"?>
<calcChain xmlns="http://schemas.openxmlformats.org/spreadsheetml/2006/main">
  <c r="BH100" i="1" l="1"/>
  <c r="BL100" i="1"/>
  <c r="BK100" i="1"/>
  <c r="AQ106" i="1"/>
  <c r="AQ103" i="1"/>
  <c r="S106" i="1" l="1"/>
  <c r="R106" i="1"/>
  <c r="S103" i="1"/>
  <c r="R103" i="1"/>
  <c r="B101" i="1"/>
  <c r="B122" i="1"/>
  <c r="EY86" i="1"/>
  <c r="EY118" i="1"/>
  <c r="EY119" i="1"/>
  <c r="C122" i="1"/>
  <c r="EY91" i="1"/>
  <c r="EY78" i="1" l="1"/>
  <c r="EY74" i="1"/>
  <c r="EY72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EY60" i="1" s="1"/>
  <c r="EY95" i="1"/>
  <c r="EX93" i="1"/>
  <c r="EX80" i="1"/>
  <c r="EX82" i="1"/>
  <c r="EX127" i="1" s="1"/>
  <c r="EW93" i="1"/>
  <c r="EW80" i="1"/>
  <c r="EW82" i="1"/>
  <c r="EW127" i="1" s="1"/>
  <c r="EV93" i="1"/>
  <c r="EV80" i="1"/>
  <c r="EV82" i="1"/>
  <c r="EV127" i="1" s="1"/>
  <c r="EU93" i="1"/>
  <c r="EU80" i="1"/>
  <c r="EU82" i="1"/>
  <c r="ET93" i="1"/>
  <c r="ET80" i="1"/>
  <c r="ET82" i="1"/>
  <c r="ET127" i="1" s="1"/>
  <c r="ES93" i="1"/>
  <c r="ES80" i="1"/>
  <c r="ES82" i="1"/>
  <c r="ES123" i="1" s="1"/>
  <c r="ES104" i="1" s="1"/>
  <c r="ER93" i="1"/>
  <c r="ER80" i="1"/>
  <c r="ER82" i="1"/>
  <c r="ER127" i="1" s="1"/>
  <c r="EQ93" i="1"/>
  <c r="EQ80" i="1"/>
  <c r="EQ98" i="1" s="1"/>
  <c r="EQ109" i="1" s="1"/>
  <c r="EQ82" i="1"/>
  <c r="EP93" i="1"/>
  <c r="EP80" i="1"/>
  <c r="EP82" i="1"/>
  <c r="EP127" i="1" s="1"/>
  <c r="EO93" i="1"/>
  <c r="EO80" i="1"/>
  <c r="EO82" i="1"/>
  <c r="EO127" i="1" s="1"/>
  <c r="EN93" i="1"/>
  <c r="EN98" i="1" s="1"/>
  <c r="EN109" i="1" s="1"/>
  <c r="EN80" i="1"/>
  <c r="EN82" i="1"/>
  <c r="EN127" i="1" s="1"/>
  <c r="EM93" i="1"/>
  <c r="EM80" i="1"/>
  <c r="EM82" i="1"/>
  <c r="EL93" i="1"/>
  <c r="EL80" i="1"/>
  <c r="EL82" i="1"/>
  <c r="EL127" i="1" s="1"/>
  <c r="EK93" i="1"/>
  <c r="EK80" i="1"/>
  <c r="EK82" i="1"/>
  <c r="EK127" i="1" s="1"/>
  <c r="EJ93" i="1"/>
  <c r="EJ80" i="1"/>
  <c r="EJ82" i="1"/>
  <c r="EJ127" i="1" s="1"/>
  <c r="EI93" i="1"/>
  <c r="EI80" i="1"/>
  <c r="EI82" i="1"/>
  <c r="EH93" i="1"/>
  <c r="EH80" i="1"/>
  <c r="EH82" i="1"/>
  <c r="EH127" i="1" s="1"/>
  <c r="EG93" i="1"/>
  <c r="EG80" i="1"/>
  <c r="EG82" i="1"/>
  <c r="EF93" i="1"/>
  <c r="EF80" i="1"/>
  <c r="EF82" i="1"/>
  <c r="EF127" i="1" s="1"/>
  <c r="EE93" i="1"/>
  <c r="EE80" i="1"/>
  <c r="EE82" i="1"/>
  <c r="ED93" i="1"/>
  <c r="ED80" i="1"/>
  <c r="ED82" i="1"/>
  <c r="ED127" i="1" s="1"/>
  <c r="EC93" i="1"/>
  <c r="EC80" i="1"/>
  <c r="EC82" i="1"/>
  <c r="EB93" i="1"/>
  <c r="EB80" i="1"/>
  <c r="EB82" i="1"/>
  <c r="EB123" i="1" s="1"/>
  <c r="EB104" i="1" s="1"/>
  <c r="EA93" i="1"/>
  <c r="EA80" i="1"/>
  <c r="EA82" i="1"/>
  <c r="DZ93" i="1"/>
  <c r="DZ80" i="1"/>
  <c r="DZ82" i="1"/>
  <c r="DZ127" i="1" s="1"/>
  <c r="DY93" i="1"/>
  <c r="DY80" i="1"/>
  <c r="DY82" i="1"/>
  <c r="DY123" i="1" s="1"/>
  <c r="DY104" i="1" s="1"/>
  <c r="DX93" i="1"/>
  <c r="DX110" i="1" s="1"/>
  <c r="DX80" i="1"/>
  <c r="DX82" i="1"/>
  <c r="DX123" i="1" s="1"/>
  <c r="DX125" i="1" s="1"/>
  <c r="DW93" i="1"/>
  <c r="DW80" i="1"/>
  <c r="DW82" i="1"/>
  <c r="DV93" i="1"/>
  <c r="DV80" i="1"/>
  <c r="DV82" i="1"/>
  <c r="DV127" i="1" s="1"/>
  <c r="DU93" i="1"/>
  <c r="DU80" i="1"/>
  <c r="DU82" i="1"/>
  <c r="DT93" i="1"/>
  <c r="DT110" i="1" s="1"/>
  <c r="DT80" i="1"/>
  <c r="DT82" i="1"/>
  <c r="DT127" i="1" s="1"/>
  <c r="DS93" i="1"/>
  <c r="DS80" i="1"/>
  <c r="DS82" i="1"/>
  <c r="DR93" i="1"/>
  <c r="DR80" i="1"/>
  <c r="DR82" i="1"/>
  <c r="DR123" i="1" s="1"/>
  <c r="DR125" i="1" s="1"/>
  <c r="DQ93" i="1"/>
  <c r="DQ80" i="1"/>
  <c r="DQ82" i="1"/>
  <c r="DP93" i="1"/>
  <c r="DP80" i="1"/>
  <c r="DP82" i="1"/>
  <c r="DP127" i="1" s="1"/>
  <c r="DO93" i="1"/>
  <c r="DO80" i="1"/>
  <c r="DO82" i="1"/>
  <c r="DN93" i="1"/>
  <c r="DN80" i="1"/>
  <c r="DN82" i="1"/>
  <c r="DN127" i="1" s="1"/>
  <c r="DM93" i="1"/>
  <c r="DM80" i="1"/>
  <c r="DM82" i="1"/>
  <c r="DL93" i="1"/>
  <c r="DL98" i="1" s="1"/>
  <c r="DL109" i="1" s="1"/>
  <c r="DL80" i="1"/>
  <c r="DL82" i="1"/>
  <c r="DK93" i="1"/>
  <c r="DK80" i="1"/>
  <c r="DK82" i="1"/>
  <c r="DJ93" i="1"/>
  <c r="DJ80" i="1"/>
  <c r="DJ82" i="1"/>
  <c r="DJ127" i="1" s="1"/>
  <c r="DI93" i="1"/>
  <c r="DI80" i="1"/>
  <c r="DI82" i="1"/>
  <c r="DI123" i="1" s="1"/>
  <c r="DI104" i="1" s="1"/>
  <c r="DH93" i="1"/>
  <c r="DH80" i="1"/>
  <c r="DH82" i="1"/>
  <c r="DG93" i="1"/>
  <c r="DG80" i="1"/>
  <c r="DG82" i="1"/>
  <c r="DG127" i="1" s="1"/>
  <c r="DF93" i="1"/>
  <c r="DF80" i="1"/>
  <c r="DF82" i="1"/>
  <c r="DF127" i="1" s="1"/>
  <c r="DF110" i="1" s="1"/>
  <c r="DE93" i="1"/>
  <c r="DE80" i="1"/>
  <c r="DE82" i="1"/>
  <c r="DE123" i="1" s="1"/>
  <c r="DE104" i="1" s="1"/>
  <c r="DD93" i="1"/>
  <c r="DD80" i="1"/>
  <c r="DD82" i="1"/>
  <c r="DC93" i="1"/>
  <c r="DC110" i="1" s="1"/>
  <c r="DC80" i="1"/>
  <c r="DC98" i="1" s="1"/>
  <c r="DC82" i="1"/>
  <c r="DC127" i="1" s="1"/>
  <c r="DB93" i="1"/>
  <c r="DB80" i="1"/>
  <c r="DB82" i="1"/>
  <c r="DB123" i="1" s="1"/>
  <c r="DB125" i="1" s="1"/>
  <c r="DB107" i="1" s="1"/>
  <c r="DA93" i="1"/>
  <c r="DA80" i="1"/>
  <c r="DA82" i="1"/>
  <c r="CZ93" i="1"/>
  <c r="CZ80" i="1"/>
  <c r="CZ82" i="1"/>
  <c r="CZ127" i="1" s="1"/>
  <c r="CY93" i="1"/>
  <c r="CY80" i="1"/>
  <c r="CY98" i="1" s="1"/>
  <c r="CY82" i="1"/>
  <c r="CX93" i="1"/>
  <c r="CX80" i="1"/>
  <c r="CX82" i="1"/>
  <c r="CX127" i="1" s="1"/>
  <c r="CW93" i="1"/>
  <c r="CW80" i="1"/>
  <c r="CW82" i="1"/>
  <c r="CV93" i="1"/>
  <c r="CV80" i="1"/>
  <c r="CV82" i="1"/>
  <c r="CV127" i="1" s="1"/>
  <c r="CU93" i="1"/>
  <c r="CU80" i="1"/>
  <c r="CU82" i="1"/>
  <c r="CT93" i="1"/>
  <c r="CT80" i="1"/>
  <c r="CT82" i="1"/>
  <c r="CT127" i="1" s="1"/>
  <c r="CS93" i="1"/>
  <c r="CS80" i="1"/>
  <c r="CS82" i="1"/>
  <c r="CR93" i="1"/>
  <c r="CR80" i="1"/>
  <c r="CR82" i="1"/>
  <c r="CQ93" i="1"/>
  <c r="CQ80" i="1"/>
  <c r="CQ82" i="1"/>
  <c r="CP93" i="1"/>
  <c r="CP80" i="1"/>
  <c r="CP82" i="1"/>
  <c r="CP127" i="1" s="1"/>
  <c r="CO93" i="1"/>
  <c r="CO80" i="1"/>
  <c r="CO82" i="1"/>
  <c r="CN93" i="1"/>
  <c r="CN110" i="1" s="1"/>
  <c r="CN80" i="1"/>
  <c r="CN82" i="1"/>
  <c r="CN127" i="1" s="1"/>
  <c r="CM93" i="1"/>
  <c r="CM80" i="1"/>
  <c r="CM82" i="1"/>
  <c r="CL93" i="1"/>
  <c r="CL80" i="1"/>
  <c r="CL82" i="1"/>
  <c r="CL127" i="1" s="1"/>
  <c r="CK93" i="1"/>
  <c r="CK80" i="1"/>
  <c r="CK82" i="1"/>
  <c r="CJ93" i="1"/>
  <c r="CJ80" i="1"/>
  <c r="CJ82" i="1"/>
  <c r="CJ123" i="1" s="1"/>
  <c r="CJ125" i="1" s="1"/>
  <c r="CI93" i="1"/>
  <c r="CI80" i="1"/>
  <c r="CI82" i="1"/>
  <c r="CH93" i="1"/>
  <c r="CH80" i="1"/>
  <c r="CH82" i="1"/>
  <c r="CH127" i="1" s="1"/>
  <c r="CG93" i="1"/>
  <c r="CG80" i="1"/>
  <c r="CG82" i="1"/>
  <c r="CG127" i="1" s="1"/>
  <c r="CF93" i="1"/>
  <c r="CF110" i="1" s="1"/>
  <c r="CF80" i="1"/>
  <c r="CF82" i="1"/>
  <c r="CE93" i="1"/>
  <c r="CE80" i="1"/>
  <c r="CE82" i="1"/>
  <c r="CD93" i="1"/>
  <c r="CD80" i="1"/>
  <c r="CD82" i="1"/>
  <c r="CD127" i="1" s="1"/>
  <c r="CC93" i="1"/>
  <c r="CC80" i="1"/>
  <c r="CC82" i="1"/>
  <c r="CB93" i="1"/>
  <c r="CB110" i="1" s="1"/>
  <c r="CB80" i="1"/>
  <c r="CB82" i="1"/>
  <c r="CB123" i="1" s="1"/>
  <c r="CB125" i="1" s="1"/>
  <c r="CA93" i="1"/>
  <c r="CA80" i="1"/>
  <c r="CA98" i="1" s="1"/>
  <c r="CA82" i="1"/>
  <c r="BZ93" i="1"/>
  <c r="BZ80" i="1"/>
  <c r="BZ82" i="1"/>
  <c r="BZ127" i="1" s="1"/>
  <c r="BY93" i="1"/>
  <c r="BY80" i="1"/>
  <c r="BY82" i="1"/>
  <c r="BY123" i="1" s="1"/>
  <c r="BY125" i="1" s="1"/>
  <c r="BX93" i="1"/>
  <c r="BX80" i="1"/>
  <c r="BX82" i="1"/>
  <c r="BW93" i="1"/>
  <c r="BW80" i="1"/>
  <c r="BW98" i="1" s="1"/>
  <c r="BW82" i="1"/>
  <c r="BV93" i="1"/>
  <c r="BV80" i="1"/>
  <c r="BV82" i="1"/>
  <c r="BV123" i="1" s="1"/>
  <c r="BV125" i="1" s="1"/>
  <c r="BV107" i="1" s="1"/>
  <c r="BU93" i="1"/>
  <c r="BU80" i="1"/>
  <c r="BU82" i="1"/>
  <c r="BT93" i="1"/>
  <c r="BT80" i="1"/>
  <c r="BT82" i="1"/>
  <c r="BT127" i="1" s="1"/>
  <c r="BS93" i="1"/>
  <c r="BS80" i="1"/>
  <c r="BS82" i="1"/>
  <c r="BR93" i="1"/>
  <c r="BR80" i="1"/>
  <c r="BR82" i="1"/>
  <c r="BR127" i="1" s="1"/>
  <c r="BQ93" i="1"/>
  <c r="BQ80" i="1"/>
  <c r="BQ82" i="1"/>
  <c r="BQ123" i="1" s="1"/>
  <c r="BQ125" i="1" s="1"/>
  <c r="BQ107" i="1" s="1"/>
  <c r="BP93" i="1"/>
  <c r="BP110" i="1" s="1"/>
  <c r="BP80" i="1"/>
  <c r="BP82" i="1"/>
  <c r="BO93" i="1"/>
  <c r="BO80" i="1"/>
  <c r="BO82" i="1"/>
  <c r="BN93" i="1"/>
  <c r="BN80" i="1"/>
  <c r="BN82" i="1"/>
  <c r="BN123" i="1" s="1"/>
  <c r="BN125" i="1" s="1"/>
  <c r="BN107" i="1" s="1"/>
  <c r="BM93" i="1"/>
  <c r="BM80" i="1"/>
  <c r="BM82" i="1"/>
  <c r="BL93" i="1"/>
  <c r="BL80" i="1"/>
  <c r="BL82" i="1"/>
  <c r="BL123" i="1" s="1"/>
  <c r="BL125" i="1" s="1"/>
  <c r="BL107" i="1" s="1"/>
  <c r="BK93" i="1"/>
  <c r="BK80" i="1"/>
  <c r="BK82" i="1"/>
  <c r="BJ93" i="1"/>
  <c r="BJ80" i="1"/>
  <c r="BJ82" i="1"/>
  <c r="BJ127" i="1" s="1"/>
  <c r="BI93" i="1"/>
  <c r="BI80" i="1"/>
  <c r="BI82" i="1"/>
  <c r="BI123" i="1" s="1"/>
  <c r="BI125" i="1" s="1"/>
  <c r="BH93" i="1"/>
  <c r="BH80" i="1"/>
  <c r="BH82" i="1"/>
  <c r="BG93" i="1"/>
  <c r="BG80" i="1"/>
  <c r="BG98" i="1" s="1"/>
  <c r="BG82" i="1"/>
  <c r="BG127" i="1" s="1"/>
  <c r="BF93" i="1"/>
  <c r="BF80" i="1"/>
  <c r="BF82" i="1"/>
  <c r="BF127" i="1" s="1"/>
  <c r="BF110" i="1" s="1"/>
  <c r="BE93" i="1"/>
  <c r="BE80" i="1"/>
  <c r="BE82" i="1"/>
  <c r="BD93" i="1"/>
  <c r="BD80" i="1"/>
  <c r="BD82" i="1"/>
  <c r="BD127" i="1" s="1"/>
  <c r="BC93" i="1"/>
  <c r="BC80" i="1"/>
  <c r="BC82" i="1"/>
  <c r="BB93" i="1"/>
  <c r="BB80" i="1"/>
  <c r="BB82" i="1"/>
  <c r="BB123" i="1" s="1"/>
  <c r="BB125" i="1" s="1"/>
  <c r="BA93" i="1"/>
  <c r="BA80" i="1"/>
  <c r="BA82" i="1"/>
  <c r="BA127" i="1" s="1"/>
  <c r="AZ93" i="1"/>
  <c r="AZ80" i="1"/>
  <c r="AZ82" i="1"/>
  <c r="AZ127" i="1" s="1"/>
  <c r="AY93" i="1"/>
  <c r="AY110" i="1" s="1"/>
  <c r="AY80" i="1"/>
  <c r="AY98" i="1" s="1"/>
  <c r="AY82" i="1"/>
  <c r="AY127" i="1" s="1"/>
  <c r="AX93" i="1"/>
  <c r="AX80" i="1"/>
  <c r="AX82" i="1"/>
  <c r="AX123" i="1" s="1"/>
  <c r="AX125" i="1" s="1"/>
  <c r="AW93" i="1"/>
  <c r="AW80" i="1"/>
  <c r="AW82" i="1"/>
  <c r="AW127" i="1" s="1"/>
  <c r="AV93" i="1"/>
  <c r="AV80" i="1"/>
  <c r="AV82" i="1"/>
  <c r="AU93" i="1"/>
  <c r="AU80" i="1"/>
  <c r="AU82" i="1"/>
  <c r="AT93" i="1"/>
  <c r="AT80" i="1"/>
  <c r="AT82" i="1"/>
  <c r="AT127" i="1" s="1"/>
  <c r="AT110" i="1" s="1"/>
  <c r="AS93" i="1"/>
  <c r="AS80" i="1"/>
  <c r="AS82" i="1"/>
  <c r="AS127" i="1" s="1"/>
  <c r="AR93" i="1"/>
  <c r="AR80" i="1"/>
  <c r="AR82" i="1"/>
  <c r="AQ93" i="1"/>
  <c r="AQ80" i="1"/>
  <c r="AQ98" i="1" s="1"/>
  <c r="AQ82" i="1"/>
  <c r="AP93" i="1"/>
  <c r="AP80" i="1"/>
  <c r="AP82" i="1"/>
  <c r="AP127" i="1" s="1"/>
  <c r="AP110" i="1" s="1"/>
  <c r="AO93" i="1"/>
  <c r="AO80" i="1"/>
  <c r="AO82" i="1"/>
  <c r="AO127" i="1" s="1"/>
  <c r="AN93" i="1"/>
  <c r="AN80" i="1"/>
  <c r="AN82" i="1"/>
  <c r="AN127" i="1" s="1"/>
  <c r="AM93" i="1"/>
  <c r="AM80" i="1"/>
  <c r="AM82" i="1"/>
  <c r="AM127" i="1" s="1"/>
  <c r="AL93" i="1"/>
  <c r="AL80" i="1"/>
  <c r="AL82" i="1"/>
  <c r="AL123" i="1" s="1"/>
  <c r="AL125" i="1" s="1"/>
  <c r="AK93" i="1"/>
  <c r="AK80" i="1"/>
  <c r="AK82" i="1"/>
  <c r="AK127" i="1" s="1"/>
  <c r="AJ93" i="1"/>
  <c r="AJ80" i="1"/>
  <c r="AJ82" i="1"/>
  <c r="AJ123" i="1" s="1"/>
  <c r="AJ125" i="1" s="1"/>
  <c r="AI93" i="1"/>
  <c r="AI80" i="1"/>
  <c r="AI82" i="1"/>
  <c r="AH93" i="1"/>
  <c r="AH80" i="1"/>
  <c r="AH82" i="1"/>
  <c r="AH123" i="1" s="1"/>
  <c r="AH125" i="1" s="1"/>
  <c r="AG93" i="1"/>
  <c r="AG80" i="1"/>
  <c r="AG82" i="1"/>
  <c r="AG127" i="1" s="1"/>
  <c r="AF93" i="1"/>
  <c r="AF110" i="1" s="1"/>
  <c r="AF80" i="1"/>
  <c r="AF82" i="1"/>
  <c r="AE93" i="1"/>
  <c r="AE80" i="1"/>
  <c r="AE98" i="1" s="1"/>
  <c r="AE82" i="1"/>
  <c r="AE123" i="1" s="1"/>
  <c r="AE125" i="1" s="1"/>
  <c r="AD93" i="1"/>
  <c r="AD80" i="1"/>
  <c r="AD82" i="1"/>
  <c r="AD127" i="1" s="1"/>
  <c r="AD110" i="1" s="1"/>
  <c r="AC93" i="1"/>
  <c r="AC80" i="1"/>
  <c r="AC82" i="1"/>
  <c r="AC127" i="1" s="1"/>
  <c r="AB93" i="1"/>
  <c r="AB110" i="1" s="1"/>
  <c r="AB80" i="1"/>
  <c r="AB82" i="1"/>
  <c r="AA93" i="1"/>
  <c r="AA80" i="1"/>
  <c r="AA82" i="1"/>
  <c r="AA127" i="1" s="1"/>
  <c r="Z93" i="1"/>
  <c r="Z80" i="1"/>
  <c r="Z82" i="1"/>
  <c r="Z127" i="1" s="1"/>
  <c r="Y93" i="1"/>
  <c r="Y80" i="1"/>
  <c r="Y82" i="1"/>
  <c r="Y123" i="1" s="1"/>
  <c r="Y125" i="1" s="1"/>
  <c r="X93" i="1"/>
  <c r="X98" i="1" s="1"/>
  <c r="X80" i="1"/>
  <c r="X82" i="1"/>
  <c r="X123" i="1" s="1"/>
  <c r="X125" i="1" s="1"/>
  <c r="W93" i="1"/>
  <c r="W80" i="1"/>
  <c r="W82" i="1"/>
  <c r="W127" i="1" s="1"/>
  <c r="V93" i="1"/>
  <c r="V80" i="1"/>
  <c r="V82" i="1"/>
  <c r="V127" i="1" s="1"/>
  <c r="U93" i="1"/>
  <c r="U80" i="1"/>
  <c r="U82" i="1"/>
  <c r="U127" i="1" s="1"/>
  <c r="T93" i="1"/>
  <c r="T80" i="1"/>
  <c r="T82" i="1"/>
  <c r="T127" i="1" s="1"/>
  <c r="S93" i="1"/>
  <c r="S80" i="1"/>
  <c r="S82" i="1"/>
  <c r="S127" i="1" s="1"/>
  <c r="R93" i="1"/>
  <c r="R80" i="1"/>
  <c r="R82" i="1"/>
  <c r="R123" i="1" s="1"/>
  <c r="Q93" i="1"/>
  <c r="Q80" i="1"/>
  <c r="Q82" i="1"/>
  <c r="Q123" i="1" s="1"/>
  <c r="Q125" i="1" s="1"/>
  <c r="P93" i="1"/>
  <c r="P80" i="1"/>
  <c r="P82" i="1"/>
  <c r="O93" i="1"/>
  <c r="O80" i="1"/>
  <c r="O82" i="1"/>
  <c r="O127" i="1" s="1"/>
  <c r="N93" i="1"/>
  <c r="N80" i="1"/>
  <c r="N82" i="1"/>
  <c r="N123" i="1" s="1"/>
  <c r="N125" i="1" s="1"/>
  <c r="M93" i="1"/>
  <c r="M80" i="1"/>
  <c r="M82" i="1"/>
  <c r="M123" i="1" s="1"/>
  <c r="M104" i="1" s="1"/>
  <c r="L93" i="1"/>
  <c r="L110" i="1" s="1"/>
  <c r="L80" i="1"/>
  <c r="L82" i="1"/>
  <c r="K93" i="1"/>
  <c r="K80" i="1"/>
  <c r="K82" i="1"/>
  <c r="J93" i="1"/>
  <c r="J80" i="1"/>
  <c r="J82" i="1"/>
  <c r="J123" i="1" s="1"/>
  <c r="J125" i="1" s="1"/>
  <c r="I93" i="1"/>
  <c r="I80" i="1"/>
  <c r="I82" i="1"/>
  <c r="I123" i="1" s="1"/>
  <c r="I104" i="1" s="1"/>
  <c r="H93" i="1"/>
  <c r="H80" i="1"/>
  <c r="H82" i="1"/>
  <c r="H127" i="1" s="1"/>
  <c r="G93" i="1"/>
  <c r="G80" i="1"/>
  <c r="G98" i="1" s="1"/>
  <c r="G100" i="1" s="1"/>
  <c r="G82" i="1"/>
  <c r="G123" i="1" s="1"/>
  <c r="G125" i="1" s="1"/>
  <c r="F93" i="1"/>
  <c r="F80" i="1"/>
  <c r="F82" i="1"/>
  <c r="F127" i="1" s="1"/>
  <c r="F110" i="1" s="1"/>
  <c r="E93" i="1"/>
  <c r="E80" i="1"/>
  <c r="E82" i="1"/>
  <c r="E127" i="1" s="1"/>
  <c r="D93" i="1"/>
  <c r="D110" i="1" s="1"/>
  <c r="D80" i="1"/>
  <c r="D82" i="1"/>
  <c r="D127" i="1" s="1"/>
  <c r="C93" i="1"/>
  <c r="C80" i="1"/>
  <c r="C82" i="1"/>
  <c r="B93" i="1"/>
  <c r="B80" i="1"/>
  <c r="B82" i="1"/>
  <c r="EU127" i="1"/>
  <c r="EQ127" i="1"/>
  <c r="EM127" i="1"/>
  <c r="EI127" i="1"/>
  <c r="EB127" i="1"/>
  <c r="DX127" i="1"/>
  <c r="DL127" i="1"/>
  <c r="DH127" i="1"/>
  <c r="DD127" i="1"/>
  <c r="CR127" i="1"/>
  <c r="CJ127" i="1"/>
  <c r="CF127" i="1"/>
  <c r="BX127" i="1"/>
  <c r="BP127" i="1"/>
  <c r="BL127" i="1"/>
  <c r="AV127" i="1"/>
  <c r="AU127" i="1"/>
  <c r="AQ127" i="1"/>
  <c r="AF127" i="1"/>
  <c r="AB127" i="1"/>
  <c r="L127" i="1"/>
  <c r="EQ123" i="1"/>
  <c r="EI123" i="1"/>
  <c r="EI104" i="1" s="1"/>
  <c r="EF123" i="1"/>
  <c r="EF125" i="1" s="1"/>
  <c r="EE123" i="1"/>
  <c r="DT123" i="1"/>
  <c r="DT125" i="1" s="1"/>
  <c r="DP123" i="1"/>
  <c r="DP125" i="1" s="1"/>
  <c r="CZ123" i="1"/>
  <c r="CZ125" i="1" s="1"/>
  <c r="CZ107" i="1" s="1"/>
  <c r="CN123" i="1"/>
  <c r="CN125" i="1" s="1"/>
  <c r="CN107" i="1" s="1"/>
  <c r="CK123" i="1"/>
  <c r="CK104" i="1" s="1"/>
  <c r="CF123" i="1"/>
  <c r="CF125" i="1" s="1"/>
  <c r="CA123" i="1"/>
  <c r="CA125" i="1" s="1"/>
  <c r="BX123" i="1"/>
  <c r="BX125" i="1" s="1"/>
  <c r="BW123" i="1"/>
  <c r="BT123" i="1"/>
  <c r="BT125" i="1" s="1"/>
  <c r="BS123" i="1"/>
  <c r="BS104" i="1" s="1"/>
  <c r="BP123" i="1"/>
  <c r="BP125" i="1" s="1"/>
  <c r="BO123" i="1"/>
  <c r="BO125" i="1" s="1"/>
  <c r="BH123" i="1"/>
  <c r="BH125" i="1" s="1"/>
  <c r="BG123" i="1"/>
  <c r="BG125" i="1" s="1"/>
  <c r="AY123" i="1"/>
  <c r="AY125" i="1" s="1"/>
  <c r="AW123" i="1"/>
  <c r="AW125" i="1" s="1"/>
  <c r="AV123" i="1"/>
  <c r="AV125" i="1" s="1"/>
  <c r="AU123" i="1"/>
  <c r="AR123" i="1"/>
  <c r="AR125" i="1" s="1"/>
  <c r="AQ123" i="1"/>
  <c r="AN123" i="1"/>
  <c r="AN125" i="1" s="1"/>
  <c r="AM123" i="1"/>
  <c r="AM104" i="1" s="1"/>
  <c r="AK123" i="1"/>
  <c r="AI123" i="1"/>
  <c r="AI125" i="1" s="1"/>
  <c r="W123" i="1"/>
  <c r="W104" i="1" s="1"/>
  <c r="S123" i="1"/>
  <c r="S104" i="1" s="1"/>
  <c r="P123" i="1"/>
  <c r="P125" i="1" s="1"/>
  <c r="O123" i="1"/>
  <c r="D123" i="1"/>
  <c r="D125" i="1" s="1"/>
  <c r="EU123" i="1"/>
  <c r="EU104" i="1" s="1"/>
  <c r="EO123" i="1"/>
  <c r="EO104" i="1" s="1"/>
  <c r="EM123" i="1"/>
  <c r="DL123" i="1"/>
  <c r="DL125" i="1" s="1"/>
  <c r="DK123" i="1"/>
  <c r="DK104" i="1" s="1"/>
  <c r="DH123" i="1"/>
  <c r="DG123" i="1"/>
  <c r="DD123" i="1"/>
  <c r="DC123" i="1"/>
  <c r="DC125" i="1" s="1"/>
  <c r="CR123" i="1"/>
  <c r="CR125" i="1" s="1"/>
  <c r="CR107" i="1" s="1"/>
  <c r="AF123" i="1"/>
  <c r="AF125" i="1" s="1"/>
  <c r="AF107" i="1" s="1"/>
  <c r="AB123" i="1"/>
  <c r="AB125" i="1" s="1"/>
  <c r="T123" i="1"/>
  <c r="T125" i="1" s="1"/>
  <c r="L123" i="1"/>
  <c r="H123" i="1"/>
  <c r="H125" i="1" s="1"/>
  <c r="EX122" i="1"/>
  <c r="EW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EY92" i="1"/>
  <c r="EY90" i="1"/>
  <c r="EY89" i="1"/>
  <c r="EY88" i="1"/>
  <c r="EY87" i="1"/>
  <c r="EY85" i="1"/>
  <c r="EY79" i="1"/>
  <c r="EY77" i="1"/>
  <c r="EY76" i="1"/>
  <c r="EY75" i="1"/>
  <c r="EY73" i="1"/>
  <c r="EY71" i="1"/>
  <c r="EY70" i="1"/>
  <c r="EY69" i="1"/>
  <c r="EY68" i="1"/>
  <c r="EY67" i="1"/>
  <c r="EY66" i="1"/>
  <c r="EY63" i="1"/>
  <c r="EY62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Y45" i="1"/>
  <c r="EY44" i="1"/>
  <c r="EY43" i="1"/>
  <c r="EY42" i="1"/>
  <c r="EY41" i="1"/>
  <c r="EY40" i="1"/>
  <c r="EY39" i="1"/>
  <c r="EY38" i="1"/>
  <c r="EY37" i="1"/>
  <c r="EY36" i="1"/>
  <c r="EY35" i="1"/>
  <c r="EY34" i="1"/>
  <c r="EY33" i="1"/>
  <c r="EY32" i="1"/>
  <c r="EY31" i="1"/>
  <c r="EY30" i="1"/>
  <c r="EY29" i="1"/>
  <c r="EY28" i="1"/>
  <c r="EY27" i="1"/>
  <c r="EY26" i="1"/>
  <c r="EY25" i="1"/>
  <c r="EY24" i="1"/>
  <c r="EY23" i="1"/>
  <c r="EY22" i="1"/>
  <c r="EY21" i="1"/>
  <c r="EY20" i="1"/>
  <c r="EY19" i="1"/>
  <c r="EY18" i="1"/>
  <c r="EY17" i="1"/>
  <c r="EY16" i="1"/>
  <c r="EY15" i="1"/>
  <c r="EY14" i="1"/>
  <c r="EY13" i="1"/>
  <c r="EY12" i="1"/>
  <c r="EY11" i="1"/>
  <c r="EY7" i="1"/>
  <c r="EY8" i="1"/>
  <c r="P127" i="1"/>
  <c r="AJ127" i="1"/>
  <c r="AR127" i="1"/>
  <c r="BH127" i="1"/>
  <c r="B127" i="1" l="1"/>
  <c r="B107" i="1"/>
  <c r="B123" i="1"/>
  <c r="B104" i="1" s="1"/>
  <c r="B98" i="1"/>
  <c r="B110" i="1"/>
  <c r="B125" i="1"/>
  <c r="DU98" i="1"/>
  <c r="DU100" i="1" s="1"/>
  <c r="AJ110" i="1"/>
  <c r="DG104" i="1"/>
  <c r="O104" i="1"/>
  <c r="EM104" i="1"/>
  <c r="BW104" i="1"/>
  <c r="EQ104" i="1"/>
  <c r="L104" i="1"/>
  <c r="EE104" i="1"/>
  <c r="DH110" i="1"/>
  <c r="BL110" i="1"/>
  <c r="Y104" i="1"/>
  <c r="BA123" i="1"/>
  <c r="BA125" i="1" s="1"/>
  <c r="BA107" i="1" s="1"/>
  <c r="I127" i="1"/>
  <c r="AR110" i="1"/>
  <c r="AG98" i="1"/>
  <c r="AG123" i="1"/>
  <c r="AG125" i="1" s="1"/>
  <c r="EW98" i="1"/>
  <c r="EW106" i="1" s="1"/>
  <c r="EK110" i="1"/>
  <c r="EW123" i="1"/>
  <c r="EW104" i="1" s="1"/>
  <c r="AS123" i="1"/>
  <c r="AS125" i="1" s="1"/>
  <c r="AS107" i="1" s="1"/>
  <c r="ES127" i="1"/>
  <c r="AN110" i="1"/>
  <c r="EO110" i="1"/>
  <c r="AO123" i="1"/>
  <c r="AO125" i="1" s="1"/>
  <c r="AO107" i="1" s="1"/>
  <c r="AZ123" i="1"/>
  <c r="AZ125" i="1" s="1"/>
  <c r="AZ107" i="1" s="1"/>
  <c r="CV123" i="1"/>
  <c r="CV125" i="1" s="1"/>
  <c r="CV107" i="1" s="1"/>
  <c r="EK123" i="1"/>
  <c r="EK125" i="1" s="1"/>
  <c r="X127" i="1"/>
  <c r="X110" i="1" s="1"/>
  <c r="CB127" i="1"/>
  <c r="F123" i="1"/>
  <c r="F125" i="1" s="1"/>
  <c r="BV127" i="1"/>
  <c r="AL127" i="1"/>
  <c r="AL110" i="1" s="1"/>
  <c r="AV110" i="1"/>
  <c r="DN123" i="1"/>
  <c r="DN125" i="1" s="1"/>
  <c r="CJ110" i="1"/>
  <c r="V110" i="1"/>
  <c r="CD123" i="1"/>
  <c r="CD125" i="1" s="1"/>
  <c r="CD107" i="1" s="1"/>
  <c r="BJ123" i="1"/>
  <c r="BJ125" i="1" s="1"/>
  <c r="AX127" i="1"/>
  <c r="AX110" i="1" s="1"/>
  <c r="Q104" i="1"/>
  <c r="BF123" i="1"/>
  <c r="BF125" i="1" s="1"/>
  <c r="BF107" i="1" s="1"/>
  <c r="DB127" i="1"/>
  <c r="DB110" i="1" s="1"/>
  <c r="DD110" i="1"/>
  <c r="EC98" i="1"/>
  <c r="EC103" i="1" s="1"/>
  <c r="BP98" i="1"/>
  <c r="BP106" i="1" s="1"/>
  <c r="CJ107" i="1"/>
  <c r="N98" i="1"/>
  <c r="N103" i="1" s="1"/>
  <c r="BR110" i="1"/>
  <c r="CL123" i="1"/>
  <c r="CL125" i="1" s="1"/>
  <c r="BN127" i="1"/>
  <c r="BN110" i="1" s="1"/>
  <c r="AS110" i="1"/>
  <c r="ES110" i="1"/>
  <c r="CT123" i="1"/>
  <c r="CT125" i="1" s="1"/>
  <c r="CT107" i="1" s="1"/>
  <c r="DF123" i="1"/>
  <c r="DF125" i="1" s="1"/>
  <c r="DF107" i="1" s="1"/>
  <c r="DJ123" i="1"/>
  <c r="DJ125" i="1" s="1"/>
  <c r="DZ123" i="1"/>
  <c r="DZ125" i="1" s="1"/>
  <c r="AT123" i="1"/>
  <c r="AT125" i="1" s="1"/>
  <c r="AT107" i="1" s="1"/>
  <c r="N127" i="1"/>
  <c r="N110" i="1" s="1"/>
  <c r="AD123" i="1"/>
  <c r="AD125" i="1" s="1"/>
  <c r="AD107" i="1" s="1"/>
  <c r="CX123" i="1"/>
  <c r="BB127" i="1"/>
  <c r="BB110" i="1" s="1"/>
  <c r="AH127" i="1"/>
  <c r="AH110" i="1" s="1"/>
  <c r="J127" i="1"/>
  <c r="J110" i="1" s="1"/>
  <c r="E110" i="1"/>
  <c r="DR110" i="1"/>
  <c r="CF104" i="1"/>
  <c r="U123" i="1"/>
  <c r="U104" i="1" s="1"/>
  <c r="AP123" i="1"/>
  <c r="AP125" i="1" s="1"/>
  <c r="BR123" i="1"/>
  <c r="BR125" i="1" s="1"/>
  <c r="BR107" i="1" s="1"/>
  <c r="CG123" i="1"/>
  <c r="CG125" i="1" s="1"/>
  <c r="CG107" i="1" s="1"/>
  <c r="DR127" i="1"/>
  <c r="Y98" i="1"/>
  <c r="R127" i="1"/>
  <c r="R110" i="1" s="1"/>
  <c r="T110" i="1"/>
  <c r="CG110" i="1"/>
  <c r="DV110" i="1"/>
  <c r="EW110" i="1"/>
  <c r="E123" i="1"/>
  <c r="E104" i="1" s="1"/>
  <c r="V123" i="1"/>
  <c r="V125" i="1" s="1"/>
  <c r="BD123" i="1"/>
  <c r="BD125" i="1" s="1"/>
  <c r="BD107" i="1" s="1"/>
  <c r="CP123" i="1"/>
  <c r="CP125" i="1" s="1"/>
  <c r="CP107" i="1" s="1"/>
  <c r="DV123" i="1"/>
  <c r="DV125" i="1" s="1"/>
  <c r="DV107" i="1" s="1"/>
  <c r="EH123" i="1"/>
  <c r="EH104" i="1" s="1"/>
  <c r="H110" i="1"/>
  <c r="AZ110" i="1"/>
  <c r="BH110" i="1"/>
  <c r="P110" i="1"/>
  <c r="BO107" i="1"/>
  <c r="EK104" i="1"/>
  <c r="Z110" i="1"/>
  <c r="AF104" i="1"/>
  <c r="CV104" i="1"/>
  <c r="Z123" i="1"/>
  <c r="Z125" i="1" s="1"/>
  <c r="Z107" i="1" s="1"/>
  <c r="DC107" i="1"/>
  <c r="BZ123" i="1"/>
  <c r="BZ125" i="1" s="1"/>
  <c r="CH123" i="1"/>
  <c r="CH125" i="1" s="1"/>
  <c r="CH107" i="1" s="1"/>
  <c r="ED123" i="1"/>
  <c r="ED125" i="1" s="1"/>
  <c r="ED107" i="1" s="1"/>
  <c r="AE127" i="1"/>
  <c r="AE109" i="1"/>
  <c r="AE100" i="1"/>
  <c r="DC100" i="1"/>
  <c r="DC109" i="1"/>
  <c r="X109" i="1"/>
  <c r="X106" i="1"/>
  <c r="X100" i="1"/>
  <c r="X103" i="1"/>
  <c r="CA103" i="1"/>
  <c r="CA109" i="1"/>
  <c r="CA106" i="1"/>
  <c r="CA100" i="1"/>
  <c r="AY109" i="1"/>
  <c r="AY100" i="1"/>
  <c r="BG103" i="1"/>
  <c r="BG109" i="1"/>
  <c r="BG106" i="1"/>
  <c r="BG100" i="1"/>
  <c r="BW103" i="1"/>
  <c r="BW109" i="1"/>
  <c r="BW106" i="1"/>
  <c r="BW100" i="1"/>
  <c r="AQ109" i="1"/>
  <c r="AQ100" i="1"/>
  <c r="CY100" i="1"/>
  <c r="CY109" i="1"/>
  <c r="S110" i="1"/>
  <c r="W98" i="1"/>
  <c r="AM110" i="1"/>
  <c r="AO110" i="1"/>
  <c r="BE98" i="1"/>
  <c r="BM98" i="1"/>
  <c r="CQ98" i="1"/>
  <c r="CQ100" i="1" s="1"/>
  <c r="CU98" i="1"/>
  <c r="CU103" i="1" s="1"/>
  <c r="DG110" i="1"/>
  <c r="EG98" i="1"/>
  <c r="EG109" i="1" s="1"/>
  <c r="EI110" i="1"/>
  <c r="EM110" i="1"/>
  <c r="EQ110" i="1"/>
  <c r="EU110" i="1"/>
  <c r="BU98" i="1"/>
  <c r="AO98" i="1"/>
  <c r="EI98" i="1"/>
  <c r="EI100" i="1" s="1"/>
  <c r="DG98" i="1"/>
  <c r="DG100" i="1" s="1"/>
  <c r="EQ125" i="1"/>
  <c r="EQ107" i="1" s="1"/>
  <c r="Y127" i="1"/>
  <c r="Y110" i="1" s="1"/>
  <c r="AS98" i="1"/>
  <c r="BT110" i="1"/>
  <c r="EK98" i="1"/>
  <c r="EK109" i="1" s="1"/>
  <c r="EU98" i="1"/>
  <c r="EU109" i="1" s="1"/>
  <c r="C123" i="1"/>
  <c r="C125" i="1" s="1"/>
  <c r="C107" i="1" s="1"/>
  <c r="C127" i="1"/>
  <c r="C110" i="1" s="1"/>
  <c r="EB125" i="1"/>
  <c r="EB107" i="1" s="1"/>
  <c r="EI125" i="1"/>
  <c r="BX110" i="1"/>
  <c r="ED110" i="1"/>
  <c r="EF110" i="1"/>
  <c r="C98" i="1"/>
  <c r="C103" i="1" s="1"/>
  <c r="G107" i="1"/>
  <c r="Q107" i="1"/>
  <c r="AG107" i="1"/>
  <c r="AI107" i="1"/>
  <c r="AW107" i="1"/>
  <c r="AY107" i="1"/>
  <c r="BG107" i="1"/>
  <c r="BI107" i="1"/>
  <c r="BY107" i="1"/>
  <c r="CA107" i="1"/>
  <c r="D107" i="1"/>
  <c r="I98" i="1"/>
  <c r="Y107" i="1"/>
  <c r="AE107" i="1"/>
  <c r="I125" i="1"/>
  <c r="I107" i="1" s="1"/>
  <c r="L125" i="1"/>
  <c r="EM125" i="1"/>
  <c r="EM107" i="1" s="1"/>
  <c r="ES125" i="1"/>
  <c r="EW125" i="1"/>
  <c r="EW107" i="1" s="1"/>
  <c r="J107" i="1"/>
  <c r="P107" i="1"/>
  <c r="AQ110" i="1"/>
  <c r="BG110" i="1"/>
  <c r="DI125" i="1"/>
  <c r="DI107" i="1" s="1"/>
  <c r="EO125" i="1"/>
  <c r="EO107" i="1" s="1"/>
  <c r="EU125" i="1"/>
  <c r="EU107" i="1" s="1"/>
  <c r="AW98" i="1"/>
  <c r="BA98" i="1"/>
  <c r="DZ107" i="1"/>
  <c r="EF107" i="1"/>
  <c r="R98" i="1"/>
  <c r="T104" i="1"/>
  <c r="X104" i="1"/>
  <c r="AD98" i="1"/>
  <c r="AJ98" i="1"/>
  <c r="AR104" i="1"/>
  <c r="AV104" i="1"/>
  <c r="AX104" i="1"/>
  <c r="BD98" i="1"/>
  <c r="BH98" i="1"/>
  <c r="BJ98" i="1"/>
  <c r="BN104" i="1"/>
  <c r="BT104" i="1"/>
  <c r="CD98" i="1"/>
  <c r="CF98" i="1"/>
  <c r="CL98" i="1"/>
  <c r="CN98" i="1"/>
  <c r="DZ104" i="1"/>
  <c r="EF104" i="1"/>
  <c r="EY82" i="1"/>
  <c r="E125" i="1"/>
  <c r="E107" i="1" s="1"/>
  <c r="E98" i="1"/>
  <c r="E100" i="1" s="1"/>
  <c r="G127" i="1"/>
  <c r="G110" i="1" s="1"/>
  <c r="K98" i="1"/>
  <c r="K127" i="1"/>
  <c r="K123" i="1"/>
  <c r="K110" i="1"/>
  <c r="M127" i="1"/>
  <c r="M125" i="1"/>
  <c r="M110" i="1"/>
  <c r="M107" i="1"/>
  <c r="O125" i="1"/>
  <c r="O107" i="1" s="1"/>
  <c r="O110" i="1"/>
  <c r="Q127" i="1"/>
  <c r="Q110" i="1" s="1"/>
  <c r="U110" i="1"/>
  <c r="U125" i="1"/>
  <c r="U98" i="1"/>
  <c r="AA123" i="1"/>
  <c r="AA104" i="1" s="1"/>
  <c r="AA98" i="1"/>
  <c r="AC123" i="1"/>
  <c r="AC125" i="1" s="1"/>
  <c r="AC107" i="1" s="1"/>
  <c r="AC98" i="1"/>
  <c r="AI127" i="1"/>
  <c r="AI110" i="1" s="1"/>
  <c r="AU98" i="1"/>
  <c r="AU110" i="1"/>
  <c r="BC127" i="1"/>
  <c r="BC110" i="1" s="1"/>
  <c r="BC123" i="1"/>
  <c r="BE127" i="1"/>
  <c r="BE110" i="1" s="1"/>
  <c r="BE123" i="1"/>
  <c r="BE125" i="1" s="1"/>
  <c r="BE107" i="1" s="1"/>
  <c r="BI98" i="1"/>
  <c r="BI127" i="1"/>
  <c r="BI110" i="1" s="1"/>
  <c r="BK127" i="1"/>
  <c r="BK110" i="1" s="1"/>
  <c r="BK123" i="1"/>
  <c r="BM127" i="1"/>
  <c r="BM110" i="1" s="1"/>
  <c r="BM123" i="1"/>
  <c r="BM125" i="1" s="1"/>
  <c r="BM107" i="1" s="1"/>
  <c r="BO127" i="1"/>
  <c r="BO110" i="1" s="1"/>
  <c r="BQ127" i="1"/>
  <c r="BQ110" i="1" s="1"/>
  <c r="BS98" i="1"/>
  <c r="BS127" i="1"/>
  <c r="BS110" i="1" s="1"/>
  <c r="BS125" i="1"/>
  <c r="BS107" i="1" s="1"/>
  <c r="BU127" i="1"/>
  <c r="BU110" i="1" s="1"/>
  <c r="BU123" i="1"/>
  <c r="BW127" i="1"/>
  <c r="BW110" i="1" s="1"/>
  <c r="BW125" i="1"/>
  <c r="BW107" i="1" s="1"/>
  <c r="BY127" i="1"/>
  <c r="BY110" i="1" s="1"/>
  <c r="BY98" i="1"/>
  <c r="CA127" i="1"/>
  <c r="CA110" i="1" s="1"/>
  <c r="CC98" i="1"/>
  <c r="CC127" i="1"/>
  <c r="CC110" i="1" s="1"/>
  <c r="CC123" i="1"/>
  <c r="CC104" i="1" s="1"/>
  <c r="CE127" i="1"/>
  <c r="CE110" i="1" s="1"/>
  <c r="CE123" i="1"/>
  <c r="CI127" i="1"/>
  <c r="CI110" i="1" s="1"/>
  <c r="CI123" i="1"/>
  <c r="CI98" i="1"/>
  <c r="CK127" i="1"/>
  <c r="CK110" i="1" s="1"/>
  <c r="CK125" i="1"/>
  <c r="CK107" i="1" s="1"/>
  <c r="CM127" i="1"/>
  <c r="CM110" i="1" s="1"/>
  <c r="CM123" i="1"/>
  <c r="CO127" i="1"/>
  <c r="CO110" i="1" s="1"/>
  <c r="CO123" i="1"/>
  <c r="CQ127" i="1"/>
  <c r="CQ123" i="1"/>
  <c r="CQ110" i="1"/>
  <c r="CS127" i="1"/>
  <c r="CS110" i="1" s="1"/>
  <c r="CS123" i="1"/>
  <c r="CS125" i="1" s="1"/>
  <c r="CS107" i="1" s="1"/>
  <c r="CS98" i="1"/>
  <c r="CU127" i="1"/>
  <c r="CU110" i="1" s="1"/>
  <c r="CU123" i="1"/>
  <c r="CW127" i="1"/>
  <c r="CW110" i="1" s="1"/>
  <c r="CW123" i="1"/>
  <c r="CW98" i="1"/>
  <c r="CY127" i="1"/>
  <c r="CY110" i="1" s="1"/>
  <c r="CY123" i="1"/>
  <c r="DA127" i="1"/>
  <c r="DA110" i="1" s="1"/>
  <c r="DA123" i="1"/>
  <c r="DA125" i="1" s="1"/>
  <c r="DA107" i="1" s="1"/>
  <c r="DA98" i="1"/>
  <c r="DE127" i="1"/>
  <c r="DE110" i="1" s="1"/>
  <c r="DE98" i="1"/>
  <c r="DE109" i="1" s="1"/>
  <c r="DI127" i="1"/>
  <c r="DI110" i="1" s="1"/>
  <c r="DK127" i="1"/>
  <c r="DK110" i="1" s="1"/>
  <c r="DM127" i="1"/>
  <c r="DM110" i="1" s="1"/>
  <c r="DM123" i="1"/>
  <c r="DO127" i="1"/>
  <c r="DO123" i="1"/>
  <c r="DO110" i="1"/>
  <c r="DQ127" i="1"/>
  <c r="DQ110" i="1" s="1"/>
  <c r="DQ123" i="1"/>
  <c r="DS127" i="1"/>
  <c r="DS110" i="1" s="1"/>
  <c r="DS123" i="1"/>
  <c r="DS98" i="1"/>
  <c r="DS109" i="1" s="1"/>
  <c r="DU127" i="1"/>
  <c r="DU110" i="1" s="1"/>
  <c r="DU123" i="1"/>
  <c r="DW127" i="1"/>
  <c r="DW110" i="1" s="1"/>
  <c r="DW123" i="1"/>
  <c r="DW98" i="1"/>
  <c r="DW109" i="1" s="1"/>
  <c r="DY127" i="1"/>
  <c r="DY110" i="1" s="1"/>
  <c r="DY125" i="1"/>
  <c r="DY107" i="1" s="1"/>
  <c r="EA127" i="1"/>
  <c r="EA123" i="1"/>
  <c r="EA110" i="1"/>
  <c r="EA98" i="1"/>
  <c r="EA100" i="1" s="1"/>
  <c r="EC127" i="1"/>
  <c r="EC110" i="1" s="1"/>
  <c r="EC123" i="1"/>
  <c r="EE127" i="1"/>
  <c r="EE125" i="1"/>
  <c r="EE110" i="1"/>
  <c r="EE98" i="1"/>
  <c r="EE109" i="1" s="1"/>
  <c r="EG127" i="1"/>
  <c r="EG110" i="1" s="1"/>
  <c r="EG123" i="1"/>
  <c r="AW104" i="1"/>
  <c r="EN123" i="1"/>
  <c r="EN125" i="1" s="1"/>
  <c r="EN107" i="1" s="1"/>
  <c r="ER123" i="1"/>
  <c r="ER104" i="1" s="1"/>
  <c r="ET123" i="1"/>
  <c r="ET125" i="1" s="1"/>
  <c r="ET107" i="1" s="1"/>
  <c r="EV123" i="1"/>
  <c r="EV104" i="1" s="1"/>
  <c r="EX123" i="1"/>
  <c r="EX104" i="1" s="1"/>
  <c r="EP123" i="1"/>
  <c r="EP104" i="1" s="1"/>
  <c r="EY80" i="1"/>
  <c r="EY93" i="1"/>
  <c r="AK125" i="1"/>
  <c r="AK107" i="1" s="1"/>
  <c r="AK104" i="1"/>
  <c r="AQ125" i="1"/>
  <c r="AQ104" i="1"/>
  <c r="AU125" i="1"/>
  <c r="AU107" i="1" s="1"/>
  <c r="AU104" i="1"/>
  <c r="EH125" i="1"/>
  <c r="EH107" i="1" s="1"/>
  <c r="EH110" i="1"/>
  <c r="EJ123" i="1"/>
  <c r="EJ125" i="1" s="1"/>
  <c r="EJ107" i="1" s="1"/>
  <c r="EJ110" i="1"/>
  <c r="EL123" i="1"/>
  <c r="EL110" i="1"/>
  <c r="EM98" i="1"/>
  <c r="EM109" i="1" s="1"/>
  <c r="EN110" i="1"/>
  <c r="EP110" i="1"/>
  <c r="ER125" i="1"/>
  <c r="ER107" i="1" s="1"/>
  <c r="ER110" i="1"/>
  <c r="ET110" i="1"/>
  <c r="EV110" i="1"/>
  <c r="EX125" i="1"/>
  <c r="EX110" i="1"/>
  <c r="EX107" i="1"/>
  <c r="Z98" i="1"/>
  <c r="AN104" i="1"/>
  <c r="AN98" i="1"/>
  <c r="AP104" i="1"/>
  <c r="AP98" i="1"/>
  <c r="BF98" i="1"/>
  <c r="BV104" i="1"/>
  <c r="BV98" i="1"/>
  <c r="BX104" i="1"/>
  <c r="BX98" i="1"/>
  <c r="DU106" i="1"/>
  <c r="DU109" i="1"/>
  <c r="D104" i="1"/>
  <c r="N104" i="1"/>
  <c r="AB104" i="1"/>
  <c r="CZ104" i="1"/>
  <c r="DP98" i="1"/>
  <c r="DP109" i="1" s="1"/>
  <c r="DR98" i="1"/>
  <c r="DR103" i="1" s="1"/>
  <c r="DT98" i="1"/>
  <c r="DT109" i="1" s="1"/>
  <c r="DV98" i="1"/>
  <c r="DV109" i="1" s="1"/>
  <c r="DX98" i="1"/>
  <c r="DX109" i="1" s="1"/>
  <c r="ER98" i="1"/>
  <c r="ER109" i="1" s="1"/>
  <c r="EV98" i="1"/>
  <c r="EV106" i="1" s="1"/>
  <c r="F107" i="1"/>
  <c r="H107" i="1"/>
  <c r="T107" i="1"/>
  <c r="X107" i="1"/>
  <c r="CB107" i="1"/>
  <c r="AH107" i="1"/>
  <c r="AJ107" i="1"/>
  <c r="AL107" i="1"/>
  <c r="AN107" i="1"/>
  <c r="AP107" i="1"/>
  <c r="AR107" i="1"/>
  <c r="AV107" i="1"/>
  <c r="AX107" i="1"/>
  <c r="BB107" i="1"/>
  <c r="BH107" i="1"/>
  <c r="BJ107" i="1"/>
  <c r="BP107" i="1"/>
  <c r="BT107" i="1"/>
  <c r="BX107" i="1"/>
  <c r="BZ107" i="1"/>
  <c r="CF107" i="1"/>
  <c r="CL107" i="1"/>
  <c r="EE107" i="1"/>
  <c r="ES98" i="1"/>
  <c r="ES109" i="1" s="1"/>
  <c r="EN103" i="1"/>
  <c r="T98" i="1"/>
  <c r="G104" i="1"/>
  <c r="AI104" i="1"/>
  <c r="BI104" i="1"/>
  <c r="CA104" i="1"/>
  <c r="DD104" i="1"/>
  <c r="DH104" i="1"/>
  <c r="P104" i="1"/>
  <c r="R104" i="1"/>
  <c r="CR98" i="1"/>
  <c r="DU103" i="1"/>
  <c r="EN106" i="1"/>
  <c r="CZ98" i="1"/>
  <c r="V107" i="1"/>
  <c r="AK98" i="1"/>
  <c r="R125" i="1"/>
  <c r="S125" i="1"/>
  <c r="S107" i="1" s="1"/>
  <c r="EY101" i="1"/>
  <c r="W125" i="1"/>
  <c r="W107" i="1" s="1"/>
  <c r="AM125" i="1"/>
  <c r="AM107" i="1" s="1"/>
  <c r="DO98" i="1"/>
  <c r="DO106" i="1" s="1"/>
  <c r="CE98" i="1"/>
  <c r="CO98" i="1"/>
  <c r="EQ106" i="1"/>
  <c r="DC104" i="1"/>
  <c r="DD125" i="1"/>
  <c r="DD107" i="1" s="1"/>
  <c r="DH125" i="1"/>
  <c r="DH107" i="1" s="1"/>
  <c r="L107" i="1"/>
  <c r="N107" i="1"/>
  <c r="O98" i="1"/>
  <c r="U107" i="1"/>
  <c r="BD110" i="1"/>
  <c r="BO98" i="1"/>
  <c r="CD110" i="1"/>
  <c r="CH110" i="1"/>
  <c r="CM98" i="1"/>
  <c r="CP110" i="1"/>
  <c r="CZ110" i="1"/>
  <c r="DJ110" i="1"/>
  <c r="DN110" i="1"/>
  <c r="DP110" i="1"/>
  <c r="DE125" i="1"/>
  <c r="DE107" i="1" s="1"/>
  <c r="DG125" i="1"/>
  <c r="DG107" i="1" s="1"/>
  <c r="DK125" i="1"/>
  <c r="DK107" i="1" s="1"/>
  <c r="AA110" i="1"/>
  <c r="AC110" i="1"/>
  <c r="AG110" i="1"/>
  <c r="BA110" i="1"/>
  <c r="BC98" i="1"/>
  <c r="BJ110" i="1"/>
  <c r="BZ110" i="1"/>
  <c r="CR110" i="1"/>
  <c r="CT110" i="1"/>
  <c r="CV110" i="1"/>
  <c r="CV98" i="1"/>
  <c r="CX110" i="1"/>
  <c r="DJ107" i="1"/>
  <c r="DP107" i="1"/>
  <c r="DT107" i="1"/>
  <c r="ED98" i="1"/>
  <c r="ED103" i="1" s="1"/>
  <c r="AH104" i="1"/>
  <c r="AJ104" i="1"/>
  <c r="AL104" i="1"/>
  <c r="BB104" i="1"/>
  <c r="BD104" i="1"/>
  <c r="BH104" i="1"/>
  <c r="BJ104" i="1"/>
  <c r="BL104" i="1"/>
  <c r="BP104" i="1"/>
  <c r="CB104" i="1"/>
  <c r="CJ104" i="1"/>
  <c r="CN104" i="1"/>
  <c r="CR104" i="1"/>
  <c r="DB104" i="1"/>
  <c r="DN104" i="1"/>
  <c r="DP104" i="1"/>
  <c r="DR104" i="1"/>
  <c r="DT104" i="1"/>
  <c r="DX104" i="1"/>
  <c r="DI98" i="1"/>
  <c r="DI109" i="1" s="1"/>
  <c r="DR107" i="1"/>
  <c r="DY98" i="1"/>
  <c r="DY109" i="1" s="1"/>
  <c r="R107" i="1"/>
  <c r="AB107" i="1"/>
  <c r="BB98" i="1"/>
  <c r="EK107" i="1"/>
  <c r="D98" i="1"/>
  <c r="D103" i="1" s="1"/>
  <c r="F98" i="1"/>
  <c r="F103" i="1" s="1"/>
  <c r="H98" i="1"/>
  <c r="H109" i="1" s="1"/>
  <c r="J98" i="1"/>
  <c r="L98" i="1"/>
  <c r="P98" i="1"/>
  <c r="AB98" i="1"/>
  <c r="AF98" i="1"/>
  <c r="AV98" i="1"/>
  <c r="AZ98" i="1"/>
  <c r="BN98" i="1"/>
  <c r="BR98" i="1"/>
  <c r="BT98" i="1"/>
  <c r="CH98" i="1"/>
  <c r="CT98" i="1"/>
  <c r="CX98" i="1"/>
  <c r="DD98" i="1"/>
  <c r="DD109" i="1" s="1"/>
  <c r="DF98" i="1"/>
  <c r="DF109" i="1" s="1"/>
  <c r="DH98" i="1"/>
  <c r="DH109" i="1" s="1"/>
  <c r="EB98" i="1"/>
  <c r="EB103" i="1" s="1"/>
  <c r="EF98" i="1"/>
  <c r="EF103" i="1" s="1"/>
  <c r="EH98" i="1"/>
  <c r="EH109" i="1" s="1"/>
  <c r="EJ98" i="1"/>
  <c r="EJ106" i="1" s="1"/>
  <c r="EL98" i="1"/>
  <c r="EL106" i="1" s="1"/>
  <c r="EP98" i="1"/>
  <c r="EP100" i="1" s="1"/>
  <c r="ET98" i="1"/>
  <c r="ET103" i="1" s="1"/>
  <c r="DL103" i="1"/>
  <c r="EQ100" i="1"/>
  <c r="CY106" i="1"/>
  <c r="DL100" i="1"/>
  <c r="G106" i="1"/>
  <c r="EN100" i="1"/>
  <c r="DL106" i="1"/>
  <c r="DC106" i="1"/>
  <c r="CP98" i="1"/>
  <c r="DB98" i="1"/>
  <c r="DB109" i="1" s="1"/>
  <c r="CJ98" i="1"/>
  <c r="CB98" i="1"/>
  <c r="BL98" i="1"/>
  <c r="V98" i="1"/>
  <c r="DN98" i="1"/>
  <c r="DN100" i="1" s="1"/>
  <c r="DJ98" i="1"/>
  <c r="DJ100" i="1" s="1"/>
  <c r="AL98" i="1"/>
  <c r="AH98" i="1"/>
  <c r="EX98" i="1"/>
  <c r="EX106" i="1" s="1"/>
  <c r="F104" i="1"/>
  <c r="J104" i="1"/>
  <c r="DL104" i="1"/>
  <c r="AR98" i="1"/>
  <c r="DZ98" i="1"/>
  <c r="DZ109" i="1" s="1"/>
  <c r="EQ103" i="1"/>
  <c r="I110" i="1"/>
  <c r="Q98" i="1"/>
  <c r="S98" i="1"/>
  <c r="AE110" i="1"/>
  <c r="AK110" i="1"/>
  <c r="AQ107" i="1"/>
  <c r="AW110" i="1"/>
  <c r="BQ98" i="1"/>
  <c r="BZ98" i="1"/>
  <c r="CG98" i="1"/>
  <c r="CK98" i="1"/>
  <c r="DK98" i="1"/>
  <c r="DK109" i="1" s="1"/>
  <c r="DL107" i="1"/>
  <c r="DM98" i="1"/>
  <c r="DM106" i="1" s="1"/>
  <c r="DN107" i="1"/>
  <c r="DX107" i="1"/>
  <c r="EB110" i="1"/>
  <c r="EI107" i="1"/>
  <c r="ES107" i="1"/>
  <c r="M98" i="1"/>
  <c r="W110" i="1"/>
  <c r="AI98" i="1"/>
  <c r="AT98" i="1"/>
  <c r="AX98" i="1"/>
  <c r="BV110" i="1"/>
  <c r="CL110" i="1"/>
  <c r="DL110" i="1"/>
  <c r="DZ110" i="1"/>
  <c r="EO98" i="1"/>
  <c r="EO100" i="1" s="1"/>
  <c r="BK98" i="1"/>
  <c r="DQ98" i="1"/>
  <c r="DQ103" i="1" s="1"/>
  <c r="AM98" i="1"/>
  <c r="G109" i="1"/>
  <c r="DC103" i="1"/>
  <c r="CY103" i="1"/>
  <c r="G103" i="1"/>
  <c r="H104" i="1"/>
  <c r="AE104" i="1"/>
  <c r="AY104" i="1"/>
  <c r="BG104" i="1"/>
  <c r="BO104" i="1"/>
  <c r="BQ104" i="1"/>
  <c r="BY104" i="1"/>
  <c r="EC106" i="1" l="1"/>
  <c r="EC109" i="1"/>
  <c r="EC100" i="1"/>
  <c r="EW100" i="1"/>
  <c r="B100" i="1"/>
  <c r="B106" i="1"/>
  <c r="B103" i="1"/>
  <c r="B109" i="1"/>
  <c r="AG100" i="1"/>
  <c r="BP109" i="1"/>
  <c r="AG109" i="1"/>
  <c r="CD104" i="1"/>
  <c r="V104" i="1"/>
  <c r="EG103" i="1"/>
  <c r="AZ104" i="1"/>
  <c r="EI103" i="1"/>
  <c r="AG104" i="1"/>
  <c r="EW109" i="1"/>
  <c r="EW103" i="1"/>
  <c r="EI106" i="1"/>
  <c r="AO104" i="1"/>
  <c r="BA104" i="1"/>
  <c r="CG104" i="1"/>
  <c r="EI109" i="1"/>
  <c r="ED104" i="1"/>
  <c r="AS104" i="1"/>
  <c r="DF104" i="1"/>
  <c r="AT104" i="1"/>
  <c r="DG103" i="1"/>
  <c r="EG100" i="1"/>
  <c r="BF104" i="1"/>
  <c r="DV104" i="1"/>
  <c r="CL104" i="1"/>
  <c r="Z104" i="1"/>
  <c r="CC125" i="1"/>
  <c r="CC107" i="1" s="1"/>
  <c r="BP103" i="1"/>
  <c r="DJ104" i="1"/>
  <c r="AD104" i="1"/>
  <c r="CT104" i="1"/>
  <c r="BP100" i="1"/>
  <c r="N100" i="1"/>
  <c r="Y100" i="1"/>
  <c r="N106" i="1"/>
  <c r="N109" i="1"/>
  <c r="ET104" i="1"/>
  <c r="CX125" i="1"/>
  <c r="CX107" i="1" s="1"/>
  <c r="CX104" i="1"/>
  <c r="CP104" i="1"/>
  <c r="Y109" i="1"/>
  <c r="BZ104" i="1"/>
  <c r="BR104" i="1"/>
  <c r="DE103" i="1"/>
  <c r="C106" i="1"/>
  <c r="EA106" i="1"/>
  <c r="EK106" i="1"/>
  <c r="EK100" i="1"/>
  <c r="EA109" i="1"/>
  <c r="EE100" i="1"/>
  <c r="CH104" i="1"/>
  <c r="DR109" i="1"/>
  <c r="DA104" i="1"/>
  <c r="EU106" i="1"/>
  <c r="EU100" i="1"/>
  <c r="EU103" i="1"/>
  <c r="EG106" i="1"/>
  <c r="AT109" i="1"/>
  <c r="AT106" i="1"/>
  <c r="AT100" i="1"/>
  <c r="AT103" i="1"/>
  <c r="CK103" i="1"/>
  <c r="CK109" i="1"/>
  <c r="CK106" i="1"/>
  <c r="CK100" i="1"/>
  <c r="BZ109" i="1"/>
  <c r="BZ106" i="1"/>
  <c r="BZ100" i="1"/>
  <c r="BZ103" i="1"/>
  <c r="S109" i="1"/>
  <c r="S100" i="1"/>
  <c r="AL109" i="1"/>
  <c r="AL100" i="1"/>
  <c r="V109" i="1"/>
  <c r="V106" i="1"/>
  <c r="V100" i="1"/>
  <c r="V103" i="1"/>
  <c r="CB109" i="1"/>
  <c r="CB106" i="1"/>
  <c r="CB100" i="1"/>
  <c r="CB103" i="1"/>
  <c r="CT100" i="1"/>
  <c r="CT109" i="1"/>
  <c r="CT106" i="1"/>
  <c r="BT109" i="1"/>
  <c r="BT106" i="1"/>
  <c r="BT100" i="1"/>
  <c r="BT103" i="1"/>
  <c r="BN109" i="1"/>
  <c r="BN106" i="1"/>
  <c r="BN100" i="1"/>
  <c r="BN103" i="1"/>
  <c r="AV109" i="1"/>
  <c r="AV106" i="1"/>
  <c r="AV100" i="1"/>
  <c r="AV103" i="1"/>
  <c r="AB109" i="1"/>
  <c r="AB100" i="1"/>
  <c r="L109" i="1"/>
  <c r="L106" i="1"/>
  <c r="L100" i="1"/>
  <c r="L103" i="1"/>
  <c r="BB109" i="1"/>
  <c r="BB106" i="1"/>
  <c r="BB100" i="1"/>
  <c r="BB103" i="1"/>
  <c r="CM103" i="1"/>
  <c r="CM109" i="1"/>
  <c r="CM106" i="1"/>
  <c r="CM100" i="1"/>
  <c r="O103" i="1"/>
  <c r="O109" i="1"/>
  <c r="O106" i="1"/>
  <c r="O100" i="1"/>
  <c r="CO103" i="1"/>
  <c r="CO109" i="1"/>
  <c r="CO106" i="1"/>
  <c r="AK109" i="1"/>
  <c r="AK100" i="1"/>
  <c r="CZ103" i="1"/>
  <c r="CZ109" i="1"/>
  <c r="CR109" i="1"/>
  <c r="CR106" i="1"/>
  <c r="CR103" i="1"/>
  <c r="T109" i="1"/>
  <c r="T100" i="1"/>
  <c r="BX109" i="1"/>
  <c r="BX106" i="1"/>
  <c r="BX100" i="1"/>
  <c r="BX103" i="1"/>
  <c r="BV109" i="1"/>
  <c r="BV106" i="1"/>
  <c r="BV100" i="1"/>
  <c r="BV103" i="1"/>
  <c r="BF109" i="1"/>
  <c r="BF106" i="1"/>
  <c r="BF100" i="1"/>
  <c r="BF103" i="1"/>
  <c r="AP109" i="1"/>
  <c r="AP100" i="1"/>
  <c r="AN109" i="1"/>
  <c r="AN100" i="1"/>
  <c r="DA103" i="1"/>
  <c r="DA109" i="1"/>
  <c r="CW103" i="1"/>
  <c r="CW109" i="1"/>
  <c r="CS100" i="1"/>
  <c r="CS103" i="1"/>
  <c r="CS109" i="1"/>
  <c r="CS106" i="1"/>
  <c r="AU103" i="1"/>
  <c r="AU109" i="1"/>
  <c r="AU106" i="1"/>
  <c r="AU100" i="1"/>
  <c r="K103" i="1"/>
  <c r="K109" i="1"/>
  <c r="K106" i="1"/>
  <c r="K100" i="1"/>
  <c r="CN109" i="1"/>
  <c r="CN106" i="1"/>
  <c r="CN103" i="1"/>
  <c r="CF109" i="1"/>
  <c r="CF106" i="1"/>
  <c r="CF100" i="1"/>
  <c r="CF103" i="1"/>
  <c r="BJ109" i="1"/>
  <c r="BJ106" i="1"/>
  <c r="BJ100" i="1"/>
  <c r="BJ103" i="1"/>
  <c r="BD109" i="1"/>
  <c r="BD106" i="1"/>
  <c r="BD100" i="1"/>
  <c r="BD103" i="1"/>
  <c r="AD109" i="1"/>
  <c r="AD100" i="1"/>
  <c r="BA103" i="1"/>
  <c r="BA109" i="1"/>
  <c r="BA106" i="1"/>
  <c r="BA100" i="1"/>
  <c r="AS103" i="1"/>
  <c r="AS109" i="1"/>
  <c r="AS106" i="1"/>
  <c r="AS100" i="1"/>
  <c r="BU103" i="1"/>
  <c r="BU109" i="1"/>
  <c r="BU106" i="1"/>
  <c r="BU100" i="1"/>
  <c r="CQ103" i="1"/>
  <c r="CQ109" i="1"/>
  <c r="CQ106" i="1"/>
  <c r="BE103" i="1"/>
  <c r="BE109" i="1"/>
  <c r="BE106" i="1"/>
  <c r="BE100" i="1"/>
  <c r="AM109" i="1"/>
  <c r="AM100" i="1"/>
  <c r="BK109" i="1"/>
  <c r="AX109" i="1"/>
  <c r="AX100" i="1"/>
  <c r="AI109" i="1"/>
  <c r="AI100" i="1"/>
  <c r="M103" i="1"/>
  <c r="M109" i="1"/>
  <c r="M106" i="1"/>
  <c r="M100" i="1"/>
  <c r="CG103" i="1"/>
  <c r="CG109" i="1"/>
  <c r="CG106" i="1"/>
  <c r="CG100" i="1"/>
  <c r="BQ103" i="1"/>
  <c r="BQ109" i="1"/>
  <c r="BQ106" i="1"/>
  <c r="BQ100" i="1"/>
  <c r="Q103" i="1"/>
  <c r="Q109" i="1"/>
  <c r="Q106" i="1"/>
  <c r="Q100" i="1"/>
  <c r="AR109" i="1"/>
  <c r="AR106" i="1"/>
  <c r="AR100" i="1"/>
  <c r="AR103" i="1"/>
  <c r="AH109" i="1"/>
  <c r="AH100" i="1"/>
  <c r="BL109" i="1"/>
  <c r="CJ109" i="1"/>
  <c r="CJ106" i="1"/>
  <c r="CJ100" i="1"/>
  <c r="CJ103" i="1"/>
  <c r="CP109" i="1"/>
  <c r="CP106" i="1"/>
  <c r="CP103" i="1"/>
  <c r="CX100" i="1"/>
  <c r="CX109" i="1"/>
  <c r="CH109" i="1"/>
  <c r="CH106" i="1"/>
  <c r="CH100" i="1"/>
  <c r="CH103" i="1"/>
  <c r="BR109" i="1"/>
  <c r="BR106" i="1"/>
  <c r="BR100" i="1"/>
  <c r="BR103" i="1"/>
  <c r="AZ109" i="1"/>
  <c r="AZ100" i="1"/>
  <c r="AF109" i="1"/>
  <c r="AF100" i="1"/>
  <c r="P109" i="1"/>
  <c r="P106" i="1"/>
  <c r="P100" i="1"/>
  <c r="P103" i="1"/>
  <c r="J109" i="1"/>
  <c r="J106" i="1"/>
  <c r="J100" i="1"/>
  <c r="J103" i="1"/>
  <c r="CV103" i="1"/>
  <c r="CV109" i="1"/>
  <c r="CV106" i="1"/>
  <c r="BC103" i="1"/>
  <c r="BC109" i="1"/>
  <c r="BC106" i="1"/>
  <c r="BC100" i="1"/>
  <c r="BO103" i="1"/>
  <c r="BO109" i="1"/>
  <c r="BO106" i="1"/>
  <c r="BO100" i="1"/>
  <c r="CE103" i="1"/>
  <c r="CE109" i="1"/>
  <c r="CE106" i="1"/>
  <c r="CE100" i="1"/>
  <c r="Z109" i="1"/>
  <c r="Z100" i="1"/>
  <c r="CI103" i="1"/>
  <c r="CI109" i="1"/>
  <c r="CI106" i="1"/>
  <c r="CI100" i="1"/>
  <c r="CC103" i="1"/>
  <c r="CC109" i="1"/>
  <c r="CC106" i="1"/>
  <c r="CC100" i="1"/>
  <c r="BY103" i="1"/>
  <c r="BY109" i="1"/>
  <c r="BY106" i="1"/>
  <c r="BY100" i="1"/>
  <c r="BS103" i="1"/>
  <c r="BS109" i="1"/>
  <c r="BS106" i="1"/>
  <c r="BS100" i="1"/>
  <c r="BI103" i="1"/>
  <c r="BI109" i="1"/>
  <c r="BI106" i="1"/>
  <c r="BI100" i="1"/>
  <c r="AC109" i="1"/>
  <c r="AC100" i="1"/>
  <c r="AA109" i="1"/>
  <c r="AA100" i="1"/>
  <c r="U103" i="1"/>
  <c r="U109" i="1"/>
  <c r="U106" i="1"/>
  <c r="U100" i="1"/>
  <c r="CL109" i="1"/>
  <c r="CL106" i="1"/>
  <c r="CL100" i="1"/>
  <c r="CL103" i="1"/>
  <c r="CD109" i="1"/>
  <c r="CD106" i="1"/>
  <c r="CD100" i="1"/>
  <c r="CD103" i="1"/>
  <c r="BH109" i="1"/>
  <c r="AJ109" i="1"/>
  <c r="AJ100" i="1"/>
  <c r="R109" i="1"/>
  <c r="R100" i="1"/>
  <c r="AW103" i="1"/>
  <c r="AW109" i="1"/>
  <c r="AW106" i="1"/>
  <c r="AW100" i="1"/>
  <c r="I103" i="1"/>
  <c r="I109" i="1"/>
  <c r="I106" i="1"/>
  <c r="I100" i="1"/>
  <c r="AO109" i="1"/>
  <c r="AO100" i="1"/>
  <c r="CU100" i="1"/>
  <c r="CU109" i="1"/>
  <c r="CU106" i="1"/>
  <c r="BM103" i="1"/>
  <c r="BM109" i="1"/>
  <c r="BM106" i="1"/>
  <c r="BM100" i="1"/>
  <c r="W103" i="1"/>
  <c r="W109" i="1"/>
  <c r="W106" i="1"/>
  <c r="W100" i="1"/>
  <c r="BU104" i="1"/>
  <c r="BU125" i="1"/>
  <c r="BU107" i="1" s="1"/>
  <c r="EJ104" i="1"/>
  <c r="DG109" i="1"/>
  <c r="DG106" i="1"/>
  <c r="EF106" i="1"/>
  <c r="C104" i="1"/>
  <c r="DT103" i="1"/>
  <c r="DX106" i="1"/>
  <c r="EK103" i="1"/>
  <c r="EN104" i="1"/>
  <c r="C100" i="1"/>
  <c r="ER100" i="1"/>
  <c r="CR100" i="1"/>
  <c r="ER103" i="1"/>
  <c r="DS100" i="1"/>
  <c r="DP103" i="1"/>
  <c r="DV100" i="1"/>
  <c r="DO109" i="1"/>
  <c r="EV109" i="1"/>
  <c r="DS103" i="1"/>
  <c r="EG104" i="1"/>
  <c r="EG125" i="1"/>
  <c r="EG107" i="1" s="1"/>
  <c r="EA104" i="1"/>
  <c r="EA125" i="1"/>
  <c r="EA107" i="1" s="1"/>
  <c r="CE104" i="1"/>
  <c r="CE125" i="1"/>
  <c r="CE107" i="1" s="1"/>
  <c r="BK104" i="1"/>
  <c r="BK125" i="1"/>
  <c r="BK107" i="1" s="1"/>
  <c r="EL104" i="1"/>
  <c r="EL125" i="1"/>
  <c r="EL107" i="1" s="1"/>
  <c r="EC104" i="1"/>
  <c r="EC125" i="1"/>
  <c r="EC107" i="1" s="1"/>
  <c r="BC104" i="1"/>
  <c r="BC125" i="1"/>
  <c r="BC107" i="1" s="1"/>
  <c r="EP125" i="1"/>
  <c r="EP107" i="1" s="1"/>
  <c r="DI103" i="1"/>
  <c r="DR100" i="1"/>
  <c r="CN100" i="1"/>
  <c r="DS106" i="1"/>
  <c r="H100" i="1"/>
  <c r="EE103" i="1"/>
  <c r="ES103" i="1"/>
  <c r="DY100" i="1"/>
  <c r="E103" i="1"/>
  <c r="CT103" i="1"/>
  <c r="EA103" i="1"/>
  <c r="DE100" i="1"/>
  <c r="EE106" i="1"/>
  <c r="E109" i="1"/>
  <c r="DE106" i="1"/>
  <c r="DT106" i="1"/>
  <c r="E106" i="1"/>
  <c r="C109" i="1"/>
  <c r="EP109" i="1"/>
  <c r="DT100" i="1"/>
  <c r="ES106" i="1"/>
  <c r="DY106" i="1"/>
  <c r="DI106" i="1"/>
  <c r="EJ103" i="1"/>
  <c r="DH100" i="1"/>
  <c r="H103" i="1"/>
  <c r="BE104" i="1"/>
  <c r="AC104" i="1"/>
  <c r="EM103" i="1"/>
  <c r="ES100" i="1"/>
  <c r="EV103" i="1"/>
  <c r="EV100" i="1"/>
  <c r="DP106" i="1"/>
  <c r="DX100" i="1"/>
  <c r="ER106" i="1"/>
  <c r="DX103" i="1"/>
  <c r="AA125" i="1"/>
  <c r="AA107" i="1" s="1"/>
  <c r="DP100" i="1"/>
  <c r="EV125" i="1"/>
  <c r="EV107" i="1" s="1"/>
  <c r="K104" i="1"/>
  <c r="K125" i="1"/>
  <c r="K107" i="1" s="1"/>
  <c r="CY104" i="1"/>
  <c r="CY125" i="1"/>
  <c r="CY107" i="1" s="1"/>
  <c r="CM104" i="1"/>
  <c r="CM125" i="1"/>
  <c r="CM107" i="1" s="1"/>
  <c r="CI104" i="1"/>
  <c r="CI125" i="1"/>
  <c r="CI107" i="1" s="1"/>
  <c r="CS104" i="1"/>
  <c r="BM104" i="1"/>
  <c r="DV106" i="1"/>
  <c r="DW103" i="1"/>
  <c r="DV103" i="1"/>
  <c r="EM106" i="1"/>
  <c r="DF100" i="1"/>
  <c r="DR106" i="1"/>
  <c r="EM100" i="1"/>
  <c r="DW100" i="1"/>
  <c r="DW106" i="1"/>
  <c r="DS125" i="1"/>
  <c r="DS107" i="1" s="1"/>
  <c r="DS104" i="1"/>
  <c r="DQ125" i="1"/>
  <c r="DQ107" i="1" s="1"/>
  <c r="DQ104" i="1"/>
  <c r="CW125" i="1"/>
  <c r="CW107" i="1" s="1"/>
  <c r="CW104" i="1"/>
  <c r="DW125" i="1"/>
  <c r="DW107" i="1" s="1"/>
  <c r="DW104" i="1"/>
  <c r="DU125" i="1"/>
  <c r="DU107" i="1" s="1"/>
  <c r="DU104" i="1"/>
  <c r="DO125" i="1"/>
  <c r="DO107" i="1" s="1"/>
  <c r="DO104" i="1"/>
  <c r="DM125" i="1"/>
  <c r="DM107" i="1" s="1"/>
  <c r="DM104" i="1"/>
  <c r="DA100" i="1"/>
  <c r="DA106" i="1"/>
  <c r="CW106" i="1"/>
  <c r="CW100" i="1"/>
  <c r="CU125" i="1"/>
  <c r="CU107" i="1" s="1"/>
  <c r="CU104" i="1"/>
  <c r="CQ125" i="1"/>
  <c r="CQ107" i="1" s="1"/>
  <c r="CQ104" i="1"/>
  <c r="CO125" i="1"/>
  <c r="CO107" i="1" s="1"/>
  <c r="CO104" i="1"/>
  <c r="EL100" i="1"/>
  <c r="ET100" i="1"/>
  <c r="DO103" i="1"/>
  <c r="EL103" i="1"/>
  <c r="EH100" i="1"/>
  <c r="CX103" i="1"/>
  <c r="CZ106" i="1"/>
  <c r="CP100" i="1"/>
  <c r="CO100" i="1"/>
  <c r="CZ100" i="1"/>
  <c r="ED100" i="1"/>
  <c r="EP103" i="1"/>
  <c r="EJ109" i="1"/>
  <c r="EF100" i="1"/>
  <c r="DH106" i="1"/>
  <c r="DD100" i="1"/>
  <c r="H106" i="1"/>
  <c r="D109" i="1"/>
  <c r="ED109" i="1"/>
  <c r="DD106" i="1"/>
  <c r="EJ100" i="1"/>
  <c r="D100" i="1"/>
  <c r="DO100" i="1"/>
  <c r="DY103" i="1"/>
  <c r="DI100" i="1"/>
  <c r="CV100" i="1"/>
  <c r="EP106" i="1"/>
  <c r="EF109" i="1"/>
  <c r="DH103" i="1"/>
  <c r="DD103" i="1"/>
  <c r="D106" i="1"/>
  <c r="ET109" i="1"/>
  <c r="EB106" i="1"/>
  <c r="F109" i="1"/>
  <c r="ED106" i="1"/>
  <c r="DM100" i="1"/>
  <c r="DQ109" i="1"/>
  <c r="DZ100" i="1"/>
  <c r="EL109" i="1"/>
  <c r="EH106" i="1"/>
  <c r="EB100" i="1"/>
  <c r="DF106" i="1"/>
  <c r="F106" i="1"/>
  <c r="DQ100" i="1"/>
  <c r="EO109" i="1"/>
  <c r="DK106" i="1"/>
  <c r="DZ106" i="1"/>
  <c r="EY110" i="1"/>
  <c r="ET106" i="1"/>
  <c r="EH103" i="1"/>
  <c r="EB109" i="1"/>
  <c r="DF103" i="1"/>
  <c r="CX106" i="1"/>
  <c r="F100" i="1"/>
  <c r="DM109" i="1"/>
  <c r="DK103" i="1"/>
  <c r="DN103" i="1"/>
  <c r="DN109" i="1"/>
  <c r="DN106" i="1"/>
  <c r="DB103" i="1"/>
  <c r="DB100" i="1"/>
  <c r="DB106" i="1"/>
  <c r="EX109" i="1"/>
  <c r="EX103" i="1"/>
  <c r="EX100" i="1"/>
  <c r="DJ103" i="1"/>
  <c r="DJ106" i="1"/>
  <c r="DJ109" i="1"/>
  <c r="EY98" i="1"/>
  <c r="DM103" i="1"/>
  <c r="DK100" i="1"/>
  <c r="DZ103" i="1"/>
  <c r="DQ106" i="1"/>
  <c r="EO103" i="1"/>
  <c r="EO106" i="1"/>
  <c r="EY107" i="1" l="1"/>
  <c r="EY104" i="1"/>
  <c r="EY103" i="1"/>
  <c r="EY109" i="1"/>
  <c r="EY100" i="1"/>
  <c r="EY106" i="1"/>
</calcChain>
</file>

<file path=xl/sharedStrings.xml><?xml version="1.0" encoding="utf-8"?>
<sst xmlns="http://schemas.openxmlformats.org/spreadsheetml/2006/main" count="122" uniqueCount="109">
  <si>
    <t>May</t>
  </si>
  <si>
    <t>June</t>
  </si>
  <si>
    <t>July</t>
  </si>
  <si>
    <t>August</t>
  </si>
  <si>
    <t>September</t>
  </si>
  <si>
    <t>Total</t>
  </si>
  <si>
    <t>DAILY DISCHARGE IN CFS OF BEAR RIVER CANALS WITH COMPACT ALLOCATIONS IN THE UPPER DIVISION</t>
  </si>
  <si>
    <t>UPPER UTAH SECTION</t>
  </si>
  <si>
    <t xml:space="preserve"> Hovarka (E Fk)</t>
  </si>
  <si>
    <t xml:space="preserve"> Hatch (W Fk)</t>
  </si>
  <si>
    <t>UPPER WYOMING SECTION</t>
  </si>
  <si>
    <t xml:space="preserve"> Hilliard East Fork (E Fk)</t>
  </si>
  <si>
    <t xml:space="preserve"> Lannon &amp; Lone Mtn</t>
  </si>
  <si>
    <t xml:space="preserve"> Hilliard West Side</t>
  </si>
  <si>
    <t xml:space="preserve"> Bear (Bear R)</t>
  </si>
  <si>
    <t xml:space="preserve"> Tropic</t>
  </si>
  <si>
    <t xml:space="preserve"> Kreider Domestic Pump</t>
  </si>
  <si>
    <t xml:space="preserve"> Danielson</t>
  </si>
  <si>
    <t xml:space="preserve"> Crown &amp; Pine Grove</t>
  </si>
  <si>
    <t xml:space="preserve"> Lewis (D4)</t>
  </si>
  <si>
    <t xml:space="preserve"> Homer</t>
  </si>
  <si>
    <t xml:space="preserve"> Lewis and Blanchard</t>
  </si>
  <si>
    <t xml:space="preserve"> Myers No. 2</t>
  </si>
  <si>
    <t xml:space="preserve"> Hare</t>
  </si>
  <si>
    <t xml:space="preserve"> Coffman</t>
  </si>
  <si>
    <t xml:space="preserve"> Knoder</t>
  </si>
  <si>
    <t xml:space="preserve"> Myers No. 1</t>
  </si>
  <si>
    <t xml:space="preserve"> Myers Irr</t>
  </si>
  <si>
    <t xml:space="preserve"> Evanston Pipeline</t>
  </si>
  <si>
    <t xml:space="preserve"> Booth</t>
  </si>
  <si>
    <t xml:space="preserve"> Anel Irr</t>
  </si>
  <si>
    <t xml:space="preserve"> Cornelison</t>
  </si>
  <si>
    <t xml:space="preserve"> Ev Water Supply (and Anderson)</t>
  </si>
  <si>
    <t xml:space="preserve"> Knight No. 2 (and No. 1)</t>
  </si>
  <si>
    <t xml:space="preserve"> "State Hospital Ditch"</t>
  </si>
  <si>
    <t xml:space="preserve"> Evanston Water</t>
  </si>
  <si>
    <t xml:space="preserve"> Wilson Irr</t>
  </si>
  <si>
    <t xml:space="preserve"> Faulkner</t>
  </si>
  <si>
    <t xml:space="preserve"> Rocky Mtn &amp; Blyth (and Crompton)</t>
  </si>
  <si>
    <t xml:space="preserve"> B.E.A.R. Project PL</t>
  </si>
  <si>
    <t xml:space="preserve"> Fife Irr</t>
  </si>
  <si>
    <t xml:space="preserve"> Johnston &amp; Narramore</t>
  </si>
  <si>
    <t xml:space="preserve"> John Sims</t>
  </si>
  <si>
    <t xml:space="preserve"> Michael Sims</t>
  </si>
  <si>
    <t xml:space="preserve"> S. P.</t>
  </si>
  <si>
    <t xml:space="preserve"> Almy</t>
  </si>
  <si>
    <t xml:space="preserve"> Sims, Blight &amp; Turner</t>
  </si>
  <si>
    <t xml:space="preserve"> Bowns</t>
  </si>
  <si>
    <t xml:space="preserve"> Nixon West Side</t>
  </si>
  <si>
    <t xml:space="preserve"> Turner</t>
  </si>
  <si>
    <t xml:space="preserve"> Chapman (Headgate)</t>
  </si>
  <si>
    <t xml:space="preserve"> Morris Bros Irr (Lower)</t>
  </si>
  <si>
    <t xml:space="preserve"> Bowns &amp; Bruce</t>
  </si>
  <si>
    <t xml:space="preserve"> Olson No. 1 Pump</t>
  </si>
  <si>
    <t xml:space="preserve"> Tunnel</t>
  </si>
  <si>
    <t xml:space="preserve"> Francis-Lee</t>
  </si>
  <si>
    <t xml:space="preserve"> Bear River Canal</t>
  </si>
  <si>
    <t xml:space="preserve">  TOTAL UPPER WY DIV.</t>
  </si>
  <si>
    <t xml:space="preserve"> Whitney Storage</t>
  </si>
  <si>
    <t xml:space="preserve"> Sulphur Creek Storage</t>
  </si>
  <si>
    <t>LOWER UTAH</t>
  </si>
  <si>
    <t xml:space="preserve"> Neville</t>
  </si>
  <si>
    <t xml:space="preserve"> Randolph-Woodruff</t>
  </si>
  <si>
    <t xml:space="preserve"> Dykens</t>
  </si>
  <si>
    <t xml:space="preserve"> Randolph-Sage Creek</t>
  </si>
  <si>
    <t xml:space="preserve"> McMinn</t>
  </si>
  <si>
    <t xml:space="preserve"> Enberg</t>
  </si>
  <si>
    <t xml:space="preserve"> Adams Pump</t>
  </si>
  <si>
    <t xml:space="preserve">  TOTAL LOWER UT DIV.</t>
  </si>
  <si>
    <t>LOWER WYOMING</t>
  </si>
  <si>
    <t xml:space="preserve"> Johnson Pipelines</t>
  </si>
  <si>
    <t xml:space="preserve"> McFarland</t>
  </si>
  <si>
    <t xml:space="preserve"> B.Q. Dam Slough (West)</t>
  </si>
  <si>
    <t xml:space="preserve"> B.Q. Dam East</t>
  </si>
  <si>
    <t xml:space="preserve"> Pixley Irr (East)</t>
  </si>
  <si>
    <t xml:space="preserve"> Pixley Irr (West)</t>
  </si>
  <si>
    <t xml:space="preserve">  TOTAL LOWER WY DIVERSIONS</t>
  </si>
  <si>
    <t>Bear River below Pixley Dam</t>
  </si>
  <si>
    <t xml:space="preserve">  Total Divertible Flow</t>
  </si>
  <si>
    <t xml:space="preserve">  Upper UT Allocation</t>
  </si>
  <si>
    <t xml:space="preserve">  Upper UT Divertible</t>
  </si>
  <si>
    <t xml:space="preserve">  Upper WY Allocation</t>
  </si>
  <si>
    <t xml:space="preserve">  Upper WY Divertible</t>
  </si>
  <si>
    <t xml:space="preserve">  Lower UT Allocation</t>
  </si>
  <si>
    <t xml:space="preserve">  Lower UT Divertible</t>
  </si>
  <si>
    <t xml:space="preserve">  Lower WY Allocation</t>
  </si>
  <si>
    <t xml:space="preserve">  Lower WY Divertible</t>
  </si>
  <si>
    <t xml:space="preserve">                     NOTE:</t>
  </si>
  <si>
    <t>"Chapman (Stateline)" is a second measurement of flows in the Chapman Canal.  As such, the values are not re-added into the Upper Wyoming total.  Whitney and Sulphur Creek Reservoirs supply storage</t>
  </si>
  <si>
    <t>to irrigators in the Upper Wyoming Section.  Woodruff Narrows storage is credited 83% to the Lower Utah Section, Bear River and Francis Lee Canal irrigators, and 17% to Wyoming irrigators.</t>
  </si>
  <si>
    <t>WOODRUFF NARROWS INFLOW</t>
  </si>
  <si>
    <t>WOODRUFF NARROWS OUTFLOW</t>
  </si>
  <si>
    <t>B.R. &amp; F.L. - 32</t>
  </si>
  <si>
    <t>STORAGE TO B.R. &amp; F.L.</t>
  </si>
  <si>
    <t>REMAINING FOR UT AFTER</t>
  </si>
  <si>
    <t>B.R. &amp; F.L. STORAGE</t>
  </si>
  <si>
    <t>STORAGE FOR WY</t>
  </si>
  <si>
    <t xml:space="preserve"> Woodruff Narrows Storage Release</t>
  </si>
  <si>
    <t xml:space="preserve"> Rees Land &amp; Livestock</t>
  </si>
  <si>
    <t xml:space="preserve"> Crawford-Thompson</t>
  </si>
  <si>
    <t xml:space="preserve"> Lazy P Ranch Pump</t>
  </si>
  <si>
    <t xml:space="preserve"> Hoffman Brothers Ranch Pump</t>
  </si>
  <si>
    <t xml:space="preserve"> BQ Westside</t>
  </si>
  <si>
    <t xml:space="preserve"> Burdette Weston Pump</t>
  </si>
  <si>
    <t xml:space="preserve"> C-12 Pipeline and Pivot</t>
  </si>
  <si>
    <t xml:space="preserve"> Chapman (Stateline, incl'd above)</t>
  </si>
  <si>
    <t xml:space="preserve"> McGraw</t>
  </si>
  <si>
    <t xml:space="preserve"> Sim's Creek Slough Diversion</t>
  </si>
  <si>
    <t xml:space="preserve"> Weston Ranch Pumps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</si>
</sst>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1" fillId="0" borderId="0"/>
  </cellStyleXfs>
  <cellXfs count="17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/>
    <xf numFmtId="3" fontId="0" fillId="0" borderId="0" xfId="0" applyNumberFormat="1"/>
    <xf numFmtId="0" fontId="0" fillId="0" borderId="0" xfId="0"/>
    <xf numFmtId="1" fontId="11" fillId="0" borderId="0" xfId="0" applyNumberFormat="1" applyFont="1"/>
    <xf numFmtId="1" fontId="0" fillId="0" borderId="0" xfId="0" applyNumberFormat="1"/>
    <xf numFmtId="3" fontId="11" fillId="0" borderId="0" xfId="0" applyNumberFormat="1" applyFont="1"/>
    <xf numFmtId="1" fontId="11" fillId="0" borderId="0" xfId="0" applyNumberFormat="1" applyFont="1" applyFill="1"/>
    <xf numFmtId="1" fontId="10" fillId="0" borderId="0" xfId="6" applyNumberFormat="1" applyFont="1"/>
    <xf numFmtId="1" fontId="11" fillId="0" borderId="0" xfId="7" applyNumberFormat="1"/>
    <xf numFmtId="1" fontId="11" fillId="0" borderId="0" xfId="7" applyNumberFormat="1"/>
    <xf numFmtId="1" fontId="11" fillId="0" borderId="0" xfId="7" applyNumberFormat="1"/>
    <xf numFmtId="1" fontId="11" fillId="0" borderId="0" xfId="7" applyNumberFormat="1"/>
    <xf numFmtId="0" fontId="11" fillId="0" borderId="0" xfId="0" applyFont="1"/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</cellStyles>
  <dxfs count="0"/>
  <tableStyles count="0" defaultTableStyle="TableStyleMedium9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  <a:r>
              <a:rPr lang="en-US" baseline="0"/>
              <a:t> - Upper Division</a:t>
            </a:r>
          </a:p>
          <a:p>
            <a:pPr>
              <a:defRPr/>
            </a:pPr>
            <a:r>
              <a:rPr lang="en-US" sz="1400" b="0" baseline="0"/>
              <a:t>Upper Wyoming Section Diversions vs Allocation</a:t>
            </a:r>
            <a:endParaRPr lang="en-US" sz="14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Divertible Flow</c:v>
          </c:tx>
          <c:spPr>
            <a:ln w="508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[1]Data!$B$128:$EX$128</c:f>
              <c:strCache>
                <c:ptCount val="153"/>
                <c:pt idx="14">
                  <c:v>MAY</c:v>
                </c:pt>
                <c:pt idx="46">
                  <c:v>JUN</c:v>
                </c:pt>
                <c:pt idx="75">
                  <c:v>JUL</c:v>
                </c:pt>
                <c:pt idx="106">
                  <c:v>AUG</c:v>
                </c:pt>
                <c:pt idx="137">
                  <c:v>SEP</c:v>
                </c:pt>
              </c:strCache>
            </c:strRef>
          </c:cat>
          <c:val>
            <c:numRef>
              <c:f>Data!$B$98:$EX$98</c:f>
              <c:numCache>
                <c:formatCode>0</c:formatCode>
                <c:ptCount val="153"/>
                <c:pt idx="0">
                  <c:v>417.52205199999992</c:v>
                </c:pt>
                <c:pt idx="1">
                  <c:v>406.39683299999996</c:v>
                </c:pt>
                <c:pt idx="2">
                  <c:v>504.131394</c:v>
                </c:pt>
                <c:pt idx="3">
                  <c:v>689.51573899999994</c:v>
                </c:pt>
                <c:pt idx="4">
                  <c:v>899.96327499999995</c:v>
                </c:pt>
                <c:pt idx="5">
                  <c:v>986.93855799999994</c:v>
                </c:pt>
                <c:pt idx="6">
                  <c:v>981.54162200000007</c:v>
                </c:pt>
                <c:pt idx="7">
                  <c:v>866.47669700000006</c:v>
                </c:pt>
                <c:pt idx="8">
                  <c:v>781.00005500000009</c:v>
                </c:pt>
                <c:pt idx="9">
                  <c:v>723.90144100000009</c:v>
                </c:pt>
                <c:pt idx="10">
                  <c:v>664.61487099999999</c:v>
                </c:pt>
                <c:pt idx="11">
                  <c:v>625.17826699999989</c:v>
                </c:pt>
                <c:pt idx="12">
                  <c:v>618.92743399999995</c:v>
                </c:pt>
                <c:pt idx="13">
                  <c:v>579.79532799999993</c:v>
                </c:pt>
                <c:pt idx="14">
                  <c:v>480.382114</c:v>
                </c:pt>
                <c:pt idx="15">
                  <c:v>658.99665599999992</c:v>
                </c:pt>
                <c:pt idx="16">
                  <c:v>778.70367700000008</c:v>
                </c:pt>
                <c:pt idx="17">
                  <c:v>969.62923200000012</c:v>
                </c:pt>
                <c:pt idx="18">
                  <c:v>1276.88156</c:v>
                </c:pt>
                <c:pt idx="19">
                  <c:v>934.70770000000005</c:v>
                </c:pt>
                <c:pt idx="20">
                  <c:v>783.5122540000001</c:v>
                </c:pt>
                <c:pt idx="21">
                  <c:v>1041.3916080000001</c:v>
                </c:pt>
                <c:pt idx="22">
                  <c:v>1180.0645199999999</c:v>
                </c:pt>
                <c:pt idx="23">
                  <c:v>1250.330416</c:v>
                </c:pt>
                <c:pt idx="24">
                  <c:v>1273.872793</c:v>
                </c:pt>
                <c:pt idx="25">
                  <c:v>1390.707776</c:v>
                </c:pt>
                <c:pt idx="26">
                  <c:v>1650.940143</c:v>
                </c:pt>
                <c:pt idx="27">
                  <c:v>1893.6993300000001</c:v>
                </c:pt>
                <c:pt idx="28">
                  <c:v>2060.1961340000003</c:v>
                </c:pt>
                <c:pt idx="29">
                  <c:v>2070.6563570000003</c:v>
                </c:pt>
                <c:pt idx="30">
                  <c:v>1967.2462890000002</c:v>
                </c:pt>
                <c:pt idx="31">
                  <c:v>1893.234872</c:v>
                </c:pt>
                <c:pt idx="32">
                  <c:v>1658.9969590000001</c:v>
                </c:pt>
                <c:pt idx="33">
                  <c:v>1582.0677529999998</c:v>
                </c:pt>
                <c:pt idx="34">
                  <c:v>1554.6144929999998</c:v>
                </c:pt>
                <c:pt idx="35">
                  <c:v>1487.9035220000001</c:v>
                </c:pt>
                <c:pt idx="36">
                  <c:v>1449.4387519999998</c:v>
                </c:pt>
                <c:pt idx="37">
                  <c:v>1381.454524</c:v>
                </c:pt>
                <c:pt idx="38">
                  <c:v>1343.793539</c:v>
                </c:pt>
                <c:pt idx="39">
                  <c:v>1288.2592550000002</c:v>
                </c:pt>
                <c:pt idx="40">
                  <c:v>1267.17365</c:v>
                </c:pt>
                <c:pt idx="41">
                  <c:v>1247.4065990000001</c:v>
                </c:pt>
                <c:pt idx="42">
                  <c:v>1194.9221660000001</c:v>
                </c:pt>
                <c:pt idx="43">
                  <c:v>1176.913967</c:v>
                </c:pt>
                <c:pt idx="44">
                  <c:v>1156.5374050000003</c:v>
                </c:pt>
                <c:pt idx="45">
                  <c:v>1122.771041</c:v>
                </c:pt>
                <c:pt idx="46">
                  <c:v>1137.279295</c:v>
                </c:pt>
                <c:pt idx="47">
                  <c:v>1203.8876139999998</c:v>
                </c:pt>
                <c:pt idx="48">
                  <c:v>1303.5173669999999</c:v>
                </c:pt>
                <c:pt idx="49">
                  <c:v>1403.7893840000002</c:v>
                </c:pt>
                <c:pt idx="50">
                  <c:v>1332.399461</c:v>
                </c:pt>
                <c:pt idx="51">
                  <c:v>1240.550641</c:v>
                </c:pt>
                <c:pt idx="52">
                  <c:v>1139.2317029999999</c:v>
                </c:pt>
                <c:pt idx="53">
                  <c:v>1070.4922820000002</c:v>
                </c:pt>
                <c:pt idx="54">
                  <c:v>1027.8280949999998</c:v>
                </c:pt>
                <c:pt idx="55">
                  <c:v>989.08070500000008</c:v>
                </c:pt>
                <c:pt idx="56">
                  <c:v>975.00786700000003</c:v>
                </c:pt>
                <c:pt idx="57">
                  <c:v>1117.439713</c:v>
                </c:pt>
                <c:pt idx="58">
                  <c:v>1310.3403239999998</c:v>
                </c:pt>
                <c:pt idx="59">
                  <c:v>1218.4176609999997</c:v>
                </c:pt>
                <c:pt idx="60">
                  <c:v>1111.1776990000001</c:v>
                </c:pt>
                <c:pt idx="61">
                  <c:v>1348.6153009999998</c:v>
                </c:pt>
                <c:pt idx="62">
                  <c:v>1273.110541</c:v>
                </c:pt>
                <c:pt idx="63">
                  <c:v>1120.8143520000001</c:v>
                </c:pt>
                <c:pt idx="64">
                  <c:v>1084.1865929999999</c:v>
                </c:pt>
                <c:pt idx="65">
                  <c:v>1040.492958</c:v>
                </c:pt>
                <c:pt idx="66">
                  <c:v>972.23053600000003</c:v>
                </c:pt>
                <c:pt idx="67">
                  <c:v>873.81500499999993</c:v>
                </c:pt>
                <c:pt idx="68">
                  <c:v>746.68859400000008</c:v>
                </c:pt>
                <c:pt idx="69">
                  <c:v>661.91123400000004</c:v>
                </c:pt>
                <c:pt idx="70">
                  <c:v>614.46103800000003</c:v>
                </c:pt>
                <c:pt idx="71">
                  <c:v>680.51517499999989</c:v>
                </c:pt>
                <c:pt idx="72">
                  <c:v>841.35989100000006</c:v>
                </c:pt>
                <c:pt idx="73">
                  <c:v>881.16043799999989</c:v>
                </c:pt>
                <c:pt idx="74">
                  <c:v>729.05339499999991</c:v>
                </c:pt>
                <c:pt idx="75">
                  <c:v>604.66882099999998</c:v>
                </c:pt>
                <c:pt idx="76">
                  <c:v>525.55122099999994</c:v>
                </c:pt>
                <c:pt idx="77">
                  <c:v>488.6971870000001</c:v>
                </c:pt>
                <c:pt idx="78">
                  <c:v>477.08235099999985</c:v>
                </c:pt>
                <c:pt idx="79">
                  <c:v>444.61328499999996</c:v>
                </c:pt>
                <c:pt idx="80">
                  <c:v>385.59560199999987</c:v>
                </c:pt>
                <c:pt idx="81">
                  <c:v>380.56419499999993</c:v>
                </c:pt>
                <c:pt idx="82">
                  <c:v>357.6058569999999</c:v>
                </c:pt>
                <c:pt idx="83">
                  <c:v>321.42582399999998</c:v>
                </c:pt>
                <c:pt idx="84">
                  <c:v>280.82715399999995</c:v>
                </c:pt>
                <c:pt idx="85">
                  <c:v>250.43822</c:v>
                </c:pt>
                <c:pt idx="86">
                  <c:v>231.91899999999998</c:v>
                </c:pt>
                <c:pt idx="87">
                  <c:v>230.24605399999999</c:v>
                </c:pt>
                <c:pt idx="88">
                  <c:v>225.44737099999998</c:v>
                </c:pt>
                <c:pt idx="89">
                  <c:v>258.27863400000001</c:v>
                </c:pt>
                <c:pt idx="90">
                  <c:v>312.40088600000001</c:v>
                </c:pt>
                <c:pt idx="91">
                  <c:v>345.94121000000007</c:v>
                </c:pt>
                <c:pt idx="92">
                  <c:v>289.57124199999998</c:v>
                </c:pt>
                <c:pt idx="93">
                  <c:v>256.15981899999997</c:v>
                </c:pt>
                <c:pt idx="94">
                  <c:v>244.437848</c:v>
                </c:pt>
                <c:pt idx="95">
                  <c:v>258.27716099999998</c:v>
                </c:pt>
                <c:pt idx="96">
                  <c:v>246.73493200000001</c:v>
                </c:pt>
                <c:pt idx="97">
                  <c:v>262.95502099999999</c:v>
                </c:pt>
                <c:pt idx="98">
                  <c:v>289.50534499999998</c:v>
                </c:pt>
                <c:pt idx="99">
                  <c:v>299.06478499999997</c:v>
                </c:pt>
                <c:pt idx="100">
                  <c:v>298.85767999999996</c:v>
                </c:pt>
                <c:pt idx="101">
                  <c:v>279.62798899999996</c:v>
                </c:pt>
                <c:pt idx="102">
                  <c:v>257.56529599999999</c:v>
                </c:pt>
                <c:pt idx="103">
                  <c:v>245.10514499999999</c:v>
                </c:pt>
                <c:pt idx="104">
                  <c:v>248.66141599999995</c:v>
                </c:pt>
                <c:pt idx="105">
                  <c:v>250.73392500000003</c:v>
                </c:pt>
                <c:pt idx="106">
                  <c:v>235.415854</c:v>
                </c:pt>
                <c:pt idx="107">
                  <c:v>217.77201699999995</c:v>
                </c:pt>
                <c:pt idx="108">
                  <c:v>229.66450099999997</c:v>
                </c:pt>
                <c:pt idx="109">
                  <c:v>212.87869999999998</c:v>
                </c:pt>
                <c:pt idx="110">
                  <c:v>190.105976</c:v>
                </c:pt>
                <c:pt idx="111">
                  <c:v>193.15751499999999</c:v>
                </c:pt>
                <c:pt idx="112">
                  <c:v>234.144758</c:v>
                </c:pt>
                <c:pt idx="113">
                  <c:v>237.79751400000001</c:v>
                </c:pt>
                <c:pt idx="114">
                  <c:v>293.61261300000001</c:v>
                </c:pt>
                <c:pt idx="115">
                  <c:v>412.23002799999995</c:v>
                </c:pt>
                <c:pt idx="116">
                  <c:v>348.08212400000002</c:v>
                </c:pt>
                <c:pt idx="117">
                  <c:v>386.80751299999997</c:v>
                </c:pt>
                <c:pt idx="118">
                  <c:v>408.599129</c:v>
                </c:pt>
                <c:pt idx="119">
                  <c:v>430.290211</c:v>
                </c:pt>
                <c:pt idx="120">
                  <c:v>425.46854200000001</c:v>
                </c:pt>
                <c:pt idx="121">
                  <c:v>368.901072</c:v>
                </c:pt>
                <c:pt idx="122">
                  <c:v>340.02735299999995</c:v>
                </c:pt>
                <c:pt idx="123">
                  <c:v>317.10611700000004</c:v>
                </c:pt>
                <c:pt idx="124">
                  <c:v>290.56811999999996</c:v>
                </c:pt>
                <c:pt idx="125">
                  <c:v>269.73711900000001</c:v>
                </c:pt>
                <c:pt idx="126">
                  <c:v>252.04922500000001</c:v>
                </c:pt>
                <c:pt idx="127">
                  <c:v>234.54424999999998</c:v>
                </c:pt>
                <c:pt idx="128">
                  <c:v>225.228904</c:v>
                </c:pt>
                <c:pt idx="129">
                  <c:v>220.95800600000001</c:v>
                </c:pt>
                <c:pt idx="130">
                  <c:v>221.81469700000002</c:v>
                </c:pt>
                <c:pt idx="131">
                  <c:v>232.442002</c:v>
                </c:pt>
                <c:pt idx="132">
                  <c:v>372.68671399999999</c:v>
                </c:pt>
                <c:pt idx="133">
                  <c:v>335.40826000000004</c:v>
                </c:pt>
                <c:pt idx="134">
                  <c:v>267.85428400000001</c:v>
                </c:pt>
                <c:pt idx="135">
                  <c:v>253.94607299999998</c:v>
                </c:pt>
                <c:pt idx="136">
                  <c:v>245.98702600000001</c:v>
                </c:pt>
                <c:pt idx="137">
                  <c:v>233.311092</c:v>
                </c:pt>
                <c:pt idx="138">
                  <c:v>220.41482300000001</c:v>
                </c:pt>
                <c:pt idx="139">
                  <c:v>218.06331</c:v>
                </c:pt>
                <c:pt idx="140">
                  <c:v>212.51656500000001</c:v>
                </c:pt>
                <c:pt idx="141">
                  <c:v>219.78057200000003</c:v>
                </c:pt>
                <c:pt idx="142">
                  <c:v>221.57020900000001</c:v>
                </c:pt>
                <c:pt idx="143">
                  <c:v>216.459993</c:v>
                </c:pt>
                <c:pt idx="144">
                  <c:v>229.13419400000004</c:v>
                </c:pt>
                <c:pt idx="145">
                  <c:v>245.37259600000002</c:v>
                </c:pt>
                <c:pt idx="146">
                  <c:v>228.37259400000002</c:v>
                </c:pt>
                <c:pt idx="147">
                  <c:v>213.31598099999999</c:v>
                </c:pt>
                <c:pt idx="148">
                  <c:v>207.598086</c:v>
                </c:pt>
                <c:pt idx="149">
                  <c:v>214.12893099999999</c:v>
                </c:pt>
                <c:pt idx="150">
                  <c:v>606.43339700000001</c:v>
                </c:pt>
                <c:pt idx="151">
                  <c:v>1146.104519</c:v>
                </c:pt>
                <c:pt idx="152">
                  <c:v>778.00763699999993</c:v>
                </c:pt>
              </c:numCache>
            </c:numRef>
          </c:val>
          <c:smooth val="1"/>
        </c:ser>
        <c:ser>
          <c:idx val="1"/>
          <c:order val="1"/>
          <c:tx>
            <c:v>Upper Wyoming Allocation</c:v>
          </c:tx>
          <c:spPr>
            <a:ln w="38100">
              <a:solidFill>
                <a:srgbClr val="C0504D">
                  <a:lumMod val="75000"/>
                  <a:alpha val="8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Data!$B$103:$EX$103</c:f>
              <c:numCache>
                <c:formatCode>0</c:formatCode>
                <c:ptCount val="153"/>
                <c:pt idx="0">
                  <c:v>205.83837163599995</c:v>
                </c:pt>
                <c:pt idx="1">
                  <c:v>200.35363866899996</c:v>
                </c:pt>
                <c:pt idx="2">
                  <c:v>248.536777242</c:v>
                </c:pt>
                <c:pt idx="3">
                  <c:v>339.93125932699996</c:v>
                </c:pt>
                <c:pt idx="4">
                  <c:v>443.68189457499994</c:v>
                </c:pt>
                <c:pt idx="5">
                  <c:v>486.56070909399995</c:v>
                </c:pt>
                <c:pt idx="6">
                  <c:v>483.90001964600003</c:v>
                </c:pt>
                <c:pt idx="7">
                  <c:v>427.173011621</c:v>
                </c:pt>
                <c:pt idx="8">
                  <c:v>385.03302711500004</c:v>
                </c:pt>
                <c:pt idx="9">
                  <c:v>356.88341041300004</c:v>
                </c:pt>
                <c:pt idx="10">
                  <c:v>327.65513140299998</c:v>
                </c:pt>
                <c:pt idx="11">
                  <c:v>308.21288563099995</c:v>
                </c:pt>
                <c:pt idx="12">
                  <c:v>305.13122496199998</c:v>
                </c:pt>
                <c:pt idx="13">
                  <c:v>285.83909670399999</c:v>
                </c:pt>
                <c:pt idx="14">
                  <c:v>236.828382202</c:v>
                </c:pt>
                <c:pt idx="15">
                  <c:v>324.88535140799996</c:v>
                </c:pt>
                <c:pt idx="16">
                  <c:v>383.90091276100003</c:v>
                </c:pt>
                <c:pt idx="17">
                  <c:v>478.02721137600003</c:v>
                </c:pt>
                <c:pt idx="19">
                  <c:v>460.81089610000004</c:v>
                </c:pt>
                <c:pt idx="20">
                  <c:v>386.27154122200005</c:v>
                </c:pt>
                <c:pt idx="21">
                  <c:v>513.40606274400011</c:v>
                </c:pt>
                <c:pt idx="22">
                  <c:v>581.77180835999991</c:v>
                </c:pt>
                <c:pt idx="41">
                  <c:v>614.97145330700005</c:v>
                </c:pt>
                <c:pt idx="42">
                  <c:v>589.09662783800002</c:v>
                </c:pt>
                <c:pt idx="43">
                  <c:v>580.21858573099996</c:v>
                </c:pt>
                <c:pt idx="44">
                  <c:v>570.17294066500017</c:v>
                </c:pt>
                <c:pt idx="45">
                  <c:v>553.52612321300001</c:v>
                </c:pt>
                <c:pt idx="46">
                  <c:v>560.67869243500002</c:v>
                </c:pt>
                <c:pt idx="47">
                  <c:v>593.51659370199991</c:v>
                </c:pt>
                <c:pt idx="51">
                  <c:v>611.59146601300006</c:v>
                </c:pt>
                <c:pt idx="52">
                  <c:v>561.64122957899997</c:v>
                </c:pt>
                <c:pt idx="53">
                  <c:v>527.75269502600008</c:v>
                </c:pt>
                <c:pt idx="54">
                  <c:v>506.71925083499991</c:v>
                </c:pt>
                <c:pt idx="55">
                  <c:v>487.61678756500004</c:v>
                </c:pt>
                <c:pt idx="56">
                  <c:v>480.67887843099999</c:v>
                </c:pt>
                <c:pt idx="57">
                  <c:v>550.89777850899998</c:v>
                </c:pt>
                <c:pt idx="59">
                  <c:v>600.67990687299982</c:v>
                </c:pt>
                <c:pt idx="60">
                  <c:v>547.81060560700007</c:v>
                </c:pt>
                <c:pt idx="63">
                  <c:v>552.56147553599999</c:v>
                </c:pt>
                <c:pt idx="64">
                  <c:v>534.50399034899999</c:v>
                </c:pt>
                <c:pt idx="65">
                  <c:v>512.96302829399997</c:v>
                </c:pt>
                <c:pt idx="66">
                  <c:v>479.30965424800002</c:v>
                </c:pt>
                <c:pt idx="67">
                  <c:v>430.79079746499997</c:v>
                </c:pt>
                <c:pt idx="68">
                  <c:v>368.11747684200003</c:v>
                </c:pt>
                <c:pt idx="69">
                  <c:v>326.32223836200001</c:v>
                </c:pt>
                <c:pt idx="70">
                  <c:v>302.929291734</c:v>
                </c:pt>
                <c:pt idx="71">
                  <c:v>335.49398127499995</c:v>
                </c:pt>
                <c:pt idx="72">
                  <c:v>414.79042626300003</c:v>
                </c:pt>
                <c:pt idx="73">
                  <c:v>434.41209593399992</c:v>
                </c:pt>
                <c:pt idx="74">
                  <c:v>359.42332373499994</c:v>
                </c:pt>
                <c:pt idx="75">
                  <c:v>298.10172875299997</c:v>
                </c:pt>
                <c:pt idx="76">
                  <c:v>259.09675195299997</c:v>
                </c:pt>
                <c:pt idx="77">
                  <c:v>240.92771319100004</c:v>
                </c:pt>
                <c:pt idx="78">
                  <c:v>235.20159904299993</c:v>
                </c:pt>
                <c:pt idx="79">
                  <c:v>219.19434950499999</c:v>
                </c:pt>
                <c:pt idx="80">
                  <c:v>190.09863178599994</c:v>
                </c:pt>
                <c:pt idx="81">
                  <c:v>187.61814813499996</c:v>
                </c:pt>
                <c:pt idx="82">
                  <c:v>176.29968750099994</c:v>
                </c:pt>
                <c:pt idx="83">
                  <c:v>158.46293123199999</c:v>
                </c:pt>
                <c:pt idx="84">
                  <c:v>138.44778692199998</c:v>
                </c:pt>
                <c:pt idx="85">
                  <c:v>123.46604246</c:v>
                </c:pt>
                <c:pt idx="86">
                  <c:v>114.33606699999999</c:v>
                </c:pt>
                <c:pt idx="87">
                  <c:v>113.511304622</c:v>
                </c:pt>
                <c:pt idx="88">
                  <c:v>111.14555390299999</c:v>
                </c:pt>
                <c:pt idx="89">
                  <c:v>127.331366562</c:v>
                </c:pt>
                <c:pt idx="90">
                  <c:v>154.01363679799999</c:v>
                </c:pt>
                <c:pt idx="91">
                  <c:v>170.54901653000005</c:v>
                </c:pt>
                <c:pt idx="92">
                  <c:v>142.75862230599998</c:v>
                </c:pt>
                <c:pt idx="93">
                  <c:v>126.28679076699999</c:v>
                </c:pt>
                <c:pt idx="94">
                  <c:v>120.507859064</c:v>
                </c:pt>
                <c:pt idx="95">
                  <c:v>127.33064037299999</c:v>
                </c:pt>
                <c:pt idx="96">
                  <c:v>121.64032147600001</c:v>
                </c:pt>
                <c:pt idx="97">
                  <c:v>129.63682535300001</c:v>
                </c:pt>
                <c:pt idx="98">
                  <c:v>142.72613508499998</c:v>
                </c:pt>
                <c:pt idx="99">
                  <c:v>147.43893900499998</c:v>
                </c:pt>
                <c:pt idx="100">
                  <c:v>147.33683623999997</c:v>
                </c:pt>
                <c:pt idx="101">
                  <c:v>137.85659857699997</c:v>
                </c:pt>
                <c:pt idx="102">
                  <c:v>126.979690928</c:v>
                </c:pt>
                <c:pt idx="103">
                  <c:v>120.83683648499999</c:v>
                </c:pt>
                <c:pt idx="104">
                  <c:v>122.59007808799997</c:v>
                </c:pt>
                <c:pt idx="105">
                  <c:v>123.61182502500002</c:v>
                </c:pt>
                <c:pt idx="106">
                  <c:v>116.060016022</c:v>
                </c:pt>
                <c:pt idx="107">
                  <c:v>107.36160438099998</c:v>
                </c:pt>
                <c:pt idx="108">
                  <c:v>113.22459899299999</c:v>
                </c:pt>
                <c:pt idx="109">
                  <c:v>104.94919909999999</c:v>
                </c:pt>
                <c:pt idx="110">
                  <c:v>93.722246167999998</c:v>
                </c:pt>
                <c:pt idx="111">
                  <c:v>95.226654894999996</c:v>
                </c:pt>
                <c:pt idx="112">
                  <c:v>115.433365694</c:v>
                </c:pt>
                <c:pt idx="113">
                  <c:v>117.23417440200001</c:v>
                </c:pt>
                <c:pt idx="114">
                  <c:v>144.75101820899999</c:v>
                </c:pt>
                <c:pt idx="115">
                  <c:v>203.22940380399996</c:v>
                </c:pt>
                <c:pt idx="116">
                  <c:v>171.604487132</c:v>
                </c:pt>
                <c:pt idx="117">
                  <c:v>190.69610390899999</c:v>
                </c:pt>
                <c:pt idx="118">
                  <c:v>201.43937059699999</c:v>
                </c:pt>
                <c:pt idx="119">
                  <c:v>212.13307402300001</c:v>
                </c:pt>
                <c:pt idx="120">
                  <c:v>209.755991206</c:v>
                </c:pt>
                <c:pt idx="121">
                  <c:v>181.868228496</c:v>
                </c:pt>
                <c:pt idx="122">
                  <c:v>167.63348502899998</c:v>
                </c:pt>
                <c:pt idx="123">
                  <c:v>156.33331568100002</c:v>
                </c:pt>
                <c:pt idx="124">
                  <c:v>143.25008315999997</c:v>
                </c:pt>
                <c:pt idx="125">
                  <c:v>132.980399667</c:v>
                </c:pt>
                <c:pt idx="126">
                  <c:v>124.26026792500001</c:v>
                </c:pt>
                <c:pt idx="127">
                  <c:v>115.63031524999998</c:v>
                </c:pt>
                <c:pt idx="128">
                  <c:v>111.03784967199999</c:v>
                </c:pt>
                <c:pt idx="129">
                  <c:v>108.93229695800001</c:v>
                </c:pt>
                <c:pt idx="130">
                  <c:v>109.35464562100002</c:v>
                </c:pt>
                <c:pt idx="131">
                  <c:v>114.59390698599999</c:v>
                </c:pt>
                <c:pt idx="132">
                  <c:v>183.73455000199999</c:v>
                </c:pt>
                <c:pt idx="133">
                  <c:v>165.35627218000002</c:v>
                </c:pt>
                <c:pt idx="134">
                  <c:v>132.052162012</c:v>
                </c:pt>
                <c:pt idx="135">
                  <c:v>125.19541398899999</c:v>
                </c:pt>
                <c:pt idx="136">
                  <c:v>121.271603818</c:v>
                </c:pt>
                <c:pt idx="137">
                  <c:v>115.022368356</c:v>
                </c:pt>
                <c:pt idx="138">
                  <c:v>108.664507739</c:v>
                </c:pt>
                <c:pt idx="139">
                  <c:v>107.50521182999999</c:v>
                </c:pt>
                <c:pt idx="140">
                  <c:v>104.77066654500001</c:v>
                </c:pt>
                <c:pt idx="141">
                  <c:v>108.35182199600001</c:v>
                </c:pt>
                <c:pt idx="142">
                  <c:v>109.234113037</c:v>
                </c:pt>
                <c:pt idx="143">
                  <c:v>106.71477654899999</c:v>
                </c:pt>
                <c:pt idx="144">
                  <c:v>112.96315764200001</c:v>
                </c:pt>
                <c:pt idx="145">
                  <c:v>120.96868982800001</c:v>
                </c:pt>
                <c:pt idx="146">
                  <c:v>112.58768884200001</c:v>
                </c:pt>
                <c:pt idx="147">
                  <c:v>105.164778633</c:v>
                </c:pt>
                <c:pt idx="148">
                  <c:v>102.345856398</c:v>
                </c:pt>
                <c:pt idx="149">
                  <c:v>105.56556298299999</c:v>
                </c:pt>
                <c:pt idx="150">
                  <c:v>298.97166472100002</c:v>
                </c:pt>
                <c:pt idx="151">
                  <c:v>565.02952786699996</c:v>
                </c:pt>
                <c:pt idx="152">
                  <c:v>383.55776504099998</c:v>
                </c:pt>
              </c:numCache>
            </c:numRef>
          </c:val>
          <c:smooth val="0"/>
        </c:ser>
        <c:ser>
          <c:idx val="2"/>
          <c:order val="2"/>
          <c:tx>
            <c:v>Upper Wyoming Divertible</c:v>
          </c:tx>
          <c:spPr>
            <a:ln w="444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Data!$B$104:$EX$104</c:f>
              <c:numCache>
                <c:formatCode>0</c:formatCode>
                <c:ptCount val="153"/>
                <c:pt idx="0">
                  <c:v>149.38999999999996</c:v>
                </c:pt>
                <c:pt idx="1">
                  <c:v>151.81</c:v>
                </c:pt>
                <c:pt idx="2">
                  <c:v>161.39000000000001</c:v>
                </c:pt>
                <c:pt idx="3">
                  <c:v>167.81999999999996</c:v>
                </c:pt>
                <c:pt idx="4">
                  <c:v>175.86999999999998</c:v>
                </c:pt>
                <c:pt idx="5">
                  <c:v>191.95999999999998</c:v>
                </c:pt>
                <c:pt idx="6">
                  <c:v>190.12999999999997</c:v>
                </c:pt>
                <c:pt idx="7">
                  <c:v>185.92000000000002</c:v>
                </c:pt>
                <c:pt idx="8">
                  <c:v>200.71000000000004</c:v>
                </c:pt>
                <c:pt idx="9">
                  <c:v>202.84000000000006</c:v>
                </c:pt>
                <c:pt idx="10">
                  <c:v>200.76000000000002</c:v>
                </c:pt>
                <c:pt idx="11">
                  <c:v>196.48</c:v>
                </c:pt>
                <c:pt idx="12">
                  <c:v>200.31</c:v>
                </c:pt>
                <c:pt idx="13">
                  <c:v>208.22</c:v>
                </c:pt>
                <c:pt idx="14">
                  <c:v>223.87</c:v>
                </c:pt>
                <c:pt idx="15">
                  <c:v>237.96999999999997</c:v>
                </c:pt>
                <c:pt idx="16">
                  <c:v>259.94</c:v>
                </c:pt>
                <c:pt idx="17">
                  <c:v>267.59000000000003</c:v>
                </c:pt>
                <c:pt idx="18">
                  <c:v>301.75000000000006</c:v>
                </c:pt>
                <c:pt idx="19">
                  <c:v>403.71</c:v>
                </c:pt>
                <c:pt idx="20">
                  <c:v>415.67999999999995</c:v>
                </c:pt>
                <c:pt idx="21">
                  <c:v>397.02</c:v>
                </c:pt>
                <c:pt idx="22">
                  <c:v>412.06999999999994</c:v>
                </c:pt>
                <c:pt idx="23">
                  <c:v>420.91000000000014</c:v>
                </c:pt>
                <c:pt idx="24">
                  <c:v>424.79999999999995</c:v>
                </c:pt>
                <c:pt idx="25">
                  <c:v>440.91</c:v>
                </c:pt>
                <c:pt idx="26">
                  <c:v>493.03000000000014</c:v>
                </c:pt>
                <c:pt idx="27">
                  <c:v>500.7600000000001</c:v>
                </c:pt>
                <c:pt idx="28">
                  <c:v>524.55000000000007</c:v>
                </c:pt>
                <c:pt idx="29">
                  <c:v>524.97000000000014</c:v>
                </c:pt>
                <c:pt idx="30">
                  <c:v>522.97</c:v>
                </c:pt>
                <c:pt idx="31">
                  <c:v>558.44000000000005</c:v>
                </c:pt>
                <c:pt idx="32">
                  <c:v>549.01</c:v>
                </c:pt>
                <c:pt idx="33">
                  <c:v>582.37</c:v>
                </c:pt>
                <c:pt idx="34">
                  <c:v>552.66</c:v>
                </c:pt>
                <c:pt idx="35">
                  <c:v>549.57000000000016</c:v>
                </c:pt>
                <c:pt idx="36">
                  <c:v>574.9899999999999</c:v>
                </c:pt>
                <c:pt idx="37">
                  <c:v>567.04</c:v>
                </c:pt>
                <c:pt idx="38">
                  <c:v>547.51</c:v>
                </c:pt>
                <c:pt idx="39">
                  <c:v>503.4899999999999</c:v>
                </c:pt>
                <c:pt idx="40">
                  <c:v>475.33999999999992</c:v>
                </c:pt>
                <c:pt idx="41">
                  <c:v>474.3300000000001</c:v>
                </c:pt>
                <c:pt idx="42">
                  <c:v>466.97000000000014</c:v>
                </c:pt>
                <c:pt idx="43">
                  <c:v>464.65</c:v>
                </c:pt>
                <c:pt idx="44">
                  <c:v>459.75000000000006</c:v>
                </c:pt>
                <c:pt idx="45">
                  <c:v>439.32</c:v>
                </c:pt>
                <c:pt idx="46">
                  <c:v>416.12000000000006</c:v>
                </c:pt>
                <c:pt idx="47">
                  <c:v>438.19999999999987</c:v>
                </c:pt>
                <c:pt idx="48">
                  <c:v>461.39000000000004</c:v>
                </c:pt>
                <c:pt idx="49">
                  <c:v>459.47000000000008</c:v>
                </c:pt>
                <c:pt idx="50">
                  <c:v>416.66</c:v>
                </c:pt>
                <c:pt idx="51">
                  <c:v>407.7700000000001</c:v>
                </c:pt>
                <c:pt idx="52">
                  <c:v>409.78</c:v>
                </c:pt>
                <c:pt idx="53">
                  <c:v>393.84999999999991</c:v>
                </c:pt>
                <c:pt idx="54">
                  <c:v>394.12999999999994</c:v>
                </c:pt>
                <c:pt idx="55">
                  <c:v>395.65000000000009</c:v>
                </c:pt>
                <c:pt idx="56">
                  <c:v>412.67</c:v>
                </c:pt>
                <c:pt idx="57">
                  <c:v>434.57</c:v>
                </c:pt>
                <c:pt idx="58">
                  <c:v>443.10999999999996</c:v>
                </c:pt>
                <c:pt idx="59">
                  <c:v>423.85999999999996</c:v>
                </c:pt>
                <c:pt idx="60">
                  <c:v>402.71000000000004</c:v>
                </c:pt>
                <c:pt idx="61">
                  <c:v>381.83999999999992</c:v>
                </c:pt>
                <c:pt idx="62">
                  <c:v>323.28999999999996</c:v>
                </c:pt>
                <c:pt idx="63">
                  <c:v>300.87000000000006</c:v>
                </c:pt>
                <c:pt idx="64">
                  <c:v>312.84999999999991</c:v>
                </c:pt>
                <c:pt idx="65">
                  <c:v>307.78999999999996</c:v>
                </c:pt>
                <c:pt idx="66">
                  <c:v>296.28999999999996</c:v>
                </c:pt>
                <c:pt idx="67">
                  <c:v>277.27999999999997</c:v>
                </c:pt>
                <c:pt idx="68">
                  <c:v>239.15000000000003</c:v>
                </c:pt>
                <c:pt idx="69">
                  <c:v>231.34000000000003</c:v>
                </c:pt>
                <c:pt idx="70">
                  <c:v>232.03000000000003</c:v>
                </c:pt>
                <c:pt idx="71">
                  <c:v>268.51999999999987</c:v>
                </c:pt>
                <c:pt idx="72">
                  <c:v>260.17</c:v>
                </c:pt>
                <c:pt idx="73">
                  <c:v>224.57999999999993</c:v>
                </c:pt>
                <c:pt idx="74">
                  <c:v>211.60999999999984</c:v>
                </c:pt>
                <c:pt idx="75">
                  <c:v>197.87</c:v>
                </c:pt>
                <c:pt idx="76">
                  <c:v>186.63</c:v>
                </c:pt>
                <c:pt idx="77">
                  <c:v>189.22000000000006</c:v>
                </c:pt>
                <c:pt idx="78">
                  <c:v>198.33999999999989</c:v>
                </c:pt>
                <c:pt idx="79">
                  <c:v>192.46999999999994</c:v>
                </c:pt>
                <c:pt idx="80">
                  <c:v>154.9199999999999</c:v>
                </c:pt>
                <c:pt idx="81">
                  <c:v>176.14</c:v>
                </c:pt>
                <c:pt idx="82">
                  <c:v>163.12999999999994</c:v>
                </c:pt>
                <c:pt idx="83">
                  <c:v>144.98000000000002</c:v>
                </c:pt>
                <c:pt idx="84">
                  <c:v>124.60999999999996</c:v>
                </c:pt>
                <c:pt idx="85">
                  <c:v>109.05000000000003</c:v>
                </c:pt>
                <c:pt idx="86">
                  <c:v>106.30999999999997</c:v>
                </c:pt>
                <c:pt idx="87">
                  <c:v>104.22000000000001</c:v>
                </c:pt>
                <c:pt idx="88">
                  <c:v>106.17</c:v>
                </c:pt>
                <c:pt idx="89">
                  <c:v>133.25000000000003</c:v>
                </c:pt>
                <c:pt idx="90">
                  <c:v>137.63</c:v>
                </c:pt>
                <c:pt idx="91">
                  <c:v>136.14000000000004</c:v>
                </c:pt>
                <c:pt idx="92">
                  <c:v>110.71000000000001</c:v>
                </c:pt>
                <c:pt idx="93">
                  <c:v>81.900000000000006</c:v>
                </c:pt>
                <c:pt idx="94">
                  <c:v>80.510000000000005</c:v>
                </c:pt>
                <c:pt idx="95">
                  <c:v>93.16</c:v>
                </c:pt>
                <c:pt idx="96">
                  <c:v>107.14000000000001</c:v>
                </c:pt>
                <c:pt idx="97">
                  <c:v>105.40000000000003</c:v>
                </c:pt>
                <c:pt idx="98">
                  <c:v>101.11999999999996</c:v>
                </c:pt>
                <c:pt idx="99">
                  <c:v>104.36999999999998</c:v>
                </c:pt>
                <c:pt idx="100">
                  <c:v>103.18999999999997</c:v>
                </c:pt>
                <c:pt idx="101">
                  <c:v>103.24999999999997</c:v>
                </c:pt>
                <c:pt idx="102">
                  <c:v>100.35999999999999</c:v>
                </c:pt>
                <c:pt idx="103">
                  <c:v>100.90999999999998</c:v>
                </c:pt>
                <c:pt idx="104">
                  <c:v>99.139999999999958</c:v>
                </c:pt>
                <c:pt idx="105">
                  <c:v>101.97</c:v>
                </c:pt>
                <c:pt idx="106">
                  <c:v>102.02999999999999</c:v>
                </c:pt>
                <c:pt idx="107">
                  <c:v>97.629999999999967</c:v>
                </c:pt>
                <c:pt idx="108">
                  <c:v>105.8</c:v>
                </c:pt>
                <c:pt idx="109">
                  <c:v>102.87</c:v>
                </c:pt>
                <c:pt idx="110">
                  <c:v>91.840000000000018</c:v>
                </c:pt>
                <c:pt idx="111">
                  <c:v>104.5</c:v>
                </c:pt>
                <c:pt idx="112">
                  <c:v>125.28999999999999</c:v>
                </c:pt>
                <c:pt idx="113">
                  <c:v>116.61</c:v>
                </c:pt>
                <c:pt idx="114">
                  <c:v>134.81</c:v>
                </c:pt>
                <c:pt idx="115">
                  <c:v>140.34999999999997</c:v>
                </c:pt>
                <c:pt idx="116">
                  <c:v>123.38000000000004</c:v>
                </c:pt>
                <c:pt idx="117">
                  <c:v>127.50000000000001</c:v>
                </c:pt>
                <c:pt idx="118">
                  <c:v>136.23999999999998</c:v>
                </c:pt>
                <c:pt idx="119">
                  <c:v>152.05000000000001</c:v>
                </c:pt>
                <c:pt idx="120">
                  <c:v>156.98000000000002</c:v>
                </c:pt>
                <c:pt idx="121">
                  <c:v>152.68</c:v>
                </c:pt>
                <c:pt idx="122">
                  <c:v>149.45999999999998</c:v>
                </c:pt>
                <c:pt idx="123">
                  <c:v>142.11000000000001</c:v>
                </c:pt>
                <c:pt idx="124">
                  <c:v>131.63</c:v>
                </c:pt>
                <c:pt idx="125">
                  <c:v>120.12</c:v>
                </c:pt>
                <c:pt idx="126">
                  <c:v>116.53</c:v>
                </c:pt>
                <c:pt idx="127">
                  <c:v>114.42999999999998</c:v>
                </c:pt>
                <c:pt idx="128">
                  <c:v>113.88</c:v>
                </c:pt>
                <c:pt idx="129">
                  <c:v>114.09000000000002</c:v>
                </c:pt>
                <c:pt idx="130">
                  <c:v>116.05000000000001</c:v>
                </c:pt>
                <c:pt idx="131">
                  <c:v>121.58000000000001</c:v>
                </c:pt>
                <c:pt idx="132">
                  <c:v>147.86000000000001</c:v>
                </c:pt>
                <c:pt idx="133">
                  <c:v>138.41000000000003</c:v>
                </c:pt>
                <c:pt idx="134">
                  <c:v>125.5</c:v>
                </c:pt>
                <c:pt idx="135">
                  <c:v>122.85</c:v>
                </c:pt>
                <c:pt idx="136">
                  <c:v>121.42000000000002</c:v>
                </c:pt>
                <c:pt idx="137">
                  <c:v>119.75</c:v>
                </c:pt>
                <c:pt idx="138">
                  <c:v>116.48</c:v>
                </c:pt>
                <c:pt idx="139">
                  <c:v>116.02000000000001</c:v>
                </c:pt>
                <c:pt idx="140">
                  <c:v>115.97</c:v>
                </c:pt>
                <c:pt idx="141">
                  <c:v>114.41000000000003</c:v>
                </c:pt>
                <c:pt idx="142">
                  <c:v>114.82</c:v>
                </c:pt>
                <c:pt idx="143">
                  <c:v>114.41</c:v>
                </c:pt>
                <c:pt idx="144">
                  <c:v>116.30000000000001</c:v>
                </c:pt>
                <c:pt idx="145">
                  <c:v>117.22</c:v>
                </c:pt>
                <c:pt idx="146">
                  <c:v>113.38</c:v>
                </c:pt>
                <c:pt idx="147">
                  <c:v>110.62</c:v>
                </c:pt>
                <c:pt idx="148">
                  <c:v>108.57000000000001</c:v>
                </c:pt>
                <c:pt idx="149">
                  <c:v>114.03999999999999</c:v>
                </c:pt>
                <c:pt idx="150">
                  <c:v>174.02</c:v>
                </c:pt>
                <c:pt idx="151">
                  <c:v>120.70000000000002</c:v>
                </c:pt>
                <c:pt idx="152">
                  <c:v>73.12</c:v>
                </c:pt>
              </c:numCache>
            </c:numRef>
          </c:val>
          <c:smooth val="1"/>
        </c:ser>
        <c:ser>
          <c:idx val="3"/>
          <c:order val="3"/>
          <c:tx>
            <c:v>Water Emergency</c:v>
          </c:tx>
          <c:spPr>
            <a:ln w="254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Data!$B$116:$EX$116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802048"/>
        <c:axId val="297800088"/>
      </c:lineChart>
      <c:catAx>
        <c:axId val="2978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97800088"/>
        <c:crosses val="autoZero"/>
        <c:auto val="1"/>
        <c:lblAlgn val="ctr"/>
        <c:lblOffset val="100"/>
        <c:noMultiLvlLbl val="0"/>
      </c:catAx>
      <c:valAx>
        <c:axId val="297800088"/>
        <c:scaling>
          <c:orientation val="minMax"/>
          <c:max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Flow</a:t>
                </a:r>
                <a:r>
                  <a:rPr lang="en-US" sz="1400" baseline="0"/>
                  <a:t> Rate (cfs)</a:t>
                </a:r>
                <a:endParaRPr lang="en-US" sz="1400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 baseline="0">
                <a:latin typeface="Calibri" pitchFamily="34" charset="0"/>
              </a:defRPr>
            </a:pPr>
            <a:endParaRPr lang="en-US"/>
          </a:p>
        </c:txPr>
        <c:crossAx val="297802048"/>
        <c:crosses val="autoZero"/>
        <c:crossBetween val="between"/>
      </c:valAx>
      <c:spPr>
        <a:ln>
          <a:solidFill>
            <a:srgbClr val="9BBB59">
              <a:lumMod val="50000"/>
            </a:srgbClr>
          </a:solidFill>
        </a:ln>
      </c:spPr>
    </c:plotArea>
    <c:legend>
      <c:legendPos val="b"/>
      <c:layout>
        <c:manualLayout>
          <c:xMode val="edge"/>
          <c:yMode val="edge"/>
          <c:x val="0.12611534167158669"/>
          <c:y val="0.93529946148651344"/>
          <c:w val="0.74776920127615665"/>
          <c:h val="2.6383873908479349E-2"/>
        </c:manualLayout>
      </c:layout>
      <c:overlay val="0"/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  <a:r>
              <a:rPr lang="en-US" baseline="0"/>
              <a:t> - Upper Division</a:t>
            </a:r>
          </a:p>
          <a:p>
            <a:pPr>
              <a:defRPr/>
            </a:pPr>
            <a:r>
              <a:rPr lang="en-US" sz="1400" b="0" baseline="0"/>
              <a:t>Lower Utah Section Diversions vs Allocation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Divertible Flow</c:v>
          </c:tx>
          <c:spPr>
            <a:ln w="508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[1]Data!$B$128:$EX$128</c:f>
              <c:strCache>
                <c:ptCount val="153"/>
                <c:pt idx="14">
                  <c:v>MAY</c:v>
                </c:pt>
                <c:pt idx="46">
                  <c:v>JUN</c:v>
                </c:pt>
                <c:pt idx="75">
                  <c:v>JUL</c:v>
                </c:pt>
                <c:pt idx="106">
                  <c:v>AUG</c:v>
                </c:pt>
                <c:pt idx="137">
                  <c:v>SEP</c:v>
                </c:pt>
              </c:strCache>
            </c:strRef>
          </c:cat>
          <c:val>
            <c:numRef>
              <c:f>Data!$B$98:$EX$98</c:f>
              <c:numCache>
                <c:formatCode>0</c:formatCode>
                <c:ptCount val="153"/>
                <c:pt idx="0">
                  <c:v>417.52205199999992</c:v>
                </c:pt>
                <c:pt idx="1">
                  <c:v>406.39683299999996</c:v>
                </c:pt>
                <c:pt idx="2">
                  <c:v>504.131394</c:v>
                </c:pt>
                <c:pt idx="3">
                  <c:v>689.51573899999994</c:v>
                </c:pt>
                <c:pt idx="4">
                  <c:v>899.96327499999995</c:v>
                </c:pt>
                <c:pt idx="5">
                  <c:v>986.93855799999994</c:v>
                </c:pt>
                <c:pt idx="6">
                  <c:v>981.54162200000007</c:v>
                </c:pt>
                <c:pt idx="7">
                  <c:v>866.47669700000006</c:v>
                </c:pt>
                <c:pt idx="8">
                  <c:v>781.00005500000009</c:v>
                </c:pt>
                <c:pt idx="9">
                  <c:v>723.90144100000009</c:v>
                </c:pt>
                <c:pt idx="10">
                  <c:v>664.61487099999999</c:v>
                </c:pt>
                <c:pt idx="11">
                  <c:v>625.17826699999989</c:v>
                </c:pt>
                <c:pt idx="12">
                  <c:v>618.92743399999995</c:v>
                </c:pt>
                <c:pt idx="13">
                  <c:v>579.79532799999993</c:v>
                </c:pt>
                <c:pt idx="14">
                  <c:v>480.382114</c:v>
                </c:pt>
                <c:pt idx="15">
                  <c:v>658.99665599999992</c:v>
                </c:pt>
                <c:pt idx="16">
                  <c:v>778.70367700000008</c:v>
                </c:pt>
                <c:pt idx="17">
                  <c:v>969.62923200000012</c:v>
                </c:pt>
                <c:pt idx="18">
                  <c:v>1276.88156</c:v>
                </c:pt>
                <c:pt idx="19">
                  <c:v>934.70770000000005</c:v>
                </c:pt>
                <c:pt idx="20">
                  <c:v>783.5122540000001</c:v>
                </c:pt>
                <c:pt idx="21">
                  <c:v>1041.3916080000001</c:v>
                </c:pt>
                <c:pt idx="22">
                  <c:v>1180.0645199999999</c:v>
                </c:pt>
                <c:pt idx="23">
                  <c:v>1250.330416</c:v>
                </c:pt>
                <c:pt idx="24">
                  <c:v>1273.872793</c:v>
                </c:pt>
                <c:pt idx="25">
                  <c:v>1390.707776</c:v>
                </c:pt>
                <c:pt idx="26">
                  <c:v>1650.940143</c:v>
                </c:pt>
                <c:pt idx="27">
                  <c:v>1893.6993300000001</c:v>
                </c:pt>
                <c:pt idx="28">
                  <c:v>2060.1961340000003</c:v>
                </c:pt>
                <c:pt idx="29">
                  <c:v>2070.6563570000003</c:v>
                </c:pt>
                <c:pt idx="30">
                  <c:v>1967.2462890000002</c:v>
                </c:pt>
                <c:pt idx="31">
                  <c:v>1893.234872</c:v>
                </c:pt>
                <c:pt idx="32">
                  <c:v>1658.9969590000001</c:v>
                </c:pt>
                <c:pt idx="33">
                  <c:v>1582.0677529999998</c:v>
                </c:pt>
                <c:pt idx="34">
                  <c:v>1554.6144929999998</c:v>
                </c:pt>
                <c:pt idx="35">
                  <c:v>1487.9035220000001</c:v>
                </c:pt>
                <c:pt idx="36">
                  <c:v>1449.4387519999998</c:v>
                </c:pt>
                <c:pt idx="37">
                  <c:v>1381.454524</c:v>
                </c:pt>
                <c:pt idx="38">
                  <c:v>1343.793539</c:v>
                </c:pt>
                <c:pt idx="39">
                  <c:v>1288.2592550000002</c:v>
                </c:pt>
                <c:pt idx="40">
                  <c:v>1267.17365</c:v>
                </c:pt>
                <c:pt idx="41">
                  <c:v>1247.4065990000001</c:v>
                </c:pt>
                <c:pt idx="42">
                  <c:v>1194.9221660000001</c:v>
                </c:pt>
                <c:pt idx="43">
                  <c:v>1176.913967</c:v>
                </c:pt>
                <c:pt idx="44">
                  <c:v>1156.5374050000003</c:v>
                </c:pt>
                <c:pt idx="45">
                  <c:v>1122.771041</c:v>
                </c:pt>
                <c:pt idx="46">
                  <c:v>1137.279295</c:v>
                </c:pt>
                <c:pt idx="47">
                  <c:v>1203.8876139999998</c:v>
                </c:pt>
                <c:pt idx="48">
                  <c:v>1303.5173669999999</c:v>
                </c:pt>
                <c:pt idx="49">
                  <c:v>1403.7893840000002</c:v>
                </c:pt>
                <c:pt idx="50">
                  <c:v>1332.399461</c:v>
                </c:pt>
                <c:pt idx="51">
                  <c:v>1240.550641</c:v>
                </c:pt>
                <c:pt idx="52">
                  <c:v>1139.2317029999999</c:v>
                </c:pt>
                <c:pt idx="53">
                  <c:v>1070.4922820000002</c:v>
                </c:pt>
                <c:pt idx="54">
                  <c:v>1027.8280949999998</c:v>
                </c:pt>
                <c:pt idx="55">
                  <c:v>989.08070500000008</c:v>
                </c:pt>
                <c:pt idx="56">
                  <c:v>975.00786700000003</c:v>
                </c:pt>
                <c:pt idx="57">
                  <c:v>1117.439713</c:v>
                </c:pt>
                <c:pt idx="58">
                  <c:v>1310.3403239999998</c:v>
                </c:pt>
                <c:pt idx="59">
                  <c:v>1218.4176609999997</c:v>
                </c:pt>
                <c:pt idx="60">
                  <c:v>1111.1776990000001</c:v>
                </c:pt>
                <c:pt idx="61">
                  <c:v>1348.6153009999998</c:v>
                </c:pt>
                <c:pt idx="62">
                  <c:v>1273.110541</c:v>
                </c:pt>
                <c:pt idx="63">
                  <c:v>1120.8143520000001</c:v>
                </c:pt>
                <c:pt idx="64">
                  <c:v>1084.1865929999999</c:v>
                </c:pt>
                <c:pt idx="65">
                  <c:v>1040.492958</c:v>
                </c:pt>
                <c:pt idx="66">
                  <c:v>972.23053600000003</c:v>
                </c:pt>
                <c:pt idx="67">
                  <c:v>873.81500499999993</c:v>
                </c:pt>
                <c:pt idx="68">
                  <c:v>746.68859400000008</c:v>
                </c:pt>
                <c:pt idx="69">
                  <c:v>661.91123400000004</c:v>
                </c:pt>
                <c:pt idx="70">
                  <c:v>614.46103800000003</c:v>
                </c:pt>
                <c:pt idx="71">
                  <c:v>680.51517499999989</c:v>
                </c:pt>
                <c:pt idx="72">
                  <c:v>841.35989100000006</c:v>
                </c:pt>
                <c:pt idx="73">
                  <c:v>881.16043799999989</c:v>
                </c:pt>
                <c:pt idx="74">
                  <c:v>729.05339499999991</c:v>
                </c:pt>
                <c:pt idx="75">
                  <c:v>604.66882099999998</c:v>
                </c:pt>
                <c:pt idx="76">
                  <c:v>525.55122099999994</c:v>
                </c:pt>
                <c:pt idx="77">
                  <c:v>488.6971870000001</c:v>
                </c:pt>
                <c:pt idx="78">
                  <c:v>477.08235099999985</c:v>
                </c:pt>
                <c:pt idx="79">
                  <c:v>444.61328499999996</c:v>
                </c:pt>
                <c:pt idx="80">
                  <c:v>385.59560199999987</c:v>
                </c:pt>
                <c:pt idx="81">
                  <c:v>380.56419499999993</c:v>
                </c:pt>
                <c:pt idx="82">
                  <c:v>357.6058569999999</c:v>
                </c:pt>
                <c:pt idx="83">
                  <c:v>321.42582399999998</c:v>
                </c:pt>
                <c:pt idx="84">
                  <c:v>280.82715399999995</c:v>
                </c:pt>
                <c:pt idx="85">
                  <c:v>250.43822</c:v>
                </c:pt>
                <c:pt idx="86">
                  <c:v>231.91899999999998</c:v>
                </c:pt>
                <c:pt idx="87">
                  <c:v>230.24605399999999</c:v>
                </c:pt>
                <c:pt idx="88">
                  <c:v>225.44737099999998</c:v>
                </c:pt>
                <c:pt idx="89">
                  <c:v>258.27863400000001</c:v>
                </c:pt>
                <c:pt idx="90">
                  <c:v>312.40088600000001</c:v>
                </c:pt>
                <c:pt idx="91">
                  <c:v>345.94121000000007</c:v>
                </c:pt>
                <c:pt idx="92">
                  <c:v>289.57124199999998</c:v>
                </c:pt>
                <c:pt idx="93">
                  <c:v>256.15981899999997</c:v>
                </c:pt>
                <c:pt idx="94">
                  <c:v>244.437848</c:v>
                </c:pt>
                <c:pt idx="95">
                  <c:v>258.27716099999998</c:v>
                </c:pt>
                <c:pt idx="96">
                  <c:v>246.73493200000001</c:v>
                </c:pt>
                <c:pt idx="97">
                  <c:v>262.95502099999999</c:v>
                </c:pt>
                <c:pt idx="98">
                  <c:v>289.50534499999998</c:v>
                </c:pt>
                <c:pt idx="99">
                  <c:v>299.06478499999997</c:v>
                </c:pt>
                <c:pt idx="100">
                  <c:v>298.85767999999996</c:v>
                </c:pt>
                <c:pt idx="101">
                  <c:v>279.62798899999996</c:v>
                </c:pt>
                <c:pt idx="102">
                  <c:v>257.56529599999999</c:v>
                </c:pt>
                <c:pt idx="103">
                  <c:v>245.10514499999999</c:v>
                </c:pt>
                <c:pt idx="104">
                  <c:v>248.66141599999995</c:v>
                </c:pt>
                <c:pt idx="105">
                  <c:v>250.73392500000003</c:v>
                </c:pt>
                <c:pt idx="106">
                  <c:v>235.415854</c:v>
                </c:pt>
                <c:pt idx="107">
                  <c:v>217.77201699999995</c:v>
                </c:pt>
                <c:pt idx="108">
                  <c:v>229.66450099999997</c:v>
                </c:pt>
                <c:pt idx="109">
                  <c:v>212.87869999999998</c:v>
                </c:pt>
                <c:pt idx="110">
                  <c:v>190.105976</c:v>
                </c:pt>
                <c:pt idx="111">
                  <c:v>193.15751499999999</c:v>
                </c:pt>
                <c:pt idx="112">
                  <c:v>234.144758</c:v>
                </c:pt>
                <c:pt idx="113">
                  <c:v>237.79751400000001</c:v>
                </c:pt>
                <c:pt idx="114">
                  <c:v>293.61261300000001</c:v>
                </c:pt>
                <c:pt idx="115">
                  <c:v>412.23002799999995</c:v>
                </c:pt>
                <c:pt idx="116">
                  <c:v>348.08212400000002</c:v>
                </c:pt>
                <c:pt idx="117">
                  <c:v>386.80751299999997</c:v>
                </c:pt>
                <c:pt idx="118">
                  <c:v>408.599129</c:v>
                </c:pt>
                <c:pt idx="119">
                  <c:v>430.290211</c:v>
                </c:pt>
                <c:pt idx="120">
                  <c:v>425.46854200000001</c:v>
                </c:pt>
                <c:pt idx="121">
                  <c:v>368.901072</c:v>
                </c:pt>
                <c:pt idx="122">
                  <c:v>340.02735299999995</c:v>
                </c:pt>
                <c:pt idx="123">
                  <c:v>317.10611700000004</c:v>
                </c:pt>
                <c:pt idx="124">
                  <c:v>290.56811999999996</c:v>
                </c:pt>
                <c:pt idx="125">
                  <c:v>269.73711900000001</c:v>
                </c:pt>
                <c:pt idx="126">
                  <c:v>252.04922500000001</c:v>
                </c:pt>
                <c:pt idx="127">
                  <c:v>234.54424999999998</c:v>
                </c:pt>
                <c:pt idx="128">
                  <c:v>225.228904</c:v>
                </c:pt>
                <c:pt idx="129">
                  <c:v>220.95800600000001</c:v>
                </c:pt>
                <c:pt idx="130">
                  <c:v>221.81469700000002</c:v>
                </c:pt>
                <c:pt idx="131">
                  <c:v>232.442002</c:v>
                </c:pt>
                <c:pt idx="132">
                  <c:v>372.68671399999999</c:v>
                </c:pt>
                <c:pt idx="133">
                  <c:v>335.40826000000004</c:v>
                </c:pt>
                <c:pt idx="134">
                  <c:v>267.85428400000001</c:v>
                </c:pt>
                <c:pt idx="135">
                  <c:v>253.94607299999998</c:v>
                </c:pt>
                <c:pt idx="136">
                  <c:v>245.98702600000001</c:v>
                </c:pt>
                <c:pt idx="137">
                  <c:v>233.311092</c:v>
                </c:pt>
                <c:pt idx="138">
                  <c:v>220.41482300000001</c:v>
                </c:pt>
                <c:pt idx="139">
                  <c:v>218.06331</c:v>
                </c:pt>
                <c:pt idx="140">
                  <c:v>212.51656500000001</c:v>
                </c:pt>
                <c:pt idx="141">
                  <c:v>219.78057200000003</c:v>
                </c:pt>
                <c:pt idx="142">
                  <c:v>221.57020900000001</c:v>
                </c:pt>
                <c:pt idx="143">
                  <c:v>216.459993</c:v>
                </c:pt>
                <c:pt idx="144">
                  <c:v>229.13419400000004</c:v>
                </c:pt>
                <c:pt idx="145">
                  <c:v>245.37259600000002</c:v>
                </c:pt>
                <c:pt idx="146">
                  <c:v>228.37259400000002</c:v>
                </c:pt>
                <c:pt idx="147">
                  <c:v>213.31598099999999</c:v>
                </c:pt>
                <c:pt idx="148">
                  <c:v>207.598086</c:v>
                </c:pt>
                <c:pt idx="149">
                  <c:v>214.12893099999999</c:v>
                </c:pt>
                <c:pt idx="150">
                  <c:v>606.43339700000001</c:v>
                </c:pt>
                <c:pt idx="151">
                  <c:v>1146.104519</c:v>
                </c:pt>
                <c:pt idx="152">
                  <c:v>778.00763699999993</c:v>
                </c:pt>
              </c:numCache>
            </c:numRef>
          </c:val>
          <c:smooth val="1"/>
        </c:ser>
        <c:ser>
          <c:idx val="1"/>
          <c:order val="1"/>
          <c:tx>
            <c:v>Lower Utah Allocation</c:v>
          </c:tx>
          <c:spPr>
            <a:ln w="38100">
              <a:solidFill>
                <a:srgbClr val="C0504D">
                  <a:lumMod val="75000"/>
                  <a:alpha val="8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Data!$B$106:$EX$106</c:f>
              <c:numCache>
                <c:formatCode>0</c:formatCode>
                <c:ptCount val="153"/>
                <c:pt idx="0">
                  <c:v>169.09643105999999</c:v>
                </c:pt>
                <c:pt idx="1">
                  <c:v>164.59071736499999</c:v>
                </c:pt>
                <c:pt idx="2">
                  <c:v>204.17321457000003</c:v>
                </c:pt>
                <c:pt idx="3">
                  <c:v>279.253874295</c:v>
                </c:pt>
                <c:pt idx="4">
                  <c:v>364.48512637499999</c:v>
                </c:pt>
                <c:pt idx="5">
                  <c:v>399.71011599000002</c:v>
                </c:pt>
                <c:pt idx="6">
                  <c:v>397.52435691000005</c:v>
                </c:pt>
                <c:pt idx="7">
                  <c:v>350.92306228500007</c:v>
                </c:pt>
                <c:pt idx="8">
                  <c:v>316.30502227500006</c:v>
                </c:pt>
                <c:pt idx="9">
                  <c:v>293.18008360500005</c:v>
                </c:pt>
                <c:pt idx="10">
                  <c:v>269.16902275500001</c:v>
                </c:pt>
                <c:pt idx="11">
                  <c:v>253.19719813499998</c:v>
                </c:pt>
                <c:pt idx="12">
                  <c:v>250.66561077</c:v>
                </c:pt>
                <c:pt idx="13">
                  <c:v>234.81710783999998</c:v>
                </c:pt>
                <c:pt idx="14">
                  <c:v>194.55475617000002</c:v>
                </c:pt>
                <c:pt idx="15">
                  <c:v>266.89364567999996</c:v>
                </c:pt>
                <c:pt idx="16">
                  <c:v>315.37498918500006</c:v>
                </c:pt>
                <c:pt idx="17">
                  <c:v>392.69983896000008</c:v>
                </c:pt>
                <c:pt idx="19">
                  <c:v>378.55661850000007</c:v>
                </c:pt>
                <c:pt idx="20">
                  <c:v>317.32246287000004</c:v>
                </c:pt>
                <c:pt idx="21">
                  <c:v>421.76360124000007</c:v>
                </c:pt>
                <c:pt idx="22">
                  <c:v>477.92613059999996</c:v>
                </c:pt>
                <c:pt idx="41">
                  <c:v>505.1996725950001</c:v>
                </c:pt>
                <c:pt idx="42">
                  <c:v>483.94347723000004</c:v>
                </c:pt>
                <c:pt idx="43">
                  <c:v>476.65015663500003</c:v>
                </c:pt>
                <c:pt idx="44">
                  <c:v>468.39764902500013</c:v>
                </c:pt>
                <c:pt idx="45">
                  <c:v>454.722271605</c:v>
                </c:pt>
                <c:pt idx="46">
                  <c:v>460.59811447500005</c:v>
                </c:pt>
                <c:pt idx="47">
                  <c:v>487.57448366999995</c:v>
                </c:pt>
                <c:pt idx="51">
                  <c:v>502.42300960500006</c:v>
                </c:pt>
                <c:pt idx="52">
                  <c:v>461.38883971500002</c:v>
                </c:pt>
                <c:pt idx="53">
                  <c:v>433.54937421000011</c:v>
                </c:pt>
                <c:pt idx="54">
                  <c:v>416.27037847499997</c:v>
                </c:pt>
                <c:pt idx="55">
                  <c:v>400.57768552500005</c:v>
                </c:pt>
                <c:pt idx="56">
                  <c:v>394.87818613500002</c:v>
                </c:pt>
                <c:pt idx="57">
                  <c:v>452.56308376500004</c:v>
                </c:pt>
                <c:pt idx="59">
                  <c:v>493.45915270499989</c:v>
                </c:pt>
                <c:pt idx="60">
                  <c:v>450.02696809500009</c:v>
                </c:pt>
                <c:pt idx="63">
                  <c:v>453.92981256000007</c:v>
                </c:pt>
                <c:pt idx="64">
                  <c:v>439.09557016499997</c:v>
                </c:pt>
                <c:pt idx="65">
                  <c:v>421.39964799000006</c:v>
                </c:pt>
                <c:pt idx="66">
                  <c:v>393.75336708000003</c:v>
                </c:pt>
                <c:pt idx="67">
                  <c:v>353.89507702499998</c:v>
                </c:pt>
                <c:pt idx="68">
                  <c:v>302.40888057000006</c:v>
                </c:pt>
                <c:pt idx="69">
                  <c:v>268.07404977000004</c:v>
                </c:pt>
                <c:pt idx="70">
                  <c:v>248.85672039000002</c:v>
                </c:pt>
                <c:pt idx="71">
                  <c:v>275.60864587499998</c:v>
                </c:pt>
                <c:pt idx="72">
                  <c:v>340.75075585500002</c:v>
                </c:pt>
                <c:pt idx="73">
                  <c:v>356.86997738999997</c:v>
                </c:pt>
                <c:pt idx="74">
                  <c:v>295.26662497499996</c:v>
                </c:pt>
                <c:pt idx="75">
                  <c:v>244.890872505</c:v>
                </c:pt>
                <c:pt idx="76">
                  <c:v>212.848244505</c:v>
                </c:pt>
                <c:pt idx="77">
                  <c:v>197.92236073500004</c:v>
                </c:pt>
                <c:pt idx="78">
                  <c:v>193.21835215499996</c:v>
                </c:pt>
                <c:pt idx="79">
                  <c:v>180.06838042499999</c:v>
                </c:pt>
                <c:pt idx="80">
                  <c:v>156.16621880999995</c:v>
                </c:pt>
                <c:pt idx="81">
                  <c:v>154.12849897499999</c:v>
                </c:pt>
                <c:pt idx="82">
                  <c:v>144.83037208499996</c:v>
                </c:pt>
                <c:pt idx="83">
                  <c:v>130.17745872</c:v>
                </c:pt>
                <c:pt idx="84">
                  <c:v>113.73499736999999</c:v>
                </c:pt>
                <c:pt idx="85">
                  <c:v>101.42747910000001</c:v>
                </c:pt>
                <c:pt idx="86">
                  <c:v>93.927194999999998</c:v>
                </c:pt>
                <c:pt idx="87">
                  <c:v>93.249651869999994</c:v>
                </c:pt>
                <c:pt idx="88">
                  <c:v>91.306185255000003</c:v>
                </c:pt>
                <c:pt idx="89">
                  <c:v>104.60284677000001</c:v>
                </c:pt>
                <c:pt idx="90">
                  <c:v>126.52235883000002</c:v>
                </c:pt>
                <c:pt idx="91">
                  <c:v>140.10619005000004</c:v>
                </c:pt>
                <c:pt idx="92">
                  <c:v>117.27635301000001</c:v>
                </c:pt>
                <c:pt idx="93">
                  <c:v>103.744726695</c:v>
                </c:pt>
                <c:pt idx="94">
                  <c:v>98.997328440000004</c:v>
                </c:pt>
                <c:pt idx="95">
                  <c:v>104.602250205</c:v>
                </c:pt>
                <c:pt idx="96">
                  <c:v>99.927647460000017</c:v>
                </c:pt>
                <c:pt idx="97">
                  <c:v>106.496783505</c:v>
                </c:pt>
                <c:pt idx="98">
                  <c:v>117.249664725</c:v>
                </c:pt>
                <c:pt idx="99">
                  <c:v>121.121237925</c:v>
                </c:pt>
                <c:pt idx="100">
                  <c:v>121.0373604</c:v>
                </c:pt>
                <c:pt idx="101">
                  <c:v>113.24933554499999</c:v>
                </c:pt>
                <c:pt idx="102">
                  <c:v>104.31394488000001</c:v>
                </c:pt>
                <c:pt idx="103">
                  <c:v>99.267583725000009</c:v>
                </c:pt>
                <c:pt idx="104">
                  <c:v>100.70787347999999</c:v>
                </c:pt>
                <c:pt idx="105">
                  <c:v>101.54723962500002</c:v>
                </c:pt>
                <c:pt idx="106">
                  <c:v>95.343420870000003</c:v>
                </c:pt>
                <c:pt idx="107">
                  <c:v>88.19766688499999</c:v>
                </c:pt>
                <c:pt idx="108">
                  <c:v>93.014122904999994</c:v>
                </c:pt>
                <c:pt idx="109">
                  <c:v>86.215873500000001</c:v>
                </c:pt>
                <c:pt idx="110">
                  <c:v>76.992920280000007</c:v>
                </c:pt>
                <c:pt idx="111">
                  <c:v>78.228793574999997</c:v>
                </c:pt>
                <c:pt idx="112">
                  <c:v>94.828626990000004</c:v>
                </c:pt>
                <c:pt idx="113">
                  <c:v>96.307993170000003</c:v>
                </c:pt>
                <c:pt idx="114">
                  <c:v>118.91310826500001</c:v>
                </c:pt>
                <c:pt idx="115">
                  <c:v>166.95316133999998</c:v>
                </c:pt>
                <c:pt idx="116">
                  <c:v>140.97326022000001</c:v>
                </c:pt>
                <c:pt idx="117">
                  <c:v>156.657042765</c:v>
                </c:pt>
                <c:pt idx="118">
                  <c:v>165.48264724500001</c:v>
                </c:pt>
                <c:pt idx="119">
                  <c:v>174.267535455</c:v>
                </c:pt>
                <c:pt idx="120">
                  <c:v>172.31475951000002</c:v>
                </c:pt>
                <c:pt idx="121">
                  <c:v>149.40493416000001</c:v>
                </c:pt>
                <c:pt idx="122">
                  <c:v>137.71107796499999</c:v>
                </c:pt>
                <c:pt idx="123">
                  <c:v>128.42797738500002</c:v>
                </c:pt>
                <c:pt idx="124">
                  <c:v>117.68008859999999</c:v>
                </c:pt>
                <c:pt idx="125">
                  <c:v>109.24353319500001</c:v>
                </c:pt>
                <c:pt idx="126">
                  <c:v>102.079936125</c:v>
                </c:pt>
                <c:pt idx="127">
                  <c:v>94.990421249999997</c:v>
                </c:pt>
                <c:pt idx="128">
                  <c:v>91.217706120000003</c:v>
                </c:pt>
                <c:pt idx="129">
                  <c:v>89.487992430000006</c:v>
                </c:pt>
                <c:pt idx="130">
                  <c:v>89.834952285000014</c:v>
                </c:pt>
                <c:pt idx="131">
                  <c:v>94.139010810000002</c:v>
                </c:pt>
                <c:pt idx="132">
                  <c:v>150.93811917000002</c:v>
                </c:pt>
                <c:pt idx="133">
                  <c:v>135.84034530000002</c:v>
                </c:pt>
                <c:pt idx="134">
                  <c:v>108.48098502000001</c:v>
                </c:pt>
                <c:pt idx="135">
                  <c:v>102.848159565</c:v>
                </c:pt>
                <c:pt idx="136">
                  <c:v>99.624745530000013</c:v>
                </c:pt>
                <c:pt idx="137">
                  <c:v>94.490992260000013</c:v>
                </c:pt>
                <c:pt idx="138">
                  <c:v>89.268003315000016</c:v>
                </c:pt>
                <c:pt idx="139">
                  <c:v>88.315640550000012</c:v>
                </c:pt>
                <c:pt idx="140">
                  <c:v>86.069208825000018</c:v>
                </c:pt>
                <c:pt idx="141">
                  <c:v>89.011131660000018</c:v>
                </c:pt>
                <c:pt idx="142">
                  <c:v>89.735934645000015</c:v>
                </c:pt>
                <c:pt idx="143">
                  <c:v>87.666297165000003</c:v>
                </c:pt>
                <c:pt idx="144">
                  <c:v>92.799348570000021</c:v>
                </c:pt>
                <c:pt idx="145">
                  <c:v>99.375901380000016</c:v>
                </c:pt>
                <c:pt idx="146">
                  <c:v>92.490900570000008</c:v>
                </c:pt>
                <c:pt idx="147">
                  <c:v>86.392972305000001</c:v>
                </c:pt>
                <c:pt idx="148">
                  <c:v>84.077224830000006</c:v>
                </c:pt>
                <c:pt idx="149">
                  <c:v>86.722217055000002</c:v>
                </c:pt>
                <c:pt idx="150">
                  <c:v>245.60552578500003</c:v>
                </c:pt>
                <c:pt idx="151">
                  <c:v>464.17233019500003</c:v>
                </c:pt>
                <c:pt idx="152">
                  <c:v>315.093092985</c:v>
                </c:pt>
              </c:numCache>
            </c:numRef>
          </c:val>
          <c:smooth val="0"/>
        </c:ser>
        <c:ser>
          <c:idx val="2"/>
          <c:order val="2"/>
          <c:tx>
            <c:v>Lower Utah Divertible</c:v>
          </c:tx>
          <c:spPr>
            <a:ln w="444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Data!$B$107:$EX$107</c:f>
              <c:numCache>
                <c:formatCode>0</c:formatCode>
                <c:ptCount val="153"/>
                <c:pt idx="0">
                  <c:v>29.502051999999999</c:v>
                </c:pt>
                <c:pt idx="1">
                  <c:v>29.506833</c:v>
                </c:pt>
                <c:pt idx="2">
                  <c:v>30.481393999999998</c:v>
                </c:pt>
                <c:pt idx="3">
                  <c:v>30.425739</c:v>
                </c:pt>
                <c:pt idx="4">
                  <c:v>33.953274999999998</c:v>
                </c:pt>
                <c:pt idx="5">
                  <c:v>33.368557999999993</c:v>
                </c:pt>
                <c:pt idx="6">
                  <c:v>37.371622000000002</c:v>
                </c:pt>
                <c:pt idx="7">
                  <c:v>42.206696999999998</c:v>
                </c:pt>
                <c:pt idx="8">
                  <c:v>41.950054999999992</c:v>
                </c:pt>
                <c:pt idx="9">
                  <c:v>43.101441000000008</c:v>
                </c:pt>
                <c:pt idx="10">
                  <c:v>42.484870999999998</c:v>
                </c:pt>
                <c:pt idx="11">
                  <c:v>43.258267000000011</c:v>
                </c:pt>
                <c:pt idx="12">
                  <c:v>42.547433999999996</c:v>
                </c:pt>
                <c:pt idx="13">
                  <c:v>41.255327999999999</c:v>
                </c:pt>
                <c:pt idx="14">
                  <c:v>127.012114</c:v>
                </c:pt>
                <c:pt idx="15">
                  <c:v>359.60665599999999</c:v>
                </c:pt>
                <c:pt idx="16">
                  <c:v>373.42367700000005</c:v>
                </c:pt>
                <c:pt idx="17">
                  <c:v>374.42923200000001</c:v>
                </c:pt>
                <c:pt idx="18">
                  <c:v>382.32155999999998</c:v>
                </c:pt>
                <c:pt idx="19">
                  <c:v>432.03770000000003</c:v>
                </c:pt>
                <c:pt idx="20">
                  <c:v>332.35225400000007</c:v>
                </c:pt>
                <c:pt idx="21">
                  <c:v>604.38160800000014</c:v>
                </c:pt>
                <c:pt idx="22">
                  <c:v>698.61451999999986</c:v>
                </c:pt>
                <c:pt idx="23">
                  <c:v>739.76041600000008</c:v>
                </c:pt>
                <c:pt idx="24">
                  <c:v>728.42279299999996</c:v>
                </c:pt>
                <c:pt idx="25">
                  <c:v>769.4377760000001</c:v>
                </c:pt>
                <c:pt idx="26">
                  <c:v>918.83014299999991</c:v>
                </c:pt>
                <c:pt idx="27">
                  <c:v>968.9693299999999</c:v>
                </c:pt>
                <c:pt idx="28">
                  <c:v>953.18613400000004</c:v>
                </c:pt>
                <c:pt idx="29">
                  <c:v>965.4963570000001</c:v>
                </c:pt>
                <c:pt idx="30">
                  <c:v>976.66628900000001</c:v>
                </c:pt>
                <c:pt idx="31">
                  <c:v>981.38487199999997</c:v>
                </c:pt>
                <c:pt idx="32">
                  <c:v>890.79695900000002</c:v>
                </c:pt>
                <c:pt idx="33">
                  <c:v>784.31775300000004</c:v>
                </c:pt>
                <c:pt idx="34">
                  <c:v>787.57449300000007</c:v>
                </c:pt>
                <c:pt idx="35">
                  <c:v>733.0835219999999</c:v>
                </c:pt>
                <c:pt idx="36">
                  <c:v>672.05875200000014</c:v>
                </c:pt>
                <c:pt idx="37">
                  <c:v>623.574524</c:v>
                </c:pt>
                <c:pt idx="38">
                  <c:v>614.52353900000003</c:v>
                </c:pt>
                <c:pt idx="39">
                  <c:v>607.99925500000006</c:v>
                </c:pt>
                <c:pt idx="40">
                  <c:v>593.58365000000015</c:v>
                </c:pt>
                <c:pt idx="41">
                  <c:v>571.76659900000016</c:v>
                </c:pt>
                <c:pt idx="42">
                  <c:v>524.51216599999998</c:v>
                </c:pt>
                <c:pt idx="43">
                  <c:v>514.87396699999999</c:v>
                </c:pt>
                <c:pt idx="44">
                  <c:v>499.09740500000021</c:v>
                </c:pt>
                <c:pt idx="45">
                  <c:v>484.731041</c:v>
                </c:pt>
                <c:pt idx="46">
                  <c:v>513.93929500000002</c:v>
                </c:pt>
                <c:pt idx="47">
                  <c:v>564.39761399999998</c:v>
                </c:pt>
                <c:pt idx="48">
                  <c:v>618.01736700000004</c:v>
                </c:pt>
                <c:pt idx="49">
                  <c:v>668.52938400000005</c:v>
                </c:pt>
                <c:pt idx="50">
                  <c:v>615.63946099999998</c:v>
                </c:pt>
                <c:pt idx="51">
                  <c:v>547.75064100000009</c:v>
                </c:pt>
                <c:pt idx="52">
                  <c:v>450.9717030000001</c:v>
                </c:pt>
                <c:pt idx="53">
                  <c:v>407.76228200000008</c:v>
                </c:pt>
                <c:pt idx="54">
                  <c:v>368.27809500000006</c:v>
                </c:pt>
                <c:pt idx="55">
                  <c:v>341.96070500000008</c:v>
                </c:pt>
                <c:pt idx="56">
                  <c:v>318.55786699999999</c:v>
                </c:pt>
                <c:pt idx="57">
                  <c:v>443.99971299999993</c:v>
                </c:pt>
                <c:pt idx="58">
                  <c:v>608.93032400000016</c:v>
                </c:pt>
                <c:pt idx="59">
                  <c:v>528.35766100000001</c:v>
                </c:pt>
                <c:pt idx="60">
                  <c:v>393.15769900000004</c:v>
                </c:pt>
                <c:pt idx="61">
                  <c:v>504.52530099999996</c:v>
                </c:pt>
                <c:pt idx="62">
                  <c:v>469.73054099999996</c:v>
                </c:pt>
                <c:pt idx="63">
                  <c:v>356.91435199999995</c:v>
                </c:pt>
                <c:pt idx="64">
                  <c:v>319.98659299999997</c:v>
                </c:pt>
                <c:pt idx="65">
                  <c:v>287.44295799999998</c:v>
                </c:pt>
                <c:pt idx="66">
                  <c:v>256.36053600000002</c:v>
                </c:pt>
                <c:pt idx="67">
                  <c:v>216.24500500000002</c:v>
                </c:pt>
                <c:pt idx="68">
                  <c:v>189.16859400000001</c:v>
                </c:pt>
                <c:pt idx="69">
                  <c:v>183.72123400000001</c:v>
                </c:pt>
                <c:pt idx="70">
                  <c:v>202.54103800000004</c:v>
                </c:pt>
                <c:pt idx="71">
                  <c:v>207.545175</c:v>
                </c:pt>
                <c:pt idx="72">
                  <c:v>184.579891</c:v>
                </c:pt>
                <c:pt idx="73">
                  <c:v>177.01043799999999</c:v>
                </c:pt>
                <c:pt idx="74">
                  <c:v>173.78339500000001</c:v>
                </c:pt>
                <c:pt idx="75">
                  <c:v>166.81882100000001</c:v>
                </c:pt>
                <c:pt idx="76">
                  <c:v>150.23122100000001</c:v>
                </c:pt>
                <c:pt idx="77">
                  <c:v>139.00718699999999</c:v>
                </c:pt>
                <c:pt idx="78">
                  <c:v>135.15235099999998</c:v>
                </c:pt>
                <c:pt idx="79">
                  <c:v>113.96328499999998</c:v>
                </c:pt>
                <c:pt idx="80">
                  <c:v>100.12560200000001</c:v>
                </c:pt>
                <c:pt idx="81">
                  <c:v>101.13419500000001</c:v>
                </c:pt>
                <c:pt idx="82">
                  <c:v>93.155856999999997</c:v>
                </c:pt>
                <c:pt idx="83">
                  <c:v>83.815824000000006</c:v>
                </c:pt>
                <c:pt idx="84">
                  <c:v>74.667153999999996</c:v>
                </c:pt>
                <c:pt idx="85">
                  <c:v>65.338219999999993</c:v>
                </c:pt>
                <c:pt idx="86">
                  <c:v>66.188999999999993</c:v>
                </c:pt>
                <c:pt idx="87">
                  <c:v>69.146053999999992</c:v>
                </c:pt>
                <c:pt idx="88">
                  <c:v>65.917370999999974</c:v>
                </c:pt>
                <c:pt idx="89">
                  <c:v>74.148634000000001</c:v>
                </c:pt>
                <c:pt idx="90">
                  <c:v>105.060886</c:v>
                </c:pt>
                <c:pt idx="91">
                  <c:v>105.56121</c:v>
                </c:pt>
                <c:pt idx="92">
                  <c:v>87.72124199999999</c:v>
                </c:pt>
                <c:pt idx="93">
                  <c:v>74.70981900000001</c:v>
                </c:pt>
                <c:pt idx="94">
                  <c:v>74.667848000000006</c:v>
                </c:pt>
                <c:pt idx="95">
                  <c:v>76.447160999999994</c:v>
                </c:pt>
                <c:pt idx="96">
                  <c:v>75.064931999999999</c:v>
                </c:pt>
                <c:pt idx="97">
                  <c:v>54.505020999999999</c:v>
                </c:pt>
                <c:pt idx="98">
                  <c:v>54.625345000000003</c:v>
                </c:pt>
                <c:pt idx="99">
                  <c:v>54.114784999999998</c:v>
                </c:pt>
                <c:pt idx="100">
                  <c:v>49.827680000000001</c:v>
                </c:pt>
                <c:pt idx="101">
                  <c:v>41.237989000000006</c:v>
                </c:pt>
                <c:pt idx="102">
                  <c:v>32.325296000000009</c:v>
                </c:pt>
                <c:pt idx="103">
                  <c:v>29.615145000000005</c:v>
                </c:pt>
                <c:pt idx="104">
                  <c:v>38.281415999999993</c:v>
                </c:pt>
                <c:pt idx="105">
                  <c:v>37.083925000000008</c:v>
                </c:pt>
                <c:pt idx="106">
                  <c:v>27.365853999999999</c:v>
                </c:pt>
                <c:pt idx="107">
                  <c:v>20.342017000000009</c:v>
                </c:pt>
                <c:pt idx="108">
                  <c:v>28.374500999999995</c:v>
                </c:pt>
                <c:pt idx="109">
                  <c:v>18.986700000000003</c:v>
                </c:pt>
                <c:pt idx="110">
                  <c:v>15.472976000000001</c:v>
                </c:pt>
                <c:pt idx="111">
                  <c:v>16.638514999999998</c:v>
                </c:pt>
                <c:pt idx="112">
                  <c:v>23.324758000000003</c:v>
                </c:pt>
                <c:pt idx="113">
                  <c:v>20.937514</c:v>
                </c:pt>
                <c:pt idx="114">
                  <c:v>24.782613000000001</c:v>
                </c:pt>
                <c:pt idx="115">
                  <c:v>25.580027999999999</c:v>
                </c:pt>
                <c:pt idx="116">
                  <c:v>21.522123999999998</c:v>
                </c:pt>
                <c:pt idx="117">
                  <c:v>14.127513</c:v>
                </c:pt>
                <c:pt idx="118">
                  <c:v>14.029129000000001</c:v>
                </c:pt>
                <c:pt idx="119">
                  <c:v>14.470211000000001</c:v>
                </c:pt>
                <c:pt idx="120">
                  <c:v>14.438542</c:v>
                </c:pt>
                <c:pt idx="121">
                  <c:v>14.261071999999999</c:v>
                </c:pt>
                <c:pt idx="122">
                  <c:v>14.067353000000001</c:v>
                </c:pt>
                <c:pt idx="123">
                  <c:v>14.026116999999999</c:v>
                </c:pt>
                <c:pt idx="124">
                  <c:v>15.038119999999999</c:v>
                </c:pt>
                <c:pt idx="125">
                  <c:v>16.667119</c:v>
                </c:pt>
                <c:pt idx="126">
                  <c:v>15.519225</c:v>
                </c:pt>
                <c:pt idx="127">
                  <c:v>15.28425</c:v>
                </c:pt>
                <c:pt idx="128">
                  <c:v>14.588904000000001</c:v>
                </c:pt>
                <c:pt idx="129">
                  <c:v>16.098005999999998</c:v>
                </c:pt>
                <c:pt idx="130">
                  <c:v>19.004697</c:v>
                </c:pt>
                <c:pt idx="131">
                  <c:v>21.012001999999999</c:v>
                </c:pt>
                <c:pt idx="132">
                  <c:v>26.816713999999997</c:v>
                </c:pt>
                <c:pt idx="133">
                  <c:v>23.808259999999997</c:v>
                </c:pt>
                <c:pt idx="134">
                  <c:v>23.164284000000002</c:v>
                </c:pt>
                <c:pt idx="135">
                  <c:v>22.926072999999999</c:v>
                </c:pt>
                <c:pt idx="136">
                  <c:v>22.407025999999995</c:v>
                </c:pt>
                <c:pt idx="137">
                  <c:v>20.361091999999999</c:v>
                </c:pt>
                <c:pt idx="138">
                  <c:v>18.654823</c:v>
                </c:pt>
                <c:pt idx="139">
                  <c:v>18.683309999999999</c:v>
                </c:pt>
                <c:pt idx="140">
                  <c:v>27.196565</c:v>
                </c:pt>
                <c:pt idx="141">
                  <c:v>32.800572000000003</c:v>
                </c:pt>
                <c:pt idx="142">
                  <c:v>32.390208999999999</c:v>
                </c:pt>
                <c:pt idx="143">
                  <c:v>33.839993</c:v>
                </c:pt>
                <c:pt idx="144">
                  <c:v>38.624194000000003</c:v>
                </c:pt>
                <c:pt idx="145">
                  <c:v>41.252595999999997</c:v>
                </c:pt>
                <c:pt idx="146">
                  <c:v>32.902594000000001</c:v>
                </c:pt>
                <c:pt idx="147">
                  <c:v>31.595981000000002</c:v>
                </c:pt>
                <c:pt idx="148">
                  <c:v>32.318086000000001</c:v>
                </c:pt>
                <c:pt idx="149">
                  <c:v>30.428931000000002</c:v>
                </c:pt>
                <c:pt idx="150">
                  <c:v>49.533397000000001</c:v>
                </c:pt>
                <c:pt idx="151">
                  <c:v>47.964518999999996</c:v>
                </c:pt>
                <c:pt idx="152">
                  <c:v>43.377636999999993</c:v>
                </c:pt>
              </c:numCache>
            </c:numRef>
          </c:val>
          <c:smooth val="1"/>
        </c:ser>
        <c:ser>
          <c:idx val="3"/>
          <c:order val="3"/>
          <c:tx>
            <c:v>Water Emergency</c:v>
          </c:tx>
          <c:spPr>
            <a:ln w="254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Data!$B$116:$EX$116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802832"/>
        <c:axId val="492877968"/>
      </c:lineChart>
      <c:catAx>
        <c:axId val="2978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92877968"/>
        <c:crosses val="autoZero"/>
        <c:auto val="1"/>
        <c:lblAlgn val="ctr"/>
        <c:lblOffset val="100"/>
        <c:noMultiLvlLbl val="0"/>
      </c:catAx>
      <c:valAx>
        <c:axId val="492877968"/>
        <c:scaling>
          <c:orientation val="minMax"/>
          <c:max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Flow</a:t>
                </a:r>
                <a:r>
                  <a:rPr lang="en-US" sz="1400" baseline="0"/>
                  <a:t> Rate (cfs)</a:t>
                </a:r>
                <a:endParaRPr lang="en-US" sz="1400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 baseline="0">
                <a:latin typeface="Calibri" pitchFamily="34" charset="0"/>
              </a:defRPr>
            </a:pPr>
            <a:endParaRPr lang="en-US"/>
          </a:p>
        </c:txPr>
        <c:crossAx val="297802832"/>
        <c:crosses val="autoZero"/>
        <c:crossBetween val="between"/>
      </c:valAx>
      <c:spPr>
        <a:ln>
          <a:solidFill>
            <a:srgbClr val="9BBB59">
              <a:lumMod val="50000"/>
            </a:srgbClr>
          </a:solidFill>
        </a:ln>
      </c:spPr>
    </c:plotArea>
    <c:legend>
      <c:legendPos val="b"/>
      <c:layout>
        <c:manualLayout>
          <c:xMode val="edge"/>
          <c:yMode val="edge"/>
          <c:x val="0.12611534167158669"/>
          <c:y val="0.93529946148651355"/>
          <c:w val="0.74776920127615665"/>
          <c:h val="2.638387390847936E-2"/>
        </c:manualLayout>
      </c:layout>
      <c:overlay val="0"/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2013 - UPPER DIVISION
Upper Wyoming Section Diversion vs Allocation</a:t>
            </a:r>
          </a:p>
        </c:rich>
      </c:tx>
      <c:layout>
        <c:manualLayout>
          <c:xMode val="edge"/>
          <c:yMode val="edge"/>
          <c:x val="0.29625550660792954"/>
          <c:y val="2.01680672268907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497797356828217E-2"/>
          <c:y val="0.12436974789915969"/>
          <c:w val="0.85572687224669997"/>
          <c:h val="0.70924369747899485"/>
        </c:manualLayout>
      </c:layout>
      <c:lineChart>
        <c:grouping val="standard"/>
        <c:varyColors val="0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Data!$B$98:$EX$98</c:f>
              <c:numCache>
                <c:formatCode>0</c:formatCode>
                <c:ptCount val="153"/>
                <c:pt idx="0">
                  <c:v>417.52205199999992</c:v>
                </c:pt>
                <c:pt idx="1">
                  <c:v>406.39683299999996</c:v>
                </c:pt>
                <c:pt idx="2">
                  <c:v>504.131394</c:v>
                </c:pt>
                <c:pt idx="3">
                  <c:v>689.51573899999994</c:v>
                </c:pt>
                <c:pt idx="4">
                  <c:v>899.96327499999995</c:v>
                </c:pt>
                <c:pt idx="5">
                  <c:v>986.93855799999994</c:v>
                </c:pt>
                <c:pt idx="6">
                  <c:v>981.54162200000007</c:v>
                </c:pt>
                <c:pt idx="7">
                  <c:v>866.47669700000006</c:v>
                </c:pt>
                <c:pt idx="8">
                  <c:v>781.00005500000009</c:v>
                </c:pt>
                <c:pt idx="9">
                  <c:v>723.90144100000009</c:v>
                </c:pt>
                <c:pt idx="10">
                  <c:v>664.61487099999999</c:v>
                </c:pt>
                <c:pt idx="11">
                  <c:v>625.17826699999989</c:v>
                </c:pt>
                <c:pt idx="12">
                  <c:v>618.92743399999995</c:v>
                </c:pt>
                <c:pt idx="13">
                  <c:v>579.79532799999993</c:v>
                </c:pt>
                <c:pt idx="14">
                  <c:v>480.382114</c:v>
                </c:pt>
                <c:pt idx="15">
                  <c:v>658.99665599999992</c:v>
                </c:pt>
                <c:pt idx="16">
                  <c:v>778.70367700000008</c:v>
                </c:pt>
                <c:pt idx="17">
                  <c:v>969.62923200000012</c:v>
                </c:pt>
                <c:pt idx="18">
                  <c:v>1276.88156</c:v>
                </c:pt>
                <c:pt idx="19">
                  <c:v>934.70770000000005</c:v>
                </c:pt>
                <c:pt idx="20">
                  <c:v>783.5122540000001</c:v>
                </c:pt>
                <c:pt idx="21">
                  <c:v>1041.3916080000001</c:v>
                </c:pt>
                <c:pt idx="22">
                  <c:v>1180.0645199999999</c:v>
                </c:pt>
                <c:pt idx="23">
                  <c:v>1250.330416</c:v>
                </c:pt>
                <c:pt idx="24">
                  <c:v>1273.872793</c:v>
                </c:pt>
                <c:pt idx="25">
                  <c:v>1390.707776</c:v>
                </c:pt>
                <c:pt idx="26">
                  <c:v>1650.940143</c:v>
                </c:pt>
                <c:pt idx="27">
                  <c:v>1893.6993300000001</c:v>
                </c:pt>
                <c:pt idx="28">
                  <c:v>2060.1961340000003</c:v>
                </c:pt>
                <c:pt idx="29">
                  <c:v>2070.6563570000003</c:v>
                </c:pt>
                <c:pt idx="30">
                  <c:v>1967.2462890000002</c:v>
                </c:pt>
                <c:pt idx="31">
                  <c:v>1893.234872</c:v>
                </c:pt>
                <c:pt idx="32">
                  <c:v>1658.9969590000001</c:v>
                </c:pt>
                <c:pt idx="33">
                  <c:v>1582.0677529999998</c:v>
                </c:pt>
                <c:pt idx="34">
                  <c:v>1554.6144929999998</c:v>
                </c:pt>
                <c:pt idx="35">
                  <c:v>1487.9035220000001</c:v>
                </c:pt>
                <c:pt idx="36">
                  <c:v>1449.4387519999998</c:v>
                </c:pt>
                <c:pt idx="37">
                  <c:v>1381.454524</c:v>
                </c:pt>
                <c:pt idx="38">
                  <c:v>1343.793539</c:v>
                </c:pt>
                <c:pt idx="39">
                  <c:v>1288.2592550000002</c:v>
                </c:pt>
                <c:pt idx="40">
                  <c:v>1267.17365</c:v>
                </c:pt>
                <c:pt idx="41">
                  <c:v>1247.4065990000001</c:v>
                </c:pt>
                <c:pt idx="42">
                  <c:v>1194.9221660000001</c:v>
                </c:pt>
                <c:pt idx="43">
                  <c:v>1176.913967</c:v>
                </c:pt>
                <c:pt idx="44">
                  <c:v>1156.5374050000003</c:v>
                </c:pt>
                <c:pt idx="45">
                  <c:v>1122.771041</c:v>
                </c:pt>
                <c:pt idx="46">
                  <c:v>1137.279295</c:v>
                </c:pt>
                <c:pt idx="47">
                  <c:v>1203.8876139999998</c:v>
                </c:pt>
                <c:pt idx="48">
                  <c:v>1303.5173669999999</c:v>
                </c:pt>
                <c:pt idx="49">
                  <c:v>1403.7893840000002</c:v>
                </c:pt>
                <c:pt idx="50">
                  <c:v>1332.399461</c:v>
                </c:pt>
                <c:pt idx="51">
                  <c:v>1240.550641</c:v>
                </c:pt>
                <c:pt idx="52">
                  <c:v>1139.2317029999999</c:v>
                </c:pt>
                <c:pt idx="53">
                  <c:v>1070.4922820000002</c:v>
                </c:pt>
                <c:pt idx="54">
                  <c:v>1027.8280949999998</c:v>
                </c:pt>
                <c:pt idx="55">
                  <c:v>989.08070500000008</c:v>
                </c:pt>
                <c:pt idx="56">
                  <c:v>975.00786700000003</c:v>
                </c:pt>
                <c:pt idx="57">
                  <c:v>1117.439713</c:v>
                </c:pt>
                <c:pt idx="58">
                  <c:v>1310.3403239999998</c:v>
                </c:pt>
                <c:pt idx="59">
                  <c:v>1218.4176609999997</c:v>
                </c:pt>
                <c:pt idx="60">
                  <c:v>1111.1776990000001</c:v>
                </c:pt>
                <c:pt idx="61">
                  <c:v>1348.6153009999998</c:v>
                </c:pt>
                <c:pt idx="62">
                  <c:v>1273.110541</c:v>
                </c:pt>
                <c:pt idx="63">
                  <c:v>1120.8143520000001</c:v>
                </c:pt>
                <c:pt idx="64">
                  <c:v>1084.1865929999999</c:v>
                </c:pt>
                <c:pt idx="65">
                  <c:v>1040.492958</c:v>
                </c:pt>
                <c:pt idx="66">
                  <c:v>972.23053600000003</c:v>
                </c:pt>
                <c:pt idx="67">
                  <c:v>873.81500499999993</c:v>
                </c:pt>
                <c:pt idx="68">
                  <c:v>746.68859400000008</c:v>
                </c:pt>
                <c:pt idx="69">
                  <c:v>661.91123400000004</c:v>
                </c:pt>
                <c:pt idx="70">
                  <c:v>614.46103800000003</c:v>
                </c:pt>
                <c:pt idx="71">
                  <c:v>680.51517499999989</c:v>
                </c:pt>
                <c:pt idx="72">
                  <c:v>841.35989100000006</c:v>
                </c:pt>
                <c:pt idx="73">
                  <c:v>881.16043799999989</c:v>
                </c:pt>
                <c:pt idx="74">
                  <c:v>729.05339499999991</c:v>
                </c:pt>
                <c:pt idx="75">
                  <c:v>604.66882099999998</c:v>
                </c:pt>
                <c:pt idx="76">
                  <c:v>525.55122099999994</c:v>
                </c:pt>
                <c:pt idx="77">
                  <c:v>488.6971870000001</c:v>
                </c:pt>
                <c:pt idx="78">
                  <c:v>477.08235099999985</c:v>
                </c:pt>
                <c:pt idx="79">
                  <c:v>444.61328499999996</c:v>
                </c:pt>
                <c:pt idx="80">
                  <c:v>385.59560199999987</c:v>
                </c:pt>
                <c:pt idx="81">
                  <c:v>380.56419499999993</c:v>
                </c:pt>
                <c:pt idx="82">
                  <c:v>357.6058569999999</c:v>
                </c:pt>
                <c:pt idx="83">
                  <c:v>321.42582399999998</c:v>
                </c:pt>
                <c:pt idx="84">
                  <c:v>280.82715399999995</c:v>
                </c:pt>
                <c:pt idx="85">
                  <c:v>250.43822</c:v>
                </c:pt>
                <c:pt idx="86">
                  <c:v>231.91899999999998</c:v>
                </c:pt>
                <c:pt idx="87">
                  <c:v>230.24605399999999</c:v>
                </c:pt>
                <c:pt idx="88">
                  <c:v>225.44737099999998</c:v>
                </c:pt>
                <c:pt idx="89">
                  <c:v>258.27863400000001</c:v>
                </c:pt>
                <c:pt idx="90">
                  <c:v>312.40088600000001</c:v>
                </c:pt>
                <c:pt idx="91">
                  <c:v>345.94121000000007</c:v>
                </c:pt>
                <c:pt idx="92">
                  <c:v>289.57124199999998</c:v>
                </c:pt>
                <c:pt idx="93">
                  <c:v>256.15981899999997</c:v>
                </c:pt>
                <c:pt idx="94">
                  <c:v>244.437848</c:v>
                </c:pt>
                <c:pt idx="95">
                  <c:v>258.27716099999998</c:v>
                </c:pt>
                <c:pt idx="96">
                  <c:v>246.73493200000001</c:v>
                </c:pt>
                <c:pt idx="97">
                  <c:v>262.95502099999999</c:v>
                </c:pt>
                <c:pt idx="98">
                  <c:v>289.50534499999998</c:v>
                </c:pt>
                <c:pt idx="99">
                  <c:v>299.06478499999997</c:v>
                </c:pt>
                <c:pt idx="100">
                  <c:v>298.85767999999996</c:v>
                </c:pt>
                <c:pt idx="101">
                  <c:v>279.62798899999996</c:v>
                </c:pt>
                <c:pt idx="102">
                  <c:v>257.56529599999999</c:v>
                </c:pt>
                <c:pt idx="103">
                  <c:v>245.10514499999999</c:v>
                </c:pt>
                <c:pt idx="104">
                  <c:v>248.66141599999995</c:v>
                </c:pt>
                <c:pt idx="105">
                  <c:v>250.73392500000003</c:v>
                </c:pt>
                <c:pt idx="106">
                  <c:v>235.415854</c:v>
                </c:pt>
                <c:pt idx="107">
                  <c:v>217.77201699999995</c:v>
                </c:pt>
                <c:pt idx="108">
                  <c:v>229.66450099999997</c:v>
                </c:pt>
                <c:pt idx="109">
                  <c:v>212.87869999999998</c:v>
                </c:pt>
                <c:pt idx="110">
                  <c:v>190.105976</c:v>
                </c:pt>
                <c:pt idx="111">
                  <c:v>193.15751499999999</c:v>
                </c:pt>
                <c:pt idx="112">
                  <c:v>234.144758</c:v>
                </c:pt>
                <c:pt idx="113">
                  <c:v>237.79751400000001</c:v>
                </c:pt>
                <c:pt idx="114">
                  <c:v>293.61261300000001</c:v>
                </c:pt>
                <c:pt idx="115">
                  <c:v>412.23002799999995</c:v>
                </c:pt>
                <c:pt idx="116">
                  <c:v>348.08212400000002</c:v>
                </c:pt>
                <c:pt idx="117">
                  <c:v>386.80751299999997</c:v>
                </c:pt>
                <c:pt idx="118">
                  <c:v>408.599129</c:v>
                </c:pt>
                <c:pt idx="119">
                  <c:v>430.290211</c:v>
                </c:pt>
                <c:pt idx="120">
                  <c:v>425.46854200000001</c:v>
                </c:pt>
                <c:pt idx="121">
                  <c:v>368.901072</c:v>
                </c:pt>
                <c:pt idx="122">
                  <c:v>340.02735299999995</c:v>
                </c:pt>
                <c:pt idx="123">
                  <c:v>317.10611700000004</c:v>
                </c:pt>
                <c:pt idx="124">
                  <c:v>290.56811999999996</c:v>
                </c:pt>
                <c:pt idx="125">
                  <c:v>269.73711900000001</c:v>
                </c:pt>
                <c:pt idx="126">
                  <c:v>252.04922500000001</c:v>
                </c:pt>
                <c:pt idx="127">
                  <c:v>234.54424999999998</c:v>
                </c:pt>
                <c:pt idx="128">
                  <c:v>225.228904</c:v>
                </c:pt>
                <c:pt idx="129">
                  <c:v>220.95800600000001</c:v>
                </c:pt>
                <c:pt idx="130">
                  <c:v>221.81469700000002</c:v>
                </c:pt>
                <c:pt idx="131">
                  <c:v>232.442002</c:v>
                </c:pt>
                <c:pt idx="132">
                  <c:v>372.68671399999999</c:v>
                </c:pt>
                <c:pt idx="133">
                  <c:v>335.40826000000004</c:v>
                </c:pt>
                <c:pt idx="134">
                  <c:v>267.85428400000001</c:v>
                </c:pt>
                <c:pt idx="135">
                  <c:v>253.94607299999998</c:v>
                </c:pt>
                <c:pt idx="136">
                  <c:v>245.98702600000001</c:v>
                </c:pt>
                <c:pt idx="137">
                  <c:v>233.311092</c:v>
                </c:pt>
                <c:pt idx="138">
                  <c:v>220.41482300000001</c:v>
                </c:pt>
                <c:pt idx="139">
                  <c:v>218.06331</c:v>
                </c:pt>
                <c:pt idx="140">
                  <c:v>212.51656500000001</c:v>
                </c:pt>
                <c:pt idx="141">
                  <c:v>219.78057200000003</c:v>
                </c:pt>
                <c:pt idx="142">
                  <c:v>221.57020900000001</c:v>
                </c:pt>
                <c:pt idx="143">
                  <c:v>216.459993</c:v>
                </c:pt>
                <c:pt idx="144">
                  <c:v>229.13419400000004</c:v>
                </c:pt>
                <c:pt idx="145">
                  <c:v>245.37259600000002</c:v>
                </c:pt>
                <c:pt idx="146">
                  <c:v>228.37259400000002</c:v>
                </c:pt>
                <c:pt idx="147">
                  <c:v>213.31598099999999</c:v>
                </c:pt>
                <c:pt idx="148">
                  <c:v>207.598086</c:v>
                </c:pt>
                <c:pt idx="149">
                  <c:v>214.12893099999999</c:v>
                </c:pt>
                <c:pt idx="150">
                  <c:v>606.43339700000001</c:v>
                </c:pt>
                <c:pt idx="151">
                  <c:v>1146.104519</c:v>
                </c:pt>
                <c:pt idx="152">
                  <c:v>778.00763699999993</c:v>
                </c:pt>
              </c:numCache>
            </c:numRef>
          </c:val>
          <c:smooth val="1"/>
        </c:ser>
        <c:ser>
          <c:idx val="1"/>
          <c:order val="1"/>
          <c:tx>
            <c:v>Upper Wyoming Allocation</c:v>
          </c:tx>
          <c:spPr>
            <a:ln w="25400">
              <a:solidFill>
                <a:srgbClr val="CC3399"/>
              </a:solidFill>
              <a:prstDash val="lgDashDotDot"/>
            </a:ln>
          </c:spPr>
          <c:marker>
            <c:symbol val="none"/>
          </c:marker>
          <c:val>
            <c:numRef>
              <c:f>Data!$B$103:$EX$103</c:f>
              <c:numCache>
                <c:formatCode>0</c:formatCode>
                <c:ptCount val="153"/>
                <c:pt idx="0">
                  <c:v>205.83837163599995</c:v>
                </c:pt>
                <c:pt idx="1">
                  <c:v>200.35363866899996</c:v>
                </c:pt>
                <c:pt idx="2">
                  <c:v>248.536777242</c:v>
                </c:pt>
                <c:pt idx="3">
                  <c:v>339.93125932699996</c:v>
                </c:pt>
                <c:pt idx="4">
                  <c:v>443.68189457499994</c:v>
                </c:pt>
                <c:pt idx="5">
                  <c:v>486.56070909399995</c:v>
                </c:pt>
                <c:pt idx="6">
                  <c:v>483.90001964600003</c:v>
                </c:pt>
                <c:pt idx="7">
                  <c:v>427.173011621</c:v>
                </c:pt>
                <c:pt idx="8">
                  <c:v>385.03302711500004</c:v>
                </c:pt>
                <c:pt idx="9">
                  <c:v>356.88341041300004</c:v>
                </c:pt>
                <c:pt idx="10">
                  <c:v>327.65513140299998</c:v>
                </c:pt>
                <c:pt idx="11">
                  <c:v>308.21288563099995</c:v>
                </c:pt>
                <c:pt idx="12">
                  <c:v>305.13122496199998</c:v>
                </c:pt>
                <c:pt idx="13">
                  <c:v>285.83909670399999</c:v>
                </c:pt>
                <c:pt idx="14">
                  <c:v>236.828382202</c:v>
                </c:pt>
                <c:pt idx="15">
                  <c:v>324.88535140799996</c:v>
                </c:pt>
                <c:pt idx="16">
                  <c:v>383.90091276100003</c:v>
                </c:pt>
                <c:pt idx="17">
                  <c:v>478.02721137600003</c:v>
                </c:pt>
                <c:pt idx="19">
                  <c:v>460.81089610000004</c:v>
                </c:pt>
                <c:pt idx="20">
                  <c:v>386.27154122200005</c:v>
                </c:pt>
                <c:pt idx="21">
                  <c:v>513.40606274400011</c:v>
                </c:pt>
                <c:pt idx="22">
                  <c:v>581.77180835999991</c:v>
                </c:pt>
                <c:pt idx="41">
                  <c:v>614.97145330700005</c:v>
                </c:pt>
                <c:pt idx="42">
                  <c:v>589.09662783800002</c:v>
                </c:pt>
                <c:pt idx="43">
                  <c:v>580.21858573099996</c:v>
                </c:pt>
                <c:pt idx="44">
                  <c:v>570.17294066500017</c:v>
                </c:pt>
                <c:pt idx="45">
                  <c:v>553.52612321300001</c:v>
                </c:pt>
                <c:pt idx="46">
                  <c:v>560.67869243500002</c:v>
                </c:pt>
                <c:pt idx="47">
                  <c:v>593.51659370199991</c:v>
                </c:pt>
                <c:pt idx="51">
                  <c:v>611.59146601300006</c:v>
                </c:pt>
                <c:pt idx="52">
                  <c:v>561.64122957899997</c:v>
                </c:pt>
                <c:pt idx="53">
                  <c:v>527.75269502600008</c:v>
                </c:pt>
                <c:pt idx="54">
                  <c:v>506.71925083499991</c:v>
                </c:pt>
                <c:pt idx="55">
                  <c:v>487.61678756500004</c:v>
                </c:pt>
                <c:pt idx="56">
                  <c:v>480.67887843099999</c:v>
                </c:pt>
                <c:pt idx="57">
                  <c:v>550.89777850899998</c:v>
                </c:pt>
                <c:pt idx="59">
                  <c:v>600.67990687299982</c:v>
                </c:pt>
                <c:pt idx="60">
                  <c:v>547.81060560700007</c:v>
                </c:pt>
                <c:pt idx="63">
                  <c:v>552.56147553599999</c:v>
                </c:pt>
                <c:pt idx="64">
                  <c:v>534.50399034899999</c:v>
                </c:pt>
                <c:pt idx="65">
                  <c:v>512.96302829399997</c:v>
                </c:pt>
                <c:pt idx="66">
                  <c:v>479.30965424800002</c:v>
                </c:pt>
                <c:pt idx="67">
                  <c:v>430.79079746499997</c:v>
                </c:pt>
                <c:pt idx="68">
                  <c:v>368.11747684200003</c:v>
                </c:pt>
                <c:pt idx="69">
                  <c:v>326.32223836200001</c:v>
                </c:pt>
                <c:pt idx="70">
                  <c:v>302.929291734</c:v>
                </c:pt>
                <c:pt idx="71">
                  <c:v>335.49398127499995</c:v>
                </c:pt>
                <c:pt idx="72">
                  <c:v>414.79042626300003</c:v>
                </c:pt>
                <c:pt idx="73">
                  <c:v>434.41209593399992</c:v>
                </c:pt>
                <c:pt idx="74">
                  <c:v>359.42332373499994</c:v>
                </c:pt>
                <c:pt idx="75">
                  <c:v>298.10172875299997</c:v>
                </c:pt>
                <c:pt idx="76">
                  <c:v>259.09675195299997</c:v>
                </c:pt>
                <c:pt idx="77">
                  <c:v>240.92771319100004</c:v>
                </c:pt>
                <c:pt idx="78">
                  <c:v>235.20159904299993</c:v>
                </c:pt>
                <c:pt idx="79">
                  <c:v>219.19434950499999</c:v>
                </c:pt>
                <c:pt idx="80">
                  <c:v>190.09863178599994</c:v>
                </c:pt>
                <c:pt idx="81">
                  <c:v>187.61814813499996</c:v>
                </c:pt>
                <c:pt idx="82">
                  <c:v>176.29968750099994</c:v>
                </c:pt>
                <c:pt idx="83">
                  <c:v>158.46293123199999</c:v>
                </c:pt>
                <c:pt idx="84">
                  <c:v>138.44778692199998</c:v>
                </c:pt>
                <c:pt idx="85">
                  <c:v>123.46604246</c:v>
                </c:pt>
                <c:pt idx="86">
                  <c:v>114.33606699999999</c:v>
                </c:pt>
                <c:pt idx="87">
                  <c:v>113.511304622</c:v>
                </c:pt>
                <c:pt idx="88">
                  <c:v>111.14555390299999</c:v>
                </c:pt>
                <c:pt idx="89">
                  <c:v>127.331366562</c:v>
                </c:pt>
                <c:pt idx="90">
                  <c:v>154.01363679799999</c:v>
                </c:pt>
                <c:pt idx="91">
                  <c:v>170.54901653000005</c:v>
                </c:pt>
                <c:pt idx="92">
                  <c:v>142.75862230599998</c:v>
                </c:pt>
                <c:pt idx="93">
                  <c:v>126.28679076699999</c:v>
                </c:pt>
                <c:pt idx="94">
                  <c:v>120.507859064</c:v>
                </c:pt>
                <c:pt idx="95">
                  <c:v>127.33064037299999</c:v>
                </c:pt>
                <c:pt idx="96">
                  <c:v>121.64032147600001</c:v>
                </c:pt>
                <c:pt idx="97">
                  <c:v>129.63682535300001</c:v>
                </c:pt>
                <c:pt idx="98">
                  <c:v>142.72613508499998</c:v>
                </c:pt>
                <c:pt idx="99">
                  <c:v>147.43893900499998</c:v>
                </c:pt>
                <c:pt idx="100">
                  <c:v>147.33683623999997</c:v>
                </c:pt>
                <c:pt idx="101">
                  <c:v>137.85659857699997</c:v>
                </c:pt>
                <c:pt idx="102">
                  <c:v>126.979690928</c:v>
                </c:pt>
                <c:pt idx="103">
                  <c:v>120.83683648499999</c:v>
                </c:pt>
                <c:pt idx="104">
                  <c:v>122.59007808799997</c:v>
                </c:pt>
                <c:pt idx="105">
                  <c:v>123.61182502500002</c:v>
                </c:pt>
                <c:pt idx="106">
                  <c:v>116.060016022</c:v>
                </c:pt>
                <c:pt idx="107">
                  <c:v>107.36160438099998</c:v>
                </c:pt>
                <c:pt idx="108">
                  <c:v>113.22459899299999</c:v>
                </c:pt>
                <c:pt idx="109">
                  <c:v>104.94919909999999</c:v>
                </c:pt>
                <c:pt idx="110">
                  <c:v>93.722246167999998</c:v>
                </c:pt>
                <c:pt idx="111">
                  <c:v>95.226654894999996</c:v>
                </c:pt>
                <c:pt idx="112">
                  <c:v>115.433365694</c:v>
                </c:pt>
                <c:pt idx="113">
                  <c:v>117.23417440200001</c:v>
                </c:pt>
                <c:pt idx="114">
                  <c:v>144.75101820899999</c:v>
                </c:pt>
                <c:pt idx="115">
                  <c:v>203.22940380399996</c:v>
                </c:pt>
                <c:pt idx="116">
                  <c:v>171.604487132</c:v>
                </c:pt>
                <c:pt idx="117">
                  <c:v>190.69610390899999</c:v>
                </c:pt>
                <c:pt idx="118">
                  <c:v>201.43937059699999</c:v>
                </c:pt>
                <c:pt idx="119">
                  <c:v>212.13307402300001</c:v>
                </c:pt>
                <c:pt idx="120">
                  <c:v>209.755991206</c:v>
                </c:pt>
                <c:pt idx="121">
                  <c:v>181.868228496</c:v>
                </c:pt>
                <c:pt idx="122">
                  <c:v>167.63348502899998</c:v>
                </c:pt>
                <c:pt idx="123">
                  <c:v>156.33331568100002</c:v>
                </c:pt>
                <c:pt idx="124">
                  <c:v>143.25008315999997</c:v>
                </c:pt>
                <c:pt idx="125">
                  <c:v>132.980399667</c:v>
                </c:pt>
                <c:pt idx="126">
                  <c:v>124.26026792500001</c:v>
                </c:pt>
                <c:pt idx="127">
                  <c:v>115.63031524999998</c:v>
                </c:pt>
                <c:pt idx="128">
                  <c:v>111.03784967199999</c:v>
                </c:pt>
                <c:pt idx="129">
                  <c:v>108.93229695800001</c:v>
                </c:pt>
                <c:pt idx="130">
                  <c:v>109.35464562100002</c:v>
                </c:pt>
                <c:pt idx="131">
                  <c:v>114.59390698599999</c:v>
                </c:pt>
                <c:pt idx="132">
                  <c:v>183.73455000199999</c:v>
                </c:pt>
                <c:pt idx="133">
                  <c:v>165.35627218000002</c:v>
                </c:pt>
                <c:pt idx="134">
                  <c:v>132.052162012</c:v>
                </c:pt>
                <c:pt idx="135">
                  <c:v>125.19541398899999</c:v>
                </c:pt>
                <c:pt idx="136">
                  <c:v>121.271603818</c:v>
                </c:pt>
                <c:pt idx="137">
                  <c:v>115.022368356</c:v>
                </c:pt>
                <c:pt idx="138">
                  <c:v>108.664507739</c:v>
                </c:pt>
                <c:pt idx="139">
                  <c:v>107.50521182999999</c:v>
                </c:pt>
                <c:pt idx="140">
                  <c:v>104.77066654500001</c:v>
                </c:pt>
                <c:pt idx="141">
                  <c:v>108.35182199600001</c:v>
                </c:pt>
                <c:pt idx="142">
                  <c:v>109.234113037</c:v>
                </c:pt>
                <c:pt idx="143">
                  <c:v>106.71477654899999</c:v>
                </c:pt>
                <c:pt idx="144">
                  <c:v>112.96315764200001</c:v>
                </c:pt>
                <c:pt idx="145">
                  <c:v>120.96868982800001</c:v>
                </c:pt>
                <c:pt idx="146">
                  <c:v>112.58768884200001</c:v>
                </c:pt>
                <c:pt idx="147">
                  <c:v>105.164778633</c:v>
                </c:pt>
                <c:pt idx="148">
                  <c:v>102.345856398</c:v>
                </c:pt>
                <c:pt idx="149">
                  <c:v>105.56556298299999</c:v>
                </c:pt>
                <c:pt idx="150">
                  <c:v>298.97166472100002</c:v>
                </c:pt>
                <c:pt idx="151">
                  <c:v>565.02952786699996</c:v>
                </c:pt>
                <c:pt idx="152">
                  <c:v>383.55776504099998</c:v>
                </c:pt>
              </c:numCache>
            </c:numRef>
          </c:val>
          <c:smooth val="0"/>
        </c:ser>
        <c:ser>
          <c:idx val="2"/>
          <c:order val="2"/>
          <c:tx>
            <c:v>Upper Wyoming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Data!$B$104:$EX$104</c:f>
              <c:numCache>
                <c:formatCode>0</c:formatCode>
                <c:ptCount val="153"/>
                <c:pt idx="0">
                  <c:v>149.38999999999996</c:v>
                </c:pt>
                <c:pt idx="1">
                  <c:v>151.81</c:v>
                </c:pt>
                <c:pt idx="2">
                  <c:v>161.39000000000001</c:v>
                </c:pt>
                <c:pt idx="3">
                  <c:v>167.81999999999996</c:v>
                </c:pt>
                <c:pt idx="4">
                  <c:v>175.86999999999998</c:v>
                </c:pt>
                <c:pt idx="5">
                  <c:v>191.95999999999998</c:v>
                </c:pt>
                <c:pt idx="6">
                  <c:v>190.12999999999997</c:v>
                </c:pt>
                <c:pt idx="7">
                  <c:v>185.92000000000002</c:v>
                </c:pt>
                <c:pt idx="8">
                  <c:v>200.71000000000004</c:v>
                </c:pt>
                <c:pt idx="9">
                  <c:v>202.84000000000006</c:v>
                </c:pt>
                <c:pt idx="10">
                  <c:v>200.76000000000002</c:v>
                </c:pt>
                <c:pt idx="11">
                  <c:v>196.48</c:v>
                </c:pt>
                <c:pt idx="12">
                  <c:v>200.31</c:v>
                </c:pt>
                <c:pt idx="13">
                  <c:v>208.22</c:v>
                </c:pt>
                <c:pt idx="14">
                  <c:v>223.87</c:v>
                </c:pt>
                <c:pt idx="15">
                  <c:v>237.96999999999997</c:v>
                </c:pt>
                <c:pt idx="16">
                  <c:v>259.94</c:v>
                </c:pt>
                <c:pt idx="17">
                  <c:v>267.59000000000003</c:v>
                </c:pt>
                <c:pt idx="18">
                  <c:v>301.75000000000006</c:v>
                </c:pt>
                <c:pt idx="19">
                  <c:v>403.71</c:v>
                </c:pt>
                <c:pt idx="20">
                  <c:v>415.67999999999995</c:v>
                </c:pt>
                <c:pt idx="21">
                  <c:v>397.02</c:v>
                </c:pt>
                <c:pt idx="22">
                  <c:v>412.06999999999994</c:v>
                </c:pt>
                <c:pt idx="23">
                  <c:v>420.91000000000014</c:v>
                </c:pt>
                <c:pt idx="24">
                  <c:v>424.79999999999995</c:v>
                </c:pt>
                <c:pt idx="25">
                  <c:v>440.91</c:v>
                </c:pt>
                <c:pt idx="26">
                  <c:v>493.03000000000014</c:v>
                </c:pt>
                <c:pt idx="27">
                  <c:v>500.7600000000001</c:v>
                </c:pt>
                <c:pt idx="28">
                  <c:v>524.55000000000007</c:v>
                </c:pt>
                <c:pt idx="29">
                  <c:v>524.97000000000014</c:v>
                </c:pt>
                <c:pt idx="30">
                  <c:v>522.97</c:v>
                </c:pt>
                <c:pt idx="31">
                  <c:v>558.44000000000005</c:v>
                </c:pt>
                <c:pt idx="32">
                  <c:v>549.01</c:v>
                </c:pt>
                <c:pt idx="33">
                  <c:v>582.37</c:v>
                </c:pt>
                <c:pt idx="34">
                  <c:v>552.66</c:v>
                </c:pt>
                <c:pt idx="35">
                  <c:v>549.57000000000016</c:v>
                </c:pt>
                <c:pt idx="36">
                  <c:v>574.9899999999999</c:v>
                </c:pt>
                <c:pt idx="37">
                  <c:v>567.04</c:v>
                </c:pt>
                <c:pt idx="38">
                  <c:v>547.51</c:v>
                </c:pt>
                <c:pt idx="39">
                  <c:v>503.4899999999999</c:v>
                </c:pt>
                <c:pt idx="40">
                  <c:v>475.33999999999992</c:v>
                </c:pt>
                <c:pt idx="41">
                  <c:v>474.3300000000001</c:v>
                </c:pt>
                <c:pt idx="42">
                  <c:v>466.97000000000014</c:v>
                </c:pt>
                <c:pt idx="43">
                  <c:v>464.65</c:v>
                </c:pt>
                <c:pt idx="44">
                  <c:v>459.75000000000006</c:v>
                </c:pt>
                <c:pt idx="45">
                  <c:v>439.32</c:v>
                </c:pt>
                <c:pt idx="46">
                  <c:v>416.12000000000006</c:v>
                </c:pt>
                <c:pt idx="47">
                  <c:v>438.19999999999987</c:v>
                </c:pt>
                <c:pt idx="48">
                  <c:v>461.39000000000004</c:v>
                </c:pt>
                <c:pt idx="49">
                  <c:v>459.47000000000008</c:v>
                </c:pt>
                <c:pt idx="50">
                  <c:v>416.66</c:v>
                </c:pt>
                <c:pt idx="51">
                  <c:v>407.7700000000001</c:v>
                </c:pt>
                <c:pt idx="52">
                  <c:v>409.78</c:v>
                </c:pt>
                <c:pt idx="53">
                  <c:v>393.84999999999991</c:v>
                </c:pt>
                <c:pt idx="54">
                  <c:v>394.12999999999994</c:v>
                </c:pt>
                <c:pt idx="55">
                  <c:v>395.65000000000009</c:v>
                </c:pt>
                <c:pt idx="56">
                  <c:v>412.67</c:v>
                </c:pt>
                <c:pt idx="57">
                  <c:v>434.57</c:v>
                </c:pt>
                <c:pt idx="58">
                  <c:v>443.10999999999996</c:v>
                </c:pt>
                <c:pt idx="59">
                  <c:v>423.85999999999996</c:v>
                </c:pt>
                <c:pt idx="60">
                  <c:v>402.71000000000004</c:v>
                </c:pt>
                <c:pt idx="61">
                  <c:v>381.83999999999992</c:v>
                </c:pt>
                <c:pt idx="62">
                  <c:v>323.28999999999996</c:v>
                </c:pt>
                <c:pt idx="63">
                  <c:v>300.87000000000006</c:v>
                </c:pt>
                <c:pt idx="64">
                  <c:v>312.84999999999991</c:v>
                </c:pt>
                <c:pt idx="65">
                  <c:v>307.78999999999996</c:v>
                </c:pt>
                <c:pt idx="66">
                  <c:v>296.28999999999996</c:v>
                </c:pt>
                <c:pt idx="67">
                  <c:v>277.27999999999997</c:v>
                </c:pt>
                <c:pt idx="68">
                  <c:v>239.15000000000003</c:v>
                </c:pt>
                <c:pt idx="69">
                  <c:v>231.34000000000003</c:v>
                </c:pt>
                <c:pt idx="70">
                  <c:v>232.03000000000003</c:v>
                </c:pt>
                <c:pt idx="71">
                  <c:v>268.51999999999987</c:v>
                </c:pt>
                <c:pt idx="72">
                  <c:v>260.17</c:v>
                </c:pt>
                <c:pt idx="73">
                  <c:v>224.57999999999993</c:v>
                </c:pt>
                <c:pt idx="74">
                  <c:v>211.60999999999984</c:v>
                </c:pt>
                <c:pt idx="75">
                  <c:v>197.87</c:v>
                </c:pt>
                <c:pt idx="76">
                  <c:v>186.63</c:v>
                </c:pt>
                <c:pt idx="77">
                  <c:v>189.22000000000006</c:v>
                </c:pt>
                <c:pt idx="78">
                  <c:v>198.33999999999989</c:v>
                </c:pt>
                <c:pt idx="79">
                  <c:v>192.46999999999994</c:v>
                </c:pt>
                <c:pt idx="80">
                  <c:v>154.9199999999999</c:v>
                </c:pt>
                <c:pt idx="81">
                  <c:v>176.14</c:v>
                </c:pt>
                <c:pt idx="82">
                  <c:v>163.12999999999994</c:v>
                </c:pt>
                <c:pt idx="83">
                  <c:v>144.98000000000002</c:v>
                </c:pt>
                <c:pt idx="84">
                  <c:v>124.60999999999996</c:v>
                </c:pt>
                <c:pt idx="85">
                  <c:v>109.05000000000003</c:v>
                </c:pt>
                <c:pt idx="86">
                  <c:v>106.30999999999997</c:v>
                </c:pt>
                <c:pt idx="87">
                  <c:v>104.22000000000001</c:v>
                </c:pt>
                <c:pt idx="88">
                  <c:v>106.17</c:v>
                </c:pt>
                <c:pt idx="89">
                  <c:v>133.25000000000003</c:v>
                </c:pt>
                <c:pt idx="90">
                  <c:v>137.63</c:v>
                </c:pt>
                <c:pt idx="91">
                  <c:v>136.14000000000004</c:v>
                </c:pt>
                <c:pt idx="92">
                  <c:v>110.71000000000001</c:v>
                </c:pt>
                <c:pt idx="93">
                  <c:v>81.900000000000006</c:v>
                </c:pt>
                <c:pt idx="94">
                  <c:v>80.510000000000005</c:v>
                </c:pt>
                <c:pt idx="95">
                  <c:v>93.16</c:v>
                </c:pt>
                <c:pt idx="96">
                  <c:v>107.14000000000001</c:v>
                </c:pt>
                <c:pt idx="97">
                  <c:v>105.40000000000003</c:v>
                </c:pt>
                <c:pt idx="98">
                  <c:v>101.11999999999996</c:v>
                </c:pt>
                <c:pt idx="99">
                  <c:v>104.36999999999998</c:v>
                </c:pt>
                <c:pt idx="100">
                  <c:v>103.18999999999997</c:v>
                </c:pt>
                <c:pt idx="101">
                  <c:v>103.24999999999997</c:v>
                </c:pt>
                <c:pt idx="102">
                  <c:v>100.35999999999999</c:v>
                </c:pt>
                <c:pt idx="103">
                  <c:v>100.90999999999998</c:v>
                </c:pt>
                <c:pt idx="104">
                  <c:v>99.139999999999958</c:v>
                </c:pt>
                <c:pt idx="105">
                  <c:v>101.97</c:v>
                </c:pt>
                <c:pt idx="106">
                  <c:v>102.02999999999999</c:v>
                </c:pt>
                <c:pt idx="107">
                  <c:v>97.629999999999967</c:v>
                </c:pt>
                <c:pt idx="108">
                  <c:v>105.8</c:v>
                </c:pt>
                <c:pt idx="109">
                  <c:v>102.87</c:v>
                </c:pt>
                <c:pt idx="110">
                  <c:v>91.840000000000018</c:v>
                </c:pt>
                <c:pt idx="111">
                  <c:v>104.5</c:v>
                </c:pt>
                <c:pt idx="112">
                  <c:v>125.28999999999999</c:v>
                </c:pt>
                <c:pt idx="113">
                  <c:v>116.61</c:v>
                </c:pt>
                <c:pt idx="114">
                  <c:v>134.81</c:v>
                </c:pt>
                <c:pt idx="115">
                  <c:v>140.34999999999997</c:v>
                </c:pt>
                <c:pt idx="116">
                  <c:v>123.38000000000004</c:v>
                </c:pt>
                <c:pt idx="117">
                  <c:v>127.50000000000001</c:v>
                </c:pt>
                <c:pt idx="118">
                  <c:v>136.23999999999998</c:v>
                </c:pt>
                <c:pt idx="119">
                  <c:v>152.05000000000001</c:v>
                </c:pt>
                <c:pt idx="120">
                  <c:v>156.98000000000002</c:v>
                </c:pt>
                <c:pt idx="121">
                  <c:v>152.68</c:v>
                </c:pt>
                <c:pt idx="122">
                  <c:v>149.45999999999998</c:v>
                </c:pt>
                <c:pt idx="123">
                  <c:v>142.11000000000001</c:v>
                </c:pt>
                <c:pt idx="124">
                  <c:v>131.63</c:v>
                </c:pt>
                <c:pt idx="125">
                  <c:v>120.12</c:v>
                </c:pt>
                <c:pt idx="126">
                  <c:v>116.53</c:v>
                </c:pt>
                <c:pt idx="127">
                  <c:v>114.42999999999998</c:v>
                </c:pt>
                <c:pt idx="128">
                  <c:v>113.88</c:v>
                </c:pt>
                <c:pt idx="129">
                  <c:v>114.09000000000002</c:v>
                </c:pt>
                <c:pt idx="130">
                  <c:v>116.05000000000001</c:v>
                </c:pt>
                <c:pt idx="131">
                  <c:v>121.58000000000001</c:v>
                </c:pt>
                <c:pt idx="132">
                  <c:v>147.86000000000001</c:v>
                </c:pt>
                <c:pt idx="133">
                  <c:v>138.41000000000003</c:v>
                </c:pt>
                <c:pt idx="134">
                  <c:v>125.5</c:v>
                </c:pt>
                <c:pt idx="135">
                  <c:v>122.85</c:v>
                </c:pt>
                <c:pt idx="136">
                  <c:v>121.42000000000002</c:v>
                </c:pt>
                <c:pt idx="137">
                  <c:v>119.75</c:v>
                </c:pt>
                <c:pt idx="138">
                  <c:v>116.48</c:v>
                </c:pt>
                <c:pt idx="139">
                  <c:v>116.02000000000001</c:v>
                </c:pt>
                <c:pt idx="140">
                  <c:v>115.97</c:v>
                </c:pt>
                <c:pt idx="141">
                  <c:v>114.41000000000003</c:v>
                </c:pt>
                <c:pt idx="142">
                  <c:v>114.82</c:v>
                </c:pt>
                <c:pt idx="143">
                  <c:v>114.41</c:v>
                </c:pt>
                <c:pt idx="144">
                  <c:v>116.30000000000001</c:v>
                </c:pt>
                <c:pt idx="145">
                  <c:v>117.22</c:v>
                </c:pt>
                <c:pt idx="146">
                  <c:v>113.38</c:v>
                </c:pt>
                <c:pt idx="147">
                  <c:v>110.62</c:v>
                </c:pt>
                <c:pt idx="148">
                  <c:v>108.57000000000001</c:v>
                </c:pt>
                <c:pt idx="149">
                  <c:v>114.03999999999999</c:v>
                </c:pt>
                <c:pt idx="150">
                  <c:v>174.02</c:v>
                </c:pt>
                <c:pt idx="151">
                  <c:v>120.70000000000002</c:v>
                </c:pt>
                <c:pt idx="152">
                  <c:v>73.12</c:v>
                </c:pt>
              </c:numCache>
            </c:numRef>
          </c:val>
          <c:smooth val="0"/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Data!$B$116:$EX$116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56168"/>
        <c:axId val="524254600"/>
      </c:lineChart>
      <c:catAx>
        <c:axId val="52425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5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254600"/>
        <c:scaling>
          <c:orientation val="minMax"/>
          <c:max val="2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8319327731093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56168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4155653450807713E-2"/>
          <c:y val="0.87843137254902071"/>
          <c:w val="0.85903083700440896"/>
          <c:h val="6.72268907563025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2013 - UPPER DIVISION
Lower Utah Section Diversion vs Allocation</a:t>
            </a:r>
          </a:p>
        </c:rich>
      </c:tx>
      <c:layout>
        <c:manualLayout>
          <c:xMode val="edge"/>
          <c:yMode val="edge"/>
          <c:x val="0.31607929515418676"/>
          <c:y val="2.01680672268907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497797356828217E-2"/>
          <c:y val="0.12436974789915969"/>
          <c:w val="0.85572687224669997"/>
          <c:h val="0.70924369747899485"/>
        </c:manualLayout>
      </c:layout>
      <c:lineChart>
        <c:grouping val="standard"/>
        <c:varyColors val="0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Data!$B$98:$EX$98</c:f>
              <c:numCache>
                <c:formatCode>0</c:formatCode>
                <c:ptCount val="153"/>
                <c:pt idx="0">
                  <c:v>417.52205199999992</c:v>
                </c:pt>
                <c:pt idx="1">
                  <c:v>406.39683299999996</c:v>
                </c:pt>
                <c:pt idx="2">
                  <c:v>504.131394</c:v>
                </c:pt>
                <c:pt idx="3">
                  <c:v>689.51573899999994</c:v>
                </c:pt>
                <c:pt idx="4">
                  <c:v>899.96327499999995</c:v>
                </c:pt>
                <c:pt idx="5">
                  <c:v>986.93855799999994</c:v>
                </c:pt>
                <c:pt idx="6">
                  <c:v>981.54162200000007</c:v>
                </c:pt>
                <c:pt idx="7">
                  <c:v>866.47669700000006</c:v>
                </c:pt>
                <c:pt idx="8">
                  <c:v>781.00005500000009</c:v>
                </c:pt>
                <c:pt idx="9">
                  <c:v>723.90144100000009</c:v>
                </c:pt>
                <c:pt idx="10">
                  <c:v>664.61487099999999</c:v>
                </c:pt>
                <c:pt idx="11">
                  <c:v>625.17826699999989</c:v>
                </c:pt>
                <c:pt idx="12">
                  <c:v>618.92743399999995</c:v>
                </c:pt>
                <c:pt idx="13">
                  <c:v>579.79532799999993</c:v>
                </c:pt>
                <c:pt idx="14">
                  <c:v>480.382114</c:v>
                </c:pt>
                <c:pt idx="15">
                  <c:v>658.99665599999992</c:v>
                </c:pt>
                <c:pt idx="16">
                  <c:v>778.70367700000008</c:v>
                </c:pt>
                <c:pt idx="17">
                  <c:v>969.62923200000012</c:v>
                </c:pt>
                <c:pt idx="18">
                  <c:v>1276.88156</c:v>
                </c:pt>
                <c:pt idx="19">
                  <c:v>934.70770000000005</c:v>
                </c:pt>
                <c:pt idx="20">
                  <c:v>783.5122540000001</c:v>
                </c:pt>
                <c:pt idx="21">
                  <c:v>1041.3916080000001</c:v>
                </c:pt>
                <c:pt idx="22">
                  <c:v>1180.0645199999999</c:v>
                </c:pt>
                <c:pt idx="23">
                  <c:v>1250.330416</c:v>
                </c:pt>
                <c:pt idx="24">
                  <c:v>1273.872793</c:v>
                </c:pt>
                <c:pt idx="25">
                  <c:v>1390.707776</c:v>
                </c:pt>
                <c:pt idx="26">
                  <c:v>1650.940143</c:v>
                </c:pt>
                <c:pt idx="27">
                  <c:v>1893.6993300000001</c:v>
                </c:pt>
                <c:pt idx="28">
                  <c:v>2060.1961340000003</c:v>
                </c:pt>
                <c:pt idx="29">
                  <c:v>2070.6563570000003</c:v>
                </c:pt>
                <c:pt idx="30">
                  <c:v>1967.2462890000002</c:v>
                </c:pt>
                <c:pt idx="31">
                  <c:v>1893.234872</c:v>
                </c:pt>
                <c:pt idx="32">
                  <c:v>1658.9969590000001</c:v>
                </c:pt>
                <c:pt idx="33">
                  <c:v>1582.0677529999998</c:v>
                </c:pt>
                <c:pt idx="34">
                  <c:v>1554.6144929999998</c:v>
                </c:pt>
                <c:pt idx="35">
                  <c:v>1487.9035220000001</c:v>
                </c:pt>
                <c:pt idx="36">
                  <c:v>1449.4387519999998</c:v>
                </c:pt>
                <c:pt idx="37">
                  <c:v>1381.454524</c:v>
                </c:pt>
                <c:pt idx="38">
                  <c:v>1343.793539</c:v>
                </c:pt>
                <c:pt idx="39">
                  <c:v>1288.2592550000002</c:v>
                </c:pt>
                <c:pt idx="40">
                  <c:v>1267.17365</c:v>
                </c:pt>
                <c:pt idx="41">
                  <c:v>1247.4065990000001</c:v>
                </c:pt>
                <c:pt idx="42">
                  <c:v>1194.9221660000001</c:v>
                </c:pt>
                <c:pt idx="43">
                  <c:v>1176.913967</c:v>
                </c:pt>
                <c:pt idx="44">
                  <c:v>1156.5374050000003</c:v>
                </c:pt>
                <c:pt idx="45">
                  <c:v>1122.771041</c:v>
                </c:pt>
                <c:pt idx="46">
                  <c:v>1137.279295</c:v>
                </c:pt>
                <c:pt idx="47">
                  <c:v>1203.8876139999998</c:v>
                </c:pt>
                <c:pt idx="48">
                  <c:v>1303.5173669999999</c:v>
                </c:pt>
                <c:pt idx="49">
                  <c:v>1403.7893840000002</c:v>
                </c:pt>
                <c:pt idx="50">
                  <c:v>1332.399461</c:v>
                </c:pt>
                <c:pt idx="51">
                  <c:v>1240.550641</c:v>
                </c:pt>
                <c:pt idx="52">
                  <c:v>1139.2317029999999</c:v>
                </c:pt>
                <c:pt idx="53">
                  <c:v>1070.4922820000002</c:v>
                </c:pt>
                <c:pt idx="54">
                  <c:v>1027.8280949999998</c:v>
                </c:pt>
                <c:pt idx="55">
                  <c:v>989.08070500000008</c:v>
                </c:pt>
                <c:pt idx="56">
                  <c:v>975.00786700000003</c:v>
                </c:pt>
                <c:pt idx="57">
                  <c:v>1117.439713</c:v>
                </c:pt>
                <c:pt idx="58">
                  <c:v>1310.3403239999998</c:v>
                </c:pt>
                <c:pt idx="59">
                  <c:v>1218.4176609999997</c:v>
                </c:pt>
                <c:pt idx="60">
                  <c:v>1111.1776990000001</c:v>
                </c:pt>
                <c:pt idx="61">
                  <c:v>1348.6153009999998</c:v>
                </c:pt>
                <c:pt idx="62">
                  <c:v>1273.110541</c:v>
                </c:pt>
                <c:pt idx="63">
                  <c:v>1120.8143520000001</c:v>
                </c:pt>
                <c:pt idx="64">
                  <c:v>1084.1865929999999</c:v>
                </c:pt>
                <c:pt idx="65">
                  <c:v>1040.492958</c:v>
                </c:pt>
                <c:pt idx="66">
                  <c:v>972.23053600000003</c:v>
                </c:pt>
                <c:pt idx="67">
                  <c:v>873.81500499999993</c:v>
                </c:pt>
                <c:pt idx="68">
                  <c:v>746.68859400000008</c:v>
                </c:pt>
                <c:pt idx="69">
                  <c:v>661.91123400000004</c:v>
                </c:pt>
                <c:pt idx="70">
                  <c:v>614.46103800000003</c:v>
                </c:pt>
                <c:pt idx="71">
                  <c:v>680.51517499999989</c:v>
                </c:pt>
                <c:pt idx="72">
                  <c:v>841.35989100000006</c:v>
                </c:pt>
                <c:pt idx="73">
                  <c:v>881.16043799999989</c:v>
                </c:pt>
                <c:pt idx="74">
                  <c:v>729.05339499999991</c:v>
                </c:pt>
                <c:pt idx="75">
                  <c:v>604.66882099999998</c:v>
                </c:pt>
                <c:pt idx="76">
                  <c:v>525.55122099999994</c:v>
                </c:pt>
                <c:pt idx="77">
                  <c:v>488.6971870000001</c:v>
                </c:pt>
                <c:pt idx="78">
                  <c:v>477.08235099999985</c:v>
                </c:pt>
                <c:pt idx="79">
                  <c:v>444.61328499999996</c:v>
                </c:pt>
                <c:pt idx="80">
                  <c:v>385.59560199999987</c:v>
                </c:pt>
                <c:pt idx="81">
                  <c:v>380.56419499999993</c:v>
                </c:pt>
                <c:pt idx="82">
                  <c:v>357.6058569999999</c:v>
                </c:pt>
                <c:pt idx="83">
                  <c:v>321.42582399999998</c:v>
                </c:pt>
                <c:pt idx="84">
                  <c:v>280.82715399999995</c:v>
                </c:pt>
                <c:pt idx="85">
                  <c:v>250.43822</c:v>
                </c:pt>
                <c:pt idx="86">
                  <c:v>231.91899999999998</c:v>
                </c:pt>
                <c:pt idx="87">
                  <c:v>230.24605399999999</c:v>
                </c:pt>
                <c:pt idx="88">
                  <c:v>225.44737099999998</c:v>
                </c:pt>
                <c:pt idx="89">
                  <c:v>258.27863400000001</c:v>
                </c:pt>
                <c:pt idx="90">
                  <c:v>312.40088600000001</c:v>
                </c:pt>
                <c:pt idx="91">
                  <c:v>345.94121000000007</c:v>
                </c:pt>
                <c:pt idx="92">
                  <c:v>289.57124199999998</c:v>
                </c:pt>
                <c:pt idx="93">
                  <c:v>256.15981899999997</c:v>
                </c:pt>
                <c:pt idx="94">
                  <c:v>244.437848</c:v>
                </c:pt>
                <c:pt idx="95">
                  <c:v>258.27716099999998</c:v>
                </c:pt>
                <c:pt idx="96">
                  <c:v>246.73493200000001</c:v>
                </c:pt>
                <c:pt idx="97">
                  <c:v>262.95502099999999</c:v>
                </c:pt>
                <c:pt idx="98">
                  <c:v>289.50534499999998</c:v>
                </c:pt>
                <c:pt idx="99">
                  <c:v>299.06478499999997</c:v>
                </c:pt>
                <c:pt idx="100">
                  <c:v>298.85767999999996</c:v>
                </c:pt>
                <c:pt idx="101">
                  <c:v>279.62798899999996</c:v>
                </c:pt>
                <c:pt idx="102">
                  <c:v>257.56529599999999</c:v>
                </c:pt>
                <c:pt idx="103">
                  <c:v>245.10514499999999</c:v>
                </c:pt>
                <c:pt idx="104">
                  <c:v>248.66141599999995</c:v>
                </c:pt>
                <c:pt idx="105">
                  <c:v>250.73392500000003</c:v>
                </c:pt>
                <c:pt idx="106">
                  <c:v>235.415854</c:v>
                </c:pt>
                <c:pt idx="107">
                  <c:v>217.77201699999995</c:v>
                </c:pt>
                <c:pt idx="108">
                  <c:v>229.66450099999997</c:v>
                </c:pt>
                <c:pt idx="109">
                  <c:v>212.87869999999998</c:v>
                </c:pt>
                <c:pt idx="110">
                  <c:v>190.105976</c:v>
                </c:pt>
                <c:pt idx="111">
                  <c:v>193.15751499999999</c:v>
                </c:pt>
                <c:pt idx="112">
                  <c:v>234.144758</c:v>
                </c:pt>
                <c:pt idx="113">
                  <c:v>237.79751400000001</c:v>
                </c:pt>
                <c:pt idx="114">
                  <c:v>293.61261300000001</c:v>
                </c:pt>
                <c:pt idx="115">
                  <c:v>412.23002799999995</c:v>
                </c:pt>
                <c:pt idx="116">
                  <c:v>348.08212400000002</c:v>
                </c:pt>
                <c:pt idx="117">
                  <c:v>386.80751299999997</c:v>
                </c:pt>
                <c:pt idx="118">
                  <c:v>408.599129</c:v>
                </c:pt>
                <c:pt idx="119">
                  <c:v>430.290211</c:v>
                </c:pt>
                <c:pt idx="120">
                  <c:v>425.46854200000001</c:v>
                </c:pt>
                <c:pt idx="121">
                  <c:v>368.901072</c:v>
                </c:pt>
                <c:pt idx="122">
                  <c:v>340.02735299999995</c:v>
                </c:pt>
                <c:pt idx="123">
                  <c:v>317.10611700000004</c:v>
                </c:pt>
                <c:pt idx="124">
                  <c:v>290.56811999999996</c:v>
                </c:pt>
                <c:pt idx="125">
                  <c:v>269.73711900000001</c:v>
                </c:pt>
                <c:pt idx="126">
                  <c:v>252.04922500000001</c:v>
                </c:pt>
                <c:pt idx="127">
                  <c:v>234.54424999999998</c:v>
                </c:pt>
                <c:pt idx="128">
                  <c:v>225.228904</c:v>
                </c:pt>
                <c:pt idx="129">
                  <c:v>220.95800600000001</c:v>
                </c:pt>
                <c:pt idx="130">
                  <c:v>221.81469700000002</c:v>
                </c:pt>
                <c:pt idx="131">
                  <c:v>232.442002</c:v>
                </c:pt>
                <c:pt idx="132">
                  <c:v>372.68671399999999</c:v>
                </c:pt>
                <c:pt idx="133">
                  <c:v>335.40826000000004</c:v>
                </c:pt>
                <c:pt idx="134">
                  <c:v>267.85428400000001</c:v>
                </c:pt>
                <c:pt idx="135">
                  <c:v>253.94607299999998</c:v>
                </c:pt>
                <c:pt idx="136">
                  <c:v>245.98702600000001</c:v>
                </c:pt>
                <c:pt idx="137">
                  <c:v>233.311092</c:v>
                </c:pt>
                <c:pt idx="138">
                  <c:v>220.41482300000001</c:v>
                </c:pt>
                <c:pt idx="139">
                  <c:v>218.06331</c:v>
                </c:pt>
                <c:pt idx="140">
                  <c:v>212.51656500000001</c:v>
                </c:pt>
                <c:pt idx="141">
                  <c:v>219.78057200000003</c:v>
                </c:pt>
                <c:pt idx="142">
                  <c:v>221.57020900000001</c:v>
                </c:pt>
                <c:pt idx="143">
                  <c:v>216.459993</c:v>
                </c:pt>
                <c:pt idx="144">
                  <c:v>229.13419400000004</c:v>
                </c:pt>
                <c:pt idx="145">
                  <c:v>245.37259600000002</c:v>
                </c:pt>
                <c:pt idx="146">
                  <c:v>228.37259400000002</c:v>
                </c:pt>
                <c:pt idx="147">
                  <c:v>213.31598099999999</c:v>
                </c:pt>
                <c:pt idx="148">
                  <c:v>207.598086</c:v>
                </c:pt>
                <c:pt idx="149">
                  <c:v>214.12893099999999</c:v>
                </c:pt>
                <c:pt idx="150">
                  <c:v>606.43339700000001</c:v>
                </c:pt>
                <c:pt idx="151">
                  <c:v>1146.104519</c:v>
                </c:pt>
                <c:pt idx="152">
                  <c:v>778.00763699999993</c:v>
                </c:pt>
              </c:numCache>
            </c:numRef>
          </c:val>
          <c:smooth val="1"/>
        </c:ser>
        <c:ser>
          <c:idx val="1"/>
          <c:order val="1"/>
          <c:tx>
            <c:v>Lower Utah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Data!$B$106:$EX$106</c:f>
              <c:numCache>
                <c:formatCode>0</c:formatCode>
                <c:ptCount val="153"/>
                <c:pt idx="0">
                  <c:v>169.09643105999999</c:v>
                </c:pt>
                <c:pt idx="1">
                  <c:v>164.59071736499999</c:v>
                </c:pt>
                <c:pt idx="2">
                  <c:v>204.17321457000003</c:v>
                </c:pt>
                <c:pt idx="3">
                  <c:v>279.253874295</c:v>
                </c:pt>
                <c:pt idx="4">
                  <c:v>364.48512637499999</c:v>
                </c:pt>
                <c:pt idx="5">
                  <c:v>399.71011599000002</c:v>
                </c:pt>
                <c:pt idx="6">
                  <c:v>397.52435691000005</c:v>
                </c:pt>
                <c:pt idx="7">
                  <c:v>350.92306228500007</c:v>
                </c:pt>
                <c:pt idx="8">
                  <c:v>316.30502227500006</c:v>
                </c:pt>
                <c:pt idx="9">
                  <c:v>293.18008360500005</c:v>
                </c:pt>
                <c:pt idx="10">
                  <c:v>269.16902275500001</c:v>
                </c:pt>
                <c:pt idx="11">
                  <c:v>253.19719813499998</c:v>
                </c:pt>
                <c:pt idx="12">
                  <c:v>250.66561077</c:v>
                </c:pt>
                <c:pt idx="13">
                  <c:v>234.81710783999998</c:v>
                </c:pt>
                <c:pt idx="14">
                  <c:v>194.55475617000002</c:v>
                </c:pt>
                <c:pt idx="15">
                  <c:v>266.89364567999996</c:v>
                </c:pt>
                <c:pt idx="16">
                  <c:v>315.37498918500006</c:v>
                </c:pt>
                <c:pt idx="17">
                  <c:v>392.69983896000008</c:v>
                </c:pt>
                <c:pt idx="19">
                  <c:v>378.55661850000007</c:v>
                </c:pt>
                <c:pt idx="20">
                  <c:v>317.32246287000004</c:v>
                </c:pt>
                <c:pt idx="21">
                  <c:v>421.76360124000007</c:v>
                </c:pt>
                <c:pt idx="22">
                  <c:v>477.92613059999996</c:v>
                </c:pt>
                <c:pt idx="41">
                  <c:v>505.1996725950001</c:v>
                </c:pt>
                <c:pt idx="42">
                  <c:v>483.94347723000004</c:v>
                </c:pt>
                <c:pt idx="43">
                  <c:v>476.65015663500003</c:v>
                </c:pt>
                <c:pt idx="44">
                  <c:v>468.39764902500013</c:v>
                </c:pt>
                <c:pt idx="45">
                  <c:v>454.722271605</c:v>
                </c:pt>
                <c:pt idx="46">
                  <c:v>460.59811447500005</c:v>
                </c:pt>
                <c:pt idx="47">
                  <c:v>487.57448366999995</c:v>
                </c:pt>
                <c:pt idx="51">
                  <c:v>502.42300960500006</c:v>
                </c:pt>
                <c:pt idx="52">
                  <c:v>461.38883971500002</c:v>
                </c:pt>
                <c:pt idx="53">
                  <c:v>433.54937421000011</c:v>
                </c:pt>
                <c:pt idx="54">
                  <c:v>416.27037847499997</c:v>
                </c:pt>
                <c:pt idx="55">
                  <c:v>400.57768552500005</c:v>
                </c:pt>
                <c:pt idx="56">
                  <c:v>394.87818613500002</c:v>
                </c:pt>
                <c:pt idx="57">
                  <c:v>452.56308376500004</c:v>
                </c:pt>
                <c:pt idx="59">
                  <c:v>493.45915270499989</c:v>
                </c:pt>
                <c:pt idx="60">
                  <c:v>450.02696809500009</c:v>
                </c:pt>
                <c:pt idx="63">
                  <c:v>453.92981256000007</c:v>
                </c:pt>
                <c:pt idx="64">
                  <c:v>439.09557016499997</c:v>
                </c:pt>
                <c:pt idx="65">
                  <c:v>421.39964799000006</c:v>
                </c:pt>
                <c:pt idx="66">
                  <c:v>393.75336708000003</c:v>
                </c:pt>
                <c:pt idx="67">
                  <c:v>353.89507702499998</c:v>
                </c:pt>
                <c:pt idx="68">
                  <c:v>302.40888057000006</c:v>
                </c:pt>
                <c:pt idx="69">
                  <c:v>268.07404977000004</c:v>
                </c:pt>
                <c:pt idx="70">
                  <c:v>248.85672039000002</c:v>
                </c:pt>
                <c:pt idx="71">
                  <c:v>275.60864587499998</c:v>
                </c:pt>
                <c:pt idx="72">
                  <c:v>340.75075585500002</c:v>
                </c:pt>
                <c:pt idx="73">
                  <c:v>356.86997738999997</c:v>
                </c:pt>
                <c:pt idx="74">
                  <c:v>295.26662497499996</c:v>
                </c:pt>
                <c:pt idx="75">
                  <c:v>244.890872505</c:v>
                </c:pt>
                <c:pt idx="76">
                  <c:v>212.848244505</c:v>
                </c:pt>
                <c:pt idx="77">
                  <c:v>197.92236073500004</c:v>
                </c:pt>
                <c:pt idx="78">
                  <c:v>193.21835215499996</c:v>
                </c:pt>
                <c:pt idx="79">
                  <c:v>180.06838042499999</c:v>
                </c:pt>
                <c:pt idx="80">
                  <c:v>156.16621880999995</c:v>
                </c:pt>
                <c:pt idx="81">
                  <c:v>154.12849897499999</c:v>
                </c:pt>
                <c:pt idx="82">
                  <c:v>144.83037208499996</c:v>
                </c:pt>
                <c:pt idx="83">
                  <c:v>130.17745872</c:v>
                </c:pt>
                <c:pt idx="84">
                  <c:v>113.73499736999999</c:v>
                </c:pt>
                <c:pt idx="85">
                  <c:v>101.42747910000001</c:v>
                </c:pt>
                <c:pt idx="86">
                  <c:v>93.927194999999998</c:v>
                </c:pt>
                <c:pt idx="87">
                  <c:v>93.249651869999994</c:v>
                </c:pt>
                <c:pt idx="88">
                  <c:v>91.306185255000003</c:v>
                </c:pt>
                <c:pt idx="89">
                  <c:v>104.60284677000001</c:v>
                </c:pt>
                <c:pt idx="90">
                  <c:v>126.52235883000002</c:v>
                </c:pt>
                <c:pt idx="91">
                  <c:v>140.10619005000004</c:v>
                </c:pt>
                <c:pt idx="92">
                  <c:v>117.27635301000001</c:v>
                </c:pt>
                <c:pt idx="93">
                  <c:v>103.744726695</c:v>
                </c:pt>
                <c:pt idx="94">
                  <c:v>98.997328440000004</c:v>
                </c:pt>
                <c:pt idx="95">
                  <c:v>104.602250205</c:v>
                </c:pt>
                <c:pt idx="96">
                  <c:v>99.927647460000017</c:v>
                </c:pt>
                <c:pt idx="97">
                  <c:v>106.496783505</c:v>
                </c:pt>
                <c:pt idx="98">
                  <c:v>117.249664725</c:v>
                </c:pt>
                <c:pt idx="99">
                  <c:v>121.121237925</c:v>
                </c:pt>
                <c:pt idx="100">
                  <c:v>121.0373604</c:v>
                </c:pt>
                <c:pt idx="101">
                  <c:v>113.24933554499999</c:v>
                </c:pt>
                <c:pt idx="102">
                  <c:v>104.31394488000001</c:v>
                </c:pt>
                <c:pt idx="103">
                  <c:v>99.267583725000009</c:v>
                </c:pt>
                <c:pt idx="104">
                  <c:v>100.70787347999999</c:v>
                </c:pt>
                <c:pt idx="105">
                  <c:v>101.54723962500002</c:v>
                </c:pt>
                <c:pt idx="106">
                  <c:v>95.343420870000003</c:v>
                </c:pt>
                <c:pt idx="107">
                  <c:v>88.19766688499999</c:v>
                </c:pt>
                <c:pt idx="108">
                  <c:v>93.014122904999994</c:v>
                </c:pt>
                <c:pt idx="109">
                  <c:v>86.215873500000001</c:v>
                </c:pt>
                <c:pt idx="110">
                  <c:v>76.992920280000007</c:v>
                </c:pt>
                <c:pt idx="111">
                  <c:v>78.228793574999997</c:v>
                </c:pt>
                <c:pt idx="112">
                  <c:v>94.828626990000004</c:v>
                </c:pt>
                <c:pt idx="113">
                  <c:v>96.307993170000003</c:v>
                </c:pt>
                <c:pt idx="114">
                  <c:v>118.91310826500001</c:v>
                </c:pt>
                <c:pt idx="115">
                  <c:v>166.95316133999998</c:v>
                </c:pt>
                <c:pt idx="116">
                  <c:v>140.97326022000001</c:v>
                </c:pt>
                <c:pt idx="117">
                  <c:v>156.657042765</c:v>
                </c:pt>
                <c:pt idx="118">
                  <c:v>165.48264724500001</c:v>
                </c:pt>
                <c:pt idx="119">
                  <c:v>174.267535455</c:v>
                </c:pt>
                <c:pt idx="120">
                  <c:v>172.31475951000002</c:v>
                </c:pt>
                <c:pt idx="121">
                  <c:v>149.40493416000001</c:v>
                </c:pt>
                <c:pt idx="122">
                  <c:v>137.71107796499999</c:v>
                </c:pt>
                <c:pt idx="123">
                  <c:v>128.42797738500002</c:v>
                </c:pt>
                <c:pt idx="124">
                  <c:v>117.68008859999999</c:v>
                </c:pt>
                <c:pt idx="125">
                  <c:v>109.24353319500001</c:v>
                </c:pt>
                <c:pt idx="126">
                  <c:v>102.079936125</c:v>
                </c:pt>
                <c:pt idx="127">
                  <c:v>94.990421249999997</c:v>
                </c:pt>
                <c:pt idx="128">
                  <c:v>91.217706120000003</c:v>
                </c:pt>
                <c:pt idx="129">
                  <c:v>89.487992430000006</c:v>
                </c:pt>
                <c:pt idx="130">
                  <c:v>89.834952285000014</c:v>
                </c:pt>
                <c:pt idx="131">
                  <c:v>94.139010810000002</c:v>
                </c:pt>
                <c:pt idx="132">
                  <c:v>150.93811917000002</c:v>
                </c:pt>
                <c:pt idx="133">
                  <c:v>135.84034530000002</c:v>
                </c:pt>
                <c:pt idx="134">
                  <c:v>108.48098502000001</c:v>
                </c:pt>
                <c:pt idx="135">
                  <c:v>102.848159565</c:v>
                </c:pt>
                <c:pt idx="136">
                  <c:v>99.624745530000013</c:v>
                </c:pt>
                <c:pt idx="137">
                  <c:v>94.490992260000013</c:v>
                </c:pt>
                <c:pt idx="138">
                  <c:v>89.268003315000016</c:v>
                </c:pt>
                <c:pt idx="139">
                  <c:v>88.315640550000012</c:v>
                </c:pt>
                <c:pt idx="140">
                  <c:v>86.069208825000018</c:v>
                </c:pt>
                <c:pt idx="141">
                  <c:v>89.011131660000018</c:v>
                </c:pt>
                <c:pt idx="142">
                  <c:v>89.735934645000015</c:v>
                </c:pt>
                <c:pt idx="143">
                  <c:v>87.666297165000003</c:v>
                </c:pt>
                <c:pt idx="144">
                  <c:v>92.799348570000021</c:v>
                </c:pt>
                <c:pt idx="145">
                  <c:v>99.375901380000016</c:v>
                </c:pt>
                <c:pt idx="146">
                  <c:v>92.490900570000008</c:v>
                </c:pt>
                <c:pt idx="147">
                  <c:v>86.392972305000001</c:v>
                </c:pt>
                <c:pt idx="148">
                  <c:v>84.077224830000006</c:v>
                </c:pt>
                <c:pt idx="149">
                  <c:v>86.722217055000002</c:v>
                </c:pt>
                <c:pt idx="150">
                  <c:v>245.60552578500003</c:v>
                </c:pt>
                <c:pt idx="151">
                  <c:v>464.17233019500003</c:v>
                </c:pt>
                <c:pt idx="152">
                  <c:v>315.093092985</c:v>
                </c:pt>
              </c:numCache>
            </c:numRef>
          </c:val>
          <c:smooth val="0"/>
        </c:ser>
        <c:ser>
          <c:idx val="2"/>
          <c:order val="2"/>
          <c:tx>
            <c:v>Lower Utah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Data!$B$107:$EX$107</c:f>
              <c:numCache>
                <c:formatCode>0</c:formatCode>
                <c:ptCount val="153"/>
                <c:pt idx="0">
                  <c:v>29.502051999999999</c:v>
                </c:pt>
                <c:pt idx="1">
                  <c:v>29.506833</c:v>
                </c:pt>
                <c:pt idx="2">
                  <c:v>30.481393999999998</c:v>
                </c:pt>
                <c:pt idx="3">
                  <c:v>30.425739</c:v>
                </c:pt>
                <c:pt idx="4">
                  <c:v>33.953274999999998</c:v>
                </c:pt>
                <c:pt idx="5">
                  <c:v>33.368557999999993</c:v>
                </c:pt>
                <c:pt idx="6">
                  <c:v>37.371622000000002</c:v>
                </c:pt>
                <c:pt idx="7">
                  <c:v>42.206696999999998</c:v>
                </c:pt>
                <c:pt idx="8">
                  <c:v>41.950054999999992</c:v>
                </c:pt>
                <c:pt idx="9">
                  <c:v>43.101441000000008</c:v>
                </c:pt>
                <c:pt idx="10">
                  <c:v>42.484870999999998</c:v>
                </c:pt>
                <c:pt idx="11">
                  <c:v>43.258267000000011</c:v>
                </c:pt>
                <c:pt idx="12">
                  <c:v>42.547433999999996</c:v>
                </c:pt>
                <c:pt idx="13">
                  <c:v>41.255327999999999</c:v>
                </c:pt>
                <c:pt idx="14">
                  <c:v>127.012114</c:v>
                </c:pt>
                <c:pt idx="15">
                  <c:v>359.60665599999999</c:v>
                </c:pt>
                <c:pt idx="16">
                  <c:v>373.42367700000005</c:v>
                </c:pt>
                <c:pt idx="17">
                  <c:v>374.42923200000001</c:v>
                </c:pt>
                <c:pt idx="18">
                  <c:v>382.32155999999998</c:v>
                </c:pt>
                <c:pt idx="19">
                  <c:v>432.03770000000003</c:v>
                </c:pt>
                <c:pt idx="20">
                  <c:v>332.35225400000007</c:v>
                </c:pt>
                <c:pt idx="21">
                  <c:v>604.38160800000014</c:v>
                </c:pt>
                <c:pt idx="22">
                  <c:v>698.61451999999986</c:v>
                </c:pt>
                <c:pt idx="23">
                  <c:v>739.76041600000008</c:v>
                </c:pt>
                <c:pt idx="24">
                  <c:v>728.42279299999996</c:v>
                </c:pt>
                <c:pt idx="25">
                  <c:v>769.4377760000001</c:v>
                </c:pt>
                <c:pt idx="26">
                  <c:v>918.83014299999991</c:v>
                </c:pt>
                <c:pt idx="27">
                  <c:v>968.9693299999999</c:v>
                </c:pt>
                <c:pt idx="28">
                  <c:v>953.18613400000004</c:v>
                </c:pt>
                <c:pt idx="29">
                  <c:v>965.4963570000001</c:v>
                </c:pt>
                <c:pt idx="30">
                  <c:v>976.66628900000001</c:v>
                </c:pt>
                <c:pt idx="31">
                  <c:v>981.38487199999997</c:v>
                </c:pt>
                <c:pt idx="32">
                  <c:v>890.79695900000002</c:v>
                </c:pt>
                <c:pt idx="33">
                  <c:v>784.31775300000004</c:v>
                </c:pt>
                <c:pt idx="34">
                  <c:v>787.57449300000007</c:v>
                </c:pt>
                <c:pt idx="35">
                  <c:v>733.0835219999999</c:v>
                </c:pt>
                <c:pt idx="36">
                  <c:v>672.05875200000014</c:v>
                </c:pt>
                <c:pt idx="37">
                  <c:v>623.574524</c:v>
                </c:pt>
                <c:pt idx="38">
                  <c:v>614.52353900000003</c:v>
                </c:pt>
                <c:pt idx="39">
                  <c:v>607.99925500000006</c:v>
                </c:pt>
                <c:pt idx="40">
                  <c:v>593.58365000000015</c:v>
                </c:pt>
                <c:pt idx="41">
                  <c:v>571.76659900000016</c:v>
                </c:pt>
                <c:pt idx="42">
                  <c:v>524.51216599999998</c:v>
                </c:pt>
                <c:pt idx="43">
                  <c:v>514.87396699999999</c:v>
                </c:pt>
                <c:pt idx="44">
                  <c:v>499.09740500000021</c:v>
                </c:pt>
                <c:pt idx="45">
                  <c:v>484.731041</c:v>
                </c:pt>
                <c:pt idx="46">
                  <c:v>513.93929500000002</c:v>
                </c:pt>
                <c:pt idx="47">
                  <c:v>564.39761399999998</c:v>
                </c:pt>
                <c:pt idx="48">
                  <c:v>618.01736700000004</c:v>
                </c:pt>
                <c:pt idx="49">
                  <c:v>668.52938400000005</c:v>
                </c:pt>
                <c:pt idx="50">
                  <c:v>615.63946099999998</c:v>
                </c:pt>
                <c:pt idx="51">
                  <c:v>547.75064100000009</c:v>
                </c:pt>
                <c:pt idx="52">
                  <c:v>450.9717030000001</c:v>
                </c:pt>
                <c:pt idx="53">
                  <c:v>407.76228200000008</c:v>
                </c:pt>
                <c:pt idx="54">
                  <c:v>368.27809500000006</c:v>
                </c:pt>
                <c:pt idx="55">
                  <c:v>341.96070500000008</c:v>
                </c:pt>
                <c:pt idx="56">
                  <c:v>318.55786699999999</c:v>
                </c:pt>
                <c:pt idx="57">
                  <c:v>443.99971299999993</c:v>
                </c:pt>
                <c:pt idx="58">
                  <c:v>608.93032400000016</c:v>
                </c:pt>
                <c:pt idx="59">
                  <c:v>528.35766100000001</c:v>
                </c:pt>
                <c:pt idx="60">
                  <c:v>393.15769900000004</c:v>
                </c:pt>
                <c:pt idx="61">
                  <c:v>504.52530099999996</c:v>
                </c:pt>
                <c:pt idx="62">
                  <c:v>469.73054099999996</c:v>
                </c:pt>
                <c:pt idx="63">
                  <c:v>356.91435199999995</c:v>
                </c:pt>
                <c:pt idx="64">
                  <c:v>319.98659299999997</c:v>
                </c:pt>
                <c:pt idx="65">
                  <c:v>287.44295799999998</c:v>
                </c:pt>
                <c:pt idx="66">
                  <c:v>256.36053600000002</c:v>
                </c:pt>
                <c:pt idx="67">
                  <c:v>216.24500500000002</c:v>
                </c:pt>
                <c:pt idx="68">
                  <c:v>189.16859400000001</c:v>
                </c:pt>
                <c:pt idx="69">
                  <c:v>183.72123400000001</c:v>
                </c:pt>
                <c:pt idx="70">
                  <c:v>202.54103800000004</c:v>
                </c:pt>
                <c:pt idx="71">
                  <c:v>207.545175</c:v>
                </c:pt>
                <c:pt idx="72">
                  <c:v>184.579891</c:v>
                </c:pt>
                <c:pt idx="73">
                  <c:v>177.01043799999999</c:v>
                </c:pt>
                <c:pt idx="74">
                  <c:v>173.78339500000001</c:v>
                </c:pt>
                <c:pt idx="75">
                  <c:v>166.81882100000001</c:v>
                </c:pt>
                <c:pt idx="76">
                  <c:v>150.23122100000001</c:v>
                </c:pt>
                <c:pt idx="77">
                  <c:v>139.00718699999999</c:v>
                </c:pt>
                <c:pt idx="78">
                  <c:v>135.15235099999998</c:v>
                </c:pt>
                <c:pt idx="79">
                  <c:v>113.96328499999998</c:v>
                </c:pt>
                <c:pt idx="80">
                  <c:v>100.12560200000001</c:v>
                </c:pt>
                <c:pt idx="81">
                  <c:v>101.13419500000001</c:v>
                </c:pt>
                <c:pt idx="82">
                  <c:v>93.155856999999997</c:v>
                </c:pt>
                <c:pt idx="83">
                  <c:v>83.815824000000006</c:v>
                </c:pt>
                <c:pt idx="84">
                  <c:v>74.667153999999996</c:v>
                </c:pt>
                <c:pt idx="85">
                  <c:v>65.338219999999993</c:v>
                </c:pt>
                <c:pt idx="86">
                  <c:v>66.188999999999993</c:v>
                </c:pt>
                <c:pt idx="87">
                  <c:v>69.146053999999992</c:v>
                </c:pt>
                <c:pt idx="88">
                  <c:v>65.917370999999974</c:v>
                </c:pt>
                <c:pt idx="89">
                  <c:v>74.148634000000001</c:v>
                </c:pt>
                <c:pt idx="90">
                  <c:v>105.060886</c:v>
                </c:pt>
                <c:pt idx="91">
                  <c:v>105.56121</c:v>
                </c:pt>
                <c:pt idx="92">
                  <c:v>87.72124199999999</c:v>
                </c:pt>
                <c:pt idx="93">
                  <c:v>74.70981900000001</c:v>
                </c:pt>
                <c:pt idx="94">
                  <c:v>74.667848000000006</c:v>
                </c:pt>
                <c:pt idx="95">
                  <c:v>76.447160999999994</c:v>
                </c:pt>
                <c:pt idx="96">
                  <c:v>75.064931999999999</c:v>
                </c:pt>
                <c:pt idx="97">
                  <c:v>54.505020999999999</c:v>
                </c:pt>
                <c:pt idx="98">
                  <c:v>54.625345000000003</c:v>
                </c:pt>
                <c:pt idx="99">
                  <c:v>54.114784999999998</c:v>
                </c:pt>
                <c:pt idx="100">
                  <c:v>49.827680000000001</c:v>
                </c:pt>
                <c:pt idx="101">
                  <c:v>41.237989000000006</c:v>
                </c:pt>
                <c:pt idx="102">
                  <c:v>32.325296000000009</c:v>
                </c:pt>
                <c:pt idx="103">
                  <c:v>29.615145000000005</c:v>
                </c:pt>
                <c:pt idx="104">
                  <c:v>38.281415999999993</c:v>
                </c:pt>
                <c:pt idx="105">
                  <c:v>37.083925000000008</c:v>
                </c:pt>
                <c:pt idx="106">
                  <c:v>27.365853999999999</c:v>
                </c:pt>
                <c:pt idx="107">
                  <c:v>20.342017000000009</c:v>
                </c:pt>
                <c:pt idx="108">
                  <c:v>28.374500999999995</c:v>
                </c:pt>
                <c:pt idx="109">
                  <c:v>18.986700000000003</c:v>
                </c:pt>
                <c:pt idx="110">
                  <c:v>15.472976000000001</c:v>
                </c:pt>
                <c:pt idx="111">
                  <c:v>16.638514999999998</c:v>
                </c:pt>
                <c:pt idx="112">
                  <c:v>23.324758000000003</c:v>
                </c:pt>
                <c:pt idx="113">
                  <c:v>20.937514</c:v>
                </c:pt>
                <c:pt idx="114">
                  <c:v>24.782613000000001</c:v>
                </c:pt>
                <c:pt idx="115">
                  <c:v>25.580027999999999</c:v>
                </c:pt>
                <c:pt idx="116">
                  <c:v>21.522123999999998</c:v>
                </c:pt>
                <c:pt idx="117">
                  <c:v>14.127513</c:v>
                </c:pt>
                <c:pt idx="118">
                  <c:v>14.029129000000001</c:v>
                </c:pt>
                <c:pt idx="119">
                  <c:v>14.470211000000001</c:v>
                </c:pt>
                <c:pt idx="120">
                  <c:v>14.438542</c:v>
                </c:pt>
                <c:pt idx="121">
                  <c:v>14.261071999999999</c:v>
                </c:pt>
                <c:pt idx="122">
                  <c:v>14.067353000000001</c:v>
                </c:pt>
                <c:pt idx="123">
                  <c:v>14.026116999999999</c:v>
                </c:pt>
                <c:pt idx="124">
                  <c:v>15.038119999999999</c:v>
                </c:pt>
                <c:pt idx="125">
                  <c:v>16.667119</c:v>
                </c:pt>
                <c:pt idx="126">
                  <c:v>15.519225</c:v>
                </c:pt>
                <c:pt idx="127">
                  <c:v>15.28425</c:v>
                </c:pt>
                <c:pt idx="128">
                  <c:v>14.588904000000001</c:v>
                </c:pt>
                <c:pt idx="129">
                  <c:v>16.098005999999998</c:v>
                </c:pt>
                <c:pt idx="130">
                  <c:v>19.004697</c:v>
                </c:pt>
                <c:pt idx="131">
                  <c:v>21.012001999999999</c:v>
                </c:pt>
                <c:pt idx="132">
                  <c:v>26.816713999999997</c:v>
                </c:pt>
                <c:pt idx="133">
                  <c:v>23.808259999999997</c:v>
                </c:pt>
                <c:pt idx="134">
                  <c:v>23.164284000000002</c:v>
                </c:pt>
                <c:pt idx="135">
                  <c:v>22.926072999999999</c:v>
                </c:pt>
                <c:pt idx="136">
                  <c:v>22.407025999999995</c:v>
                </c:pt>
                <c:pt idx="137">
                  <c:v>20.361091999999999</c:v>
                </c:pt>
                <c:pt idx="138">
                  <c:v>18.654823</c:v>
                </c:pt>
                <c:pt idx="139">
                  <c:v>18.683309999999999</c:v>
                </c:pt>
                <c:pt idx="140">
                  <c:v>27.196565</c:v>
                </c:pt>
                <c:pt idx="141">
                  <c:v>32.800572000000003</c:v>
                </c:pt>
                <c:pt idx="142">
                  <c:v>32.390208999999999</c:v>
                </c:pt>
                <c:pt idx="143">
                  <c:v>33.839993</c:v>
                </c:pt>
                <c:pt idx="144">
                  <c:v>38.624194000000003</c:v>
                </c:pt>
                <c:pt idx="145">
                  <c:v>41.252595999999997</c:v>
                </c:pt>
                <c:pt idx="146">
                  <c:v>32.902594000000001</c:v>
                </c:pt>
                <c:pt idx="147">
                  <c:v>31.595981000000002</c:v>
                </c:pt>
                <c:pt idx="148">
                  <c:v>32.318086000000001</c:v>
                </c:pt>
                <c:pt idx="149">
                  <c:v>30.428931000000002</c:v>
                </c:pt>
                <c:pt idx="150">
                  <c:v>49.533397000000001</c:v>
                </c:pt>
                <c:pt idx="151">
                  <c:v>47.964518999999996</c:v>
                </c:pt>
                <c:pt idx="152">
                  <c:v>43.377636999999993</c:v>
                </c:pt>
              </c:numCache>
            </c:numRef>
          </c:val>
          <c:smooth val="0"/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Data!$B$116:$EX$116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49504"/>
        <c:axId val="524256560"/>
      </c:lineChart>
      <c:catAx>
        <c:axId val="5242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5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256560"/>
        <c:scaling>
          <c:orientation val="minMax"/>
          <c:max val="2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8319327731093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49504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709251101321607E-2"/>
          <c:y val="0.87394957983193278"/>
          <c:w val="0.85903083700440896"/>
          <c:h val="6.72268907563025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0.48625</cdr:x>
      <cdr:y>0.37375</cdr:y>
    </cdr:from>
    <cdr:to>
      <cdr:x>0.75328</cdr:x>
      <cdr:y>0.41375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2717" y="2349579"/>
          <a:ext cx="2313444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1250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>
              <a:solidFill>
                <a:schemeClr val="bg1">
                  <a:lumMod val="50000"/>
                </a:schemeClr>
              </a:solidFill>
            </a:rPr>
            <a:t>cfs water emergency threshold</a:t>
          </a:r>
        </a:p>
      </cdr:txBody>
    </cdr:sp>
  </cdr:relSizeAnchor>
  <cdr:relSizeAnchor xmlns:cdr="http://schemas.openxmlformats.org/drawingml/2006/chartDrawing">
    <cdr:from>
      <cdr:x>0.87284</cdr:x>
      <cdr:y>0.9675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64897" y="6092851"/>
          <a:ext cx="1102066" cy="204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2014.9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0.48721</cdr:x>
      <cdr:y>0.37243</cdr:y>
    </cdr:from>
    <cdr:to>
      <cdr:x>0.75424</cdr:x>
      <cdr:y>0.41243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21000" y="2341296"/>
          <a:ext cx="2313444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1250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>
              <a:solidFill>
                <a:schemeClr val="bg1">
                  <a:lumMod val="50000"/>
                </a:schemeClr>
              </a:solidFill>
            </a:rPr>
            <a:t>cfs water emergency threshold</a:t>
          </a:r>
        </a:p>
      </cdr:txBody>
    </cdr:sp>
  </cdr:relSizeAnchor>
  <cdr:relSizeAnchor xmlns:cdr="http://schemas.openxmlformats.org/drawingml/2006/chartDrawing">
    <cdr:from>
      <cdr:x>0.87284</cdr:x>
      <cdr:y>0.9675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64897" y="6092851"/>
          <a:ext cx="1102066" cy="204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2014.10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0.50487</cdr:x>
      <cdr:y>0.29152</cdr:y>
    </cdr:from>
    <cdr:to>
      <cdr:x>0.68053</cdr:x>
      <cdr:y>0.34632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6487" y="1652168"/>
          <a:ext cx="1519231" cy="31057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0.60236</cdr:x>
      <cdr:y>0.33691</cdr:y>
    </cdr:from>
    <cdr:to>
      <cdr:x>0.63061</cdr:x>
      <cdr:y>0.38291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209651" y="1909384"/>
          <a:ext cx="244326" cy="26069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0.85514</cdr:x>
      <cdr:y>0.94563</cdr:y>
    </cdr:from>
    <cdr:to>
      <cdr:x>0.96852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395882" y="5556250"/>
          <a:ext cx="980515" cy="308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2013.9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0.54914</cdr:x>
      <cdr:y>0.28987</cdr:y>
    </cdr:from>
    <cdr:to>
      <cdr:x>0.7248</cdr:x>
      <cdr:y>0.34467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9375" y="1642804"/>
          <a:ext cx="1519230" cy="31057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0.65203</cdr:x>
      <cdr:y>0.33362</cdr:y>
    </cdr:from>
    <cdr:to>
      <cdr:x>0.68028</cdr:x>
      <cdr:y>0.37962</cdr:y>
    </cdr:to>
    <cdr:sp macro="" textlink="">
      <cdr:nvSpPr>
        <cdr:cNvPr id="143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639245" y="1890739"/>
          <a:ext cx="244326" cy="26069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0.84327</cdr:x>
      <cdr:y>0.94563</cdr:y>
    </cdr:from>
    <cdr:to>
      <cdr:x>0.98255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293162" y="5378824"/>
          <a:ext cx="1204631" cy="308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2013.10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n/Documents/BEAR/BIENNIAL/2012/2012%20Central%20Divi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yoming"/>
      <sheetName val="Idaho"/>
      <sheetName val="Idaho (2)"/>
      <sheetName val="Regulation"/>
      <sheetName val="New Graph"/>
      <sheetName val="Sheet3"/>
    </sheetNames>
    <sheetDataSet>
      <sheetData sheetId="0">
        <row r="128">
          <cell r="P128" t="str">
            <v>MAY</v>
          </cell>
          <cell r="AV128" t="str">
            <v>JUN</v>
          </cell>
          <cell r="BY128" t="str">
            <v>JUL</v>
          </cell>
          <cell r="DD128" t="str">
            <v>AUG</v>
          </cell>
          <cell r="EI128" t="str">
            <v>SEP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42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2.75" x14ac:dyDescent="0.2"/>
  <cols>
    <col min="1" max="1" width="35" customWidth="1"/>
    <col min="2" max="154" width="5.7109375" customWidth="1"/>
    <col min="155" max="155" width="8.7109375" customWidth="1"/>
  </cols>
  <sheetData>
    <row r="1" spans="1:155" ht="15" x14ac:dyDescent="0.2">
      <c r="A1" s="4">
        <v>2014</v>
      </c>
      <c r="H1" s="4" t="s">
        <v>6</v>
      </c>
      <c r="AM1" s="4" t="s">
        <v>6</v>
      </c>
      <c r="BQ1" s="4" t="s">
        <v>6</v>
      </c>
      <c r="CV1" s="4" t="s">
        <v>6</v>
      </c>
      <c r="EA1" s="4" t="s">
        <v>6</v>
      </c>
    </row>
    <row r="3" spans="1:155" ht="18" x14ac:dyDescent="0.25">
      <c r="P3" s="3" t="s">
        <v>0</v>
      </c>
      <c r="AU3" s="3" t="s">
        <v>1</v>
      </c>
      <c r="BY3" s="3" t="s">
        <v>2</v>
      </c>
      <c r="DD3" s="3" t="s">
        <v>3</v>
      </c>
      <c r="EI3" s="3" t="s">
        <v>4</v>
      </c>
    </row>
    <row r="4" spans="1:155" x14ac:dyDescent="0.2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S4">
        <v>13</v>
      </c>
      <c r="AT4">
        <v>14</v>
      </c>
      <c r="AU4">
        <v>15</v>
      </c>
      <c r="AV4">
        <v>16</v>
      </c>
      <c r="AW4">
        <v>17</v>
      </c>
      <c r="AX4">
        <v>18</v>
      </c>
      <c r="AY4">
        <v>19</v>
      </c>
      <c r="AZ4">
        <v>20</v>
      </c>
      <c r="BA4">
        <v>21</v>
      </c>
      <c r="BB4">
        <v>22</v>
      </c>
      <c r="BC4">
        <v>23</v>
      </c>
      <c r="BD4">
        <v>24</v>
      </c>
      <c r="BE4">
        <v>25</v>
      </c>
      <c r="BF4">
        <v>26</v>
      </c>
      <c r="BG4">
        <v>27</v>
      </c>
      <c r="BH4">
        <v>28</v>
      </c>
      <c r="BI4">
        <v>29</v>
      </c>
      <c r="BJ4">
        <v>30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13</v>
      </c>
      <c r="BX4">
        <v>14</v>
      </c>
      <c r="BY4">
        <v>15</v>
      </c>
      <c r="BZ4">
        <v>16</v>
      </c>
      <c r="CA4">
        <v>17</v>
      </c>
      <c r="CB4">
        <v>18</v>
      </c>
      <c r="CC4">
        <v>19</v>
      </c>
      <c r="CD4">
        <v>20</v>
      </c>
      <c r="CE4">
        <v>21</v>
      </c>
      <c r="CF4">
        <v>22</v>
      </c>
      <c r="CG4">
        <v>23</v>
      </c>
      <c r="CH4">
        <v>24</v>
      </c>
      <c r="CI4">
        <v>25</v>
      </c>
      <c r="CJ4">
        <v>26</v>
      </c>
      <c r="CK4">
        <v>27</v>
      </c>
      <c r="CL4">
        <v>28</v>
      </c>
      <c r="CM4">
        <v>29</v>
      </c>
      <c r="CN4">
        <v>30</v>
      </c>
      <c r="CO4">
        <v>31</v>
      </c>
      <c r="CP4">
        <v>1</v>
      </c>
      <c r="CQ4">
        <v>2</v>
      </c>
      <c r="CR4">
        <v>3</v>
      </c>
      <c r="CS4">
        <v>4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11</v>
      </c>
      <c r="DA4">
        <v>12</v>
      </c>
      <c r="DB4">
        <v>13</v>
      </c>
      <c r="DC4">
        <v>14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20</v>
      </c>
      <c r="DJ4">
        <v>21</v>
      </c>
      <c r="DK4">
        <v>22</v>
      </c>
      <c r="DL4">
        <v>23</v>
      </c>
      <c r="DM4">
        <v>24</v>
      </c>
      <c r="DN4">
        <v>25</v>
      </c>
      <c r="DO4">
        <v>26</v>
      </c>
      <c r="DP4">
        <v>27</v>
      </c>
      <c r="DQ4">
        <v>28</v>
      </c>
      <c r="DR4">
        <v>29</v>
      </c>
      <c r="DS4">
        <v>30</v>
      </c>
      <c r="DT4">
        <v>31</v>
      </c>
      <c r="DU4">
        <v>1</v>
      </c>
      <c r="DV4">
        <v>2</v>
      </c>
      <c r="DW4">
        <v>3</v>
      </c>
      <c r="DX4">
        <v>4</v>
      </c>
      <c r="DY4">
        <v>5</v>
      </c>
      <c r="DZ4">
        <v>6</v>
      </c>
      <c r="EA4">
        <v>7</v>
      </c>
      <c r="EB4">
        <v>8</v>
      </c>
      <c r="EC4">
        <v>9</v>
      </c>
      <c r="ED4">
        <v>10</v>
      </c>
      <c r="EE4">
        <v>11</v>
      </c>
      <c r="EF4">
        <v>12</v>
      </c>
      <c r="EG4">
        <v>13</v>
      </c>
      <c r="EH4">
        <v>14</v>
      </c>
      <c r="EI4">
        <v>15</v>
      </c>
      <c r="EJ4">
        <v>16</v>
      </c>
      <c r="EK4">
        <v>17</v>
      </c>
      <c r="EL4">
        <v>18</v>
      </c>
      <c r="EM4">
        <v>19</v>
      </c>
      <c r="EN4">
        <v>20</v>
      </c>
      <c r="EO4">
        <v>21</v>
      </c>
      <c r="EP4">
        <v>22</v>
      </c>
      <c r="EQ4">
        <v>23</v>
      </c>
      <c r="ER4">
        <v>24</v>
      </c>
      <c r="ES4">
        <v>25</v>
      </c>
      <c r="ET4">
        <v>26</v>
      </c>
      <c r="EU4">
        <v>27</v>
      </c>
      <c r="EV4">
        <v>28</v>
      </c>
      <c r="EW4">
        <v>29</v>
      </c>
      <c r="EX4">
        <v>30</v>
      </c>
      <c r="EY4" s="2" t="s">
        <v>5</v>
      </c>
    </row>
    <row r="6" spans="1:155" x14ac:dyDescent="0.2">
      <c r="A6" t="s">
        <v>7</v>
      </c>
    </row>
    <row r="7" spans="1:155" s="5" customFormat="1" x14ac:dyDescent="0.2">
      <c r="A7" s="5" t="s">
        <v>8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5.4</v>
      </c>
      <c r="AN7" s="12">
        <v>11.49</v>
      </c>
      <c r="AO7" s="12">
        <v>11.27</v>
      </c>
      <c r="AP7" s="12">
        <v>11.38</v>
      </c>
      <c r="AQ7" s="12">
        <v>11.54</v>
      </c>
      <c r="AR7" s="12">
        <v>11.4</v>
      </c>
      <c r="AS7" s="12">
        <v>11.32</v>
      </c>
      <c r="AT7" s="12">
        <v>11.17</v>
      </c>
      <c r="AU7" s="12">
        <v>10.95</v>
      </c>
      <c r="AV7" s="12">
        <v>10.79</v>
      </c>
      <c r="AW7" s="12">
        <v>10.8</v>
      </c>
      <c r="AX7" s="12">
        <v>10.75</v>
      </c>
      <c r="AY7" s="12">
        <v>10.64</v>
      </c>
      <c r="AZ7" s="12">
        <v>10.57</v>
      </c>
      <c r="BA7" s="12">
        <v>10.62</v>
      </c>
      <c r="BB7" s="12">
        <v>10.66</v>
      </c>
      <c r="BC7" s="12">
        <v>10.63</v>
      </c>
      <c r="BD7" s="12">
        <v>10.62</v>
      </c>
      <c r="BE7" s="12">
        <v>10.61</v>
      </c>
      <c r="BF7" s="12">
        <v>6.78</v>
      </c>
      <c r="BG7" s="12">
        <v>4.99</v>
      </c>
      <c r="BH7" s="12">
        <v>4.96</v>
      </c>
      <c r="BI7" s="12">
        <v>4.95</v>
      </c>
      <c r="BJ7" s="12">
        <v>5.0199999999999996</v>
      </c>
      <c r="BK7" s="12">
        <v>5.26</v>
      </c>
      <c r="BL7" s="12">
        <v>5.46</v>
      </c>
      <c r="BM7" s="12">
        <v>5.56</v>
      </c>
      <c r="BN7" s="12">
        <v>5.44</v>
      </c>
      <c r="BO7" s="12">
        <v>5.28</v>
      </c>
      <c r="BP7" s="12">
        <v>5.0999999999999996</v>
      </c>
      <c r="BQ7" s="12">
        <v>4.95</v>
      </c>
      <c r="BR7" s="12">
        <v>4.8499999999999996</v>
      </c>
      <c r="BS7" s="12">
        <v>4.75</v>
      </c>
      <c r="BT7" s="12">
        <v>4.68</v>
      </c>
      <c r="BU7" s="12">
        <v>4.66</v>
      </c>
      <c r="BV7" s="12">
        <v>4.47</v>
      </c>
      <c r="BW7" s="12">
        <v>4.3600000000000003</v>
      </c>
      <c r="BX7" s="12">
        <v>4.26</v>
      </c>
      <c r="BY7" s="12">
        <v>4.21</v>
      </c>
      <c r="BZ7" s="12">
        <v>4.1900000000000004</v>
      </c>
      <c r="CA7" s="12">
        <v>4.16</v>
      </c>
      <c r="CB7" s="12">
        <v>4.13</v>
      </c>
      <c r="CC7" s="12">
        <v>4.09</v>
      </c>
      <c r="CD7" s="12">
        <v>4.05</v>
      </c>
      <c r="CE7" s="12">
        <v>4.18</v>
      </c>
      <c r="CF7" s="12">
        <v>4.25</v>
      </c>
      <c r="CG7" s="12">
        <v>4.2300000000000004</v>
      </c>
      <c r="CH7" s="12">
        <v>4.22</v>
      </c>
      <c r="CI7" s="12">
        <v>4.1900000000000004</v>
      </c>
      <c r="CJ7" s="12">
        <v>4.1399999999999997</v>
      </c>
      <c r="CK7" s="12">
        <v>4.1100000000000003</v>
      </c>
      <c r="CL7" s="12">
        <v>4.2</v>
      </c>
      <c r="CM7" s="12">
        <v>4.3600000000000003</v>
      </c>
      <c r="CN7" s="12">
        <v>4.4000000000000004</v>
      </c>
      <c r="CO7" s="12">
        <v>3.22</v>
      </c>
      <c r="CP7" s="12">
        <v>2.29</v>
      </c>
      <c r="CQ7" s="12">
        <v>2.25</v>
      </c>
      <c r="CR7" s="12">
        <v>2.27</v>
      </c>
      <c r="CS7" s="12">
        <v>2.2400000000000002</v>
      </c>
      <c r="CT7" s="12">
        <v>2.2200000000000002</v>
      </c>
      <c r="CU7" s="12">
        <v>2.23</v>
      </c>
      <c r="CV7" s="12">
        <v>3.72</v>
      </c>
      <c r="CW7" s="12">
        <v>4.88</v>
      </c>
      <c r="CX7" s="12">
        <v>4.9000000000000004</v>
      </c>
      <c r="CY7" s="12">
        <v>4.9000000000000004</v>
      </c>
      <c r="CZ7" s="12">
        <v>4.84</v>
      </c>
      <c r="DA7" s="12">
        <v>4.79</v>
      </c>
      <c r="DB7" s="12">
        <v>4.79</v>
      </c>
      <c r="DC7" s="12">
        <v>4.32</v>
      </c>
      <c r="DD7" s="12">
        <v>3.94</v>
      </c>
      <c r="DE7" s="12">
        <v>3.91</v>
      </c>
      <c r="DF7" s="12">
        <v>3.9</v>
      </c>
      <c r="DG7" s="12">
        <v>2.48</v>
      </c>
      <c r="DH7" s="12">
        <v>1.34</v>
      </c>
      <c r="DI7" s="12">
        <v>1.44</v>
      </c>
      <c r="DJ7" s="12">
        <v>1.42</v>
      </c>
      <c r="DK7" s="12">
        <v>1.41</v>
      </c>
      <c r="DL7" s="12">
        <v>1.46</v>
      </c>
      <c r="DM7" s="12">
        <v>1.44</v>
      </c>
      <c r="DN7" s="12">
        <v>1.43</v>
      </c>
      <c r="DO7" s="12">
        <v>1.43</v>
      </c>
      <c r="DP7" s="12">
        <v>1.44</v>
      </c>
      <c r="DQ7" s="12">
        <v>2.21</v>
      </c>
      <c r="DR7" s="12">
        <v>2.72</v>
      </c>
      <c r="DS7" s="12">
        <v>2.76</v>
      </c>
      <c r="DT7" s="12">
        <v>2.74</v>
      </c>
      <c r="DU7" s="12">
        <v>2.7</v>
      </c>
      <c r="DV7" s="12">
        <v>2.67</v>
      </c>
      <c r="DW7" s="12">
        <v>2.66</v>
      </c>
      <c r="DX7" s="12">
        <v>2.2599999999999998</v>
      </c>
      <c r="DY7" s="12">
        <v>1.76</v>
      </c>
      <c r="DZ7" s="12">
        <v>1.76</v>
      </c>
      <c r="EA7" s="12">
        <v>1.77</v>
      </c>
      <c r="EB7" s="12">
        <v>1.76</v>
      </c>
      <c r="EC7" s="12">
        <v>1.85</v>
      </c>
      <c r="ED7" s="12">
        <v>2.0099999999999998</v>
      </c>
      <c r="EE7" s="12">
        <v>2.19</v>
      </c>
      <c r="EF7" s="12">
        <v>2.19</v>
      </c>
      <c r="EG7" s="12">
        <v>2.17</v>
      </c>
      <c r="EH7" s="12">
        <v>2.16</v>
      </c>
      <c r="EI7" s="12">
        <v>2.2000000000000002</v>
      </c>
      <c r="EJ7" s="12">
        <v>2.2799999999999998</v>
      </c>
      <c r="EK7" s="12">
        <v>2.36</v>
      </c>
      <c r="EL7" s="12">
        <v>2.08</v>
      </c>
      <c r="EM7" s="12">
        <v>1.83</v>
      </c>
      <c r="EN7" s="12">
        <v>1.79</v>
      </c>
      <c r="EO7" s="12">
        <v>1.77</v>
      </c>
      <c r="EP7" s="12">
        <v>1.74</v>
      </c>
      <c r="EQ7" s="12">
        <v>1.72</v>
      </c>
      <c r="ER7" s="12">
        <v>1.66</v>
      </c>
      <c r="ES7" s="12">
        <v>1.59</v>
      </c>
      <c r="ET7" s="12">
        <v>1.6</v>
      </c>
      <c r="EU7" s="12">
        <v>1.69</v>
      </c>
      <c r="EV7" s="12">
        <v>1.88</v>
      </c>
      <c r="EW7" s="12">
        <v>1.79</v>
      </c>
      <c r="EX7" s="12">
        <v>1.75</v>
      </c>
      <c r="EY7" s="5">
        <f>SUM(B7:EX7)</f>
        <v>516.47000000000014</v>
      </c>
    </row>
    <row r="8" spans="1:155" s="5" customFormat="1" x14ac:dyDescent="0.2">
      <c r="A8" s="5" t="s">
        <v>9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12.01</v>
      </c>
      <c r="W8" s="12">
        <v>12.01</v>
      </c>
      <c r="X8" s="12">
        <v>12.01</v>
      </c>
      <c r="Y8" s="12">
        <v>12.01</v>
      </c>
      <c r="Z8" s="12">
        <v>12.01</v>
      </c>
      <c r="AA8" s="12">
        <v>12.01</v>
      </c>
      <c r="AB8" s="12">
        <v>12.01</v>
      </c>
      <c r="AC8" s="12">
        <v>12.01</v>
      </c>
      <c r="AD8" s="12">
        <v>12.01</v>
      </c>
      <c r="AE8" s="12">
        <v>12.01</v>
      </c>
      <c r="AF8" s="12">
        <v>12.01</v>
      </c>
      <c r="AG8" s="12">
        <v>12.01</v>
      </c>
      <c r="AH8" s="12">
        <v>12.01</v>
      </c>
      <c r="AI8" s="12">
        <v>7.51</v>
      </c>
      <c r="AJ8" s="12">
        <v>7.51</v>
      </c>
      <c r="AK8" s="12">
        <v>7.51</v>
      </c>
      <c r="AL8" s="12">
        <v>7.51</v>
      </c>
      <c r="AM8" s="12">
        <v>7.51</v>
      </c>
      <c r="AN8" s="12">
        <v>7.51</v>
      </c>
      <c r="AO8" s="12">
        <v>7.51</v>
      </c>
      <c r="AP8" s="12">
        <v>7.51</v>
      </c>
      <c r="AQ8" s="12">
        <v>7.51</v>
      </c>
      <c r="AR8" s="12">
        <v>7.51</v>
      </c>
      <c r="AS8" s="12">
        <v>7.51</v>
      </c>
      <c r="AT8" s="12">
        <v>7.51</v>
      </c>
      <c r="AU8" s="12">
        <v>7.51</v>
      </c>
      <c r="AV8" s="12">
        <v>7.51</v>
      </c>
      <c r="AW8" s="12">
        <v>7.51</v>
      </c>
      <c r="AX8" s="12">
        <v>7.51</v>
      </c>
      <c r="AY8" s="12">
        <v>7.51</v>
      </c>
      <c r="AZ8" s="12">
        <v>7.51</v>
      </c>
      <c r="BA8" s="12">
        <v>7.51</v>
      </c>
      <c r="BB8" s="12">
        <v>7.51</v>
      </c>
      <c r="BC8" s="12">
        <v>7.51</v>
      </c>
      <c r="BD8" s="12">
        <v>7.51</v>
      </c>
      <c r="BE8" s="12">
        <v>3.17</v>
      </c>
      <c r="BF8" s="12">
        <v>3.17</v>
      </c>
      <c r="BG8" s="12">
        <v>3.17</v>
      </c>
      <c r="BH8" s="12">
        <v>3.17</v>
      </c>
      <c r="BI8" s="12">
        <v>3.17</v>
      </c>
      <c r="BJ8" s="12">
        <v>2.82</v>
      </c>
      <c r="BK8" s="12">
        <v>2.82</v>
      </c>
      <c r="BL8" s="12">
        <v>2.82</v>
      </c>
      <c r="BM8" s="12">
        <v>2.82</v>
      </c>
      <c r="BN8" s="12">
        <v>2.82</v>
      </c>
      <c r="BO8" s="12">
        <v>2.82</v>
      </c>
      <c r="BP8" s="12">
        <v>2.82</v>
      </c>
      <c r="BQ8" s="12">
        <v>2.82</v>
      </c>
      <c r="BR8" s="12">
        <v>2.82</v>
      </c>
      <c r="BS8" s="12">
        <v>2.82</v>
      </c>
      <c r="BT8" s="12">
        <v>2.82</v>
      </c>
      <c r="BU8" s="12">
        <v>2.82</v>
      </c>
      <c r="BV8" s="12">
        <v>2.82</v>
      </c>
      <c r="BW8" s="12">
        <v>2.82</v>
      </c>
      <c r="BX8" s="12">
        <v>2.82</v>
      </c>
      <c r="BY8" s="12">
        <v>2.82</v>
      </c>
      <c r="BZ8" s="12">
        <v>0.33</v>
      </c>
      <c r="CA8" s="12">
        <v>0.33</v>
      </c>
      <c r="CB8" s="12">
        <v>0.33</v>
      </c>
      <c r="CC8" s="12">
        <v>0.33</v>
      </c>
      <c r="CD8" s="12">
        <v>0.33</v>
      </c>
      <c r="CE8" s="12">
        <v>0.33</v>
      </c>
      <c r="CF8" s="12">
        <v>0.33</v>
      </c>
      <c r="CG8" s="12">
        <v>0.33</v>
      </c>
      <c r="CH8" s="12">
        <v>0.33</v>
      </c>
      <c r="CI8" s="12">
        <v>0.33</v>
      </c>
      <c r="CJ8" s="12">
        <v>0.33</v>
      </c>
      <c r="CK8" s="12">
        <v>0.33</v>
      </c>
      <c r="CL8" s="12">
        <v>0.33</v>
      </c>
      <c r="CM8" s="12">
        <v>0.33</v>
      </c>
      <c r="CN8" s="12">
        <v>0.33</v>
      </c>
      <c r="CO8" s="12">
        <v>0.33</v>
      </c>
      <c r="CP8" s="12">
        <v>0.33</v>
      </c>
      <c r="CQ8" s="12">
        <v>0.33</v>
      </c>
      <c r="CR8" s="12">
        <v>0.33</v>
      </c>
      <c r="CS8" s="12">
        <v>0.33</v>
      </c>
      <c r="CT8" s="12">
        <v>0.33</v>
      </c>
      <c r="CU8" s="12">
        <v>0.33</v>
      </c>
      <c r="CV8" s="12">
        <v>0.33</v>
      </c>
      <c r="CW8" s="12">
        <v>0.33</v>
      </c>
      <c r="CX8" s="12">
        <v>0.33</v>
      </c>
      <c r="CY8" s="12">
        <v>0.33</v>
      </c>
      <c r="CZ8" s="12">
        <v>0.33</v>
      </c>
      <c r="DA8" s="12">
        <v>0.33</v>
      </c>
      <c r="DB8" s="12">
        <v>0.33</v>
      </c>
      <c r="DC8" s="12">
        <v>0.33</v>
      </c>
      <c r="DD8" s="12">
        <v>0.66</v>
      </c>
      <c r="DE8" s="12">
        <v>0.66</v>
      </c>
      <c r="DF8" s="12">
        <v>0.66</v>
      </c>
      <c r="DG8" s="12">
        <v>0.66</v>
      </c>
      <c r="DH8" s="12">
        <v>0.66</v>
      </c>
      <c r="DI8" s="12">
        <v>0.66</v>
      </c>
      <c r="DJ8" s="12">
        <v>0.66</v>
      </c>
      <c r="DK8" s="12">
        <v>0.66</v>
      </c>
      <c r="DL8" s="12">
        <v>0.66</v>
      </c>
      <c r="DM8" s="12">
        <v>0.66</v>
      </c>
      <c r="DN8" s="12">
        <v>0.66</v>
      </c>
      <c r="DO8" s="12">
        <v>0.66</v>
      </c>
      <c r="DP8" s="12">
        <v>0.66</v>
      </c>
      <c r="DQ8" s="12">
        <v>0.66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0.1</v>
      </c>
      <c r="EO8" s="12">
        <v>0.1</v>
      </c>
      <c r="EP8" s="12">
        <v>0.1</v>
      </c>
      <c r="EQ8" s="12">
        <v>0.1</v>
      </c>
      <c r="ER8" s="12">
        <v>0.1</v>
      </c>
      <c r="ES8" s="12">
        <v>0.1</v>
      </c>
      <c r="ET8" s="12">
        <v>0.1</v>
      </c>
      <c r="EU8" s="12">
        <v>0.1</v>
      </c>
      <c r="EV8" s="12">
        <v>0.1</v>
      </c>
      <c r="EW8" s="12">
        <v>0.1</v>
      </c>
      <c r="EX8" s="12">
        <v>0.1</v>
      </c>
      <c r="EY8" s="5">
        <f>SUM(B8:EX8)</f>
        <v>402.55999999999989</v>
      </c>
    </row>
    <row r="9" spans="1:15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5"/>
    </row>
    <row r="10" spans="1:155" x14ac:dyDescent="0.2">
      <c r="A10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5"/>
    </row>
    <row r="11" spans="1:155" x14ac:dyDescent="0.2">
      <c r="A11" t="s">
        <v>11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0.08</v>
      </c>
      <c r="AI11" s="13">
        <v>9.11</v>
      </c>
      <c r="AJ11" s="13">
        <v>24.26</v>
      </c>
      <c r="AK11" s="13">
        <v>24.16</v>
      </c>
      <c r="AL11" s="13">
        <v>23.61</v>
      </c>
      <c r="AM11" s="13">
        <v>23.06</v>
      </c>
      <c r="AN11" s="13">
        <v>22.74</v>
      </c>
      <c r="AO11" s="13">
        <v>21.97</v>
      </c>
      <c r="AP11" s="13">
        <v>21.8</v>
      </c>
      <c r="AQ11" s="13">
        <v>21.73</v>
      </c>
      <c r="AR11" s="13">
        <v>22.79</v>
      </c>
      <c r="AS11" s="13">
        <v>33.08</v>
      </c>
      <c r="AT11" s="13">
        <v>32.6</v>
      </c>
      <c r="AU11" s="13">
        <v>31.41</v>
      </c>
      <c r="AV11" s="13">
        <v>30.22</v>
      </c>
      <c r="AW11" s="13">
        <v>28.79</v>
      </c>
      <c r="AX11" s="13">
        <v>31.21</v>
      </c>
      <c r="AY11" s="13">
        <v>36.75</v>
      </c>
      <c r="AZ11" s="13">
        <v>36.43</v>
      </c>
      <c r="BA11" s="13">
        <v>36.47</v>
      </c>
      <c r="BB11" s="13">
        <v>36.53</v>
      </c>
      <c r="BC11" s="13">
        <v>35.479999999999997</v>
      </c>
      <c r="BD11" s="13">
        <v>32.56</v>
      </c>
      <c r="BE11" s="13">
        <v>29.59</v>
      </c>
      <c r="BF11" s="13">
        <v>27.41</v>
      </c>
      <c r="BG11" s="13">
        <v>27.45</v>
      </c>
      <c r="BH11" s="13">
        <v>26.96</v>
      </c>
      <c r="BI11" s="13">
        <v>27.01</v>
      </c>
      <c r="BJ11" s="13">
        <v>27.03</v>
      </c>
      <c r="BK11" s="13">
        <v>27.05</v>
      </c>
      <c r="BL11" s="13">
        <v>27.42</v>
      </c>
      <c r="BM11" s="13">
        <v>28.35</v>
      </c>
      <c r="BN11" s="13">
        <v>28.24</v>
      </c>
      <c r="BO11" s="13">
        <v>28.24</v>
      </c>
      <c r="BP11" s="13">
        <v>28.24</v>
      </c>
      <c r="BQ11" s="13">
        <v>28.19</v>
      </c>
      <c r="BR11" s="13">
        <v>28.15</v>
      </c>
      <c r="BS11" s="13">
        <v>28.27</v>
      </c>
      <c r="BT11" s="13">
        <v>28.48</v>
      </c>
      <c r="BU11" s="13">
        <v>29.63</v>
      </c>
      <c r="BV11" s="13">
        <v>28.72</v>
      </c>
      <c r="BW11" s="13">
        <v>28.3</v>
      </c>
      <c r="BX11" s="13">
        <v>28.18</v>
      </c>
      <c r="BY11" s="13">
        <v>27.98</v>
      </c>
      <c r="BZ11" s="13">
        <v>27.81</v>
      </c>
      <c r="CA11" s="13">
        <v>27.58</v>
      </c>
      <c r="CB11" s="13">
        <v>26.81</v>
      </c>
      <c r="CC11" s="13">
        <v>26.94</v>
      </c>
      <c r="CD11" s="13">
        <v>27.88</v>
      </c>
      <c r="CE11" s="13">
        <v>27.7</v>
      </c>
      <c r="CF11" s="13">
        <v>27.07</v>
      </c>
      <c r="CG11" s="13">
        <v>26.46</v>
      </c>
      <c r="CH11" s="13">
        <v>25.48</v>
      </c>
      <c r="CI11" s="13">
        <v>26.52</v>
      </c>
      <c r="CJ11" s="13">
        <v>27.5</v>
      </c>
      <c r="CK11" s="13">
        <v>25.86</v>
      </c>
      <c r="CL11" s="13">
        <v>12.87</v>
      </c>
      <c r="CM11" s="13">
        <v>1.84</v>
      </c>
      <c r="CN11" s="13">
        <v>2.11</v>
      </c>
      <c r="CO11" s="13">
        <v>2.37</v>
      </c>
      <c r="CP11" s="13">
        <v>1.55</v>
      </c>
      <c r="CQ11" s="13">
        <v>0.28000000000000003</v>
      </c>
      <c r="CR11" s="13">
        <v>0.34</v>
      </c>
      <c r="CS11" s="13">
        <v>0.4</v>
      </c>
      <c r="CT11" s="13">
        <v>0.43</v>
      </c>
      <c r="CU11" s="13">
        <v>0.41</v>
      </c>
      <c r="CV11" s="13">
        <v>0.38</v>
      </c>
      <c r="CW11" s="13">
        <v>0.36</v>
      </c>
      <c r="CX11" s="13">
        <v>0.35</v>
      </c>
      <c r="CY11" s="13">
        <v>0.33</v>
      </c>
      <c r="CZ11" s="13">
        <v>0.3</v>
      </c>
      <c r="DA11" s="13">
        <v>0.28000000000000003</v>
      </c>
      <c r="DB11" s="13">
        <v>0.27</v>
      </c>
      <c r="DC11" s="13">
        <v>0.26</v>
      </c>
      <c r="DD11" s="13">
        <v>0.24</v>
      </c>
      <c r="DE11" s="13">
        <v>0.21</v>
      </c>
      <c r="DF11" s="13">
        <v>0.18</v>
      </c>
      <c r="DG11" s="13">
        <v>0.14000000000000001</v>
      </c>
      <c r="DH11" s="13">
        <v>0.15</v>
      </c>
      <c r="DI11" s="13">
        <v>0.27</v>
      </c>
      <c r="DJ11" s="13">
        <v>0.28999999999999998</v>
      </c>
      <c r="DK11" s="13">
        <v>0.33</v>
      </c>
      <c r="DL11" s="13">
        <v>0.4</v>
      </c>
      <c r="DM11" s="13">
        <v>0.38</v>
      </c>
      <c r="DN11" s="13">
        <v>0.22</v>
      </c>
      <c r="DO11" s="13">
        <v>0.12</v>
      </c>
      <c r="DP11" s="13">
        <v>0.14000000000000001</v>
      </c>
      <c r="DQ11" s="13">
        <v>0.14000000000000001</v>
      </c>
      <c r="DR11" s="13">
        <v>0.14000000000000001</v>
      </c>
      <c r="DS11" s="13">
        <v>0.14000000000000001</v>
      </c>
      <c r="DT11" s="13">
        <v>7.0000000000000007E-2</v>
      </c>
      <c r="DU11" s="13">
        <v>0.01</v>
      </c>
      <c r="DV11" s="13">
        <v>0.16</v>
      </c>
      <c r="DW11" s="13">
        <v>0.23</v>
      </c>
      <c r="DX11" s="13">
        <v>0.22</v>
      </c>
      <c r="DY11" s="13">
        <v>0.22</v>
      </c>
      <c r="DZ11" s="13">
        <v>0.22</v>
      </c>
      <c r="EA11" s="13">
        <v>0.22</v>
      </c>
      <c r="EB11" s="13">
        <v>0.23</v>
      </c>
      <c r="EC11" s="13">
        <v>0.37</v>
      </c>
      <c r="ED11" s="13">
        <v>0.33</v>
      </c>
      <c r="EE11" s="13">
        <v>0.26</v>
      </c>
      <c r="EF11" s="13">
        <v>0.25</v>
      </c>
      <c r="EG11" s="13">
        <v>0.24</v>
      </c>
      <c r="EH11" s="13">
        <v>0.24</v>
      </c>
      <c r="EI11" s="13">
        <v>0.21</v>
      </c>
      <c r="EJ11" s="13">
        <v>0.2</v>
      </c>
      <c r="EK11" s="13">
        <v>0.21</v>
      </c>
      <c r="EL11" s="13">
        <v>0.21</v>
      </c>
      <c r="EM11" s="13">
        <v>0.22</v>
      </c>
      <c r="EN11" s="13">
        <v>0.21</v>
      </c>
      <c r="EO11" s="13">
        <v>0.22</v>
      </c>
      <c r="EP11" s="13">
        <v>0.24</v>
      </c>
      <c r="EQ11" s="13">
        <v>0.24</v>
      </c>
      <c r="ER11" s="13">
        <v>0.24</v>
      </c>
      <c r="ES11" s="13">
        <v>0.22</v>
      </c>
      <c r="ET11" s="13">
        <v>0.2</v>
      </c>
      <c r="EU11" s="13">
        <v>0.3</v>
      </c>
      <c r="EV11" s="13">
        <v>0.4</v>
      </c>
      <c r="EW11" s="13">
        <v>0.3</v>
      </c>
      <c r="EX11" s="13">
        <v>0.23</v>
      </c>
      <c r="EY11" s="5">
        <f t="shared" ref="EY11:EY42" si="0">SUM(B11:EX11)</f>
        <v>1565.0800000000006</v>
      </c>
    </row>
    <row r="12" spans="1:155" x14ac:dyDescent="0.2">
      <c r="A12" t="s">
        <v>12</v>
      </c>
      <c r="B12" s="13">
        <v>3.25</v>
      </c>
      <c r="C12" s="13">
        <v>5.96</v>
      </c>
      <c r="D12" s="13">
        <v>9.84</v>
      </c>
      <c r="E12" s="13">
        <v>10.44</v>
      </c>
      <c r="F12" s="13">
        <v>11.08</v>
      </c>
      <c r="G12" s="13">
        <v>12.63</v>
      </c>
      <c r="H12" s="13">
        <v>12.46</v>
      </c>
      <c r="I12" s="13">
        <v>12.24</v>
      </c>
      <c r="J12" s="13">
        <v>11.91</v>
      </c>
      <c r="K12" s="13">
        <v>11.74</v>
      </c>
      <c r="L12" s="13">
        <v>11.56</v>
      </c>
      <c r="M12" s="13">
        <v>11.39</v>
      </c>
      <c r="N12" s="13">
        <v>11.09</v>
      </c>
      <c r="O12" s="13">
        <v>10.98</v>
      </c>
      <c r="P12" s="13">
        <v>11</v>
      </c>
      <c r="Q12" s="13">
        <v>11.1</v>
      </c>
      <c r="R12" s="13">
        <v>11.3</v>
      </c>
      <c r="S12" s="13">
        <v>11.69</v>
      </c>
      <c r="T12" s="13">
        <v>11.87</v>
      </c>
      <c r="U12" s="13">
        <v>11.88</v>
      </c>
      <c r="V12" s="13">
        <v>11.89</v>
      </c>
      <c r="W12" s="13">
        <v>11.75</v>
      </c>
      <c r="X12" s="13">
        <v>13.9</v>
      </c>
      <c r="Y12" s="13">
        <v>15.75</v>
      </c>
      <c r="Z12" s="13">
        <v>15.44</v>
      </c>
      <c r="AA12" s="13">
        <v>14.92</v>
      </c>
      <c r="AB12" s="13">
        <v>14.96</v>
      </c>
      <c r="AC12" s="13">
        <v>17.18</v>
      </c>
      <c r="AD12" s="13">
        <v>18.03</v>
      </c>
      <c r="AE12" s="13">
        <v>17.239999999999998</v>
      </c>
      <c r="AF12" s="13">
        <v>16.420000000000002</v>
      </c>
      <c r="AG12" s="13">
        <v>15.96</v>
      </c>
      <c r="AH12" s="13">
        <v>15.6</v>
      </c>
      <c r="AI12" s="13">
        <v>15.59</v>
      </c>
      <c r="AJ12" s="13">
        <v>15.47</v>
      </c>
      <c r="AK12" s="13">
        <v>15.01</v>
      </c>
      <c r="AL12" s="13">
        <v>16.57</v>
      </c>
      <c r="AM12" s="13">
        <v>17.62</v>
      </c>
      <c r="AN12" s="13">
        <v>17.48</v>
      </c>
      <c r="AO12" s="13">
        <v>16.82</v>
      </c>
      <c r="AP12" s="13">
        <v>16.52</v>
      </c>
      <c r="AQ12" s="13">
        <v>16.63</v>
      </c>
      <c r="AR12" s="13">
        <v>16.579999999999998</v>
      </c>
      <c r="AS12" s="13">
        <v>16.41</v>
      </c>
      <c r="AT12" s="13">
        <v>16.239999999999998</v>
      </c>
      <c r="AU12" s="13">
        <v>15.84</v>
      </c>
      <c r="AV12" s="13">
        <v>15.41</v>
      </c>
      <c r="AW12" s="13">
        <v>14.18</v>
      </c>
      <c r="AX12" s="13">
        <v>9.0299999999999994</v>
      </c>
      <c r="AY12" s="13">
        <v>9.08</v>
      </c>
      <c r="AZ12" s="13">
        <v>9.1199999999999992</v>
      </c>
      <c r="BA12" s="13">
        <v>14.65</v>
      </c>
      <c r="BB12" s="13">
        <v>18.97</v>
      </c>
      <c r="BC12" s="13">
        <v>19.02</v>
      </c>
      <c r="BD12" s="13">
        <v>18.989999999999998</v>
      </c>
      <c r="BE12" s="13">
        <v>18.940000000000001</v>
      </c>
      <c r="BF12" s="13">
        <v>18.22</v>
      </c>
      <c r="BG12" s="13">
        <v>17.88</v>
      </c>
      <c r="BH12" s="13">
        <v>17.89</v>
      </c>
      <c r="BI12" s="13">
        <v>17.77</v>
      </c>
      <c r="BJ12" s="13">
        <v>17.8</v>
      </c>
      <c r="BK12" s="13">
        <v>17.739999999999998</v>
      </c>
      <c r="BL12" s="13">
        <v>17.649999999999999</v>
      </c>
      <c r="BM12" s="13">
        <v>14.63</v>
      </c>
      <c r="BN12" s="13">
        <v>13.46</v>
      </c>
      <c r="BO12" s="13">
        <v>13.47</v>
      </c>
      <c r="BP12" s="13">
        <v>13.46</v>
      </c>
      <c r="BQ12" s="13">
        <v>13.55</v>
      </c>
      <c r="BR12" s="13">
        <v>14.54</v>
      </c>
      <c r="BS12" s="13">
        <v>16.68</v>
      </c>
      <c r="BT12" s="13">
        <v>16.53</v>
      </c>
      <c r="BU12" s="13">
        <v>17.39</v>
      </c>
      <c r="BV12" s="13">
        <v>16.52</v>
      </c>
      <c r="BW12" s="13">
        <v>16.170000000000002</v>
      </c>
      <c r="BX12" s="13">
        <v>16.46</v>
      </c>
      <c r="BY12" s="13">
        <v>16.91</v>
      </c>
      <c r="BZ12" s="13">
        <v>16.899999999999999</v>
      </c>
      <c r="CA12" s="13">
        <v>16.91</v>
      </c>
      <c r="CB12" s="13">
        <v>16.940000000000001</v>
      </c>
      <c r="CC12" s="13">
        <v>16.989999999999998</v>
      </c>
      <c r="CD12" s="13">
        <v>16.98</v>
      </c>
      <c r="CE12" s="13">
        <v>16.170000000000002</v>
      </c>
      <c r="CF12" s="13">
        <v>12.33</v>
      </c>
      <c r="CG12" s="13">
        <v>11.29</v>
      </c>
      <c r="CH12" s="13">
        <v>11.94</v>
      </c>
      <c r="CI12" s="13">
        <v>10.54</v>
      </c>
      <c r="CJ12" s="13">
        <v>6.95</v>
      </c>
      <c r="CK12" s="13">
        <v>7.45</v>
      </c>
      <c r="CL12" s="13">
        <v>7.95</v>
      </c>
      <c r="CM12" s="13">
        <v>8</v>
      </c>
      <c r="CN12" s="13">
        <v>8.0299999999999994</v>
      </c>
      <c r="CO12" s="13">
        <v>8.0399999999999991</v>
      </c>
      <c r="CP12" s="13">
        <v>8.0299999999999994</v>
      </c>
      <c r="CQ12" s="13">
        <v>7.99</v>
      </c>
      <c r="CR12" s="13">
        <v>7.96</v>
      </c>
      <c r="CS12" s="13">
        <v>7.95</v>
      </c>
      <c r="CT12" s="13">
        <v>8.15</v>
      </c>
      <c r="CU12" s="13">
        <v>9.14</v>
      </c>
      <c r="CV12" s="13">
        <v>5.03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5">
        <f t="shared" si="0"/>
        <v>1347.0000000000007</v>
      </c>
    </row>
    <row r="13" spans="1:155" x14ac:dyDescent="0.2">
      <c r="A13" t="s">
        <v>13</v>
      </c>
      <c r="B13" s="13">
        <v>0</v>
      </c>
      <c r="C13" s="13">
        <v>0</v>
      </c>
      <c r="D13" s="13">
        <v>2.37</v>
      </c>
      <c r="E13" s="13">
        <v>5.37</v>
      </c>
      <c r="F13" s="13">
        <v>6</v>
      </c>
      <c r="G13" s="13">
        <v>6.49</v>
      </c>
      <c r="H13" s="13">
        <v>7.11</v>
      </c>
      <c r="I13" s="13">
        <v>6.86</v>
      </c>
      <c r="J13" s="13">
        <v>3.87</v>
      </c>
      <c r="K13" s="13">
        <v>4.01</v>
      </c>
      <c r="L13" s="13">
        <v>4.18</v>
      </c>
      <c r="M13" s="13">
        <v>3.38</v>
      </c>
      <c r="N13" s="13">
        <v>3.17</v>
      </c>
      <c r="O13" s="13">
        <v>3.3</v>
      </c>
      <c r="P13" s="13">
        <v>3.55</v>
      </c>
      <c r="Q13" s="13">
        <v>3.55</v>
      </c>
      <c r="R13" s="13">
        <v>3.38</v>
      </c>
      <c r="S13" s="13">
        <v>3.21</v>
      </c>
      <c r="T13" s="13">
        <v>2.86</v>
      </c>
      <c r="U13" s="13">
        <v>4.3600000000000003</v>
      </c>
      <c r="V13" s="13">
        <v>11.16</v>
      </c>
      <c r="W13" s="13">
        <v>8.8800000000000008</v>
      </c>
      <c r="X13" s="13">
        <v>9.1999999999999993</v>
      </c>
      <c r="Y13" s="13">
        <v>8.27</v>
      </c>
      <c r="Z13" s="13">
        <v>7.39</v>
      </c>
      <c r="AA13" s="13">
        <v>6.54</v>
      </c>
      <c r="AB13" s="13">
        <v>6.42</v>
      </c>
      <c r="AC13" s="13">
        <v>9.23</v>
      </c>
      <c r="AD13" s="13">
        <v>12.72</v>
      </c>
      <c r="AE13" s="13">
        <v>16.600000000000001</v>
      </c>
      <c r="AF13" s="13">
        <v>20.84</v>
      </c>
      <c r="AG13" s="13">
        <v>24.77</v>
      </c>
      <c r="AH13" s="13">
        <v>20.98</v>
      </c>
      <c r="AI13" s="13">
        <v>30.08</v>
      </c>
      <c r="AJ13" s="13">
        <v>24.09</v>
      </c>
      <c r="AK13" s="13">
        <v>20.28</v>
      </c>
      <c r="AL13" s="13">
        <v>17.55</v>
      </c>
      <c r="AM13" s="13">
        <v>19.75</v>
      </c>
      <c r="AN13" s="13">
        <v>12.35</v>
      </c>
      <c r="AO13" s="13">
        <v>6.3</v>
      </c>
      <c r="AP13" s="13">
        <v>9.41</v>
      </c>
      <c r="AQ13" s="13">
        <v>13.72</v>
      </c>
      <c r="AR13" s="13">
        <v>13.41</v>
      </c>
      <c r="AS13" s="13">
        <v>11.06</v>
      </c>
      <c r="AT13" s="13">
        <v>13.82</v>
      </c>
      <c r="AU13" s="13">
        <v>12.02</v>
      </c>
      <c r="AV13" s="13">
        <v>14.9</v>
      </c>
      <c r="AW13" s="13">
        <v>26.86</v>
      </c>
      <c r="AX13" s="13">
        <v>33.22</v>
      </c>
      <c r="AY13" s="13">
        <v>33.29</v>
      </c>
      <c r="AZ13" s="13">
        <v>32.44</v>
      </c>
      <c r="BA13" s="13">
        <v>32.32</v>
      </c>
      <c r="BB13" s="13">
        <v>32.72</v>
      </c>
      <c r="BC13" s="13">
        <v>32.33</v>
      </c>
      <c r="BD13" s="13">
        <v>32.32</v>
      </c>
      <c r="BE13" s="13">
        <v>28.96</v>
      </c>
      <c r="BF13" s="13">
        <v>31.34</v>
      </c>
      <c r="BG13" s="13">
        <v>25.96</v>
      </c>
      <c r="BH13" s="13">
        <v>31.41</v>
      </c>
      <c r="BI13" s="13">
        <v>30.65</v>
      </c>
      <c r="BJ13" s="13">
        <v>30.06</v>
      </c>
      <c r="BK13" s="13">
        <v>27.13</v>
      </c>
      <c r="BL13" s="13">
        <v>24.9</v>
      </c>
      <c r="BM13" s="13">
        <v>26.31</v>
      </c>
      <c r="BN13" s="13">
        <v>35.880000000000003</v>
      </c>
      <c r="BO13" s="13">
        <v>37.200000000000003</v>
      </c>
      <c r="BP13" s="13">
        <v>32.4</v>
      </c>
      <c r="BQ13" s="13">
        <v>27.9</v>
      </c>
      <c r="BR13" s="13">
        <v>22.45</v>
      </c>
      <c r="BS13" s="13">
        <v>17.29</v>
      </c>
      <c r="BT13" s="13">
        <v>16.350000000000001</v>
      </c>
      <c r="BU13" s="13">
        <v>32.229999999999997</v>
      </c>
      <c r="BV13" s="13">
        <v>32.799999999999997</v>
      </c>
      <c r="BW13" s="13">
        <v>32.65</v>
      </c>
      <c r="BX13" s="13">
        <v>32.69</v>
      </c>
      <c r="BY13" s="13">
        <v>33.049999999999997</v>
      </c>
      <c r="BZ13" s="13">
        <v>32.700000000000003</v>
      </c>
      <c r="CA13" s="13">
        <v>32.35</v>
      </c>
      <c r="CB13" s="13">
        <v>31.78</v>
      </c>
      <c r="CC13" s="13">
        <v>30.24</v>
      </c>
      <c r="CD13" s="13">
        <v>24.96</v>
      </c>
      <c r="CE13" s="13">
        <v>24.58</v>
      </c>
      <c r="CF13" s="13">
        <v>21.03</v>
      </c>
      <c r="CG13" s="13">
        <v>20.18</v>
      </c>
      <c r="CH13" s="13">
        <v>17.53</v>
      </c>
      <c r="CI13" s="13">
        <v>15.13</v>
      </c>
      <c r="CJ13" s="13">
        <v>12.33</v>
      </c>
      <c r="CK13" s="13">
        <v>10.34</v>
      </c>
      <c r="CL13" s="13">
        <v>9.09</v>
      </c>
      <c r="CM13" s="13">
        <v>9.09</v>
      </c>
      <c r="CN13" s="13">
        <v>9.2200000000000006</v>
      </c>
      <c r="CO13" s="13">
        <v>9.24</v>
      </c>
      <c r="CP13" s="13">
        <v>9.11</v>
      </c>
      <c r="CQ13" s="13">
        <v>8.6</v>
      </c>
      <c r="CR13" s="13">
        <v>8.2200000000000006</v>
      </c>
      <c r="CS13" s="13">
        <v>8.08</v>
      </c>
      <c r="CT13" s="13">
        <v>3.78</v>
      </c>
      <c r="CU13" s="13">
        <v>1.6</v>
      </c>
      <c r="CV13" s="13">
        <v>1.61</v>
      </c>
      <c r="CW13" s="13">
        <v>1.62</v>
      </c>
      <c r="CX13" s="13">
        <v>1.62</v>
      </c>
      <c r="CY13" s="13">
        <v>1.62</v>
      </c>
      <c r="CZ13" s="13">
        <v>1.61</v>
      </c>
      <c r="DA13" s="13">
        <v>1.62</v>
      </c>
      <c r="DB13" s="13">
        <v>1.65</v>
      </c>
      <c r="DC13" s="13">
        <v>1.64</v>
      </c>
      <c r="DD13" s="13">
        <v>1.66</v>
      </c>
      <c r="DE13" s="13">
        <v>1.66</v>
      </c>
      <c r="DF13" s="13">
        <v>1.61</v>
      </c>
      <c r="DG13" s="13">
        <v>1.83</v>
      </c>
      <c r="DH13" s="13">
        <v>2.09</v>
      </c>
      <c r="DI13" s="13">
        <v>2.2799999999999998</v>
      </c>
      <c r="DJ13" s="13">
        <v>2.52</v>
      </c>
      <c r="DK13" s="13">
        <v>2.5</v>
      </c>
      <c r="DL13" s="13">
        <v>2.5</v>
      </c>
      <c r="DM13" s="13">
        <v>2.5</v>
      </c>
      <c r="DN13" s="13">
        <v>2.5</v>
      </c>
      <c r="DO13" s="13">
        <v>2.4700000000000002</v>
      </c>
      <c r="DP13" s="13">
        <v>2.42</v>
      </c>
      <c r="DQ13" s="13">
        <v>4.03</v>
      </c>
      <c r="DR13" s="13">
        <v>5.24</v>
      </c>
      <c r="DS13" s="13">
        <v>5.19</v>
      </c>
      <c r="DT13" s="13">
        <v>5.09</v>
      </c>
      <c r="DU13" s="13">
        <v>4.84</v>
      </c>
      <c r="DV13" s="13">
        <v>4.72</v>
      </c>
      <c r="DW13" s="13">
        <v>4.79</v>
      </c>
      <c r="DX13" s="13">
        <v>4.28</v>
      </c>
      <c r="DY13" s="13">
        <v>4.3499999999999996</v>
      </c>
      <c r="DZ13" s="13">
        <v>4.5199999999999996</v>
      </c>
      <c r="EA13" s="13">
        <v>4.6100000000000003</v>
      </c>
      <c r="EB13" s="13">
        <v>5.26</v>
      </c>
      <c r="EC13" s="13">
        <v>3.2</v>
      </c>
      <c r="ED13" s="13">
        <v>4.91</v>
      </c>
      <c r="EE13" s="13">
        <v>9.99</v>
      </c>
      <c r="EF13" s="13">
        <v>5.01</v>
      </c>
      <c r="EG13" s="13">
        <v>4.9000000000000004</v>
      </c>
      <c r="EH13" s="13">
        <v>5.46</v>
      </c>
      <c r="EI13" s="13">
        <v>5.43</v>
      </c>
      <c r="EJ13" s="13">
        <v>3.93</v>
      </c>
      <c r="EK13" s="13">
        <v>3.48</v>
      </c>
      <c r="EL13" s="13">
        <v>3.79</v>
      </c>
      <c r="EM13" s="13">
        <v>4.1500000000000004</v>
      </c>
      <c r="EN13" s="13">
        <v>4.1500000000000004</v>
      </c>
      <c r="EO13" s="13">
        <v>4.5599999999999996</v>
      </c>
      <c r="EP13" s="13">
        <v>4.6500000000000004</v>
      </c>
      <c r="EQ13" s="13">
        <v>2.23</v>
      </c>
      <c r="ER13" s="13">
        <v>2.91</v>
      </c>
      <c r="ES13" s="13">
        <v>3.67</v>
      </c>
      <c r="ET13" s="13">
        <v>4.47</v>
      </c>
      <c r="EU13" s="13">
        <v>5.52</v>
      </c>
      <c r="EV13" s="13">
        <v>4.16</v>
      </c>
      <c r="EW13" s="13">
        <v>4.59</v>
      </c>
      <c r="EX13" s="13">
        <v>4.67</v>
      </c>
      <c r="EY13" s="5">
        <f t="shared" si="0"/>
        <v>1871.3299999999995</v>
      </c>
    </row>
    <row r="14" spans="1:155" x14ac:dyDescent="0.2">
      <c r="A14" t="s">
        <v>14</v>
      </c>
      <c r="B14" s="13">
        <v>4.58</v>
      </c>
      <c r="C14" s="13">
        <v>4.5599999999999996</v>
      </c>
      <c r="D14" s="13">
        <v>4.49</v>
      </c>
      <c r="E14" s="13">
        <v>4.17</v>
      </c>
      <c r="F14" s="13">
        <v>5.5</v>
      </c>
      <c r="G14" s="13">
        <v>11.82</v>
      </c>
      <c r="H14" s="13">
        <v>11.75</v>
      </c>
      <c r="I14" s="13">
        <v>11.74</v>
      </c>
      <c r="J14" s="13">
        <v>11.96</v>
      </c>
      <c r="K14" s="13">
        <v>12.19</v>
      </c>
      <c r="L14" s="13">
        <v>12.56</v>
      </c>
      <c r="M14" s="13">
        <v>12.58</v>
      </c>
      <c r="N14" s="13">
        <v>12.52</v>
      </c>
      <c r="O14" s="13">
        <v>16.149999999999999</v>
      </c>
      <c r="P14" s="13">
        <v>16.21</v>
      </c>
      <c r="Q14" s="13">
        <v>16.53</v>
      </c>
      <c r="R14" s="13">
        <v>16.48</v>
      </c>
      <c r="S14" s="13">
        <v>12.8</v>
      </c>
      <c r="T14" s="13">
        <v>10.63</v>
      </c>
      <c r="U14" s="13">
        <v>21.16</v>
      </c>
      <c r="V14" s="13">
        <v>29.69</v>
      </c>
      <c r="W14" s="13">
        <v>29.03</v>
      </c>
      <c r="X14" s="13">
        <v>29.1</v>
      </c>
      <c r="Y14" s="13">
        <v>29.65</v>
      </c>
      <c r="Z14" s="13">
        <v>30.23</v>
      </c>
      <c r="AA14" s="13">
        <v>29.68</v>
      </c>
      <c r="AB14" s="13">
        <v>25.61</v>
      </c>
      <c r="AC14" s="13">
        <v>24.4</v>
      </c>
      <c r="AD14" s="13">
        <v>37.75</v>
      </c>
      <c r="AE14" s="13">
        <v>25.76</v>
      </c>
      <c r="AF14" s="13">
        <v>17.87</v>
      </c>
      <c r="AG14" s="13">
        <v>57.21</v>
      </c>
      <c r="AH14" s="13">
        <v>95.34</v>
      </c>
      <c r="AI14" s="13">
        <v>110.44</v>
      </c>
      <c r="AJ14" s="13">
        <v>83.9</v>
      </c>
      <c r="AK14" s="13">
        <v>80.64</v>
      </c>
      <c r="AL14" s="13">
        <v>80.489999999999995</v>
      </c>
      <c r="AM14" s="13">
        <v>80.13</v>
      </c>
      <c r="AN14" s="13">
        <v>79.7</v>
      </c>
      <c r="AO14" s="13">
        <v>75.06</v>
      </c>
      <c r="AP14" s="13">
        <v>75.760000000000005</v>
      </c>
      <c r="AQ14" s="13">
        <v>75.58</v>
      </c>
      <c r="AR14" s="13">
        <v>74.06</v>
      </c>
      <c r="AS14" s="13">
        <v>72.489999999999995</v>
      </c>
      <c r="AT14" s="13">
        <v>69.709999999999994</v>
      </c>
      <c r="AU14" s="13">
        <v>62.11</v>
      </c>
      <c r="AV14" s="13">
        <v>57.29</v>
      </c>
      <c r="AW14" s="13">
        <v>70.37</v>
      </c>
      <c r="AX14" s="13">
        <v>76.599999999999994</v>
      </c>
      <c r="AY14" s="13">
        <v>73.540000000000006</v>
      </c>
      <c r="AZ14" s="13">
        <v>69.040000000000006</v>
      </c>
      <c r="BA14" s="13">
        <v>68.08</v>
      </c>
      <c r="BB14" s="13">
        <v>67.59</v>
      </c>
      <c r="BC14" s="13">
        <v>65.92</v>
      </c>
      <c r="BD14" s="13">
        <v>65.73</v>
      </c>
      <c r="BE14" s="13">
        <v>66.180000000000007</v>
      </c>
      <c r="BF14" s="13">
        <v>67.69</v>
      </c>
      <c r="BG14" s="13">
        <v>72.94</v>
      </c>
      <c r="BH14" s="13">
        <v>73.09</v>
      </c>
      <c r="BI14" s="13">
        <v>72.7</v>
      </c>
      <c r="BJ14" s="13">
        <v>71.599999999999994</v>
      </c>
      <c r="BK14" s="13">
        <v>66.53</v>
      </c>
      <c r="BL14" s="13">
        <v>63.43</v>
      </c>
      <c r="BM14" s="13">
        <v>35.630000000000003</v>
      </c>
      <c r="BN14" s="13">
        <v>25.96</v>
      </c>
      <c r="BO14" s="13">
        <v>25.98</v>
      </c>
      <c r="BP14" s="13">
        <v>26.25</v>
      </c>
      <c r="BQ14" s="13">
        <v>13.72</v>
      </c>
      <c r="BR14" s="13">
        <v>7.84</v>
      </c>
      <c r="BS14" s="13">
        <v>7.48</v>
      </c>
      <c r="BT14" s="13">
        <v>7.36</v>
      </c>
      <c r="BU14" s="13">
        <v>47.83</v>
      </c>
      <c r="BV14" s="13">
        <v>62.01</v>
      </c>
      <c r="BW14" s="13">
        <v>59.44</v>
      </c>
      <c r="BX14" s="13">
        <v>59.58</v>
      </c>
      <c r="BY14" s="13">
        <v>58.94</v>
      </c>
      <c r="BZ14" s="13">
        <v>60.42</v>
      </c>
      <c r="CA14" s="13">
        <v>62.25</v>
      </c>
      <c r="CB14" s="13">
        <v>62.83</v>
      </c>
      <c r="CC14" s="13">
        <v>60.3</v>
      </c>
      <c r="CD14" s="13">
        <v>30.8</v>
      </c>
      <c r="CE14" s="13">
        <v>16.53</v>
      </c>
      <c r="CF14" s="13">
        <v>16.420000000000002</v>
      </c>
      <c r="CG14" s="13">
        <v>16.010000000000002</v>
      </c>
      <c r="CH14" s="13">
        <v>16.309999999999999</v>
      </c>
      <c r="CI14" s="13">
        <v>13.94</v>
      </c>
      <c r="CJ14" s="13">
        <v>16</v>
      </c>
      <c r="CK14" s="13">
        <v>16.29</v>
      </c>
      <c r="CL14" s="13">
        <v>15.41</v>
      </c>
      <c r="CM14" s="13">
        <v>10.42</v>
      </c>
      <c r="CN14" s="13">
        <v>7.69</v>
      </c>
      <c r="CO14" s="13">
        <v>7.65</v>
      </c>
      <c r="CP14" s="13">
        <v>7.46</v>
      </c>
      <c r="CQ14" s="13">
        <v>7.15</v>
      </c>
      <c r="CR14" s="13">
        <v>7.18</v>
      </c>
      <c r="CS14" s="13">
        <v>7.19</v>
      </c>
      <c r="CT14" s="13">
        <v>7.31</v>
      </c>
      <c r="CU14" s="13">
        <v>7.55</v>
      </c>
      <c r="CV14" s="13">
        <v>7.56</v>
      </c>
      <c r="CW14" s="13">
        <v>7.48</v>
      </c>
      <c r="CX14" s="13">
        <v>7.44</v>
      </c>
      <c r="CY14" s="13">
        <v>7.62</v>
      </c>
      <c r="CZ14" s="13">
        <v>7.64</v>
      </c>
      <c r="DA14" s="13">
        <v>7.62</v>
      </c>
      <c r="DB14" s="13">
        <v>7.15</v>
      </c>
      <c r="DC14" s="13">
        <v>7.63</v>
      </c>
      <c r="DD14" s="13">
        <v>7.62</v>
      </c>
      <c r="DE14" s="13">
        <v>7.23</v>
      </c>
      <c r="DF14" s="13">
        <v>7.54</v>
      </c>
      <c r="DG14" s="13">
        <v>8.09</v>
      </c>
      <c r="DH14" s="13">
        <v>8.76</v>
      </c>
      <c r="DI14" s="13">
        <v>8.77</v>
      </c>
      <c r="DJ14" s="13">
        <v>8.76</v>
      </c>
      <c r="DK14" s="13">
        <v>8.76</v>
      </c>
      <c r="DL14" s="13">
        <v>8.43</v>
      </c>
      <c r="DM14" s="13">
        <v>7.81</v>
      </c>
      <c r="DN14" s="13">
        <v>7.65</v>
      </c>
      <c r="DO14" s="13">
        <v>7.63</v>
      </c>
      <c r="DP14" s="13">
        <v>7.62</v>
      </c>
      <c r="DQ14" s="13">
        <v>7.62</v>
      </c>
      <c r="DR14" s="13">
        <v>7.62</v>
      </c>
      <c r="DS14" s="13">
        <v>7.62</v>
      </c>
      <c r="DT14" s="13">
        <v>7.63</v>
      </c>
      <c r="DU14" s="13">
        <v>7.62</v>
      </c>
      <c r="DV14" s="13">
        <v>7.64</v>
      </c>
      <c r="DW14" s="13">
        <v>7.65</v>
      </c>
      <c r="DX14" s="13">
        <v>7.68</v>
      </c>
      <c r="DY14" s="13">
        <v>7.68</v>
      </c>
      <c r="DZ14" s="13">
        <v>7.69</v>
      </c>
      <c r="EA14" s="13">
        <v>7.7</v>
      </c>
      <c r="EB14" s="13">
        <v>7.68</v>
      </c>
      <c r="EC14" s="13">
        <v>7.7</v>
      </c>
      <c r="ED14" s="13">
        <v>7.75</v>
      </c>
      <c r="EE14" s="13">
        <v>7.71</v>
      </c>
      <c r="EF14" s="13">
        <v>7.62</v>
      </c>
      <c r="EG14" s="13">
        <v>7.56</v>
      </c>
      <c r="EH14" s="13">
        <v>7.57</v>
      </c>
      <c r="EI14" s="13">
        <v>8.91</v>
      </c>
      <c r="EJ14" s="13">
        <v>9.98</v>
      </c>
      <c r="EK14" s="13">
        <v>10.02</v>
      </c>
      <c r="EL14" s="13">
        <v>10.029999999999999</v>
      </c>
      <c r="EM14" s="13">
        <v>9.99</v>
      </c>
      <c r="EN14" s="13">
        <v>9.9700000000000006</v>
      </c>
      <c r="EO14" s="13">
        <v>9.85</v>
      </c>
      <c r="EP14" s="13">
        <v>8.61</v>
      </c>
      <c r="EQ14" s="13">
        <v>7.81</v>
      </c>
      <c r="ER14" s="13">
        <v>7.76</v>
      </c>
      <c r="ES14" s="13">
        <v>7.84</v>
      </c>
      <c r="ET14" s="13">
        <v>7.6</v>
      </c>
      <c r="EU14" s="13">
        <v>7.28</v>
      </c>
      <c r="EV14" s="13">
        <v>7.57</v>
      </c>
      <c r="EW14" s="13">
        <v>7.66</v>
      </c>
      <c r="EX14" s="13">
        <v>7.54</v>
      </c>
      <c r="EY14" s="5">
        <f t="shared" si="0"/>
        <v>4232.1900000000005</v>
      </c>
    </row>
    <row r="15" spans="1:155" x14ac:dyDescent="0.2">
      <c r="A15" t="s">
        <v>15</v>
      </c>
      <c r="B15" s="13">
        <v>0.02</v>
      </c>
      <c r="C15" s="13">
        <v>0.02</v>
      </c>
      <c r="D15" s="13">
        <v>0.03</v>
      </c>
      <c r="E15" s="13">
        <v>0.05</v>
      </c>
      <c r="F15" s="13">
        <v>0.06</v>
      </c>
      <c r="G15" s="13">
        <v>0.06</v>
      </c>
      <c r="H15" s="13">
        <v>0.06</v>
      </c>
      <c r="I15" s="13">
        <v>7.0000000000000007E-2</v>
      </c>
      <c r="J15" s="13">
        <v>0.06</v>
      </c>
      <c r="K15" s="13">
        <v>0.05</v>
      </c>
      <c r="L15" s="13">
        <v>0.05</v>
      </c>
      <c r="M15" s="13">
        <v>0.05</v>
      </c>
      <c r="N15" s="13">
        <v>0.04</v>
      </c>
      <c r="O15" s="13">
        <v>0.04</v>
      </c>
      <c r="P15" s="13">
        <v>0.04</v>
      </c>
      <c r="Q15" s="13">
        <v>0.04</v>
      </c>
      <c r="R15" s="13">
        <v>0.04</v>
      </c>
      <c r="S15" s="13">
        <v>0.05</v>
      </c>
      <c r="T15" s="13">
        <v>7.0000000000000007E-2</v>
      </c>
      <c r="U15" s="13">
        <v>0.18</v>
      </c>
      <c r="V15" s="13">
        <v>0.31</v>
      </c>
      <c r="W15" s="13">
        <v>0.44</v>
      </c>
      <c r="X15" s="13">
        <v>0.56999999999999995</v>
      </c>
      <c r="Y15" s="13">
        <v>0.69</v>
      </c>
      <c r="Z15" s="13">
        <v>0.82</v>
      </c>
      <c r="AA15" s="13">
        <v>2.29</v>
      </c>
      <c r="AB15" s="13">
        <v>4.26</v>
      </c>
      <c r="AC15" s="13">
        <v>4.1500000000000004</v>
      </c>
      <c r="AD15" s="13">
        <v>4</v>
      </c>
      <c r="AE15" s="13">
        <v>3.88</v>
      </c>
      <c r="AF15" s="13">
        <v>3.76</v>
      </c>
      <c r="AG15" s="13">
        <v>3.65</v>
      </c>
      <c r="AH15" s="13">
        <v>3.59</v>
      </c>
      <c r="AI15" s="13">
        <v>3.74</v>
      </c>
      <c r="AJ15" s="13">
        <v>3.87</v>
      </c>
      <c r="AK15" s="13">
        <v>4.26</v>
      </c>
      <c r="AL15" s="13">
        <v>4.6500000000000004</v>
      </c>
      <c r="AM15" s="13">
        <v>4.67</v>
      </c>
      <c r="AN15" s="13">
        <v>4.78</v>
      </c>
      <c r="AO15" s="13">
        <v>4.78</v>
      </c>
      <c r="AP15" s="13">
        <v>4.4400000000000004</v>
      </c>
      <c r="AQ15" s="13">
        <v>3.76</v>
      </c>
      <c r="AR15" s="13">
        <v>4.18</v>
      </c>
      <c r="AS15" s="13">
        <v>6.03</v>
      </c>
      <c r="AT15" s="13">
        <v>5.88</v>
      </c>
      <c r="AU15" s="13">
        <v>5.6</v>
      </c>
      <c r="AV15" s="13">
        <v>5.16</v>
      </c>
      <c r="AW15" s="13">
        <v>4.43</v>
      </c>
      <c r="AX15" s="13">
        <v>4.4400000000000004</v>
      </c>
      <c r="AY15" s="13">
        <v>3.77</v>
      </c>
      <c r="AZ15" s="13">
        <v>3.56</v>
      </c>
      <c r="BA15" s="13">
        <v>4.33</v>
      </c>
      <c r="BB15" s="13">
        <v>4.6100000000000003</v>
      </c>
      <c r="BC15" s="13">
        <v>4.45</v>
      </c>
      <c r="BD15" s="13">
        <v>4.0999999999999996</v>
      </c>
      <c r="BE15" s="13">
        <v>4.09</v>
      </c>
      <c r="BF15" s="13">
        <v>3.84</v>
      </c>
      <c r="BG15" s="13">
        <v>4.29</v>
      </c>
      <c r="BH15" s="13">
        <v>3.89</v>
      </c>
      <c r="BI15" s="13">
        <v>3.56</v>
      </c>
      <c r="BJ15" s="13">
        <v>3.52</v>
      </c>
      <c r="BK15" s="13">
        <v>3.01</v>
      </c>
      <c r="BL15" s="13">
        <v>2.42</v>
      </c>
      <c r="BM15" s="13">
        <v>3.76</v>
      </c>
      <c r="BN15" s="13">
        <v>4.16</v>
      </c>
      <c r="BO15" s="13">
        <v>3.78</v>
      </c>
      <c r="BP15" s="13">
        <v>3.18</v>
      </c>
      <c r="BQ15" s="13">
        <v>3.07</v>
      </c>
      <c r="BR15" s="13">
        <v>4.1100000000000003</v>
      </c>
      <c r="BS15" s="13">
        <v>4.3899999999999997</v>
      </c>
      <c r="BT15" s="13">
        <v>4.0999999999999996</v>
      </c>
      <c r="BU15" s="13">
        <v>4.5</v>
      </c>
      <c r="BV15" s="13">
        <v>3.29</v>
      </c>
      <c r="BW15" s="13">
        <v>3.37</v>
      </c>
      <c r="BX15" s="13">
        <v>3.39</v>
      </c>
      <c r="BY15" s="13">
        <v>3.37</v>
      </c>
      <c r="BZ15" s="13">
        <v>3.37</v>
      </c>
      <c r="CA15" s="13">
        <v>3.41</v>
      </c>
      <c r="CB15" s="13">
        <v>3.44</v>
      </c>
      <c r="CC15" s="13">
        <v>3.47</v>
      </c>
      <c r="CD15" s="13">
        <v>3.6</v>
      </c>
      <c r="CE15" s="13">
        <v>3.75</v>
      </c>
      <c r="CF15" s="13">
        <v>3.45</v>
      </c>
      <c r="CG15" s="13">
        <v>3.09</v>
      </c>
      <c r="CH15" s="13">
        <v>2.69</v>
      </c>
      <c r="CI15" s="13">
        <v>1.83</v>
      </c>
      <c r="CJ15" s="13">
        <v>1.82</v>
      </c>
      <c r="CK15" s="13">
        <v>1.81</v>
      </c>
      <c r="CL15" s="13">
        <v>0.94</v>
      </c>
      <c r="CM15" s="13">
        <v>0.02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5">
        <f t="shared" si="0"/>
        <v>246.75999999999993</v>
      </c>
    </row>
    <row r="16" spans="1:155" x14ac:dyDescent="0.2">
      <c r="A16" t="s">
        <v>16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5">
        <f t="shared" si="0"/>
        <v>0</v>
      </c>
    </row>
    <row r="17" spans="1:155" x14ac:dyDescent="0.2">
      <c r="A17" t="s">
        <v>17</v>
      </c>
      <c r="B17" s="13">
        <v>3.82</v>
      </c>
      <c r="C17" s="13">
        <v>4.66</v>
      </c>
      <c r="D17" s="13">
        <v>5.89</v>
      </c>
      <c r="E17" s="13">
        <v>4.76</v>
      </c>
      <c r="F17" s="13">
        <v>1.92</v>
      </c>
      <c r="G17" s="13">
        <v>1.81</v>
      </c>
      <c r="H17" s="13">
        <v>2.1800000000000002</v>
      </c>
      <c r="I17" s="13">
        <v>2.64</v>
      </c>
      <c r="J17" s="13">
        <v>3.18</v>
      </c>
      <c r="K17" s="13">
        <v>3.76</v>
      </c>
      <c r="L17" s="13">
        <v>4.42</v>
      </c>
      <c r="M17" s="13">
        <v>4.9400000000000004</v>
      </c>
      <c r="N17" s="13">
        <v>4.22</v>
      </c>
      <c r="O17" s="13">
        <v>3.38</v>
      </c>
      <c r="P17" s="13">
        <v>2.65</v>
      </c>
      <c r="Q17" s="13">
        <v>2.0699999999999998</v>
      </c>
      <c r="R17" s="13">
        <v>1.66</v>
      </c>
      <c r="S17" s="13">
        <v>1.25</v>
      </c>
      <c r="T17" s="13">
        <v>1.01</v>
      </c>
      <c r="U17" s="13">
        <v>1.56</v>
      </c>
      <c r="V17" s="13">
        <v>2.25</v>
      </c>
      <c r="W17" s="13">
        <v>3.29</v>
      </c>
      <c r="X17" s="13">
        <v>4.6100000000000003</v>
      </c>
      <c r="Y17" s="13">
        <v>6.07</v>
      </c>
      <c r="Z17" s="13">
        <v>7.35</v>
      </c>
      <c r="AA17" s="13">
        <v>8.64</v>
      </c>
      <c r="AB17" s="13">
        <v>9.92</v>
      </c>
      <c r="AC17" s="13">
        <v>10.78</v>
      </c>
      <c r="AD17" s="13">
        <v>9.58</v>
      </c>
      <c r="AE17" s="13">
        <v>8.83</v>
      </c>
      <c r="AF17" s="13">
        <v>9.3699999999999992</v>
      </c>
      <c r="AG17" s="13">
        <v>9.4499999999999993</v>
      </c>
      <c r="AH17" s="13">
        <v>9.68</v>
      </c>
      <c r="AI17" s="13">
        <v>10.09</v>
      </c>
      <c r="AJ17" s="13">
        <v>10.029999999999999</v>
      </c>
      <c r="AK17" s="13">
        <v>9.5299999999999994</v>
      </c>
      <c r="AL17" s="13">
        <v>9.61</v>
      </c>
      <c r="AM17" s="13">
        <v>9.2799999999999994</v>
      </c>
      <c r="AN17" s="13">
        <v>9.18</v>
      </c>
      <c r="AO17" s="13">
        <v>8.42</v>
      </c>
      <c r="AP17" s="13">
        <v>8.18</v>
      </c>
      <c r="AQ17" s="13">
        <v>7.84</v>
      </c>
      <c r="AR17" s="13">
        <v>7.3</v>
      </c>
      <c r="AS17" s="13">
        <v>6.81</v>
      </c>
      <c r="AT17" s="13">
        <v>6.19</v>
      </c>
      <c r="AU17" s="13">
        <v>5.04</v>
      </c>
      <c r="AV17" s="13">
        <v>4.34</v>
      </c>
      <c r="AW17" s="13">
        <v>3.72</v>
      </c>
      <c r="AX17" s="13">
        <v>3.39</v>
      </c>
      <c r="AY17" s="13">
        <v>2.96</v>
      </c>
      <c r="AZ17" s="13">
        <v>2.67</v>
      </c>
      <c r="BA17" s="13">
        <v>2.81</v>
      </c>
      <c r="BB17" s="13">
        <v>2.99</v>
      </c>
      <c r="BC17" s="13">
        <v>3.04</v>
      </c>
      <c r="BD17" s="13">
        <v>3.42</v>
      </c>
      <c r="BE17" s="13">
        <v>3.75</v>
      </c>
      <c r="BF17" s="13">
        <v>3.65</v>
      </c>
      <c r="BG17" s="13">
        <v>4</v>
      </c>
      <c r="BH17" s="13">
        <v>3.36</v>
      </c>
      <c r="BI17" s="13">
        <v>2.89</v>
      </c>
      <c r="BJ17" s="13">
        <v>2.65</v>
      </c>
      <c r="BK17" s="13">
        <v>2.57</v>
      </c>
      <c r="BL17" s="13">
        <v>2.5</v>
      </c>
      <c r="BM17" s="13">
        <v>2.81</v>
      </c>
      <c r="BN17" s="13">
        <v>2.96</v>
      </c>
      <c r="BO17" s="13">
        <v>2.83</v>
      </c>
      <c r="BP17" s="13">
        <v>2.79</v>
      </c>
      <c r="BQ17" s="13">
        <v>2.92</v>
      </c>
      <c r="BR17" s="13">
        <v>2.94</v>
      </c>
      <c r="BS17" s="13">
        <v>2.83</v>
      </c>
      <c r="BT17" s="13">
        <v>2.91</v>
      </c>
      <c r="BU17" s="13">
        <v>4.47</v>
      </c>
      <c r="BV17" s="13">
        <v>3.38</v>
      </c>
      <c r="BW17" s="13">
        <v>2.75</v>
      </c>
      <c r="BX17" s="13">
        <v>2.5499999999999998</v>
      </c>
      <c r="BY17" s="13">
        <v>2.42</v>
      </c>
      <c r="BZ17" s="13">
        <v>2.29</v>
      </c>
      <c r="CA17" s="13">
        <v>2.2799999999999998</v>
      </c>
      <c r="CB17" s="13">
        <v>2.46</v>
      </c>
      <c r="CC17" s="13">
        <v>2.33</v>
      </c>
      <c r="CD17" s="13">
        <v>2.2799999999999998</v>
      </c>
      <c r="CE17" s="13">
        <v>2.38</v>
      </c>
      <c r="CF17" s="13">
        <v>2.17</v>
      </c>
      <c r="CG17" s="13">
        <v>1.71</v>
      </c>
      <c r="CH17" s="13">
        <v>0.64</v>
      </c>
      <c r="CI17" s="13">
        <v>0.26</v>
      </c>
      <c r="CJ17" s="13">
        <v>0.26</v>
      </c>
      <c r="CK17" s="13">
        <v>0.24</v>
      </c>
      <c r="CL17" s="13">
        <v>0.24</v>
      </c>
      <c r="CM17" s="13">
        <v>0.23</v>
      </c>
      <c r="CN17" s="13">
        <v>0.33</v>
      </c>
      <c r="CO17" s="13">
        <v>0.27</v>
      </c>
      <c r="CP17" s="13">
        <v>0.17</v>
      </c>
      <c r="CQ17" s="13">
        <v>0.15</v>
      </c>
      <c r="CR17" s="13">
        <v>0.15</v>
      </c>
      <c r="CS17" s="13">
        <v>0.12</v>
      </c>
      <c r="CT17" s="13">
        <v>0.17</v>
      </c>
      <c r="CU17" s="13">
        <v>0.16</v>
      </c>
      <c r="CV17" s="13">
        <v>0.11</v>
      </c>
      <c r="CW17" s="13">
        <v>0.16</v>
      </c>
      <c r="CX17" s="13">
        <v>0.15</v>
      </c>
      <c r="CY17" s="13">
        <v>0.17</v>
      </c>
      <c r="CZ17" s="13">
        <v>0.2</v>
      </c>
      <c r="DA17" s="13">
        <v>0.23</v>
      </c>
      <c r="DB17" s="13">
        <v>0.19</v>
      </c>
      <c r="DC17" s="13">
        <v>0.2</v>
      </c>
      <c r="DD17" s="13">
        <v>0.2</v>
      </c>
      <c r="DE17" s="13">
        <v>0.17</v>
      </c>
      <c r="DF17" s="13">
        <v>0.17</v>
      </c>
      <c r="DG17" s="13">
        <v>0.19</v>
      </c>
      <c r="DH17" s="13">
        <v>0.23</v>
      </c>
      <c r="DI17" s="13">
        <v>0.38</v>
      </c>
      <c r="DJ17" s="13">
        <v>0.27</v>
      </c>
      <c r="DK17" s="13">
        <v>0.2</v>
      </c>
      <c r="DL17" s="13">
        <v>0.42</v>
      </c>
      <c r="DM17" s="13">
        <v>0.23</v>
      </c>
      <c r="DN17" s="13">
        <v>0.21</v>
      </c>
      <c r="DO17" s="13">
        <v>0.21</v>
      </c>
      <c r="DP17" s="13">
        <v>0.16</v>
      </c>
      <c r="DQ17" s="13">
        <v>0.22</v>
      </c>
      <c r="DR17" s="13">
        <v>0.13</v>
      </c>
      <c r="DS17" s="13">
        <v>0.15</v>
      </c>
      <c r="DT17" s="13">
        <v>0.16</v>
      </c>
      <c r="DU17" s="13">
        <v>0.16</v>
      </c>
      <c r="DV17" s="13">
        <v>0.15</v>
      </c>
      <c r="DW17" s="13">
        <v>0.13</v>
      </c>
      <c r="DX17" s="13">
        <v>0.11</v>
      </c>
      <c r="DY17" s="13">
        <v>7.0000000000000007E-2</v>
      </c>
      <c r="DZ17" s="13">
        <v>7.0000000000000007E-2</v>
      </c>
      <c r="EA17" s="13">
        <v>0.1</v>
      </c>
      <c r="EB17" s="13">
        <v>0.12</v>
      </c>
      <c r="EC17" s="13">
        <v>0.28999999999999998</v>
      </c>
      <c r="ED17" s="13">
        <v>0.35</v>
      </c>
      <c r="EE17" s="13">
        <v>0.27</v>
      </c>
      <c r="EF17" s="13">
        <v>0.26</v>
      </c>
      <c r="EG17" s="13">
        <v>0.26</v>
      </c>
      <c r="EH17" s="13">
        <v>0.26</v>
      </c>
      <c r="EI17" s="13">
        <v>0.14000000000000001</v>
      </c>
      <c r="EJ17" s="13">
        <v>0.14000000000000001</v>
      </c>
      <c r="EK17" s="13">
        <v>0.15</v>
      </c>
      <c r="EL17" s="13">
        <v>0.15</v>
      </c>
      <c r="EM17" s="13">
        <v>0.15</v>
      </c>
      <c r="EN17" s="13">
        <v>0.15</v>
      </c>
      <c r="EO17" s="13">
        <v>0.15</v>
      </c>
      <c r="EP17" s="13">
        <v>0.14000000000000001</v>
      </c>
      <c r="EQ17" s="13">
        <v>0.14000000000000001</v>
      </c>
      <c r="ER17" s="13">
        <v>0.14000000000000001</v>
      </c>
      <c r="ES17" s="13">
        <v>0.14000000000000001</v>
      </c>
      <c r="ET17" s="13">
        <v>0.14000000000000001</v>
      </c>
      <c r="EU17" s="13">
        <v>0.14000000000000001</v>
      </c>
      <c r="EV17" s="13">
        <v>0.2</v>
      </c>
      <c r="EW17" s="13">
        <v>7.0000000000000007E-2</v>
      </c>
      <c r="EX17" s="13">
        <v>0.03</v>
      </c>
      <c r="EY17" s="5">
        <f t="shared" si="0"/>
        <v>393.53999999999979</v>
      </c>
    </row>
    <row r="18" spans="1:155" x14ac:dyDescent="0.2">
      <c r="A18" t="s">
        <v>18</v>
      </c>
      <c r="B18" s="13">
        <v>3.26</v>
      </c>
      <c r="C18" s="13">
        <v>3.13</v>
      </c>
      <c r="D18" s="13">
        <v>3.05</v>
      </c>
      <c r="E18" s="13">
        <v>2.68</v>
      </c>
      <c r="F18" s="13">
        <v>2.33</v>
      </c>
      <c r="G18" s="13">
        <v>4.32</v>
      </c>
      <c r="H18" s="13">
        <v>3.34</v>
      </c>
      <c r="I18" s="13">
        <v>3.41</v>
      </c>
      <c r="J18" s="13">
        <v>3.45</v>
      </c>
      <c r="K18" s="13">
        <v>3.42</v>
      </c>
      <c r="L18" s="13">
        <v>3.47</v>
      </c>
      <c r="M18" s="13">
        <v>3.31</v>
      </c>
      <c r="N18" s="13">
        <v>3.05</v>
      </c>
      <c r="O18" s="13">
        <v>2.94</v>
      </c>
      <c r="P18" s="13">
        <v>2.88</v>
      </c>
      <c r="Q18" s="13">
        <v>2.87</v>
      </c>
      <c r="R18" s="13">
        <v>2.84</v>
      </c>
      <c r="S18" s="13">
        <v>2.52</v>
      </c>
      <c r="T18" s="13">
        <v>2.12</v>
      </c>
      <c r="U18" s="13">
        <v>2.08</v>
      </c>
      <c r="V18" s="13">
        <v>2.11</v>
      </c>
      <c r="W18" s="13">
        <v>2.14</v>
      </c>
      <c r="X18" s="13">
        <v>2.15</v>
      </c>
      <c r="Y18" s="13">
        <v>2.19</v>
      </c>
      <c r="Z18" s="13">
        <v>2.25</v>
      </c>
      <c r="AA18" s="13">
        <v>4.72</v>
      </c>
      <c r="AB18" s="13">
        <v>6.86</v>
      </c>
      <c r="AC18" s="13">
        <v>11.67</v>
      </c>
      <c r="AD18" s="13">
        <v>23.37</v>
      </c>
      <c r="AE18" s="13">
        <v>21.32</v>
      </c>
      <c r="AF18" s="13">
        <v>22.6</v>
      </c>
      <c r="AG18" s="13">
        <v>21.26</v>
      </c>
      <c r="AH18" s="13">
        <v>17.21</v>
      </c>
      <c r="AI18" s="13">
        <v>18.48</v>
      </c>
      <c r="AJ18" s="13">
        <v>20.59</v>
      </c>
      <c r="AK18" s="13">
        <v>17.63</v>
      </c>
      <c r="AL18" s="13">
        <v>21.07</v>
      </c>
      <c r="AM18" s="13">
        <v>19.059999999999999</v>
      </c>
      <c r="AN18" s="13">
        <v>19.16</v>
      </c>
      <c r="AO18" s="13">
        <v>17</v>
      </c>
      <c r="AP18" s="13">
        <v>18.11</v>
      </c>
      <c r="AQ18" s="13">
        <v>17.5</v>
      </c>
      <c r="AR18" s="13">
        <v>16.11</v>
      </c>
      <c r="AS18" s="13">
        <v>15.07</v>
      </c>
      <c r="AT18" s="13">
        <v>13.77</v>
      </c>
      <c r="AU18" s="13">
        <v>10.46</v>
      </c>
      <c r="AV18" s="13">
        <v>11.05</v>
      </c>
      <c r="AW18" s="13">
        <v>13.37</v>
      </c>
      <c r="AX18" s="13">
        <v>4.32</v>
      </c>
      <c r="AY18" s="13">
        <v>3.68</v>
      </c>
      <c r="AZ18" s="13">
        <v>3.2</v>
      </c>
      <c r="BA18" s="13">
        <v>6.4</v>
      </c>
      <c r="BB18" s="13">
        <v>10.5</v>
      </c>
      <c r="BC18" s="13">
        <v>16.57</v>
      </c>
      <c r="BD18" s="13">
        <v>19.329999999999998</v>
      </c>
      <c r="BE18" s="13">
        <v>17.04</v>
      </c>
      <c r="BF18" s="13">
        <v>17.64</v>
      </c>
      <c r="BG18" s="13">
        <v>19.420000000000002</v>
      </c>
      <c r="BH18" s="13">
        <v>18.510000000000002</v>
      </c>
      <c r="BI18" s="13">
        <v>17.72</v>
      </c>
      <c r="BJ18" s="13">
        <v>18.23</v>
      </c>
      <c r="BK18" s="13">
        <v>20.62</v>
      </c>
      <c r="BL18" s="13">
        <v>19.43</v>
      </c>
      <c r="BM18" s="13">
        <v>21.99</v>
      </c>
      <c r="BN18" s="13">
        <v>19.45</v>
      </c>
      <c r="BO18" s="13">
        <v>19.079999999999998</v>
      </c>
      <c r="BP18" s="13">
        <v>18.88</v>
      </c>
      <c r="BQ18" s="13">
        <v>19.25</v>
      </c>
      <c r="BR18" s="13">
        <v>20.12</v>
      </c>
      <c r="BS18" s="13">
        <v>22.01</v>
      </c>
      <c r="BT18" s="13">
        <v>22.66</v>
      </c>
      <c r="BU18" s="13">
        <v>23.16</v>
      </c>
      <c r="BV18" s="13">
        <v>20.7</v>
      </c>
      <c r="BW18" s="13">
        <v>18.100000000000001</v>
      </c>
      <c r="BX18" s="13">
        <v>16.82</v>
      </c>
      <c r="BY18" s="13">
        <v>17.100000000000001</v>
      </c>
      <c r="BZ18" s="13">
        <v>20.04</v>
      </c>
      <c r="CA18" s="13">
        <v>20.76</v>
      </c>
      <c r="CB18" s="13">
        <v>23.06</v>
      </c>
      <c r="CC18" s="13">
        <v>19.78</v>
      </c>
      <c r="CD18" s="13">
        <v>19.07</v>
      </c>
      <c r="CE18" s="13">
        <v>20.05</v>
      </c>
      <c r="CF18" s="13">
        <v>16.28</v>
      </c>
      <c r="CG18" s="13">
        <v>16.170000000000002</v>
      </c>
      <c r="CH18" s="13">
        <v>14.25</v>
      </c>
      <c r="CI18" s="13">
        <v>11.71</v>
      </c>
      <c r="CJ18" s="13">
        <v>11.5</v>
      </c>
      <c r="CK18" s="13">
        <v>11.52</v>
      </c>
      <c r="CL18" s="13">
        <v>11.63</v>
      </c>
      <c r="CM18" s="13">
        <v>8.7200000000000006</v>
      </c>
      <c r="CN18" s="13">
        <v>7.22</v>
      </c>
      <c r="CO18" s="13">
        <v>6.88</v>
      </c>
      <c r="CP18" s="13">
        <v>6.44</v>
      </c>
      <c r="CQ18" s="13">
        <v>6.25</v>
      </c>
      <c r="CR18" s="13">
        <v>6.05</v>
      </c>
      <c r="CS18" s="13">
        <v>5.91</v>
      </c>
      <c r="CT18" s="13">
        <v>5.83</v>
      </c>
      <c r="CU18" s="13">
        <v>5.85</v>
      </c>
      <c r="CV18" s="13">
        <v>6.67</v>
      </c>
      <c r="CW18" s="13">
        <v>7.1</v>
      </c>
      <c r="CX18" s="13">
        <v>6.79</v>
      </c>
      <c r="CY18" s="13">
        <v>6.6</v>
      </c>
      <c r="CZ18" s="13">
        <v>6.55</v>
      </c>
      <c r="DA18" s="13">
        <v>6.25</v>
      </c>
      <c r="DB18" s="13">
        <v>6.01</v>
      </c>
      <c r="DC18" s="13">
        <v>6.13</v>
      </c>
      <c r="DD18" s="13">
        <v>6.14</v>
      </c>
      <c r="DE18" s="13">
        <v>5.93</v>
      </c>
      <c r="DF18" s="13">
        <v>5.95</v>
      </c>
      <c r="DG18" s="13">
        <v>6.06</v>
      </c>
      <c r="DH18" s="13">
        <v>3.91</v>
      </c>
      <c r="DI18" s="13">
        <v>2.17</v>
      </c>
      <c r="DJ18" s="13">
        <v>2.19</v>
      </c>
      <c r="DK18" s="13">
        <v>2.2200000000000002</v>
      </c>
      <c r="DL18" s="13">
        <v>2.3199999999999998</v>
      </c>
      <c r="DM18" s="13">
        <v>2.2799999999999998</v>
      </c>
      <c r="DN18" s="13">
        <v>2.2000000000000002</v>
      </c>
      <c r="DO18" s="13">
        <v>2.14</v>
      </c>
      <c r="DP18" s="13">
        <v>2.12</v>
      </c>
      <c r="DQ18" s="13">
        <v>2.13</v>
      </c>
      <c r="DR18" s="13">
        <v>2.14</v>
      </c>
      <c r="DS18" s="13">
        <v>2.15</v>
      </c>
      <c r="DT18" s="13">
        <v>2.15</v>
      </c>
      <c r="DU18" s="13">
        <v>2.16</v>
      </c>
      <c r="DV18" s="13">
        <v>2.17</v>
      </c>
      <c r="DW18" s="13">
        <v>2.1800000000000002</v>
      </c>
      <c r="DX18" s="13">
        <v>2.19</v>
      </c>
      <c r="DY18" s="13">
        <v>2.19</v>
      </c>
      <c r="DZ18" s="13">
        <v>2.2000000000000002</v>
      </c>
      <c r="EA18" s="13">
        <v>2.2000000000000002</v>
      </c>
      <c r="EB18" s="13">
        <v>2.21</v>
      </c>
      <c r="EC18" s="13">
        <v>2.2000000000000002</v>
      </c>
      <c r="ED18" s="13">
        <v>2.14</v>
      </c>
      <c r="EE18" s="13">
        <v>2.13</v>
      </c>
      <c r="EF18" s="13">
        <v>2.11</v>
      </c>
      <c r="EG18" s="13">
        <v>2.1</v>
      </c>
      <c r="EH18" s="13">
        <v>2.08</v>
      </c>
      <c r="EI18" s="13">
        <v>2.0699999999999998</v>
      </c>
      <c r="EJ18" s="13">
        <v>2.1</v>
      </c>
      <c r="EK18" s="13">
        <v>2.12</v>
      </c>
      <c r="EL18" s="13">
        <v>2.13</v>
      </c>
      <c r="EM18" s="13">
        <v>2.11</v>
      </c>
      <c r="EN18" s="13">
        <v>2.12</v>
      </c>
      <c r="EO18" s="13">
        <v>2.12</v>
      </c>
      <c r="EP18" s="13">
        <v>2.13</v>
      </c>
      <c r="EQ18" s="13">
        <v>2.13</v>
      </c>
      <c r="ER18" s="13">
        <v>2.1</v>
      </c>
      <c r="ES18" s="13">
        <v>2.08</v>
      </c>
      <c r="ET18" s="13">
        <v>2.0499999999999998</v>
      </c>
      <c r="EU18" s="13">
        <v>2.0499999999999998</v>
      </c>
      <c r="EV18" s="13">
        <v>2.09</v>
      </c>
      <c r="EW18" s="13">
        <v>2.0099999999999998</v>
      </c>
      <c r="EX18" s="13">
        <v>1.85</v>
      </c>
      <c r="EY18" s="5">
        <f t="shared" si="0"/>
        <v>1365.4700000000007</v>
      </c>
    </row>
    <row r="19" spans="1:155" x14ac:dyDescent="0.2">
      <c r="A19" s="6" t="s">
        <v>106</v>
      </c>
      <c r="B19" s="13">
        <v>4.2</v>
      </c>
      <c r="C19" s="13">
        <v>4.96</v>
      </c>
      <c r="D19" s="13">
        <v>6.02</v>
      </c>
      <c r="E19" s="13">
        <v>6.71</v>
      </c>
      <c r="F19" s="13">
        <v>8.9</v>
      </c>
      <c r="G19" s="13">
        <v>12.61</v>
      </c>
      <c r="H19" s="13">
        <v>12.57</v>
      </c>
      <c r="I19" s="13">
        <v>12.06</v>
      </c>
      <c r="J19" s="13">
        <v>12.44</v>
      </c>
      <c r="K19" s="13">
        <v>12.63</v>
      </c>
      <c r="L19" s="13">
        <v>13.46</v>
      </c>
      <c r="M19" s="13">
        <v>14.04</v>
      </c>
      <c r="N19" s="13">
        <v>13.56</v>
      </c>
      <c r="O19" s="13">
        <v>13.94</v>
      </c>
      <c r="P19" s="13">
        <v>16.34</v>
      </c>
      <c r="Q19" s="13">
        <v>21.32</v>
      </c>
      <c r="R19" s="13">
        <v>24.8</v>
      </c>
      <c r="S19" s="13">
        <v>28.41</v>
      </c>
      <c r="T19" s="13">
        <v>20.97</v>
      </c>
      <c r="U19" s="13">
        <v>19.399999999999999</v>
      </c>
      <c r="V19" s="13">
        <v>19.190000000000001</v>
      </c>
      <c r="W19" s="13">
        <v>19.32</v>
      </c>
      <c r="X19" s="13">
        <v>21.1</v>
      </c>
      <c r="Y19" s="13">
        <v>20.52</v>
      </c>
      <c r="Z19" s="13">
        <v>19.88</v>
      </c>
      <c r="AA19" s="13">
        <v>20.41</v>
      </c>
      <c r="AB19" s="13">
        <v>23.21</v>
      </c>
      <c r="AC19" s="13">
        <v>21.96</v>
      </c>
      <c r="AD19" s="13">
        <v>19.059999999999999</v>
      </c>
      <c r="AE19" s="13">
        <v>17.05</v>
      </c>
      <c r="AF19" s="13">
        <v>17.36</v>
      </c>
      <c r="AG19" s="13">
        <v>16.29</v>
      </c>
      <c r="AH19" s="13">
        <v>15.32</v>
      </c>
      <c r="AI19" s="13">
        <v>15.21</v>
      </c>
      <c r="AJ19" s="13">
        <v>14.68</v>
      </c>
      <c r="AK19" s="13">
        <v>13.45</v>
      </c>
      <c r="AL19" s="13">
        <v>13.07</v>
      </c>
      <c r="AM19" s="13">
        <v>12.13</v>
      </c>
      <c r="AN19" s="13">
        <v>11.73</v>
      </c>
      <c r="AO19" s="13">
        <v>10.81</v>
      </c>
      <c r="AP19" s="13">
        <v>13</v>
      </c>
      <c r="AQ19" s="13">
        <v>12.91</v>
      </c>
      <c r="AR19" s="13">
        <v>12.39</v>
      </c>
      <c r="AS19" s="13">
        <v>11.95</v>
      </c>
      <c r="AT19" s="13">
        <v>11.44</v>
      </c>
      <c r="AU19" s="13">
        <v>10.25</v>
      </c>
      <c r="AV19" s="13">
        <v>9.31</v>
      </c>
      <c r="AW19" s="13">
        <v>8.11</v>
      </c>
      <c r="AX19" s="13">
        <v>7.97</v>
      </c>
      <c r="AY19" s="13">
        <v>7.25</v>
      </c>
      <c r="AZ19" s="13">
        <v>6.7</v>
      </c>
      <c r="BA19" s="13">
        <v>9.49</v>
      </c>
      <c r="BB19" s="13">
        <v>15.28</v>
      </c>
      <c r="BC19" s="13">
        <v>14.04</v>
      </c>
      <c r="BD19" s="13">
        <v>13.48</v>
      </c>
      <c r="BE19" s="13">
        <v>13.16</v>
      </c>
      <c r="BF19" s="13">
        <v>12.88</v>
      </c>
      <c r="BG19" s="13">
        <v>14.84</v>
      </c>
      <c r="BH19" s="13">
        <v>13.03</v>
      </c>
      <c r="BI19" s="13">
        <v>11.3</v>
      </c>
      <c r="BJ19" s="13">
        <v>11.4</v>
      </c>
      <c r="BK19" s="13">
        <v>10.93</v>
      </c>
      <c r="BL19" s="13">
        <v>9.84</v>
      </c>
      <c r="BM19" s="13">
        <v>8.27</v>
      </c>
      <c r="BN19" s="13">
        <v>7.57</v>
      </c>
      <c r="BO19" s="13">
        <v>7.18</v>
      </c>
      <c r="BP19" s="13">
        <v>7.75</v>
      </c>
      <c r="BQ19" s="13">
        <v>8.23</v>
      </c>
      <c r="BR19" s="13">
        <v>7.68</v>
      </c>
      <c r="BS19" s="13">
        <v>5.08</v>
      </c>
      <c r="BT19" s="13">
        <v>3.87</v>
      </c>
      <c r="BU19" s="13">
        <v>5.72</v>
      </c>
      <c r="BV19" s="13">
        <v>5.04</v>
      </c>
      <c r="BW19" s="13">
        <v>4.4400000000000004</v>
      </c>
      <c r="BX19" s="13">
        <v>4.01</v>
      </c>
      <c r="BY19" s="13">
        <v>3.56</v>
      </c>
      <c r="BZ19" s="13">
        <v>3.66</v>
      </c>
      <c r="CA19" s="13">
        <v>4.07</v>
      </c>
      <c r="CB19" s="13">
        <v>4.67</v>
      </c>
      <c r="CC19" s="13">
        <v>4.45</v>
      </c>
      <c r="CD19" s="13">
        <v>4.3499999999999996</v>
      </c>
      <c r="CE19" s="13">
        <v>4.87</v>
      </c>
      <c r="CF19" s="13">
        <v>4.68</v>
      </c>
      <c r="CG19" s="13">
        <v>4.49</v>
      </c>
      <c r="CH19" s="13">
        <v>3.87</v>
      </c>
      <c r="CI19" s="13">
        <v>3.68</v>
      </c>
      <c r="CJ19" s="13">
        <v>3.71</v>
      </c>
      <c r="CK19" s="13">
        <v>3.72</v>
      </c>
      <c r="CL19" s="13">
        <v>3.77</v>
      </c>
      <c r="CM19" s="13">
        <v>4.1399999999999997</v>
      </c>
      <c r="CN19" s="13">
        <v>4.8899999999999997</v>
      </c>
      <c r="CO19" s="13">
        <v>4.57</v>
      </c>
      <c r="CP19" s="13">
        <v>4.05</v>
      </c>
      <c r="CQ19" s="13">
        <v>3.76</v>
      </c>
      <c r="CR19" s="13">
        <v>3.58</v>
      </c>
      <c r="CS19" s="13">
        <v>3.46</v>
      </c>
      <c r="CT19" s="13">
        <v>3.52</v>
      </c>
      <c r="CU19" s="13">
        <v>4.03</v>
      </c>
      <c r="CV19" s="13">
        <v>4.28</v>
      </c>
      <c r="CW19" s="13">
        <v>4.2</v>
      </c>
      <c r="CX19" s="13">
        <v>3.98</v>
      </c>
      <c r="CY19" s="13">
        <v>3.79</v>
      </c>
      <c r="CZ19" s="13">
        <v>3.72</v>
      </c>
      <c r="DA19" s="13">
        <v>3.69</v>
      </c>
      <c r="DB19" s="13">
        <v>3.58</v>
      </c>
      <c r="DC19" s="13">
        <v>3.66</v>
      </c>
      <c r="DD19" s="13">
        <v>3.72</v>
      </c>
      <c r="DE19" s="13">
        <v>3.62</v>
      </c>
      <c r="DF19" s="13">
        <v>3.6</v>
      </c>
      <c r="DG19" s="13">
        <v>3.64</v>
      </c>
      <c r="DH19" s="13">
        <v>4.5599999999999996</v>
      </c>
      <c r="DI19" s="13">
        <v>6.72</v>
      </c>
      <c r="DJ19" s="13">
        <v>5.45</v>
      </c>
      <c r="DK19" s="13">
        <v>4.5999999999999996</v>
      </c>
      <c r="DL19" s="13">
        <v>5.86</v>
      </c>
      <c r="DM19" s="13">
        <v>5.1100000000000003</v>
      </c>
      <c r="DN19" s="13">
        <v>4.9000000000000004</v>
      </c>
      <c r="DO19" s="13">
        <v>3.98</v>
      </c>
      <c r="DP19" s="13">
        <v>4.57</v>
      </c>
      <c r="DQ19" s="13">
        <v>5.93</v>
      </c>
      <c r="DR19" s="13">
        <v>4.8099999999999996</v>
      </c>
      <c r="DS19" s="13">
        <v>4.2699999999999996</v>
      </c>
      <c r="DT19" s="13">
        <v>4.1399999999999997</v>
      </c>
      <c r="DU19" s="13">
        <v>4.01</v>
      </c>
      <c r="DV19" s="13">
        <v>3.91</v>
      </c>
      <c r="DW19" s="13">
        <v>3.7</v>
      </c>
      <c r="DX19" s="13">
        <v>3.63</v>
      </c>
      <c r="DY19" s="13">
        <v>3.53</v>
      </c>
      <c r="DZ19" s="13">
        <v>3.26</v>
      </c>
      <c r="EA19" s="13">
        <v>3.54</v>
      </c>
      <c r="EB19" s="13">
        <v>5.16</v>
      </c>
      <c r="EC19" s="13">
        <v>5.39</v>
      </c>
      <c r="ED19" s="13">
        <v>4.6500000000000004</v>
      </c>
      <c r="EE19" s="13">
        <v>4.0599999999999996</v>
      </c>
      <c r="EF19" s="13">
        <v>4</v>
      </c>
      <c r="EG19" s="13">
        <v>4.01</v>
      </c>
      <c r="EH19" s="13">
        <v>4</v>
      </c>
      <c r="EI19" s="13">
        <v>3.98</v>
      </c>
      <c r="EJ19" s="13">
        <v>4.33</v>
      </c>
      <c r="EK19" s="13">
        <v>4.83</v>
      </c>
      <c r="EL19" s="13">
        <v>4.9800000000000004</v>
      </c>
      <c r="EM19" s="13">
        <v>4.71</v>
      </c>
      <c r="EN19" s="13">
        <v>4.53</v>
      </c>
      <c r="EO19" s="13">
        <v>3.28</v>
      </c>
      <c r="EP19" s="13">
        <v>3.61</v>
      </c>
      <c r="EQ19" s="13">
        <v>3.55</v>
      </c>
      <c r="ER19" s="13">
        <v>3.28</v>
      </c>
      <c r="ES19" s="13">
        <v>3.19</v>
      </c>
      <c r="ET19" s="13">
        <v>3.04</v>
      </c>
      <c r="EU19" s="13">
        <v>3.52</v>
      </c>
      <c r="EV19" s="13">
        <v>9.86</v>
      </c>
      <c r="EW19" s="13">
        <v>1.41</v>
      </c>
      <c r="EX19" s="13">
        <v>1.42</v>
      </c>
      <c r="EY19" s="5">
        <f t="shared" si="0"/>
        <v>1281.1799999999998</v>
      </c>
    </row>
    <row r="20" spans="1:155" x14ac:dyDescent="0.2">
      <c r="A20" t="s">
        <v>19</v>
      </c>
      <c r="B20" s="13">
        <v>0.26</v>
      </c>
      <c r="C20" s="13">
        <v>0.25</v>
      </c>
      <c r="D20" s="13">
        <v>0.25</v>
      </c>
      <c r="E20" s="13">
        <v>0.22</v>
      </c>
      <c r="F20" s="13">
        <v>0.16</v>
      </c>
      <c r="G20" s="13">
        <v>0.13</v>
      </c>
      <c r="H20" s="13">
        <v>0.08</v>
      </c>
      <c r="I20" s="13">
        <v>0.09</v>
      </c>
      <c r="J20" s="13">
        <v>0.15</v>
      </c>
      <c r="K20" s="13">
        <v>0.14000000000000001</v>
      </c>
      <c r="L20" s="13">
        <v>2.19</v>
      </c>
      <c r="M20" s="13">
        <v>0.84</v>
      </c>
      <c r="N20" s="13">
        <v>0.27</v>
      </c>
      <c r="O20" s="13">
        <v>0.21</v>
      </c>
      <c r="P20" s="13">
        <v>0.19</v>
      </c>
      <c r="Q20" s="13">
        <v>0.12</v>
      </c>
      <c r="R20" s="13">
        <v>0.11</v>
      </c>
      <c r="S20" s="13">
        <v>0.15</v>
      </c>
      <c r="T20" s="13">
        <v>0.15</v>
      </c>
      <c r="U20" s="13">
        <v>0.14000000000000001</v>
      </c>
      <c r="V20" s="13">
        <v>0.14000000000000001</v>
      </c>
      <c r="W20" s="13">
        <v>0.12</v>
      </c>
      <c r="X20" s="13">
        <v>0.1</v>
      </c>
      <c r="Y20" s="13">
        <v>0.11</v>
      </c>
      <c r="Z20" s="13">
        <v>0.12</v>
      </c>
      <c r="AA20" s="13">
        <v>0.13</v>
      </c>
      <c r="AB20" s="13">
        <v>0.15</v>
      </c>
      <c r="AC20" s="13">
        <v>0.1</v>
      </c>
      <c r="AD20" s="13">
        <v>0</v>
      </c>
      <c r="AE20" s="13">
        <v>3.67</v>
      </c>
      <c r="AF20" s="13">
        <v>9.85</v>
      </c>
      <c r="AG20" s="13">
        <v>9.93</v>
      </c>
      <c r="AH20" s="13">
        <v>9.89</v>
      </c>
      <c r="AI20" s="13">
        <v>9.4600000000000009</v>
      </c>
      <c r="AJ20" s="13">
        <v>8.9499999999999993</v>
      </c>
      <c r="AK20" s="13">
        <v>8.48</v>
      </c>
      <c r="AL20" s="13">
        <v>9.25</v>
      </c>
      <c r="AM20" s="13">
        <v>8.9700000000000006</v>
      </c>
      <c r="AN20" s="13">
        <v>8.67</v>
      </c>
      <c r="AO20" s="13">
        <v>8.09</v>
      </c>
      <c r="AP20" s="13">
        <v>6.91</v>
      </c>
      <c r="AQ20" s="13">
        <v>6.62</v>
      </c>
      <c r="AR20" s="13">
        <v>6.26</v>
      </c>
      <c r="AS20" s="13">
        <v>5.74</v>
      </c>
      <c r="AT20" s="13">
        <v>5.45</v>
      </c>
      <c r="AU20" s="13">
        <v>5.16</v>
      </c>
      <c r="AV20" s="13">
        <v>4.87</v>
      </c>
      <c r="AW20" s="13">
        <v>4.63</v>
      </c>
      <c r="AX20" s="13">
        <v>4.4000000000000004</v>
      </c>
      <c r="AY20" s="13">
        <v>4.18</v>
      </c>
      <c r="AZ20" s="13">
        <v>3.96</v>
      </c>
      <c r="BA20" s="13">
        <v>3.72</v>
      </c>
      <c r="BB20" s="13">
        <v>3.46</v>
      </c>
      <c r="BC20" s="13">
        <v>3.23</v>
      </c>
      <c r="BD20" s="13">
        <v>2.77</v>
      </c>
      <c r="BE20" s="13">
        <v>2.58</v>
      </c>
      <c r="BF20" s="13">
        <v>2.74</v>
      </c>
      <c r="BG20" s="13">
        <v>3.79</v>
      </c>
      <c r="BH20" s="13">
        <v>2.72</v>
      </c>
      <c r="BI20" s="13">
        <v>1.88</v>
      </c>
      <c r="BJ20" s="13">
        <v>1.64</v>
      </c>
      <c r="BK20" s="13">
        <v>1.56</v>
      </c>
      <c r="BL20" s="13">
        <v>1.1499999999999999</v>
      </c>
      <c r="BM20" s="13">
        <v>2.08</v>
      </c>
      <c r="BN20" s="13">
        <v>3.99</v>
      </c>
      <c r="BO20" s="13">
        <v>3.93</v>
      </c>
      <c r="BP20" s="13">
        <v>3.81</v>
      </c>
      <c r="BQ20" s="13">
        <v>3.88</v>
      </c>
      <c r="BR20" s="13">
        <v>4.0999999999999996</v>
      </c>
      <c r="BS20" s="13">
        <v>4.92</v>
      </c>
      <c r="BT20" s="13">
        <v>5.69</v>
      </c>
      <c r="BU20" s="13">
        <v>6.48</v>
      </c>
      <c r="BV20" s="13">
        <v>5.74</v>
      </c>
      <c r="BW20" s="13">
        <v>3.57</v>
      </c>
      <c r="BX20" s="13">
        <v>2.78</v>
      </c>
      <c r="BY20" s="13">
        <v>1.8</v>
      </c>
      <c r="BZ20" s="13">
        <v>0.59</v>
      </c>
      <c r="CA20" s="13">
        <v>0.33</v>
      </c>
      <c r="CB20" s="13">
        <v>0.37</v>
      </c>
      <c r="CC20" s="13">
        <v>0.42</v>
      </c>
      <c r="CD20" s="13">
        <v>0.14000000000000001</v>
      </c>
      <c r="CE20" s="13">
        <v>0.76</v>
      </c>
      <c r="CF20" s="13">
        <v>1.27</v>
      </c>
      <c r="CG20" s="13">
        <v>1.65</v>
      </c>
      <c r="CH20" s="13">
        <v>1.39</v>
      </c>
      <c r="CI20" s="13">
        <v>0.5</v>
      </c>
      <c r="CJ20" s="13">
        <v>0.53</v>
      </c>
      <c r="CK20" s="13">
        <v>1.06</v>
      </c>
      <c r="CL20" s="13">
        <v>0.35</v>
      </c>
      <c r="CM20" s="13">
        <v>2.08</v>
      </c>
      <c r="CN20" s="13">
        <v>3.73</v>
      </c>
      <c r="CO20" s="13">
        <v>2.1</v>
      </c>
      <c r="CP20" s="13">
        <v>0.5</v>
      </c>
      <c r="CQ20" s="13">
        <v>0.15</v>
      </c>
      <c r="CR20" s="13">
        <v>0.44</v>
      </c>
      <c r="CS20" s="13">
        <v>0.7</v>
      </c>
      <c r="CT20" s="13">
        <v>0.85</v>
      </c>
      <c r="CU20" s="13">
        <v>0.85</v>
      </c>
      <c r="CV20" s="13">
        <v>0.82</v>
      </c>
      <c r="CW20" s="13">
        <v>0.82</v>
      </c>
      <c r="CX20" s="13">
        <v>0.81</v>
      </c>
      <c r="CY20" s="13">
        <v>3.51</v>
      </c>
      <c r="CZ20" s="13">
        <v>4.13</v>
      </c>
      <c r="DA20" s="13">
        <v>1.34</v>
      </c>
      <c r="DB20" s="13">
        <v>0.93</v>
      </c>
      <c r="DC20" s="13">
        <v>0.69</v>
      </c>
      <c r="DD20" s="13">
        <v>0.47</v>
      </c>
      <c r="DE20" s="13">
        <v>0.39</v>
      </c>
      <c r="DF20" s="13">
        <v>0.28999999999999998</v>
      </c>
      <c r="DG20" s="13">
        <v>0.23</v>
      </c>
      <c r="DH20" s="13">
        <v>0.17</v>
      </c>
      <c r="DI20" s="13">
        <v>0.24</v>
      </c>
      <c r="DJ20" s="13">
        <v>0.28000000000000003</v>
      </c>
      <c r="DK20" s="13">
        <v>0.28999999999999998</v>
      </c>
      <c r="DL20" s="13">
        <v>0.47</v>
      </c>
      <c r="DM20" s="13">
        <v>0.47</v>
      </c>
      <c r="DN20" s="13">
        <v>0.34</v>
      </c>
      <c r="DO20" s="13">
        <v>0.35</v>
      </c>
      <c r="DP20" s="13">
        <v>0.36</v>
      </c>
      <c r="DQ20" s="13">
        <v>0.37</v>
      </c>
      <c r="DR20" s="13">
        <v>0.28999999999999998</v>
      </c>
      <c r="DS20" s="13">
        <v>0.28000000000000003</v>
      </c>
      <c r="DT20" s="13">
        <v>0.27</v>
      </c>
      <c r="DU20" s="13">
        <v>0.28000000000000003</v>
      </c>
      <c r="DV20" s="13">
        <v>0.27</v>
      </c>
      <c r="DW20" s="13">
        <v>0.25</v>
      </c>
      <c r="DX20" s="13">
        <v>0.24</v>
      </c>
      <c r="DY20" s="13">
        <v>0.23</v>
      </c>
      <c r="DZ20" s="13">
        <v>0.23</v>
      </c>
      <c r="EA20" s="13">
        <v>0.24</v>
      </c>
      <c r="EB20" s="13">
        <v>0.25</v>
      </c>
      <c r="EC20" s="13">
        <v>0.24</v>
      </c>
      <c r="ED20" s="13">
        <v>0.23</v>
      </c>
      <c r="EE20" s="13">
        <v>0.22</v>
      </c>
      <c r="EF20" s="13">
        <v>0.21</v>
      </c>
      <c r="EG20" s="13">
        <v>0.21</v>
      </c>
      <c r="EH20" s="13">
        <v>0.19</v>
      </c>
      <c r="EI20" s="13">
        <v>0.17</v>
      </c>
      <c r="EJ20" s="13">
        <v>0.15</v>
      </c>
      <c r="EK20" s="13">
        <v>0.13</v>
      </c>
      <c r="EL20" s="13">
        <v>0.13</v>
      </c>
      <c r="EM20" s="13">
        <v>0.14000000000000001</v>
      </c>
      <c r="EN20" s="13">
        <v>0.14000000000000001</v>
      </c>
      <c r="EO20" s="13">
        <v>0.14000000000000001</v>
      </c>
      <c r="EP20" s="13">
        <v>0.17</v>
      </c>
      <c r="EQ20" s="13">
        <v>0.25</v>
      </c>
      <c r="ER20" s="13">
        <v>0.23</v>
      </c>
      <c r="ES20" s="13">
        <v>7.0000000000000007E-2</v>
      </c>
      <c r="ET20" s="13">
        <v>0</v>
      </c>
      <c r="EU20" s="13">
        <v>0.47</v>
      </c>
      <c r="EV20" s="13">
        <v>5.35</v>
      </c>
      <c r="EW20" s="13">
        <v>2.75</v>
      </c>
      <c r="EX20" s="13">
        <v>0.85</v>
      </c>
      <c r="EY20" s="5">
        <f t="shared" si="0"/>
        <v>298.27000000000021</v>
      </c>
    </row>
    <row r="21" spans="1:155" x14ac:dyDescent="0.2">
      <c r="A21" t="s">
        <v>20</v>
      </c>
      <c r="B21" s="13">
        <v>0.5</v>
      </c>
      <c r="C21" s="13">
        <v>0.5</v>
      </c>
      <c r="D21" s="13">
        <v>0.5</v>
      </c>
      <c r="E21" s="13">
        <v>0.5</v>
      </c>
      <c r="F21" s="13">
        <v>0.5</v>
      </c>
      <c r="G21" s="13">
        <v>0.5</v>
      </c>
      <c r="H21" s="13">
        <v>0.5</v>
      </c>
      <c r="I21" s="13">
        <v>0.5</v>
      </c>
      <c r="J21" s="13">
        <v>0.5</v>
      </c>
      <c r="K21" s="13">
        <v>0.5</v>
      </c>
      <c r="L21" s="13">
        <v>0.5</v>
      </c>
      <c r="M21" s="13">
        <v>0.5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3</v>
      </c>
      <c r="AI21" s="13">
        <v>3</v>
      </c>
      <c r="AJ21" s="13">
        <v>3</v>
      </c>
      <c r="AK21" s="13">
        <v>3</v>
      </c>
      <c r="AL21" s="13">
        <v>3</v>
      </c>
      <c r="AM21" s="13">
        <v>3</v>
      </c>
      <c r="AN21" s="13">
        <v>3</v>
      </c>
      <c r="AO21" s="13">
        <v>3.5</v>
      </c>
      <c r="AP21" s="13">
        <v>3.5</v>
      </c>
      <c r="AQ21" s="13">
        <v>3.5</v>
      </c>
      <c r="AR21" s="13">
        <v>3.5</v>
      </c>
      <c r="AS21" s="13">
        <v>3.5</v>
      </c>
      <c r="AT21" s="13">
        <v>3.5</v>
      </c>
      <c r="AU21" s="13">
        <v>3.5</v>
      </c>
      <c r="AV21" s="13">
        <v>3.5</v>
      </c>
      <c r="AW21" s="13">
        <v>2</v>
      </c>
      <c r="AX21" s="13">
        <v>2</v>
      </c>
      <c r="AY21" s="13">
        <v>2</v>
      </c>
      <c r="AZ21" s="13">
        <v>2</v>
      </c>
      <c r="BA21" s="13">
        <v>2</v>
      </c>
      <c r="BB21" s="13">
        <v>2</v>
      </c>
      <c r="BC21" s="13">
        <v>2</v>
      </c>
      <c r="BD21" s="13">
        <v>5</v>
      </c>
      <c r="BE21" s="13">
        <v>5</v>
      </c>
      <c r="BF21" s="13">
        <v>5</v>
      </c>
      <c r="BG21" s="13">
        <v>5</v>
      </c>
      <c r="BH21" s="13">
        <v>5</v>
      </c>
      <c r="BI21" s="13">
        <v>5</v>
      </c>
      <c r="BJ21" s="13">
        <v>0.92</v>
      </c>
      <c r="BK21" s="13">
        <v>0.92</v>
      </c>
      <c r="BL21" s="13">
        <v>0.92</v>
      </c>
      <c r="BM21" s="13">
        <v>0.92</v>
      </c>
      <c r="BN21" s="13">
        <v>0.92</v>
      </c>
      <c r="BO21" s="13">
        <v>0.92</v>
      </c>
      <c r="BP21" s="13">
        <v>0.92</v>
      </c>
      <c r="BQ21" s="13">
        <v>1.84</v>
      </c>
      <c r="BR21" s="13">
        <v>1.84</v>
      </c>
      <c r="BS21" s="13">
        <v>1.84</v>
      </c>
      <c r="BT21" s="13">
        <v>1.84</v>
      </c>
      <c r="BU21" s="13">
        <v>1.84</v>
      </c>
      <c r="BV21" s="13">
        <v>1.84</v>
      </c>
      <c r="BW21" s="13">
        <v>1.84</v>
      </c>
      <c r="BX21" s="13">
        <v>0.5</v>
      </c>
      <c r="BY21" s="13">
        <v>0.5</v>
      </c>
      <c r="BZ21" s="13">
        <v>0.5</v>
      </c>
      <c r="CA21" s="13">
        <v>0.5</v>
      </c>
      <c r="CB21" s="13">
        <v>0.5</v>
      </c>
      <c r="CC21" s="13">
        <v>0.5</v>
      </c>
      <c r="CD21" s="13">
        <v>0.5</v>
      </c>
      <c r="CE21" s="13">
        <v>0.5</v>
      </c>
      <c r="CF21" s="13">
        <v>1.8</v>
      </c>
      <c r="CG21" s="13">
        <v>1.8</v>
      </c>
      <c r="CH21" s="13">
        <v>1.8</v>
      </c>
      <c r="CI21" s="13">
        <v>1.8</v>
      </c>
      <c r="CJ21" s="13">
        <v>1.8</v>
      </c>
      <c r="CK21" s="13">
        <v>1.8</v>
      </c>
      <c r="CL21" s="13">
        <v>0.65</v>
      </c>
      <c r="CM21" s="13">
        <v>0.65</v>
      </c>
      <c r="CN21" s="13">
        <v>0.65</v>
      </c>
      <c r="CO21" s="13">
        <v>0.65</v>
      </c>
      <c r="CP21" s="13">
        <v>0.65</v>
      </c>
      <c r="CQ21" s="13">
        <v>0.65</v>
      </c>
      <c r="CR21" s="13">
        <v>0.65</v>
      </c>
      <c r="CS21" s="13">
        <v>0.65</v>
      </c>
      <c r="CT21" s="13">
        <v>0.7</v>
      </c>
      <c r="CU21" s="13">
        <v>3.6</v>
      </c>
      <c r="CV21" s="13">
        <v>3.6</v>
      </c>
      <c r="CW21" s="13">
        <v>3.6</v>
      </c>
      <c r="CX21" s="13">
        <v>3.6</v>
      </c>
      <c r="CY21" s="13">
        <v>3.6</v>
      </c>
      <c r="CZ21" s="13">
        <v>3.6</v>
      </c>
      <c r="DA21" s="13">
        <v>0.97</v>
      </c>
      <c r="DB21" s="13">
        <v>0.97</v>
      </c>
      <c r="DC21" s="13">
        <v>0.97</v>
      </c>
      <c r="DD21" s="13">
        <v>0.97</v>
      </c>
      <c r="DE21" s="13">
        <v>0.97</v>
      </c>
      <c r="DF21" s="13">
        <v>0.97</v>
      </c>
      <c r="DG21" s="13">
        <v>0.97</v>
      </c>
      <c r="DH21" s="13">
        <v>0.97</v>
      </c>
      <c r="DI21" s="13">
        <v>0.97</v>
      </c>
      <c r="DJ21" s="13">
        <v>0.97</v>
      </c>
      <c r="DK21" s="13">
        <v>0.97</v>
      </c>
      <c r="DL21" s="13">
        <v>0.97</v>
      </c>
      <c r="DM21" s="13">
        <v>0.97</v>
      </c>
      <c r="DN21" s="13">
        <v>0.97</v>
      </c>
      <c r="DO21" s="13">
        <v>0.97</v>
      </c>
      <c r="DP21" s="13">
        <v>0.97</v>
      </c>
      <c r="DQ21" s="13">
        <v>0.97</v>
      </c>
      <c r="DR21" s="13">
        <v>0.97</v>
      </c>
      <c r="DS21" s="13">
        <v>0.97</v>
      </c>
      <c r="DT21" s="13">
        <v>0.97</v>
      </c>
      <c r="DU21" s="13">
        <v>0.97</v>
      </c>
      <c r="DV21" s="13">
        <v>0.97</v>
      </c>
      <c r="DW21" s="13">
        <v>0.97</v>
      </c>
      <c r="DX21" s="13">
        <v>0.97</v>
      </c>
      <c r="DY21" s="13">
        <v>0.97</v>
      </c>
      <c r="DZ21" s="13">
        <v>0.97</v>
      </c>
      <c r="EA21" s="13">
        <v>0.97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5">
        <f t="shared" si="0"/>
        <v>186.81000000000003</v>
      </c>
    </row>
    <row r="22" spans="1:155" x14ac:dyDescent="0.2">
      <c r="A22" t="s">
        <v>21</v>
      </c>
      <c r="B22" s="13">
        <v>0.1</v>
      </c>
      <c r="C22" s="13">
        <v>0.1</v>
      </c>
      <c r="D22" s="13">
        <v>0.1</v>
      </c>
      <c r="E22" s="13">
        <v>0.1</v>
      </c>
      <c r="F22" s="13">
        <v>0.1</v>
      </c>
      <c r="G22" s="13">
        <v>0.1</v>
      </c>
      <c r="H22" s="13">
        <v>0.1</v>
      </c>
      <c r="I22" s="13">
        <v>0.1</v>
      </c>
      <c r="J22" s="13">
        <v>0.1</v>
      </c>
      <c r="K22" s="13">
        <v>0.1</v>
      </c>
      <c r="L22" s="13">
        <v>0.1</v>
      </c>
      <c r="M22" s="13">
        <v>0.1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0.1</v>
      </c>
      <c r="U22" s="13">
        <v>0.1</v>
      </c>
      <c r="V22" s="13">
        <v>0.1</v>
      </c>
      <c r="W22" s="13">
        <v>0.1</v>
      </c>
      <c r="X22" s="13">
        <v>0.1</v>
      </c>
      <c r="Y22" s="13">
        <v>0.1</v>
      </c>
      <c r="Z22" s="13">
        <v>0.1</v>
      </c>
      <c r="AA22" s="13">
        <v>0.1</v>
      </c>
      <c r="AB22" s="13">
        <v>4.5</v>
      </c>
      <c r="AC22" s="13">
        <v>4.5</v>
      </c>
      <c r="AD22" s="13">
        <v>4.5</v>
      </c>
      <c r="AE22" s="13">
        <v>4.5</v>
      </c>
      <c r="AF22" s="13">
        <v>4.5</v>
      </c>
      <c r="AG22" s="13">
        <v>4.5</v>
      </c>
      <c r="AH22" s="13">
        <v>5.0999999999999996</v>
      </c>
      <c r="AI22" s="13">
        <v>5.0999999999999996</v>
      </c>
      <c r="AJ22" s="13">
        <v>5.0999999999999996</v>
      </c>
      <c r="AK22" s="13">
        <v>5.0999999999999996</v>
      </c>
      <c r="AL22" s="13">
        <v>5.0999999999999996</v>
      </c>
      <c r="AM22" s="13">
        <v>5.0999999999999996</v>
      </c>
      <c r="AN22" s="13">
        <v>5.0999999999999996</v>
      </c>
      <c r="AO22" s="13">
        <v>1</v>
      </c>
      <c r="AP22" s="13">
        <v>1</v>
      </c>
      <c r="AQ22" s="13">
        <v>1</v>
      </c>
      <c r="AR22" s="13">
        <v>1</v>
      </c>
      <c r="AS22" s="13">
        <v>1</v>
      </c>
      <c r="AT22" s="13">
        <v>1</v>
      </c>
      <c r="AU22" s="13">
        <v>1</v>
      </c>
      <c r="AV22" s="13">
        <v>0.2</v>
      </c>
      <c r="AW22" s="13">
        <v>0.2</v>
      </c>
      <c r="AX22" s="13">
        <v>0.2</v>
      </c>
      <c r="AY22" s="13">
        <v>0.2</v>
      </c>
      <c r="AZ22" s="13">
        <v>0.2</v>
      </c>
      <c r="BA22" s="13">
        <v>0.2</v>
      </c>
      <c r="BB22" s="13">
        <v>0.2</v>
      </c>
      <c r="BC22" s="13">
        <v>0.2</v>
      </c>
      <c r="BD22" s="13">
        <v>1.8</v>
      </c>
      <c r="BE22" s="13">
        <v>1.8</v>
      </c>
      <c r="BF22" s="13">
        <v>1.8</v>
      </c>
      <c r="BG22" s="13">
        <v>1.8</v>
      </c>
      <c r="BH22" s="13">
        <v>1.8</v>
      </c>
      <c r="BI22" s="13">
        <v>1.8</v>
      </c>
      <c r="BJ22" s="13">
        <v>3.31</v>
      </c>
      <c r="BK22" s="13">
        <v>3.31</v>
      </c>
      <c r="BL22" s="13">
        <v>3.31</v>
      </c>
      <c r="BM22" s="13">
        <v>3.31</v>
      </c>
      <c r="BN22" s="13">
        <v>3.31</v>
      </c>
      <c r="BO22" s="13">
        <v>3.31</v>
      </c>
      <c r="BP22" s="13">
        <v>3.31</v>
      </c>
      <c r="BQ22" s="13">
        <v>2.4</v>
      </c>
      <c r="BR22" s="13">
        <v>2.4</v>
      </c>
      <c r="BS22" s="13">
        <v>2.4</v>
      </c>
      <c r="BT22" s="13">
        <v>2.4</v>
      </c>
      <c r="BU22" s="13">
        <v>2.4</v>
      </c>
      <c r="BV22" s="13">
        <v>2.4</v>
      </c>
      <c r="BW22" s="13">
        <v>2.4</v>
      </c>
      <c r="BX22" s="13">
        <v>2.4</v>
      </c>
      <c r="BY22" s="13">
        <v>2.4</v>
      </c>
      <c r="BZ22" s="13">
        <v>0</v>
      </c>
      <c r="CA22" s="13">
        <v>0</v>
      </c>
      <c r="CB22" s="13">
        <v>3.7</v>
      </c>
      <c r="CC22" s="13">
        <v>3.7</v>
      </c>
      <c r="CD22" s="13">
        <v>3.7</v>
      </c>
      <c r="CE22" s="13">
        <v>3</v>
      </c>
      <c r="CF22" s="13">
        <v>3</v>
      </c>
      <c r="CG22" s="13">
        <v>3</v>
      </c>
      <c r="CH22" s="13">
        <v>0.3</v>
      </c>
      <c r="CI22" s="13">
        <v>0.3</v>
      </c>
      <c r="CJ22" s="13">
        <v>0.3</v>
      </c>
      <c r="CK22" s="13">
        <v>0.3</v>
      </c>
      <c r="CL22" s="13">
        <v>0.3</v>
      </c>
      <c r="CM22" s="13">
        <v>0.3</v>
      </c>
      <c r="CN22" s="13">
        <v>0.3</v>
      </c>
      <c r="CO22" s="13">
        <v>0.3</v>
      </c>
      <c r="CP22" s="13">
        <v>0.3</v>
      </c>
      <c r="CQ22" s="13">
        <v>0.3</v>
      </c>
      <c r="CR22" s="13">
        <v>0.3</v>
      </c>
      <c r="CS22" s="13">
        <v>0.3</v>
      </c>
      <c r="CT22" s="13">
        <v>0.3</v>
      </c>
      <c r="CU22" s="13">
        <v>0.3</v>
      </c>
      <c r="CV22" s="13">
        <v>0.3</v>
      </c>
      <c r="CW22" s="13">
        <v>0.3</v>
      </c>
      <c r="CX22" s="13">
        <v>0.3</v>
      </c>
      <c r="CY22" s="13">
        <v>0.3</v>
      </c>
      <c r="CZ22" s="13">
        <v>0.3</v>
      </c>
      <c r="DA22" s="13">
        <v>0.3</v>
      </c>
      <c r="DB22" s="13">
        <v>0.3</v>
      </c>
      <c r="DC22" s="13">
        <v>0.3</v>
      </c>
      <c r="DD22" s="13">
        <v>0.3</v>
      </c>
      <c r="DE22" s="13">
        <v>0.3</v>
      </c>
      <c r="DF22" s="13">
        <v>0.3</v>
      </c>
      <c r="DG22" s="13">
        <v>0.3</v>
      </c>
      <c r="DH22" s="13">
        <v>0.3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5">
        <f t="shared" si="0"/>
        <v>157.07000000000033</v>
      </c>
    </row>
    <row r="23" spans="1:155" x14ac:dyDescent="0.2">
      <c r="A23" t="s">
        <v>22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0.85</v>
      </c>
      <c r="AE23" s="13">
        <v>2.77</v>
      </c>
      <c r="AF23" s="13">
        <v>2.74</v>
      </c>
      <c r="AG23" s="13">
        <v>2.71</v>
      </c>
      <c r="AH23" s="13">
        <v>2.58</v>
      </c>
      <c r="AI23" s="13">
        <v>2.63</v>
      </c>
      <c r="AJ23" s="13">
        <v>3.07</v>
      </c>
      <c r="AK23" s="13">
        <v>2.73</v>
      </c>
      <c r="AL23" s="13">
        <v>2.58</v>
      </c>
      <c r="AM23" s="13">
        <v>2.4700000000000002</v>
      </c>
      <c r="AN23" s="13">
        <v>2.5</v>
      </c>
      <c r="AO23" s="13">
        <v>2.3199999999999998</v>
      </c>
      <c r="AP23" s="13">
        <v>2.0099999999999998</v>
      </c>
      <c r="AQ23" s="13">
        <v>1.99</v>
      </c>
      <c r="AR23" s="13">
        <v>1.91</v>
      </c>
      <c r="AS23" s="13">
        <v>1.84</v>
      </c>
      <c r="AT23" s="13">
        <v>1.84</v>
      </c>
      <c r="AU23" s="13">
        <v>1.64</v>
      </c>
      <c r="AV23" s="13">
        <v>1.08</v>
      </c>
      <c r="AW23" s="13">
        <v>2.81</v>
      </c>
      <c r="AX23" s="13">
        <v>4.38</v>
      </c>
      <c r="AY23" s="13">
        <v>3.97</v>
      </c>
      <c r="AZ23" s="13">
        <v>1.97</v>
      </c>
      <c r="BA23" s="13">
        <v>1.78</v>
      </c>
      <c r="BB23" s="13">
        <v>1.86</v>
      </c>
      <c r="BC23" s="13">
        <v>1.59</v>
      </c>
      <c r="BD23" s="13">
        <v>2.52</v>
      </c>
      <c r="BE23" s="13">
        <v>3.24</v>
      </c>
      <c r="BF23" s="13">
        <v>3.43</v>
      </c>
      <c r="BG23" s="13">
        <v>5.63</v>
      </c>
      <c r="BH23" s="13">
        <v>5.36</v>
      </c>
      <c r="BI23" s="13">
        <v>3.81</v>
      </c>
      <c r="BJ23" s="13">
        <v>3.31</v>
      </c>
      <c r="BK23" s="13">
        <v>2.66</v>
      </c>
      <c r="BL23" s="13">
        <v>2.2999999999999998</v>
      </c>
      <c r="BM23" s="13">
        <v>2.75</v>
      </c>
      <c r="BN23" s="13">
        <v>4.26</v>
      </c>
      <c r="BO23" s="13">
        <v>3.3</v>
      </c>
      <c r="BP23" s="13">
        <v>2.76</v>
      </c>
      <c r="BQ23" s="13">
        <v>2.14</v>
      </c>
      <c r="BR23" s="13">
        <v>1.85</v>
      </c>
      <c r="BS23" s="13">
        <v>1.21</v>
      </c>
      <c r="BT23" s="13">
        <v>1.57</v>
      </c>
      <c r="BU23" s="13">
        <v>9.83</v>
      </c>
      <c r="BV23" s="13">
        <v>5.25</v>
      </c>
      <c r="BW23" s="13">
        <v>2.58</v>
      </c>
      <c r="BX23" s="13">
        <v>2.14</v>
      </c>
      <c r="BY23" s="13">
        <v>1.72</v>
      </c>
      <c r="BZ23" s="13">
        <v>2.1800000000000002</v>
      </c>
      <c r="CA23" s="13">
        <v>4.97</v>
      </c>
      <c r="CB23" s="13">
        <v>4.0199999999999996</v>
      </c>
      <c r="CC23" s="13">
        <v>2.74</v>
      </c>
      <c r="CD23" s="13">
        <v>2.31</v>
      </c>
      <c r="CE23" s="13">
        <v>3.61</v>
      </c>
      <c r="CF23" s="13">
        <v>4.37</v>
      </c>
      <c r="CG23" s="13">
        <v>4.46</v>
      </c>
      <c r="CH23" s="13">
        <v>3.87</v>
      </c>
      <c r="CI23" s="13">
        <v>3.23</v>
      </c>
      <c r="CJ23" s="13">
        <v>3.23</v>
      </c>
      <c r="CK23" s="13">
        <v>3.21</v>
      </c>
      <c r="CL23" s="13">
        <v>3.19</v>
      </c>
      <c r="CM23" s="13">
        <v>3.1</v>
      </c>
      <c r="CN23" s="13">
        <v>1.52</v>
      </c>
      <c r="CO23" s="13">
        <v>1.88</v>
      </c>
      <c r="CP23" s="13">
        <v>2.81</v>
      </c>
      <c r="CQ23" s="13">
        <v>1.7</v>
      </c>
      <c r="CR23" s="13">
        <v>0.44</v>
      </c>
      <c r="CS23" s="13">
        <v>0.41</v>
      </c>
      <c r="CT23" s="13">
        <v>0.41</v>
      </c>
      <c r="CU23" s="13">
        <v>0.4</v>
      </c>
      <c r="CV23" s="13">
        <v>0.4</v>
      </c>
      <c r="CW23" s="13">
        <v>0.4</v>
      </c>
      <c r="CX23" s="13">
        <v>0.4</v>
      </c>
      <c r="CY23" s="13">
        <v>0.4</v>
      </c>
      <c r="CZ23" s="13">
        <v>0.4</v>
      </c>
      <c r="DA23" s="13">
        <v>0.4</v>
      </c>
      <c r="DB23" s="13">
        <v>0.38</v>
      </c>
      <c r="DC23" s="13">
        <v>0.36</v>
      </c>
      <c r="DD23" s="13">
        <v>0.34</v>
      </c>
      <c r="DE23" s="13">
        <v>0.32</v>
      </c>
      <c r="DF23" s="13">
        <v>0.3</v>
      </c>
      <c r="DG23" s="13">
        <v>0.28000000000000003</v>
      </c>
      <c r="DH23" s="13">
        <v>0.25</v>
      </c>
      <c r="DI23" s="13">
        <v>0.11</v>
      </c>
      <c r="DJ23" s="13">
        <v>0</v>
      </c>
      <c r="DK23" s="13">
        <v>0</v>
      </c>
      <c r="DL23" s="13">
        <v>0</v>
      </c>
      <c r="DM23" s="13">
        <v>0</v>
      </c>
      <c r="DN23" s="13">
        <v>0</v>
      </c>
      <c r="DO23" s="13">
        <v>0</v>
      </c>
      <c r="DP23" s="13">
        <v>0</v>
      </c>
      <c r="DQ23" s="13">
        <v>0</v>
      </c>
      <c r="DR23" s="13">
        <v>0</v>
      </c>
      <c r="DS23" s="13">
        <v>0</v>
      </c>
      <c r="DT23" s="13">
        <v>0</v>
      </c>
      <c r="DU23" s="13">
        <v>0</v>
      </c>
      <c r="DV23" s="13">
        <v>0</v>
      </c>
      <c r="DW23" s="13">
        <v>0</v>
      </c>
      <c r="DX23" s="13">
        <v>0</v>
      </c>
      <c r="DY23" s="13">
        <v>0</v>
      </c>
      <c r="DZ23" s="13">
        <v>0</v>
      </c>
      <c r="EA23" s="13">
        <v>0</v>
      </c>
      <c r="EB23" s="13">
        <v>0</v>
      </c>
      <c r="EC23" s="13">
        <v>0</v>
      </c>
      <c r="ED23" s="13">
        <v>0</v>
      </c>
      <c r="EE23" s="13">
        <v>0</v>
      </c>
      <c r="EF23" s="13">
        <v>0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5">
        <f t="shared" si="0"/>
        <v>197.04000000000008</v>
      </c>
    </row>
    <row r="24" spans="1:155" x14ac:dyDescent="0.2">
      <c r="A24" t="s">
        <v>23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0.1</v>
      </c>
      <c r="O24" s="13">
        <v>0.1</v>
      </c>
      <c r="P24" s="13">
        <v>0.1</v>
      </c>
      <c r="Q24" s="13">
        <v>0.1</v>
      </c>
      <c r="R24" s="13">
        <v>0.1</v>
      </c>
      <c r="S24" s="13">
        <v>0.1</v>
      </c>
      <c r="T24" s="13">
        <v>0.1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6</v>
      </c>
      <c r="AC24" s="13">
        <v>6</v>
      </c>
      <c r="AD24" s="13">
        <v>6</v>
      </c>
      <c r="AE24" s="13">
        <v>6</v>
      </c>
      <c r="AF24" s="13">
        <v>6</v>
      </c>
      <c r="AG24" s="13">
        <v>6</v>
      </c>
      <c r="AH24" s="13">
        <v>4</v>
      </c>
      <c r="AI24" s="13">
        <v>4</v>
      </c>
      <c r="AJ24" s="13">
        <v>4</v>
      </c>
      <c r="AK24" s="13">
        <v>4</v>
      </c>
      <c r="AL24" s="13">
        <v>4</v>
      </c>
      <c r="AM24" s="13">
        <v>4</v>
      </c>
      <c r="AN24" s="13">
        <v>4</v>
      </c>
      <c r="AO24" s="13">
        <v>4</v>
      </c>
      <c r="AP24" s="13">
        <v>4</v>
      </c>
      <c r="AQ24" s="13">
        <v>4</v>
      </c>
      <c r="AR24" s="13">
        <v>4</v>
      </c>
      <c r="AS24" s="13">
        <v>4</v>
      </c>
      <c r="AT24" s="13">
        <v>4</v>
      </c>
      <c r="AU24" s="13">
        <v>4</v>
      </c>
      <c r="AV24" s="13">
        <v>4</v>
      </c>
      <c r="AW24" s="13">
        <v>4</v>
      </c>
      <c r="AX24" s="13">
        <v>4</v>
      </c>
      <c r="AY24" s="13">
        <v>4</v>
      </c>
      <c r="AZ24" s="13">
        <v>4</v>
      </c>
      <c r="BA24" s="13">
        <v>4</v>
      </c>
      <c r="BB24" s="13">
        <v>4</v>
      </c>
      <c r="BC24" s="13">
        <v>4</v>
      </c>
      <c r="BD24" s="13">
        <v>2.5</v>
      </c>
      <c r="BE24" s="13">
        <v>2.5</v>
      </c>
      <c r="BF24" s="13">
        <v>2.5</v>
      </c>
      <c r="BG24" s="13">
        <v>2.5</v>
      </c>
      <c r="BH24" s="13">
        <v>2.5</v>
      </c>
      <c r="BI24" s="13">
        <v>2.5</v>
      </c>
      <c r="BJ24" s="13">
        <v>1.97</v>
      </c>
      <c r="BK24" s="13">
        <v>1.97</v>
      </c>
      <c r="BL24" s="13">
        <v>1.97</v>
      </c>
      <c r="BM24" s="13">
        <v>1.97</v>
      </c>
      <c r="BN24" s="13">
        <v>1.97</v>
      </c>
      <c r="BO24" s="13">
        <v>1.97</v>
      </c>
      <c r="BP24" s="13">
        <v>1.97</v>
      </c>
      <c r="BQ24" s="13">
        <v>1.97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3">
        <v>0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5">
        <f t="shared" si="0"/>
        <v>155.45999999999998</v>
      </c>
    </row>
    <row r="25" spans="1:155" x14ac:dyDescent="0.2">
      <c r="A25" t="s">
        <v>24</v>
      </c>
      <c r="B25" s="13">
        <v>0</v>
      </c>
      <c r="C25" s="13">
        <v>0</v>
      </c>
      <c r="D25" s="13">
        <v>0</v>
      </c>
      <c r="E25" s="13">
        <v>0</v>
      </c>
      <c r="F25" s="13">
        <v>0.45</v>
      </c>
      <c r="G25" s="13">
        <v>0.03</v>
      </c>
      <c r="H25" s="13">
        <v>0</v>
      </c>
      <c r="I25" s="13">
        <v>0</v>
      </c>
      <c r="J25" s="13">
        <v>0</v>
      </c>
      <c r="K25" s="13">
        <v>0</v>
      </c>
      <c r="L25" s="13">
        <v>0.09</v>
      </c>
      <c r="M25" s="13">
        <v>0.09</v>
      </c>
      <c r="N25" s="13">
        <v>0.21</v>
      </c>
      <c r="O25" s="13">
        <v>0.1</v>
      </c>
      <c r="P25" s="13">
        <v>0.08</v>
      </c>
      <c r="Q25" s="13">
        <v>7.0000000000000007E-2</v>
      </c>
      <c r="R25" s="13">
        <v>7.0000000000000007E-2</v>
      </c>
      <c r="S25" s="13">
        <v>0.16</v>
      </c>
      <c r="T25" s="13">
        <v>0.16</v>
      </c>
      <c r="U25" s="13">
        <v>0.16</v>
      </c>
      <c r="V25" s="13">
        <v>0</v>
      </c>
      <c r="W25" s="13">
        <v>0</v>
      </c>
      <c r="X25" s="13">
        <v>0</v>
      </c>
      <c r="Y25" s="13">
        <v>2.74</v>
      </c>
      <c r="Z25" s="13">
        <v>2.77</v>
      </c>
      <c r="AA25" s="13">
        <v>2.8</v>
      </c>
      <c r="AB25" s="13">
        <v>2.84</v>
      </c>
      <c r="AC25" s="13">
        <v>2.87</v>
      </c>
      <c r="AD25" s="13">
        <v>2.78</v>
      </c>
      <c r="AE25" s="13">
        <v>2.61</v>
      </c>
      <c r="AF25" s="13">
        <v>2.4500000000000002</v>
      </c>
      <c r="AG25" s="13">
        <v>2.29</v>
      </c>
      <c r="AH25" s="13">
        <v>2.14</v>
      </c>
      <c r="AI25" s="13">
        <v>1.99</v>
      </c>
      <c r="AJ25" s="13">
        <v>1.85</v>
      </c>
      <c r="AK25" s="13">
        <v>1.71</v>
      </c>
      <c r="AL25" s="13">
        <v>1.58</v>
      </c>
      <c r="AM25" s="13">
        <v>1.44</v>
      </c>
      <c r="AN25" s="13">
        <v>1.32</v>
      </c>
      <c r="AO25" s="13">
        <v>1.19</v>
      </c>
      <c r="AP25" s="13">
        <v>1.33</v>
      </c>
      <c r="AQ25" s="13">
        <v>1.23</v>
      </c>
      <c r="AR25" s="13">
        <v>1.1200000000000001</v>
      </c>
      <c r="AS25" s="13">
        <v>1</v>
      </c>
      <c r="AT25" s="13">
        <v>0.87</v>
      </c>
      <c r="AU25" s="13">
        <v>0.76</v>
      </c>
      <c r="AV25" s="13">
        <v>0.54</v>
      </c>
      <c r="AW25" s="13">
        <v>0.39</v>
      </c>
      <c r="AX25" s="13">
        <v>0.31</v>
      </c>
      <c r="AY25" s="13">
        <v>0.33</v>
      </c>
      <c r="AZ25" s="13">
        <v>0</v>
      </c>
      <c r="BA25" s="13">
        <v>0.57999999999999996</v>
      </c>
      <c r="BB25" s="13">
        <v>0.54</v>
      </c>
      <c r="BC25" s="13">
        <v>0.53</v>
      </c>
      <c r="BD25" s="13">
        <v>0.38</v>
      </c>
      <c r="BE25" s="13">
        <v>1.34</v>
      </c>
      <c r="BF25" s="13">
        <v>1.4</v>
      </c>
      <c r="BG25" s="13">
        <v>2.11</v>
      </c>
      <c r="BH25" s="13">
        <v>2.35</v>
      </c>
      <c r="BI25" s="13">
        <v>2.16</v>
      </c>
      <c r="BJ25" s="13">
        <v>1.88</v>
      </c>
      <c r="BK25" s="13">
        <v>1.41</v>
      </c>
      <c r="BL25" s="13">
        <v>1.52</v>
      </c>
      <c r="BM25" s="13">
        <v>1.54</v>
      </c>
      <c r="BN25" s="13">
        <v>2.02</v>
      </c>
      <c r="BO25" s="13">
        <v>2.13</v>
      </c>
      <c r="BP25" s="13">
        <v>2.15</v>
      </c>
      <c r="BQ25" s="13">
        <v>2.06</v>
      </c>
      <c r="BR25" s="13">
        <v>2</v>
      </c>
      <c r="BS25" s="13">
        <v>2.0299999999999998</v>
      </c>
      <c r="BT25" s="13">
        <v>1.42</v>
      </c>
      <c r="BU25" s="13">
        <v>1.07</v>
      </c>
      <c r="BV25" s="13">
        <v>2.12</v>
      </c>
      <c r="BW25" s="13">
        <v>1.68</v>
      </c>
      <c r="BX25" s="13">
        <v>1.26</v>
      </c>
      <c r="BY25" s="13">
        <v>1.07</v>
      </c>
      <c r="BZ25" s="13">
        <v>0.93</v>
      </c>
      <c r="CA25" s="13">
        <v>1.24</v>
      </c>
      <c r="CB25" s="13">
        <v>1.2</v>
      </c>
      <c r="CC25" s="13">
        <v>1.1599999999999999</v>
      </c>
      <c r="CD25" s="13">
        <v>1.1299999999999999</v>
      </c>
      <c r="CE25" s="13">
        <v>0.96</v>
      </c>
      <c r="CF25" s="13">
        <v>0.97</v>
      </c>
      <c r="CG25" s="13">
        <v>0.93</v>
      </c>
      <c r="CH25" s="13">
        <v>0.87</v>
      </c>
      <c r="CI25" s="13">
        <v>0.83</v>
      </c>
      <c r="CJ25" s="13">
        <v>0.94</v>
      </c>
      <c r="CK25" s="13">
        <v>0.87</v>
      </c>
      <c r="CL25" s="13">
        <v>0.82</v>
      </c>
      <c r="CM25" s="13">
        <v>0.78</v>
      </c>
      <c r="CN25" s="13">
        <v>0.85</v>
      </c>
      <c r="CO25" s="13">
        <v>0.95</v>
      </c>
      <c r="CP25" s="13">
        <v>1.39</v>
      </c>
      <c r="CQ25" s="13">
        <v>1.22</v>
      </c>
      <c r="CR25" s="13">
        <v>1.06</v>
      </c>
      <c r="CS25" s="13">
        <v>0.9</v>
      </c>
      <c r="CT25" s="13">
        <v>0.74</v>
      </c>
      <c r="CU25" s="13">
        <v>1.1399999999999999</v>
      </c>
      <c r="CV25" s="13">
        <v>1.1100000000000001</v>
      </c>
      <c r="CW25" s="13">
        <v>1.1200000000000001</v>
      </c>
      <c r="CX25" s="13">
        <v>1.1399999999999999</v>
      </c>
      <c r="CY25" s="13">
        <v>1.04</v>
      </c>
      <c r="CZ25" s="13">
        <v>0.98</v>
      </c>
      <c r="DA25" s="13">
        <v>0.98</v>
      </c>
      <c r="DB25" s="13">
        <v>0.84</v>
      </c>
      <c r="DC25" s="13">
        <v>0.83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  <c r="EB25" s="13">
        <v>0</v>
      </c>
      <c r="EC25" s="13">
        <v>0</v>
      </c>
      <c r="ED25" s="13">
        <v>0</v>
      </c>
      <c r="EE25" s="13">
        <v>0</v>
      </c>
      <c r="EF25" s="13">
        <v>0</v>
      </c>
      <c r="EG25" s="13">
        <v>0</v>
      </c>
      <c r="EH25" s="13">
        <v>0</v>
      </c>
      <c r="EI25" s="13">
        <v>0</v>
      </c>
      <c r="EJ25" s="13">
        <v>0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5">
        <f t="shared" si="0"/>
        <v>115.59000000000002</v>
      </c>
    </row>
    <row r="26" spans="1:155" x14ac:dyDescent="0.2">
      <c r="A26" t="s">
        <v>25</v>
      </c>
      <c r="B26" s="13">
        <v>0.1</v>
      </c>
      <c r="C26" s="13">
        <v>0.1</v>
      </c>
      <c r="D26" s="13">
        <v>0.09</v>
      </c>
      <c r="E26" s="13">
        <v>0.1</v>
      </c>
      <c r="F26" s="13">
        <v>0.15</v>
      </c>
      <c r="G26" s="13">
        <v>0.09</v>
      </c>
      <c r="H26" s="13">
        <v>0.05</v>
      </c>
      <c r="I26" s="13">
        <v>0.04</v>
      </c>
      <c r="J26" s="13">
        <v>0.03</v>
      </c>
      <c r="K26" s="13">
        <v>0.02</v>
      </c>
      <c r="L26" s="13">
        <v>0.02</v>
      </c>
      <c r="M26" s="13">
        <v>0.04</v>
      </c>
      <c r="N26" s="13">
        <v>0.03</v>
      </c>
      <c r="O26" s="13">
        <v>0.04</v>
      </c>
      <c r="P26" s="13">
        <v>7.0000000000000007E-2</v>
      </c>
      <c r="Q26" s="13">
        <v>0.09</v>
      </c>
      <c r="R26" s="13">
        <v>0.14000000000000001</v>
      </c>
      <c r="S26" s="13">
        <v>0.31</v>
      </c>
      <c r="T26" s="13">
        <v>0.51</v>
      </c>
      <c r="U26" s="13">
        <v>0.66</v>
      </c>
      <c r="V26" s="13">
        <v>2.85</v>
      </c>
      <c r="W26" s="13">
        <v>2.9</v>
      </c>
      <c r="X26" s="13">
        <v>2.91</v>
      </c>
      <c r="Y26" s="13">
        <v>2.91</v>
      </c>
      <c r="Z26" s="13">
        <v>2.89</v>
      </c>
      <c r="AA26" s="13">
        <v>2.95</v>
      </c>
      <c r="AB26" s="13">
        <v>2.96</v>
      </c>
      <c r="AC26" s="13">
        <v>2.94</v>
      </c>
      <c r="AD26" s="13">
        <v>2.92</v>
      </c>
      <c r="AE26" s="13">
        <v>2.89</v>
      </c>
      <c r="AF26" s="13">
        <v>2.88</v>
      </c>
      <c r="AG26" s="13">
        <v>2.85</v>
      </c>
      <c r="AH26" s="13">
        <v>2.81</v>
      </c>
      <c r="AI26" s="13">
        <v>3.01</v>
      </c>
      <c r="AJ26" s="13">
        <v>3.19</v>
      </c>
      <c r="AK26" s="13">
        <v>3.41</v>
      </c>
      <c r="AL26" s="13">
        <v>3.34</v>
      </c>
      <c r="AM26" s="13">
        <v>3.35</v>
      </c>
      <c r="AN26" s="13">
        <v>3.35</v>
      </c>
      <c r="AO26" s="13">
        <v>3.36</v>
      </c>
      <c r="AP26" s="13">
        <v>3.35</v>
      </c>
      <c r="AQ26" s="13">
        <v>3.36</v>
      </c>
      <c r="AR26" s="13">
        <v>3.39</v>
      </c>
      <c r="AS26" s="13">
        <v>3.59</v>
      </c>
      <c r="AT26" s="13">
        <v>3.96</v>
      </c>
      <c r="AU26" s="13">
        <v>4.32</v>
      </c>
      <c r="AV26" s="13">
        <v>4.49</v>
      </c>
      <c r="AW26" s="13">
        <v>5.35</v>
      </c>
      <c r="AX26" s="13">
        <v>6.56</v>
      </c>
      <c r="AY26" s="13">
        <v>5.17</v>
      </c>
      <c r="AZ26" s="13">
        <v>4.0599999999999996</v>
      </c>
      <c r="BA26" s="13">
        <v>3.41</v>
      </c>
      <c r="BB26" s="13">
        <v>3.04</v>
      </c>
      <c r="BC26" s="13">
        <v>2.83</v>
      </c>
      <c r="BD26" s="13">
        <v>3.36</v>
      </c>
      <c r="BE26" s="13">
        <v>2.94</v>
      </c>
      <c r="BF26" s="13">
        <v>2.89</v>
      </c>
      <c r="BG26" s="13">
        <v>3.47</v>
      </c>
      <c r="BH26" s="13">
        <v>3.44</v>
      </c>
      <c r="BI26" s="13">
        <v>2.84</v>
      </c>
      <c r="BJ26" s="13">
        <v>2.83</v>
      </c>
      <c r="BK26" s="13">
        <v>2.75</v>
      </c>
      <c r="BL26" s="13">
        <v>2.67</v>
      </c>
      <c r="BM26" s="13">
        <v>2.69</v>
      </c>
      <c r="BN26" s="13">
        <v>2.68</v>
      </c>
      <c r="BO26" s="13">
        <v>2.5299999999999998</v>
      </c>
      <c r="BP26" s="13">
        <v>2.5299999999999998</v>
      </c>
      <c r="BQ26" s="13">
        <v>2.59</v>
      </c>
      <c r="BR26" s="13">
        <v>2.78</v>
      </c>
      <c r="BS26" s="13">
        <v>2.78</v>
      </c>
      <c r="BT26" s="13">
        <v>2.77</v>
      </c>
      <c r="BU26" s="13">
        <v>2.77</v>
      </c>
      <c r="BV26" s="13">
        <v>2.84</v>
      </c>
      <c r="BW26" s="13">
        <v>2.86</v>
      </c>
      <c r="BX26" s="13">
        <v>2.78</v>
      </c>
      <c r="BY26" s="13">
        <v>2.7</v>
      </c>
      <c r="BZ26" s="13">
        <v>2.73</v>
      </c>
      <c r="CA26" s="13">
        <v>2.75</v>
      </c>
      <c r="CB26" s="13">
        <v>2.87</v>
      </c>
      <c r="CC26" s="13">
        <v>2.82</v>
      </c>
      <c r="CD26" s="13">
        <v>2.66</v>
      </c>
      <c r="CE26" s="13">
        <v>2.8</v>
      </c>
      <c r="CF26" s="13">
        <v>2.99</v>
      </c>
      <c r="CG26" s="13">
        <v>3.09</v>
      </c>
      <c r="CH26" s="13">
        <v>2.85</v>
      </c>
      <c r="CI26" s="13">
        <v>2.85</v>
      </c>
      <c r="CJ26" s="13">
        <v>2.81</v>
      </c>
      <c r="CK26" s="13">
        <v>2.8</v>
      </c>
      <c r="CL26" s="13">
        <v>2.8</v>
      </c>
      <c r="CM26" s="13">
        <v>2.95</v>
      </c>
      <c r="CN26" s="13">
        <v>3.5</v>
      </c>
      <c r="CO26" s="13">
        <v>3.12</v>
      </c>
      <c r="CP26" s="13">
        <v>2.87</v>
      </c>
      <c r="CQ26" s="13">
        <v>2.83</v>
      </c>
      <c r="CR26" s="13">
        <v>2.8</v>
      </c>
      <c r="CS26" s="13">
        <v>2.81</v>
      </c>
      <c r="CT26" s="13">
        <v>2.81</v>
      </c>
      <c r="CU26" s="13">
        <v>2.81</v>
      </c>
      <c r="CV26" s="13">
        <v>2.84</v>
      </c>
      <c r="CW26" s="13">
        <v>2.84</v>
      </c>
      <c r="CX26" s="13">
        <v>2.83</v>
      </c>
      <c r="CY26" s="13">
        <v>2.83</v>
      </c>
      <c r="CZ26" s="13">
        <v>2.82</v>
      </c>
      <c r="DA26" s="13">
        <v>2.8</v>
      </c>
      <c r="DB26" s="13">
        <v>2.79</v>
      </c>
      <c r="DC26" s="13">
        <v>2.81</v>
      </c>
      <c r="DD26" s="13">
        <v>2.83</v>
      </c>
      <c r="DE26" s="13">
        <v>2.83</v>
      </c>
      <c r="DF26" s="13">
        <v>2.82</v>
      </c>
      <c r="DG26" s="13">
        <v>2.82</v>
      </c>
      <c r="DH26" s="13">
        <v>2.82</v>
      </c>
      <c r="DI26" s="13">
        <v>2.84</v>
      </c>
      <c r="DJ26" s="13">
        <v>2.88</v>
      </c>
      <c r="DK26" s="13">
        <v>2.96</v>
      </c>
      <c r="DL26" s="13">
        <v>2.1</v>
      </c>
      <c r="DM26" s="13">
        <v>0.84</v>
      </c>
      <c r="DN26" s="13">
        <v>0.74</v>
      </c>
      <c r="DO26" s="13">
        <v>1.05</v>
      </c>
      <c r="DP26" s="13">
        <v>0.61</v>
      </c>
      <c r="DQ26" s="13">
        <v>0.19</v>
      </c>
      <c r="DR26" s="13">
        <v>0.13</v>
      </c>
      <c r="DS26" s="13">
        <v>0.12</v>
      </c>
      <c r="DT26" s="13">
        <v>0.11</v>
      </c>
      <c r="DU26" s="13">
        <v>0.1</v>
      </c>
      <c r="DV26" s="13">
        <v>0.04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5">
        <f t="shared" si="0"/>
        <v>297.43000000000012</v>
      </c>
    </row>
    <row r="27" spans="1:155" x14ac:dyDescent="0.2">
      <c r="A27" t="s">
        <v>26</v>
      </c>
      <c r="B27" s="13">
        <v>0.03</v>
      </c>
      <c r="C27" s="13">
        <v>0.03</v>
      </c>
      <c r="D27" s="13">
        <v>0.03</v>
      </c>
      <c r="E27" s="13">
        <v>0.05</v>
      </c>
      <c r="F27" s="13">
        <v>0.05</v>
      </c>
      <c r="G27" s="13">
        <v>0.05</v>
      </c>
      <c r="H27" s="13">
        <v>0.05</v>
      </c>
      <c r="I27" s="13">
        <v>0.05</v>
      </c>
      <c r="J27" s="13">
        <v>0.05</v>
      </c>
      <c r="K27" s="13">
        <v>0.06</v>
      </c>
      <c r="L27" s="13">
        <v>0.06</v>
      </c>
      <c r="M27" s="13">
        <v>0.06</v>
      </c>
      <c r="N27" s="13">
        <v>0.05</v>
      </c>
      <c r="O27" s="13">
        <v>0.05</v>
      </c>
      <c r="P27" s="13">
        <v>0.05</v>
      </c>
      <c r="Q27" s="13">
        <v>0.04</v>
      </c>
      <c r="R27" s="13">
        <v>0.04</v>
      </c>
      <c r="S27" s="13">
        <v>0.06</v>
      </c>
      <c r="T27" s="13">
        <v>1.75</v>
      </c>
      <c r="U27" s="13">
        <v>8.5299999999999994</v>
      </c>
      <c r="V27" s="13">
        <v>8.07</v>
      </c>
      <c r="W27" s="13">
        <v>4.9800000000000004</v>
      </c>
      <c r="X27" s="13">
        <v>5.09</v>
      </c>
      <c r="Y27" s="13">
        <v>4.96</v>
      </c>
      <c r="Z27" s="13">
        <v>4.8099999999999996</v>
      </c>
      <c r="AA27" s="13">
        <v>5.0199999999999996</v>
      </c>
      <c r="AB27" s="13">
        <v>5.08</v>
      </c>
      <c r="AC27" s="13">
        <v>5.14</v>
      </c>
      <c r="AD27" s="13">
        <v>5.08</v>
      </c>
      <c r="AE27" s="13">
        <v>5.05</v>
      </c>
      <c r="AF27" s="13">
        <v>4.93</v>
      </c>
      <c r="AG27" s="13">
        <v>4.7699999999999996</v>
      </c>
      <c r="AH27" s="13">
        <v>7.36</v>
      </c>
      <c r="AI27" s="13">
        <v>7.88</v>
      </c>
      <c r="AJ27" s="13">
        <v>4.57</v>
      </c>
      <c r="AK27" s="13">
        <v>3.82</v>
      </c>
      <c r="AL27" s="13">
        <v>4.2300000000000004</v>
      </c>
      <c r="AM27" s="13">
        <v>4.24</v>
      </c>
      <c r="AN27" s="13">
        <v>4.26</v>
      </c>
      <c r="AO27" s="13">
        <v>3.63</v>
      </c>
      <c r="AP27" s="13">
        <v>3.1</v>
      </c>
      <c r="AQ27" s="13">
        <v>2.98</v>
      </c>
      <c r="AR27" s="13">
        <v>2.75</v>
      </c>
      <c r="AS27" s="13">
        <v>2.56</v>
      </c>
      <c r="AT27" s="13">
        <v>4.2300000000000004</v>
      </c>
      <c r="AU27" s="13">
        <v>8.81</v>
      </c>
      <c r="AV27" s="13">
        <v>4.8600000000000003</v>
      </c>
      <c r="AW27" s="13">
        <v>4.66</v>
      </c>
      <c r="AX27" s="13">
        <v>5.15</v>
      </c>
      <c r="AY27" s="13">
        <v>4.51</v>
      </c>
      <c r="AZ27" s="13">
        <v>3.42</v>
      </c>
      <c r="BA27" s="13">
        <v>3.02</v>
      </c>
      <c r="BB27" s="13">
        <v>2.67</v>
      </c>
      <c r="BC27" s="13">
        <v>2.96</v>
      </c>
      <c r="BD27" s="13">
        <v>2.2999999999999998</v>
      </c>
      <c r="BE27" s="13">
        <v>4.66</v>
      </c>
      <c r="BF27" s="13">
        <v>6.14</v>
      </c>
      <c r="BG27" s="13">
        <v>4.26</v>
      </c>
      <c r="BH27" s="13">
        <v>4.13</v>
      </c>
      <c r="BI27" s="13">
        <v>3.57</v>
      </c>
      <c r="BJ27" s="13">
        <v>3.35</v>
      </c>
      <c r="BK27" s="13">
        <v>3.12</v>
      </c>
      <c r="BL27" s="13">
        <v>3.06</v>
      </c>
      <c r="BM27" s="13">
        <v>3.95</v>
      </c>
      <c r="BN27" s="13">
        <v>5.08</v>
      </c>
      <c r="BO27" s="13">
        <v>4.3</v>
      </c>
      <c r="BP27" s="13">
        <v>3.75</v>
      </c>
      <c r="BQ27" s="13">
        <v>3.45</v>
      </c>
      <c r="BR27" s="13">
        <v>1.1399999999999999</v>
      </c>
      <c r="BS27" s="13">
        <v>0</v>
      </c>
      <c r="BT27" s="13">
        <v>0.03</v>
      </c>
      <c r="BU27" s="13">
        <v>0.22</v>
      </c>
      <c r="BV27" s="13">
        <v>0.25</v>
      </c>
      <c r="BW27" s="13">
        <v>0.25</v>
      </c>
      <c r="BX27" s="13">
        <v>0.25</v>
      </c>
      <c r="BY27" s="13">
        <v>0.25</v>
      </c>
      <c r="BZ27" s="13">
        <v>0.26</v>
      </c>
      <c r="CA27" s="13">
        <v>0.24</v>
      </c>
      <c r="CB27" s="13">
        <v>0.23</v>
      </c>
      <c r="CC27" s="13">
        <v>0.24</v>
      </c>
      <c r="CD27" s="13">
        <v>0.24</v>
      </c>
      <c r="CE27" s="13">
        <v>0.24</v>
      </c>
      <c r="CF27" s="13">
        <v>0.25</v>
      </c>
      <c r="CG27" s="13">
        <v>0.25</v>
      </c>
      <c r="CH27" s="13">
        <v>0.25</v>
      </c>
      <c r="CI27" s="13">
        <v>0.25</v>
      </c>
      <c r="CJ27" s="13">
        <v>0.25</v>
      </c>
      <c r="CK27" s="13">
        <v>0.25</v>
      </c>
      <c r="CL27" s="13">
        <v>0.25</v>
      </c>
      <c r="CM27" s="13">
        <v>0.25</v>
      </c>
      <c r="CN27" s="13">
        <v>0.24</v>
      </c>
      <c r="CO27" s="13">
        <v>0.23</v>
      </c>
      <c r="CP27" s="13">
        <v>0.23</v>
      </c>
      <c r="CQ27" s="13">
        <v>0.23</v>
      </c>
      <c r="CR27" s="13">
        <v>0.23</v>
      </c>
      <c r="CS27" s="13">
        <v>0.23</v>
      </c>
      <c r="CT27" s="13">
        <v>0.24</v>
      </c>
      <c r="CU27" s="13">
        <v>0.25</v>
      </c>
      <c r="CV27" s="13">
        <v>0.25</v>
      </c>
      <c r="CW27" s="13">
        <v>0.25</v>
      </c>
      <c r="CX27" s="13">
        <v>0.24</v>
      </c>
      <c r="CY27" s="13">
        <v>0.24</v>
      </c>
      <c r="CZ27" s="13">
        <v>0.25</v>
      </c>
      <c r="DA27" s="13">
        <v>0.26</v>
      </c>
      <c r="DB27" s="13">
        <v>0.26</v>
      </c>
      <c r="DC27" s="13">
        <v>0.26</v>
      </c>
      <c r="DD27" s="13">
        <v>0.25</v>
      </c>
      <c r="DE27" s="13">
        <v>0.25</v>
      </c>
      <c r="DF27" s="13">
        <v>0.25</v>
      </c>
      <c r="DG27" s="13">
        <v>0.23</v>
      </c>
      <c r="DH27" s="13">
        <v>0.22</v>
      </c>
      <c r="DI27" s="13">
        <v>0.25</v>
      </c>
      <c r="DJ27" s="13">
        <v>0.24</v>
      </c>
      <c r="DK27" s="13">
        <v>0.24</v>
      </c>
      <c r="DL27" s="13">
        <v>0.27</v>
      </c>
      <c r="DM27" s="13">
        <v>0.28000000000000003</v>
      </c>
      <c r="DN27" s="13">
        <v>0.25</v>
      </c>
      <c r="DO27" s="13">
        <v>0.24</v>
      </c>
      <c r="DP27" s="13">
        <v>0.23</v>
      </c>
      <c r="DQ27" s="13">
        <v>0.23</v>
      </c>
      <c r="DR27" s="13">
        <v>0.22</v>
      </c>
      <c r="DS27" s="13">
        <v>0.21</v>
      </c>
      <c r="DT27" s="13">
        <v>0.21</v>
      </c>
      <c r="DU27" s="13">
        <v>0.2</v>
      </c>
      <c r="DV27" s="13">
        <v>0.09</v>
      </c>
      <c r="DW27" s="13">
        <v>0.02</v>
      </c>
      <c r="DX27" s="13">
        <v>0.02</v>
      </c>
      <c r="DY27" s="13">
        <v>0.02</v>
      </c>
      <c r="DZ27" s="13">
        <v>0.02</v>
      </c>
      <c r="EA27" s="13">
        <v>0.02</v>
      </c>
      <c r="EB27" s="13">
        <v>0.01</v>
      </c>
      <c r="EC27" s="13">
        <v>0</v>
      </c>
      <c r="ED27" s="13">
        <v>0</v>
      </c>
      <c r="EE27" s="13">
        <v>0</v>
      </c>
      <c r="EF27" s="13">
        <v>0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5">
        <f t="shared" si="0"/>
        <v>239.10999999999996</v>
      </c>
    </row>
    <row r="28" spans="1:155" x14ac:dyDescent="0.2">
      <c r="A28" t="s">
        <v>27</v>
      </c>
      <c r="B28" s="13">
        <v>0.49</v>
      </c>
      <c r="C28" s="13">
        <v>0.4</v>
      </c>
      <c r="D28" s="13">
        <v>0.3</v>
      </c>
      <c r="E28" s="13">
        <v>0.28999999999999998</v>
      </c>
      <c r="F28" s="13">
        <v>0.31</v>
      </c>
      <c r="G28" s="13">
        <v>0.33</v>
      </c>
      <c r="H28" s="13">
        <v>0.31</v>
      </c>
      <c r="I28" s="13">
        <v>0.28000000000000003</v>
      </c>
      <c r="J28" s="13">
        <v>0.27</v>
      </c>
      <c r="K28" s="13">
        <v>0.27</v>
      </c>
      <c r="L28" s="13">
        <v>0.26</v>
      </c>
      <c r="M28" s="13">
        <v>0.26</v>
      </c>
      <c r="N28" s="13">
        <v>0.27</v>
      </c>
      <c r="O28" s="13">
        <v>0.38</v>
      </c>
      <c r="P28" s="13">
        <v>0.46</v>
      </c>
      <c r="Q28" s="13">
        <v>0.56999999999999995</v>
      </c>
      <c r="R28" s="13">
        <v>0.7</v>
      </c>
      <c r="S28" s="13">
        <v>0.84</v>
      </c>
      <c r="T28" s="13">
        <v>7.72</v>
      </c>
      <c r="U28" s="13">
        <v>14.59</v>
      </c>
      <c r="V28" s="13">
        <v>13.86</v>
      </c>
      <c r="W28" s="13">
        <v>13.05</v>
      </c>
      <c r="X28" s="13">
        <v>14.67</v>
      </c>
      <c r="Y28" s="13">
        <v>14.87</v>
      </c>
      <c r="Z28" s="13">
        <v>14.86</v>
      </c>
      <c r="AA28" s="13">
        <v>16.07</v>
      </c>
      <c r="AB28" s="13">
        <v>12.41</v>
      </c>
      <c r="AC28" s="13">
        <v>5.51</v>
      </c>
      <c r="AD28" s="13">
        <v>5.18</v>
      </c>
      <c r="AE28" s="13">
        <v>4.4400000000000004</v>
      </c>
      <c r="AF28" s="13">
        <v>3.89</v>
      </c>
      <c r="AG28" s="13">
        <v>3.65</v>
      </c>
      <c r="AH28" s="13">
        <v>4.13</v>
      </c>
      <c r="AI28" s="13">
        <v>5.82</v>
      </c>
      <c r="AJ28" s="13">
        <v>5.97</v>
      </c>
      <c r="AK28" s="13">
        <v>5.61</v>
      </c>
      <c r="AL28" s="13">
        <v>5.56</v>
      </c>
      <c r="AM28" s="13">
        <v>5.25</v>
      </c>
      <c r="AN28" s="13">
        <v>5.15</v>
      </c>
      <c r="AO28" s="13">
        <v>4.76</v>
      </c>
      <c r="AP28" s="13">
        <v>4.58</v>
      </c>
      <c r="AQ28" s="13">
        <v>4.5199999999999996</v>
      </c>
      <c r="AR28" s="13">
        <v>4.3899999999999997</v>
      </c>
      <c r="AS28" s="13">
        <v>4.29</v>
      </c>
      <c r="AT28" s="13">
        <v>4.21</v>
      </c>
      <c r="AU28" s="13">
        <v>3.96</v>
      </c>
      <c r="AV28" s="13">
        <v>3.78</v>
      </c>
      <c r="AW28" s="13">
        <v>3.61</v>
      </c>
      <c r="AX28" s="13">
        <v>3.7</v>
      </c>
      <c r="AY28" s="13">
        <v>3.49</v>
      </c>
      <c r="AZ28" s="13">
        <v>3.01</v>
      </c>
      <c r="BA28" s="13">
        <v>2.85</v>
      </c>
      <c r="BB28" s="13">
        <v>2.25</v>
      </c>
      <c r="BC28" s="13">
        <v>2.16</v>
      </c>
      <c r="BD28" s="13">
        <v>2</v>
      </c>
      <c r="BE28" s="13">
        <v>1.99</v>
      </c>
      <c r="BF28" s="13">
        <v>2.0299999999999998</v>
      </c>
      <c r="BG28" s="13">
        <v>2.12</v>
      </c>
      <c r="BH28" s="13">
        <v>2.23</v>
      </c>
      <c r="BI28" s="13">
        <v>2.2000000000000002</v>
      </c>
      <c r="BJ28" s="13">
        <v>2.23</v>
      </c>
      <c r="BK28" s="13">
        <v>2.0299999999999998</v>
      </c>
      <c r="BL28" s="13">
        <v>1.95</v>
      </c>
      <c r="BM28" s="13">
        <v>3.17</v>
      </c>
      <c r="BN28" s="13">
        <v>3.91</v>
      </c>
      <c r="BO28" s="13">
        <v>3.49</v>
      </c>
      <c r="BP28" s="13">
        <v>3.29</v>
      </c>
      <c r="BQ28" s="13">
        <v>3.42</v>
      </c>
      <c r="BR28" s="13">
        <v>3.68</v>
      </c>
      <c r="BS28" s="13">
        <v>3.55</v>
      </c>
      <c r="BT28" s="13">
        <v>3.49</v>
      </c>
      <c r="BU28" s="13">
        <v>4.38</v>
      </c>
      <c r="BV28" s="13">
        <v>4.32</v>
      </c>
      <c r="BW28" s="13">
        <v>3.72</v>
      </c>
      <c r="BX28" s="13">
        <v>3.42</v>
      </c>
      <c r="BY28" s="13">
        <v>3.13</v>
      </c>
      <c r="BZ28" s="13">
        <v>2.91</v>
      </c>
      <c r="CA28" s="13">
        <v>2.81</v>
      </c>
      <c r="CB28" s="13">
        <v>2.81</v>
      </c>
      <c r="CC28" s="13">
        <v>2.82</v>
      </c>
      <c r="CD28" s="13">
        <v>2.77</v>
      </c>
      <c r="CE28" s="13">
        <v>2.87</v>
      </c>
      <c r="CF28" s="13">
        <v>2.9</v>
      </c>
      <c r="CG28" s="13">
        <v>3.03</v>
      </c>
      <c r="CH28" s="13">
        <v>2.99</v>
      </c>
      <c r="CI28" s="13">
        <v>3.07</v>
      </c>
      <c r="CJ28" s="13">
        <v>3.09</v>
      </c>
      <c r="CK28" s="13">
        <v>2.99</v>
      </c>
      <c r="CL28" s="13">
        <v>2.96</v>
      </c>
      <c r="CM28" s="13">
        <v>3.14</v>
      </c>
      <c r="CN28" s="13">
        <v>3.66</v>
      </c>
      <c r="CO28" s="13">
        <v>3.6</v>
      </c>
      <c r="CP28" s="13">
        <v>3.05</v>
      </c>
      <c r="CQ28" s="13">
        <v>2.93</v>
      </c>
      <c r="CR28" s="13">
        <v>2.89</v>
      </c>
      <c r="CS28" s="13">
        <v>2.87</v>
      </c>
      <c r="CT28" s="13">
        <v>2.97</v>
      </c>
      <c r="CU28" s="13">
        <v>3.21</v>
      </c>
      <c r="CV28" s="13">
        <v>3.28</v>
      </c>
      <c r="CW28" s="13">
        <v>3.22</v>
      </c>
      <c r="CX28" s="13">
        <v>3.08</v>
      </c>
      <c r="CY28" s="13">
        <v>3</v>
      </c>
      <c r="CZ28" s="13">
        <v>2.99</v>
      </c>
      <c r="DA28" s="13">
        <v>2.96</v>
      </c>
      <c r="DB28" s="13">
        <v>2.89</v>
      </c>
      <c r="DC28" s="13">
        <v>3.3</v>
      </c>
      <c r="DD28" s="13">
        <v>3.79</v>
      </c>
      <c r="DE28" s="13">
        <v>3.54</v>
      </c>
      <c r="DF28" s="13">
        <v>3.43</v>
      </c>
      <c r="DG28" s="13">
        <v>3.43</v>
      </c>
      <c r="DH28" s="13">
        <v>3.55</v>
      </c>
      <c r="DI28" s="13">
        <v>4.79</v>
      </c>
      <c r="DJ28" s="13">
        <v>5.0999999999999996</v>
      </c>
      <c r="DK28" s="13">
        <v>4.67</v>
      </c>
      <c r="DL28" s="13">
        <v>6.07</v>
      </c>
      <c r="DM28" s="13">
        <v>6.12</v>
      </c>
      <c r="DN28" s="13">
        <v>4.5999999999999996</v>
      </c>
      <c r="DO28" s="13">
        <v>3.69</v>
      </c>
      <c r="DP28" s="13">
        <v>3.55</v>
      </c>
      <c r="DQ28" s="13">
        <v>3.7</v>
      </c>
      <c r="DR28" s="13">
        <v>3.43</v>
      </c>
      <c r="DS28" s="13">
        <v>3.2</v>
      </c>
      <c r="DT28" s="13">
        <v>3.06</v>
      </c>
      <c r="DU28" s="13">
        <v>2.98</v>
      </c>
      <c r="DV28" s="13">
        <v>2.88</v>
      </c>
      <c r="DW28" s="13">
        <v>2.82</v>
      </c>
      <c r="DX28" s="13">
        <v>2.78</v>
      </c>
      <c r="DY28" s="13">
        <v>2.65</v>
      </c>
      <c r="DZ28" s="13">
        <v>2.64</v>
      </c>
      <c r="EA28" s="13">
        <v>2.61</v>
      </c>
      <c r="EB28" s="13">
        <v>2.56</v>
      </c>
      <c r="EC28" s="13">
        <v>2.9</v>
      </c>
      <c r="ED28" s="13">
        <v>3.52</v>
      </c>
      <c r="EE28" s="13">
        <v>2.91</v>
      </c>
      <c r="EF28" s="13">
        <v>2.69</v>
      </c>
      <c r="EG28" s="13">
        <v>2.63</v>
      </c>
      <c r="EH28" s="13">
        <v>2.58</v>
      </c>
      <c r="EI28" s="13">
        <v>2.56</v>
      </c>
      <c r="EJ28" s="13">
        <v>2.52</v>
      </c>
      <c r="EK28" s="13">
        <v>2.48</v>
      </c>
      <c r="EL28" s="13">
        <v>2.4300000000000002</v>
      </c>
      <c r="EM28" s="13">
        <v>2.38</v>
      </c>
      <c r="EN28" s="13">
        <v>2.2799999999999998</v>
      </c>
      <c r="EO28" s="13">
        <v>2.27</v>
      </c>
      <c r="EP28" s="13">
        <v>1.82</v>
      </c>
      <c r="EQ28" s="13">
        <v>1.0900000000000001</v>
      </c>
      <c r="ER28" s="13">
        <v>1.08</v>
      </c>
      <c r="ES28" s="13">
        <v>1.08</v>
      </c>
      <c r="ET28" s="13">
        <v>1.08</v>
      </c>
      <c r="EU28" s="13">
        <v>1.0900000000000001</v>
      </c>
      <c r="EV28" s="13">
        <v>1.0900000000000001</v>
      </c>
      <c r="EW28" s="13">
        <v>1.08</v>
      </c>
      <c r="EX28" s="13">
        <v>1.0900000000000001</v>
      </c>
      <c r="EY28" s="5">
        <f t="shared" si="0"/>
        <v>537.91000000000031</v>
      </c>
    </row>
    <row r="29" spans="1:155" x14ac:dyDescent="0.2">
      <c r="A29" t="s">
        <v>28</v>
      </c>
      <c r="B29" s="13">
        <v>2.9</v>
      </c>
      <c r="C29" s="13">
        <v>2.92</v>
      </c>
      <c r="D29" s="13">
        <v>2.88</v>
      </c>
      <c r="E29" s="13">
        <v>2.87</v>
      </c>
      <c r="F29" s="13">
        <v>2.92</v>
      </c>
      <c r="G29" s="13">
        <v>4.46</v>
      </c>
      <c r="H29" s="13">
        <v>4.46</v>
      </c>
      <c r="I29" s="13">
        <v>3.81</v>
      </c>
      <c r="J29" s="13">
        <v>3.53</v>
      </c>
      <c r="K29" s="13">
        <v>3.47</v>
      </c>
      <c r="L29" s="13">
        <v>3.46</v>
      </c>
      <c r="M29" s="13">
        <v>3.47</v>
      </c>
      <c r="N29" s="13">
        <v>3.49</v>
      </c>
      <c r="O29" s="13">
        <v>3.49</v>
      </c>
      <c r="P29" s="13">
        <v>3.49</v>
      </c>
      <c r="Q29" s="13">
        <v>4</v>
      </c>
      <c r="R29" s="13">
        <v>4.7699999999999996</v>
      </c>
      <c r="S29" s="13">
        <v>4.7699999999999996</v>
      </c>
      <c r="T29" s="13">
        <v>4.7699999999999996</v>
      </c>
      <c r="U29" s="13">
        <v>4.7699999999999996</v>
      </c>
      <c r="V29" s="13">
        <v>5.08</v>
      </c>
      <c r="W29" s="13">
        <v>5.08</v>
      </c>
      <c r="X29" s="13">
        <v>5.55</v>
      </c>
      <c r="Y29" s="13">
        <v>6.16</v>
      </c>
      <c r="Z29" s="13">
        <v>5.53</v>
      </c>
      <c r="AA29" s="13">
        <v>5.08</v>
      </c>
      <c r="AB29" s="13">
        <v>5.19</v>
      </c>
      <c r="AC29" s="13">
        <v>6.94</v>
      </c>
      <c r="AD29" s="13">
        <v>7.25</v>
      </c>
      <c r="AE29" s="13">
        <v>6.78</v>
      </c>
      <c r="AF29" s="13">
        <v>6.94</v>
      </c>
      <c r="AG29" s="13">
        <v>7.56</v>
      </c>
      <c r="AH29" s="13">
        <v>7.56</v>
      </c>
      <c r="AI29" s="13">
        <v>8.49</v>
      </c>
      <c r="AJ29" s="13">
        <v>9.49</v>
      </c>
      <c r="AK29" s="13">
        <v>9.8800000000000008</v>
      </c>
      <c r="AL29" s="13">
        <v>9.57</v>
      </c>
      <c r="AM29" s="13">
        <v>9.41</v>
      </c>
      <c r="AN29" s="13">
        <v>9.41</v>
      </c>
      <c r="AO29" s="13">
        <v>9.7200000000000006</v>
      </c>
      <c r="AP29" s="13">
        <v>10.14</v>
      </c>
      <c r="AQ29" s="13">
        <v>10.96</v>
      </c>
      <c r="AR29" s="13">
        <v>11.12</v>
      </c>
      <c r="AS29" s="13">
        <v>10.81</v>
      </c>
      <c r="AT29" s="13">
        <v>10.65</v>
      </c>
      <c r="AU29" s="13">
        <v>10.34</v>
      </c>
      <c r="AV29" s="13">
        <v>10.16</v>
      </c>
      <c r="AW29" s="13">
        <v>8.58</v>
      </c>
      <c r="AX29" s="13">
        <v>7.71</v>
      </c>
      <c r="AY29" s="13">
        <v>7.88</v>
      </c>
      <c r="AZ29" s="13">
        <v>7.94</v>
      </c>
      <c r="BA29" s="13">
        <v>9.41</v>
      </c>
      <c r="BB29" s="13">
        <v>9.57</v>
      </c>
      <c r="BC29" s="13">
        <v>10.08</v>
      </c>
      <c r="BD29" s="13">
        <v>9.57</v>
      </c>
      <c r="BE29" s="13">
        <v>10.08</v>
      </c>
      <c r="BF29" s="13">
        <v>14.99</v>
      </c>
      <c r="BG29" s="13">
        <v>14.99</v>
      </c>
      <c r="BH29" s="13">
        <v>14.99</v>
      </c>
      <c r="BI29" s="13">
        <v>14.99</v>
      </c>
      <c r="BJ29" s="13">
        <v>12</v>
      </c>
      <c r="BK29" s="13">
        <v>12</v>
      </c>
      <c r="BL29" s="13">
        <v>12</v>
      </c>
      <c r="BM29" s="13">
        <v>12</v>
      </c>
      <c r="BN29" s="13">
        <v>12</v>
      </c>
      <c r="BO29" s="13">
        <v>12</v>
      </c>
      <c r="BP29" s="13">
        <v>12</v>
      </c>
      <c r="BQ29" s="13">
        <v>12</v>
      </c>
      <c r="BR29" s="13">
        <v>12</v>
      </c>
      <c r="BS29" s="13">
        <v>12</v>
      </c>
      <c r="BT29" s="13">
        <v>12</v>
      </c>
      <c r="BU29" s="13">
        <v>12</v>
      </c>
      <c r="BV29" s="13">
        <v>12</v>
      </c>
      <c r="BW29" s="13">
        <v>12</v>
      </c>
      <c r="BX29" s="13">
        <v>9.27</v>
      </c>
      <c r="BY29" s="13">
        <v>9.27</v>
      </c>
      <c r="BZ29" s="13">
        <v>9.27</v>
      </c>
      <c r="CA29" s="13">
        <v>9.27</v>
      </c>
      <c r="CB29" s="13">
        <v>9.27</v>
      </c>
      <c r="CC29" s="13">
        <v>9.27</v>
      </c>
      <c r="CD29" s="13">
        <v>9.27</v>
      </c>
      <c r="CE29" s="13">
        <v>9.27</v>
      </c>
      <c r="CF29" s="13">
        <v>10.199999999999999</v>
      </c>
      <c r="CG29" s="13">
        <v>10.199999999999999</v>
      </c>
      <c r="CH29" s="13">
        <v>10.199999999999999</v>
      </c>
      <c r="CI29" s="13">
        <v>10.199999999999999</v>
      </c>
      <c r="CJ29" s="13">
        <v>10.199999999999999</v>
      </c>
      <c r="CK29" s="13">
        <v>10.199999999999999</v>
      </c>
      <c r="CL29" s="13">
        <v>6.86</v>
      </c>
      <c r="CM29" s="13">
        <v>6.86</v>
      </c>
      <c r="CN29" s="13">
        <v>6.86</v>
      </c>
      <c r="CO29" s="13">
        <v>6.86</v>
      </c>
      <c r="CP29" s="13">
        <v>6.86</v>
      </c>
      <c r="CQ29" s="13">
        <v>6.86</v>
      </c>
      <c r="CR29" s="13">
        <v>6.86</v>
      </c>
      <c r="CS29" s="13">
        <v>6.86</v>
      </c>
      <c r="CT29" s="13">
        <v>6.86</v>
      </c>
      <c r="CU29" s="13">
        <v>6.86</v>
      </c>
      <c r="CV29" s="13">
        <v>6.86</v>
      </c>
      <c r="CW29" s="13">
        <v>6.86</v>
      </c>
      <c r="CX29" s="13">
        <v>6.86</v>
      </c>
      <c r="CY29" s="13">
        <v>6.86</v>
      </c>
      <c r="CZ29" s="13">
        <v>6.86</v>
      </c>
      <c r="DA29" s="13">
        <v>6.86</v>
      </c>
      <c r="DB29" s="13">
        <v>6.86</v>
      </c>
      <c r="DC29" s="13">
        <v>6.86</v>
      </c>
      <c r="DD29" s="13">
        <v>6.86</v>
      </c>
      <c r="DE29" s="13">
        <v>6.86</v>
      </c>
      <c r="DF29" s="13">
        <v>6.86</v>
      </c>
      <c r="DG29" s="13">
        <v>6.86</v>
      </c>
      <c r="DH29" s="13">
        <v>6.86</v>
      </c>
      <c r="DI29" s="13">
        <v>6.86</v>
      </c>
      <c r="DJ29" s="13">
        <v>6.86</v>
      </c>
      <c r="DK29" s="13">
        <v>6.86</v>
      </c>
      <c r="DL29" s="13">
        <v>6.86</v>
      </c>
      <c r="DM29" s="13">
        <v>6.86</v>
      </c>
      <c r="DN29" s="13">
        <v>6.86</v>
      </c>
      <c r="DO29" s="13">
        <v>6.86</v>
      </c>
      <c r="DP29" s="13">
        <v>6.86</v>
      </c>
      <c r="DQ29" s="13">
        <v>6.86</v>
      </c>
      <c r="DR29" s="13">
        <v>6.86</v>
      </c>
      <c r="DS29" s="13">
        <v>6.86</v>
      </c>
      <c r="DT29" s="13">
        <v>6.86</v>
      </c>
      <c r="DU29" s="13">
        <v>6.86</v>
      </c>
      <c r="DV29" s="13">
        <v>8.0399999999999991</v>
      </c>
      <c r="DW29" s="13">
        <v>8.0399999999999991</v>
      </c>
      <c r="DX29" s="13">
        <v>8.0399999999999991</v>
      </c>
      <c r="DY29" s="13">
        <v>8.0399999999999991</v>
      </c>
      <c r="DZ29" s="13">
        <v>8.0399999999999991</v>
      </c>
      <c r="EA29" s="13">
        <v>8.0399999999999991</v>
      </c>
      <c r="EB29" s="13">
        <v>8.84</v>
      </c>
      <c r="EC29" s="13">
        <v>8.84</v>
      </c>
      <c r="ED29" s="13">
        <v>8.84</v>
      </c>
      <c r="EE29" s="13">
        <v>8.84</v>
      </c>
      <c r="EF29" s="13">
        <v>8.84</v>
      </c>
      <c r="EG29" s="13">
        <v>8.84</v>
      </c>
      <c r="EH29" s="13">
        <v>8.84</v>
      </c>
      <c r="EI29" s="13">
        <v>8.75</v>
      </c>
      <c r="EJ29" s="13">
        <v>8.75</v>
      </c>
      <c r="EK29" s="13">
        <v>8.75</v>
      </c>
      <c r="EL29" s="13">
        <v>8.75</v>
      </c>
      <c r="EM29" s="13">
        <v>8.75</v>
      </c>
      <c r="EN29" s="13">
        <v>8.75</v>
      </c>
      <c r="EO29" s="13">
        <v>8.75</v>
      </c>
      <c r="EP29" s="13">
        <v>8.75</v>
      </c>
      <c r="EQ29" s="13">
        <v>8.75</v>
      </c>
      <c r="ER29" s="13">
        <v>8.75</v>
      </c>
      <c r="ES29" s="13">
        <v>8.75</v>
      </c>
      <c r="ET29" s="13">
        <v>8.75</v>
      </c>
      <c r="EU29" s="13">
        <v>8.75</v>
      </c>
      <c r="EV29" s="13">
        <v>8.75</v>
      </c>
      <c r="EW29" s="13">
        <v>8.75</v>
      </c>
      <c r="EX29" s="13">
        <v>8.75</v>
      </c>
      <c r="EY29" s="5">
        <f t="shared" si="0"/>
        <v>1236.7699999999998</v>
      </c>
    </row>
    <row r="30" spans="1:155" x14ac:dyDescent="0.2">
      <c r="A30" t="s">
        <v>29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1.27</v>
      </c>
      <c r="H30" s="13">
        <v>1.75</v>
      </c>
      <c r="I30" s="13">
        <v>1.54</v>
      </c>
      <c r="J30" s="13">
        <v>1.46</v>
      </c>
      <c r="K30" s="13">
        <v>1.44</v>
      </c>
      <c r="L30" s="13">
        <v>1.43</v>
      </c>
      <c r="M30" s="13">
        <v>1.43</v>
      </c>
      <c r="N30" s="13">
        <v>1.42</v>
      </c>
      <c r="O30" s="13">
        <v>1.35</v>
      </c>
      <c r="P30" s="13">
        <v>1.3</v>
      </c>
      <c r="Q30" s="13">
        <v>1.31</v>
      </c>
      <c r="R30" s="13">
        <v>1.28</v>
      </c>
      <c r="S30" s="13">
        <v>1.41</v>
      </c>
      <c r="T30" s="13">
        <v>9.7200000000000006</v>
      </c>
      <c r="U30" s="13">
        <v>17.72</v>
      </c>
      <c r="V30" s="13">
        <v>18.46</v>
      </c>
      <c r="W30" s="13">
        <v>19.39</v>
      </c>
      <c r="X30" s="13">
        <v>20.010000000000002</v>
      </c>
      <c r="Y30" s="13">
        <v>20.05</v>
      </c>
      <c r="Z30" s="13">
        <v>20.07</v>
      </c>
      <c r="AA30" s="13">
        <v>21.39</v>
      </c>
      <c r="AB30" s="13">
        <v>20.170000000000002</v>
      </c>
      <c r="AC30" s="13">
        <v>16.48</v>
      </c>
      <c r="AD30" s="13">
        <v>14.75</v>
      </c>
      <c r="AE30" s="13">
        <v>16.18</v>
      </c>
      <c r="AF30" s="13">
        <v>15.99</v>
      </c>
      <c r="AG30" s="13">
        <v>13.93</v>
      </c>
      <c r="AH30" s="13">
        <v>12.55</v>
      </c>
      <c r="AI30" s="13">
        <v>11.66</v>
      </c>
      <c r="AJ30" s="13">
        <v>10.61</v>
      </c>
      <c r="AK30" s="13">
        <v>11.57</v>
      </c>
      <c r="AL30" s="13">
        <v>16.489999999999998</v>
      </c>
      <c r="AM30" s="13">
        <v>17.739999999999998</v>
      </c>
      <c r="AN30" s="13">
        <v>17.03</v>
      </c>
      <c r="AO30" s="13">
        <v>12.52</v>
      </c>
      <c r="AP30" s="13">
        <v>7.64</v>
      </c>
      <c r="AQ30" s="13">
        <v>6.34</v>
      </c>
      <c r="AR30" s="13">
        <v>5.74</v>
      </c>
      <c r="AS30" s="13">
        <v>6.57</v>
      </c>
      <c r="AT30" s="13">
        <v>10.79</v>
      </c>
      <c r="AU30" s="13">
        <v>9.58</v>
      </c>
      <c r="AV30" s="13">
        <v>8.6999999999999993</v>
      </c>
      <c r="AW30" s="13">
        <v>7.41</v>
      </c>
      <c r="AX30" s="13">
        <v>8.59</v>
      </c>
      <c r="AY30" s="13">
        <v>7.11</v>
      </c>
      <c r="AZ30" s="13">
        <v>2.9</v>
      </c>
      <c r="BA30" s="13">
        <v>1.29</v>
      </c>
      <c r="BB30" s="13">
        <v>0.42</v>
      </c>
      <c r="BC30" s="13">
        <v>0.16</v>
      </c>
      <c r="BD30" s="13">
        <v>7.69</v>
      </c>
      <c r="BE30" s="13">
        <v>19.149999999999999</v>
      </c>
      <c r="BF30" s="13">
        <v>14</v>
      </c>
      <c r="BG30" s="13">
        <v>14.33</v>
      </c>
      <c r="BH30" s="13">
        <v>13.92</v>
      </c>
      <c r="BI30" s="13">
        <v>12.36</v>
      </c>
      <c r="BJ30" s="13">
        <v>11.82</v>
      </c>
      <c r="BK30" s="13">
        <v>10.61</v>
      </c>
      <c r="BL30" s="13">
        <v>10.51</v>
      </c>
      <c r="BM30" s="13">
        <v>10.57</v>
      </c>
      <c r="BN30" s="13">
        <v>13.82</v>
      </c>
      <c r="BO30" s="13">
        <v>12.6</v>
      </c>
      <c r="BP30" s="13">
        <v>11.72</v>
      </c>
      <c r="BQ30" s="13">
        <v>11.17</v>
      </c>
      <c r="BR30" s="13">
        <v>12.42</v>
      </c>
      <c r="BS30" s="13">
        <v>11.61</v>
      </c>
      <c r="BT30" s="13">
        <v>12.24</v>
      </c>
      <c r="BU30" s="13">
        <v>17.739999999999998</v>
      </c>
      <c r="BV30" s="13">
        <v>11.77</v>
      </c>
      <c r="BW30" s="13">
        <v>5.98</v>
      </c>
      <c r="BX30" s="13">
        <v>5.36</v>
      </c>
      <c r="BY30" s="13">
        <v>5.64</v>
      </c>
      <c r="BZ30" s="13">
        <v>3.05</v>
      </c>
      <c r="CA30" s="13">
        <v>4.7699999999999996</v>
      </c>
      <c r="CB30" s="13">
        <v>12.56</v>
      </c>
      <c r="CC30" s="13">
        <v>11.43</v>
      </c>
      <c r="CD30" s="13">
        <v>8.77</v>
      </c>
      <c r="CE30" s="13">
        <v>12.83</v>
      </c>
      <c r="CF30" s="13">
        <v>11.74</v>
      </c>
      <c r="CG30" s="13">
        <v>12.27</v>
      </c>
      <c r="CH30" s="13">
        <v>11.82</v>
      </c>
      <c r="CI30" s="13">
        <v>13.06</v>
      </c>
      <c r="CJ30" s="13">
        <v>13.19</v>
      </c>
      <c r="CK30" s="13">
        <v>12.45</v>
      </c>
      <c r="CL30" s="13">
        <v>12.14</v>
      </c>
      <c r="CM30" s="13">
        <v>13.6</v>
      </c>
      <c r="CN30" s="13">
        <v>14.85</v>
      </c>
      <c r="CO30" s="13">
        <v>14.84</v>
      </c>
      <c r="CP30" s="13">
        <v>11.55</v>
      </c>
      <c r="CQ30" s="13">
        <v>10.66</v>
      </c>
      <c r="CR30" s="13">
        <v>11.63</v>
      </c>
      <c r="CS30" s="13">
        <v>11.19</v>
      </c>
      <c r="CT30" s="13">
        <v>11.13</v>
      </c>
      <c r="CU30" s="13">
        <v>9.68</v>
      </c>
      <c r="CV30" s="13">
        <v>9.7100000000000009</v>
      </c>
      <c r="CW30" s="13">
        <v>9.56</v>
      </c>
      <c r="CX30" s="13">
        <v>8.9600000000000009</v>
      </c>
      <c r="CY30" s="13">
        <v>8.39</v>
      </c>
      <c r="CZ30" s="13">
        <v>9.59</v>
      </c>
      <c r="DA30" s="13">
        <v>10.59</v>
      </c>
      <c r="DB30" s="13">
        <v>9.61</v>
      </c>
      <c r="DC30" s="13">
        <v>8.7899999999999991</v>
      </c>
      <c r="DD30" s="13">
        <v>8.06</v>
      </c>
      <c r="DE30" s="13">
        <v>5.55</v>
      </c>
      <c r="DF30" s="13">
        <v>4.13</v>
      </c>
      <c r="DG30" s="13">
        <v>3.71</v>
      </c>
      <c r="DH30" s="13">
        <v>4.18</v>
      </c>
      <c r="DI30" s="13">
        <v>5.42</v>
      </c>
      <c r="DJ30" s="13">
        <v>1.45</v>
      </c>
      <c r="DK30" s="13">
        <v>3.69</v>
      </c>
      <c r="DL30" s="13">
        <v>4.45</v>
      </c>
      <c r="DM30" s="13">
        <v>4.6900000000000004</v>
      </c>
      <c r="DN30" s="13">
        <v>4.1900000000000004</v>
      </c>
      <c r="DO30" s="13">
        <v>4.0999999999999996</v>
      </c>
      <c r="DP30" s="13">
        <v>4.08</v>
      </c>
      <c r="DQ30" s="13">
        <v>4.1900000000000004</v>
      </c>
      <c r="DR30" s="13">
        <v>4.17</v>
      </c>
      <c r="DS30" s="13">
        <v>3.99</v>
      </c>
      <c r="DT30" s="13">
        <v>3.92</v>
      </c>
      <c r="DU30" s="13">
        <v>3.99</v>
      </c>
      <c r="DV30" s="13">
        <v>3.94</v>
      </c>
      <c r="DW30" s="13">
        <v>3.68</v>
      </c>
      <c r="DX30" s="13">
        <v>3.51</v>
      </c>
      <c r="DY30" s="13">
        <v>3.36</v>
      </c>
      <c r="DZ30" s="13">
        <v>3.24</v>
      </c>
      <c r="EA30" s="13">
        <v>3.16</v>
      </c>
      <c r="EB30" s="13">
        <v>3.53</v>
      </c>
      <c r="EC30" s="13">
        <v>4.3499999999999996</v>
      </c>
      <c r="ED30" s="13">
        <v>5.31</v>
      </c>
      <c r="EE30" s="13">
        <v>4.6100000000000003</v>
      </c>
      <c r="EF30" s="13">
        <v>4.25</v>
      </c>
      <c r="EG30" s="13">
        <v>4.01</v>
      </c>
      <c r="EH30" s="13">
        <v>3.91</v>
      </c>
      <c r="EI30" s="13">
        <v>4.34</v>
      </c>
      <c r="EJ30" s="13">
        <v>4</v>
      </c>
      <c r="EK30" s="13">
        <v>3.47</v>
      </c>
      <c r="EL30" s="13">
        <v>3.22</v>
      </c>
      <c r="EM30" s="13">
        <v>3.06</v>
      </c>
      <c r="EN30" s="13">
        <v>2.79</v>
      </c>
      <c r="EO30" s="13">
        <v>2.64</v>
      </c>
      <c r="EP30" s="13">
        <v>3.3</v>
      </c>
      <c r="EQ30" s="13">
        <v>4.8899999999999997</v>
      </c>
      <c r="ER30" s="13">
        <v>4.18</v>
      </c>
      <c r="ES30" s="13">
        <v>3.6</v>
      </c>
      <c r="ET30" s="13">
        <v>3.37</v>
      </c>
      <c r="EU30" s="13">
        <v>3.37</v>
      </c>
      <c r="EV30" s="13">
        <v>5.77</v>
      </c>
      <c r="EW30" s="13">
        <v>4.62</v>
      </c>
      <c r="EX30" s="13">
        <v>3.67</v>
      </c>
      <c r="EY30" s="5">
        <f t="shared" si="0"/>
        <v>1226.6600000000001</v>
      </c>
    </row>
    <row r="31" spans="1:155" x14ac:dyDescent="0.2">
      <c r="A31" t="s">
        <v>30</v>
      </c>
      <c r="B31" s="13">
        <v>0.73</v>
      </c>
      <c r="C31" s="13">
        <v>0.86</v>
      </c>
      <c r="D31" s="13">
        <v>0.23</v>
      </c>
      <c r="E31" s="13">
        <v>0.23</v>
      </c>
      <c r="F31" s="13">
        <v>0.33</v>
      </c>
      <c r="G31" s="13">
        <v>0.45</v>
      </c>
      <c r="H31" s="13">
        <v>0.37</v>
      </c>
      <c r="I31" s="13">
        <v>0.26</v>
      </c>
      <c r="J31" s="13">
        <v>0.25</v>
      </c>
      <c r="K31" s="13">
        <v>0.25</v>
      </c>
      <c r="L31" s="13">
        <v>0.24</v>
      </c>
      <c r="M31" s="13">
        <v>0.24</v>
      </c>
      <c r="N31" s="13">
        <v>0.23</v>
      </c>
      <c r="O31" s="13">
        <v>0.23</v>
      </c>
      <c r="P31" s="13">
        <v>0.23</v>
      </c>
      <c r="Q31" s="13">
        <v>0.23</v>
      </c>
      <c r="R31" s="13">
        <v>0.23</v>
      </c>
      <c r="S31" s="13">
        <v>0.23</v>
      </c>
      <c r="T31" s="13">
        <v>0.54</v>
      </c>
      <c r="U31" s="13">
        <v>2</v>
      </c>
      <c r="V31" s="13">
        <v>4.2</v>
      </c>
      <c r="W31" s="13">
        <v>4.6100000000000003</v>
      </c>
      <c r="X31" s="13">
        <v>5.43</v>
      </c>
      <c r="Y31" s="13">
        <v>6.13</v>
      </c>
      <c r="Z31" s="13">
        <v>6.54</v>
      </c>
      <c r="AA31" s="13">
        <v>7.36</v>
      </c>
      <c r="AB31" s="13">
        <v>6.99</v>
      </c>
      <c r="AC31" s="13">
        <v>7.4</v>
      </c>
      <c r="AD31" s="13">
        <v>6.84</v>
      </c>
      <c r="AE31" s="13">
        <v>6.9</v>
      </c>
      <c r="AF31" s="13">
        <v>5.22</v>
      </c>
      <c r="AG31" s="13">
        <v>5.69</v>
      </c>
      <c r="AH31" s="13">
        <v>14.13</v>
      </c>
      <c r="AI31" s="13">
        <v>17.989999999999998</v>
      </c>
      <c r="AJ31" s="13">
        <v>16.34</v>
      </c>
      <c r="AK31" s="13">
        <v>14.76</v>
      </c>
      <c r="AL31" s="13">
        <v>13.23</v>
      </c>
      <c r="AM31" s="13">
        <v>11.77</v>
      </c>
      <c r="AN31" s="13">
        <v>10.37</v>
      </c>
      <c r="AO31" s="13">
        <v>9</v>
      </c>
      <c r="AP31" s="13">
        <v>8.67</v>
      </c>
      <c r="AQ31" s="13">
        <v>8.5399999999999991</v>
      </c>
      <c r="AR31" s="13">
        <v>8.27</v>
      </c>
      <c r="AS31" s="13">
        <v>8.07</v>
      </c>
      <c r="AT31" s="13">
        <v>7.85</v>
      </c>
      <c r="AU31" s="13">
        <v>7.31</v>
      </c>
      <c r="AV31" s="13">
        <v>7</v>
      </c>
      <c r="AW31" s="13">
        <v>8.86</v>
      </c>
      <c r="AX31" s="13">
        <v>11.08</v>
      </c>
      <c r="AY31" s="13">
        <v>10.08</v>
      </c>
      <c r="AZ31" s="13">
        <v>8.08</v>
      </c>
      <c r="BA31" s="13">
        <v>7.21</v>
      </c>
      <c r="BB31" s="13">
        <v>7.11</v>
      </c>
      <c r="BC31" s="13">
        <v>7.33</v>
      </c>
      <c r="BD31" s="13">
        <v>6.21</v>
      </c>
      <c r="BE31" s="13">
        <v>7.9</v>
      </c>
      <c r="BF31" s="13">
        <v>7.45</v>
      </c>
      <c r="BG31" s="13">
        <v>5.78</v>
      </c>
      <c r="BH31" s="13">
        <v>5.43</v>
      </c>
      <c r="BI31" s="13">
        <v>5.21</v>
      </c>
      <c r="BJ31" s="13">
        <v>5.64</v>
      </c>
      <c r="BK31" s="13">
        <v>5.64</v>
      </c>
      <c r="BL31" s="13">
        <v>5.85</v>
      </c>
      <c r="BM31" s="13">
        <v>5.83</v>
      </c>
      <c r="BN31" s="13">
        <v>6.06</v>
      </c>
      <c r="BO31" s="13">
        <v>5.85</v>
      </c>
      <c r="BP31" s="13">
        <v>5.66</v>
      </c>
      <c r="BQ31" s="13">
        <v>5.58</v>
      </c>
      <c r="BR31" s="13">
        <v>5.72</v>
      </c>
      <c r="BS31" s="13">
        <v>5.71</v>
      </c>
      <c r="BT31" s="13">
        <v>6.09</v>
      </c>
      <c r="BU31" s="13">
        <v>7.64</v>
      </c>
      <c r="BV31" s="13">
        <v>7.17</v>
      </c>
      <c r="BW31" s="13">
        <v>6.24</v>
      </c>
      <c r="BX31" s="13">
        <v>5.64</v>
      </c>
      <c r="BY31" s="13">
        <v>4.37</v>
      </c>
      <c r="BZ31" s="13">
        <v>4.28</v>
      </c>
      <c r="CA31" s="13">
        <v>4.28</v>
      </c>
      <c r="CB31" s="13">
        <v>4.28</v>
      </c>
      <c r="CC31" s="13">
        <v>4.28</v>
      </c>
      <c r="CD31" s="13">
        <v>4.28</v>
      </c>
      <c r="CE31" s="13">
        <v>4.28</v>
      </c>
      <c r="CF31" s="13">
        <v>4.2699999999999996</v>
      </c>
      <c r="CG31" s="13">
        <v>4.21</v>
      </c>
      <c r="CH31" s="13">
        <v>3.2</v>
      </c>
      <c r="CI31" s="13">
        <v>1.18</v>
      </c>
      <c r="CJ31" s="13">
        <v>1.1599999999999999</v>
      </c>
      <c r="CK31" s="13">
        <v>1.1299999999999999</v>
      </c>
      <c r="CL31" s="13">
        <v>1.07</v>
      </c>
      <c r="CM31" s="13">
        <v>1.06</v>
      </c>
      <c r="CN31" s="13">
        <v>1.22</v>
      </c>
      <c r="CO31" s="13">
        <v>1.29</v>
      </c>
      <c r="CP31" s="13">
        <v>1.2</v>
      </c>
      <c r="CQ31" s="13">
        <v>1.1399999999999999</v>
      </c>
      <c r="CR31" s="13">
        <v>1.1100000000000001</v>
      </c>
      <c r="CS31" s="13">
        <v>1.08</v>
      </c>
      <c r="CT31" s="13">
        <v>1.06</v>
      </c>
      <c r="CU31" s="13">
        <v>1.06</v>
      </c>
      <c r="CV31" s="13">
        <v>1.06</v>
      </c>
      <c r="CW31" s="13">
        <v>1.05</v>
      </c>
      <c r="CX31" s="13">
        <v>1.1399999999999999</v>
      </c>
      <c r="CY31" s="13">
        <v>1.1200000000000001</v>
      </c>
      <c r="CZ31" s="13">
        <v>1.05</v>
      </c>
      <c r="DA31" s="13">
        <v>1.04</v>
      </c>
      <c r="DB31" s="13">
        <v>1.07</v>
      </c>
      <c r="DC31" s="13">
        <v>1.0900000000000001</v>
      </c>
      <c r="DD31" s="13">
        <v>1.08</v>
      </c>
      <c r="DE31" s="13">
        <v>1.08</v>
      </c>
      <c r="DF31" s="13">
        <v>1.1200000000000001</v>
      </c>
      <c r="DG31" s="13">
        <v>1.08</v>
      </c>
      <c r="DH31" s="13">
        <v>0.99</v>
      </c>
      <c r="DI31" s="13">
        <v>1.04</v>
      </c>
      <c r="DJ31" s="13">
        <v>0.94</v>
      </c>
      <c r="DK31" s="13">
        <v>0.81</v>
      </c>
      <c r="DL31" s="13">
        <v>0.72</v>
      </c>
      <c r="DM31" s="13">
        <v>0.56000000000000005</v>
      </c>
      <c r="DN31" s="13">
        <v>0.47</v>
      </c>
      <c r="DO31" s="13">
        <v>0.46</v>
      </c>
      <c r="DP31" s="13">
        <v>0.45</v>
      </c>
      <c r="DQ31" s="13">
        <v>0.28000000000000003</v>
      </c>
      <c r="DR31" s="13">
        <v>0.27</v>
      </c>
      <c r="DS31" s="13">
        <v>0.27</v>
      </c>
      <c r="DT31" s="13">
        <v>0.28000000000000003</v>
      </c>
      <c r="DU31" s="13">
        <v>0.27</v>
      </c>
      <c r="DV31" s="13">
        <v>0.12</v>
      </c>
      <c r="DW31" s="13">
        <v>0.01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3">
        <v>0</v>
      </c>
      <c r="ED31" s="13">
        <v>0</v>
      </c>
      <c r="EE31" s="13">
        <v>0</v>
      </c>
      <c r="EF31" s="13">
        <v>0</v>
      </c>
      <c r="EG31" s="13">
        <v>0</v>
      </c>
      <c r="EH31" s="13">
        <v>0</v>
      </c>
      <c r="EI31" s="13">
        <v>0</v>
      </c>
      <c r="EJ31" s="13">
        <v>0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5">
        <f t="shared" si="0"/>
        <v>510.42999999999955</v>
      </c>
    </row>
    <row r="32" spans="1:155" x14ac:dyDescent="0.2">
      <c r="A32" t="s">
        <v>31</v>
      </c>
      <c r="B32" s="13">
        <v>1</v>
      </c>
      <c r="C32" s="13">
        <v>1</v>
      </c>
      <c r="D32" s="13">
        <v>1</v>
      </c>
      <c r="E32" s="13">
        <v>1</v>
      </c>
      <c r="F32" s="13">
        <v>3</v>
      </c>
      <c r="G32" s="13">
        <v>3</v>
      </c>
      <c r="H32" s="13">
        <v>3</v>
      </c>
      <c r="I32" s="13">
        <v>3</v>
      </c>
      <c r="J32" s="13">
        <v>3</v>
      </c>
      <c r="K32" s="13">
        <v>3</v>
      </c>
      <c r="L32" s="13">
        <v>3</v>
      </c>
      <c r="M32" s="13">
        <v>3</v>
      </c>
      <c r="N32" s="13">
        <v>3</v>
      </c>
      <c r="O32" s="13">
        <v>3</v>
      </c>
      <c r="P32" s="13">
        <v>3</v>
      </c>
      <c r="Q32" s="13">
        <v>3</v>
      </c>
      <c r="R32" s="13">
        <v>3</v>
      </c>
      <c r="S32" s="13">
        <v>3</v>
      </c>
      <c r="T32" s="13">
        <v>3</v>
      </c>
      <c r="U32" s="13">
        <v>3</v>
      </c>
      <c r="V32" s="13">
        <v>3</v>
      </c>
      <c r="W32" s="13">
        <v>3</v>
      </c>
      <c r="X32" s="13">
        <v>3</v>
      </c>
      <c r="Y32" s="13">
        <v>3</v>
      </c>
      <c r="Z32" s="13">
        <v>3</v>
      </c>
      <c r="AA32" s="13">
        <v>3</v>
      </c>
      <c r="AB32" s="13">
        <v>6</v>
      </c>
      <c r="AC32" s="13">
        <v>6</v>
      </c>
      <c r="AD32" s="13">
        <v>6</v>
      </c>
      <c r="AE32" s="13">
        <v>6</v>
      </c>
      <c r="AF32" s="13">
        <v>6</v>
      </c>
      <c r="AG32" s="13">
        <v>6</v>
      </c>
      <c r="AH32" s="13">
        <v>2</v>
      </c>
      <c r="AI32" s="13">
        <v>2</v>
      </c>
      <c r="AJ32" s="13">
        <v>2</v>
      </c>
      <c r="AK32" s="13">
        <v>2</v>
      </c>
      <c r="AL32" s="13">
        <v>2</v>
      </c>
      <c r="AM32" s="13">
        <v>2</v>
      </c>
      <c r="AN32" s="13">
        <v>2</v>
      </c>
      <c r="AO32" s="13">
        <v>4</v>
      </c>
      <c r="AP32" s="13">
        <v>4</v>
      </c>
      <c r="AQ32" s="13">
        <v>4</v>
      </c>
      <c r="AR32" s="13">
        <v>4</v>
      </c>
      <c r="AS32" s="13">
        <v>4</v>
      </c>
      <c r="AT32" s="13">
        <v>4</v>
      </c>
      <c r="AU32" s="13">
        <v>4</v>
      </c>
      <c r="AV32" s="13">
        <v>4</v>
      </c>
      <c r="AW32" s="13">
        <v>3</v>
      </c>
      <c r="AX32" s="13">
        <v>3</v>
      </c>
      <c r="AY32" s="13">
        <v>3</v>
      </c>
      <c r="AZ32" s="13">
        <v>3</v>
      </c>
      <c r="BA32" s="13">
        <v>3</v>
      </c>
      <c r="BB32" s="13">
        <v>3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3</v>
      </c>
      <c r="BM32" s="13">
        <v>3.93</v>
      </c>
      <c r="BN32" s="13">
        <v>3.93</v>
      </c>
      <c r="BO32" s="13">
        <v>3.93</v>
      </c>
      <c r="BP32" s="13">
        <v>3.93</v>
      </c>
      <c r="BQ32" s="13">
        <v>3.54</v>
      </c>
      <c r="BR32" s="13">
        <v>3.54</v>
      </c>
      <c r="BS32" s="13">
        <v>3.54</v>
      </c>
      <c r="BT32" s="13">
        <v>3.54</v>
      </c>
      <c r="BU32" s="13">
        <v>3.54</v>
      </c>
      <c r="BV32" s="13">
        <v>3.54</v>
      </c>
      <c r="BW32" s="13">
        <v>3.54</v>
      </c>
      <c r="BX32" s="13">
        <v>3.54</v>
      </c>
      <c r="BY32" s="13">
        <v>2.04</v>
      </c>
      <c r="BZ32" s="13">
        <v>2.04</v>
      </c>
      <c r="CA32" s="13">
        <v>2.04</v>
      </c>
      <c r="CB32" s="13">
        <v>2.04</v>
      </c>
      <c r="CC32" s="13">
        <v>2.04</v>
      </c>
      <c r="CD32" s="13">
        <v>2.04</v>
      </c>
      <c r="CE32" s="13">
        <v>2.04</v>
      </c>
      <c r="CF32" s="13">
        <v>2.04</v>
      </c>
      <c r="CG32" s="13">
        <v>2.04</v>
      </c>
      <c r="CH32" s="13">
        <v>2.04</v>
      </c>
      <c r="CI32" s="13">
        <v>2.04</v>
      </c>
      <c r="CJ32" s="13">
        <v>2.04</v>
      </c>
      <c r="CK32" s="13">
        <v>2.04</v>
      </c>
      <c r="CL32" s="13">
        <v>2.04</v>
      </c>
      <c r="CM32" s="13">
        <v>2.04</v>
      </c>
      <c r="CN32" s="13">
        <v>2.04</v>
      </c>
      <c r="CO32" s="13">
        <v>2.04</v>
      </c>
      <c r="CP32" s="13">
        <v>2.04</v>
      </c>
      <c r="CQ32" s="13">
        <v>2.04</v>
      </c>
      <c r="CR32" s="13">
        <v>2.04</v>
      </c>
      <c r="CS32" s="13">
        <v>2.04</v>
      </c>
      <c r="CT32" s="13">
        <v>2.04</v>
      </c>
      <c r="CU32" s="13">
        <v>2.04</v>
      </c>
      <c r="CV32" s="13">
        <v>2.04</v>
      </c>
      <c r="CW32" s="13">
        <v>2.04</v>
      </c>
      <c r="CX32" s="13">
        <v>2.04</v>
      </c>
      <c r="CY32" s="13">
        <v>2.04</v>
      </c>
      <c r="CZ32" s="13">
        <v>2.04</v>
      </c>
      <c r="DA32" s="13">
        <v>2.04</v>
      </c>
      <c r="DB32" s="13">
        <v>2.04</v>
      </c>
      <c r="DC32" s="13">
        <v>2.04</v>
      </c>
      <c r="DD32" s="13">
        <v>2.04</v>
      </c>
      <c r="DE32" s="13">
        <v>2.04</v>
      </c>
      <c r="DF32" s="13">
        <v>2.04</v>
      </c>
      <c r="DG32" s="13">
        <v>2.04</v>
      </c>
      <c r="DH32" s="13">
        <v>2.04</v>
      </c>
      <c r="DI32" s="13">
        <v>2.04</v>
      </c>
      <c r="DJ32" s="13">
        <v>2.04</v>
      </c>
      <c r="DK32" s="13">
        <v>2.04</v>
      </c>
      <c r="DL32" s="13">
        <v>2.04</v>
      </c>
      <c r="DM32" s="13">
        <v>2.04</v>
      </c>
      <c r="DN32" s="13">
        <v>2.04</v>
      </c>
      <c r="DO32" s="13">
        <v>2.04</v>
      </c>
      <c r="DP32" s="13">
        <v>2.04</v>
      </c>
      <c r="DQ32" s="13">
        <v>2.04</v>
      </c>
      <c r="DR32" s="13">
        <v>2.04</v>
      </c>
      <c r="DS32" s="13">
        <v>2.04</v>
      </c>
      <c r="DT32" s="13">
        <v>2.04</v>
      </c>
      <c r="DU32" s="13">
        <v>2.04</v>
      </c>
      <c r="DV32" s="13">
        <v>2.04</v>
      </c>
      <c r="DW32" s="13">
        <v>0</v>
      </c>
      <c r="DX32" s="13">
        <v>0</v>
      </c>
      <c r="DY32" s="13">
        <v>0</v>
      </c>
      <c r="DZ32" s="13">
        <v>0</v>
      </c>
      <c r="EA32" s="13">
        <v>0</v>
      </c>
      <c r="EB32" s="13">
        <v>0</v>
      </c>
      <c r="EC32" s="13">
        <v>0</v>
      </c>
      <c r="ED32" s="13">
        <v>0</v>
      </c>
      <c r="EE32" s="13">
        <v>0</v>
      </c>
      <c r="EF32" s="13">
        <v>0</v>
      </c>
      <c r="EG32" s="13">
        <v>0</v>
      </c>
      <c r="EH32" s="13">
        <v>0</v>
      </c>
      <c r="EI32" s="13">
        <v>0</v>
      </c>
      <c r="EJ32" s="13">
        <v>0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0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5">
        <f t="shared" si="0"/>
        <v>319.04000000000042</v>
      </c>
    </row>
    <row r="33" spans="1:155" x14ac:dyDescent="0.2">
      <c r="A33" t="s">
        <v>32</v>
      </c>
      <c r="B33" s="13">
        <v>0</v>
      </c>
      <c r="C33" s="13">
        <v>0</v>
      </c>
      <c r="D33" s="13">
        <v>0</v>
      </c>
      <c r="E33" s="13">
        <v>0</v>
      </c>
      <c r="F33" s="13">
        <v>0.3</v>
      </c>
      <c r="G33" s="13">
        <v>0.3</v>
      </c>
      <c r="H33" s="13">
        <v>0.3</v>
      </c>
      <c r="I33" s="13">
        <v>0.3</v>
      </c>
      <c r="J33" s="13">
        <v>0.3</v>
      </c>
      <c r="K33" s="13">
        <v>0.3</v>
      </c>
      <c r="L33" s="13">
        <v>0.3</v>
      </c>
      <c r="M33" s="13">
        <v>0.3</v>
      </c>
      <c r="N33" s="13">
        <v>0.3</v>
      </c>
      <c r="O33" s="13">
        <v>0.3</v>
      </c>
      <c r="P33" s="13">
        <v>0.3</v>
      </c>
      <c r="Q33" s="13">
        <v>0.3</v>
      </c>
      <c r="R33" s="13">
        <v>0.3</v>
      </c>
      <c r="S33" s="13">
        <v>0.3</v>
      </c>
      <c r="T33" s="13">
        <v>0.3</v>
      </c>
      <c r="U33" s="13">
        <v>0.3</v>
      </c>
      <c r="V33" s="13">
        <v>0.3</v>
      </c>
      <c r="W33" s="13">
        <v>0.3</v>
      </c>
      <c r="X33" s="13">
        <v>0.3</v>
      </c>
      <c r="Y33" s="13">
        <v>0.3</v>
      </c>
      <c r="Z33" s="13">
        <v>0.3</v>
      </c>
      <c r="AA33" s="13">
        <v>0.3</v>
      </c>
      <c r="AB33" s="13">
        <v>3.08</v>
      </c>
      <c r="AC33" s="13">
        <v>3.08</v>
      </c>
      <c r="AD33" s="13">
        <v>3.08</v>
      </c>
      <c r="AE33" s="13">
        <v>3.08</v>
      </c>
      <c r="AF33" s="13">
        <v>3.08</v>
      </c>
      <c r="AG33" s="13">
        <v>3.08</v>
      </c>
      <c r="AH33" s="13">
        <v>3.08</v>
      </c>
      <c r="AI33" s="13">
        <v>7</v>
      </c>
      <c r="AJ33" s="13">
        <v>7</v>
      </c>
      <c r="AK33" s="13">
        <v>7</v>
      </c>
      <c r="AL33" s="13">
        <v>7</v>
      </c>
      <c r="AM33" s="13">
        <v>7</v>
      </c>
      <c r="AN33" s="13">
        <v>7</v>
      </c>
      <c r="AO33" s="13">
        <v>7</v>
      </c>
      <c r="AP33" s="13">
        <v>3</v>
      </c>
      <c r="AQ33" s="13">
        <v>3</v>
      </c>
      <c r="AR33" s="13">
        <v>3</v>
      </c>
      <c r="AS33" s="13">
        <v>3</v>
      </c>
      <c r="AT33" s="13">
        <v>3</v>
      </c>
      <c r="AU33" s="13">
        <v>3</v>
      </c>
      <c r="AV33" s="13">
        <v>3</v>
      </c>
      <c r="AW33" s="13">
        <v>3</v>
      </c>
      <c r="AX33" s="13">
        <v>3</v>
      </c>
      <c r="AY33" s="13">
        <v>3</v>
      </c>
      <c r="AZ33" s="13">
        <v>3</v>
      </c>
      <c r="BA33" s="13">
        <v>3</v>
      </c>
      <c r="BB33" s="13">
        <v>3</v>
      </c>
      <c r="BC33" s="13">
        <v>1.5</v>
      </c>
      <c r="BD33" s="13">
        <v>1.5</v>
      </c>
      <c r="BE33" s="13">
        <v>1.5</v>
      </c>
      <c r="BF33" s="13">
        <v>3.5</v>
      </c>
      <c r="BG33" s="13">
        <v>3.5</v>
      </c>
      <c r="BH33" s="13">
        <v>3.5</v>
      </c>
      <c r="BI33" s="13">
        <v>3.5</v>
      </c>
      <c r="BJ33" s="13">
        <v>3.5</v>
      </c>
      <c r="BK33" s="13">
        <v>3.5</v>
      </c>
      <c r="BL33" s="13">
        <v>3</v>
      </c>
      <c r="BM33" s="13">
        <v>3</v>
      </c>
      <c r="BN33" s="13">
        <v>3</v>
      </c>
      <c r="BO33" s="13">
        <v>3</v>
      </c>
      <c r="BP33" s="13">
        <v>3</v>
      </c>
      <c r="BQ33" s="13">
        <v>1.43</v>
      </c>
      <c r="BR33" s="13">
        <v>1.43</v>
      </c>
      <c r="BS33" s="13">
        <v>1.43</v>
      </c>
      <c r="BT33" s="13">
        <v>1.43</v>
      </c>
      <c r="BU33" s="13">
        <v>1.43</v>
      </c>
      <c r="BV33" s="13">
        <v>1.43</v>
      </c>
      <c r="BW33" s="13">
        <v>1.43</v>
      </c>
      <c r="BX33" s="13">
        <v>1.43</v>
      </c>
      <c r="BY33" s="13">
        <v>1.43</v>
      </c>
      <c r="BZ33" s="13">
        <v>1.43</v>
      </c>
      <c r="CA33" s="13">
        <v>1.43</v>
      </c>
      <c r="CB33" s="13">
        <v>1.43</v>
      </c>
      <c r="CC33" s="13">
        <v>1.43</v>
      </c>
      <c r="CD33" s="13">
        <v>1.43</v>
      </c>
      <c r="CE33" s="13">
        <v>1.43</v>
      </c>
      <c r="CF33" s="13">
        <v>1.43</v>
      </c>
      <c r="CG33" s="13">
        <v>1.43</v>
      </c>
      <c r="CH33" s="13">
        <v>1.43</v>
      </c>
      <c r="CI33" s="13">
        <v>1.43</v>
      </c>
      <c r="CJ33" s="13">
        <v>1.43</v>
      </c>
      <c r="CK33" s="13">
        <v>1.43</v>
      </c>
      <c r="CL33" s="13">
        <v>1.43</v>
      </c>
      <c r="CM33" s="13">
        <v>1.43</v>
      </c>
      <c r="CN33" s="13">
        <v>1.43</v>
      </c>
      <c r="CO33" s="13">
        <v>1.43</v>
      </c>
      <c r="CP33" s="13">
        <v>1.43</v>
      </c>
      <c r="CQ33" s="13">
        <v>1.43</v>
      </c>
      <c r="CR33" s="13">
        <v>1.43</v>
      </c>
      <c r="CS33" s="13">
        <v>1.43</v>
      </c>
      <c r="CT33" s="13">
        <v>1.43</v>
      </c>
      <c r="CU33" s="13">
        <v>1.43</v>
      </c>
      <c r="CV33" s="13">
        <v>1.43</v>
      </c>
      <c r="CW33" s="13">
        <v>1.43</v>
      </c>
      <c r="CX33" s="13">
        <v>1.43</v>
      </c>
      <c r="CY33" s="13">
        <v>1.43</v>
      </c>
      <c r="CZ33" s="13">
        <v>1.43</v>
      </c>
      <c r="DA33" s="13">
        <v>1.43</v>
      </c>
      <c r="DB33" s="13">
        <v>1.43</v>
      </c>
      <c r="DC33" s="13">
        <v>1.43</v>
      </c>
      <c r="DD33" s="13">
        <v>1.43</v>
      </c>
      <c r="DE33" s="13">
        <v>1.43</v>
      </c>
      <c r="DF33" s="13">
        <v>1.43</v>
      </c>
      <c r="DG33" s="13">
        <v>1.43</v>
      </c>
      <c r="DH33" s="13">
        <v>1.43</v>
      </c>
      <c r="DI33" s="13">
        <v>1.43</v>
      </c>
      <c r="DJ33" s="13">
        <v>1.43</v>
      </c>
      <c r="DK33" s="13">
        <v>1.43</v>
      </c>
      <c r="DL33" s="13">
        <v>1.43</v>
      </c>
      <c r="DM33" s="13">
        <v>1.43</v>
      </c>
      <c r="DN33" s="13">
        <v>1.43</v>
      </c>
      <c r="DO33" s="13">
        <v>1.43</v>
      </c>
      <c r="DP33" s="13">
        <v>1.43</v>
      </c>
      <c r="DQ33" s="13">
        <v>1.43</v>
      </c>
      <c r="DR33" s="13">
        <v>5.43</v>
      </c>
      <c r="DS33" s="13">
        <v>5.43</v>
      </c>
      <c r="DT33" s="13">
        <v>5.43</v>
      </c>
      <c r="DU33" s="13">
        <v>5.43</v>
      </c>
      <c r="DV33" s="13">
        <v>5.43</v>
      </c>
      <c r="DW33" s="13">
        <v>5.43</v>
      </c>
      <c r="DX33" s="13">
        <v>5.43</v>
      </c>
      <c r="DY33" s="13">
        <v>5.43</v>
      </c>
      <c r="DZ33" s="13">
        <v>5.43</v>
      </c>
      <c r="EA33" s="13">
        <v>5.43</v>
      </c>
      <c r="EB33" s="13">
        <v>5.43</v>
      </c>
      <c r="EC33" s="13">
        <v>5.43</v>
      </c>
      <c r="ED33" s="13">
        <v>5.43</v>
      </c>
      <c r="EE33" s="13">
        <v>5.43</v>
      </c>
      <c r="EF33" s="13">
        <v>5.43</v>
      </c>
      <c r="EG33" s="13">
        <v>5.43</v>
      </c>
      <c r="EH33" s="13">
        <v>5.43</v>
      </c>
      <c r="EI33" s="13">
        <v>5.43</v>
      </c>
      <c r="EJ33" s="13">
        <v>5.43</v>
      </c>
      <c r="EK33" s="13">
        <v>5.43</v>
      </c>
      <c r="EL33" s="13">
        <v>5.43</v>
      </c>
      <c r="EM33" s="13">
        <v>5.43</v>
      </c>
      <c r="EN33" s="13">
        <v>5.43</v>
      </c>
      <c r="EO33" s="13">
        <v>5.43</v>
      </c>
      <c r="EP33" s="13">
        <v>5.43</v>
      </c>
      <c r="EQ33" s="13">
        <v>5.43</v>
      </c>
      <c r="ER33" s="13">
        <v>5.43</v>
      </c>
      <c r="ES33" s="13">
        <v>5.43</v>
      </c>
      <c r="ET33" s="13">
        <v>5.43</v>
      </c>
      <c r="EU33" s="13">
        <v>5.43</v>
      </c>
      <c r="EV33" s="13">
        <v>5.43</v>
      </c>
      <c r="EW33" s="13">
        <v>5.43</v>
      </c>
      <c r="EX33" s="13">
        <v>5.43</v>
      </c>
      <c r="EY33" s="5">
        <f t="shared" si="0"/>
        <v>411.64000000000055</v>
      </c>
    </row>
    <row r="34" spans="1:155" x14ac:dyDescent="0.2">
      <c r="A34" t="s">
        <v>33</v>
      </c>
      <c r="B34" s="13">
        <v>0</v>
      </c>
      <c r="C34" s="13">
        <v>0.02</v>
      </c>
      <c r="D34" s="13">
        <v>7.0000000000000007E-2</v>
      </c>
      <c r="E34" s="13">
        <v>0.19</v>
      </c>
      <c r="F34" s="13">
        <v>0.12</v>
      </c>
      <c r="G34" s="13">
        <v>0.14000000000000001</v>
      </c>
      <c r="H34" s="13">
        <v>0.12</v>
      </c>
      <c r="I34" s="13">
        <v>0.1</v>
      </c>
      <c r="J34" s="13">
        <v>0.1</v>
      </c>
      <c r="K34" s="13">
        <v>0.11</v>
      </c>
      <c r="L34" s="13">
        <v>0.09</v>
      </c>
      <c r="M34" s="13">
        <v>0.09</v>
      </c>
      <c r="N34" s="13">
        <v>0.09</v>
      </c>
      <c r="O34" s="13">
        <v>0.08</v>
      </c>
      <c r="P34" s="13">
        <v>0.11</v>
      </c>
      <c r="Q34" s="13">
        <v>0.22</v>
      </c>
      <c r="R34" s="13">
        <v>0.26</v>
      </c>
      <c r="S34" s="13">
        <v>0.28999999999999998</v>
      </c>
      <c r="T34" s="13">
        <v>0.18</v>
      </c>
      <c r="U34" s="13">
        <v>0.09</v>
      </c>
      <c r="V34" s="13">
        <v>7.0000000000000007E-2</v>
      </c>
      <c r="W34" s="13">
        <v>0.06</v>
      </c>
      <c r="X34" s="13">
        <v>0.06</v>
      </c>
      <c r="Y34" s="13">
        <v>0.04</v>
      </c>
      <c r="Z34" s="13">
        <v>0.02</v>
      </c>
      <c r="AA34" s="13">
        <v>7.0000000000000007E-2</v>
      </c>
      <c r="AB34" s="13">
        <v>0.1</v>
      </c>
      <c r="AC34" s="13">
        <v>0.08</v>
      </c>
      <c r="AD34" s="13">
        <v>0.88</v>
      </c>
      <c r="AE34" s="13">
        <v>5.58</v>
      </c>
      <c r="AF34" s="13">
        <v>5.37</v>
      </c>
      <c r="AG34" s="13">
        <v>5.01</v>
      </c>
      <c r="AH34" s="13">
        <v>4.87</v>
      </c>
      <c r="AI34" s="13">
        <v>5.14</v>
      </c>
      <c r="AJ34" s="13">
        <v>5.17</v>
      </c>
      <c r="AK34" s="13">
        <v>4.7</v>
      </c>
      <c r="AL34" s="13">
        <v>4.4800000000000004</v>
      </c>
      <c r="AM34" s="13">
        <v>4.2</v>
      </c>
      <c r="AN34" s="13">
        <v>4.42</v>
      </c>
      <c r="AO34" s="13">
        <v>4.26</v>
      </c>
      <c r="AP34" s="13">
        <v>3.95</v>
      </c>
      <c r="AQ34" s="13">
        <v>3.44</v>
      </c>
      <c r="AR34" s="13">
        <v>4.29</v>
      </c>
      <c r="AS34" s="13">
        <v>6.88</v>
      </c>
      <c r="AT34" s="13">
        <v>6.65</v>
      </c>
      <c r="AU34" s="13">
        <v>6.34</v>
      </c>
      <c r="AV34" s="13">
        <v>6.09</v>
      </c>
      <c r="AW34" s="13">
        <v>6.03</v>
      </c>
      <c r="AX34" s="13">
        <v>6.88</v>
      </c>
      <c r="AY34" s="13">
        <v>6.51</v>
      </c>
      <c r="AZ34" s="13">
        <v>5.57</v>
      </c>
      <c r="BA34" s="13">
        <v>5.2</v>
      </c>
      <c r="BB34" s="13">
        <v>4.9800000000000004</v>
      </c>
      <c r="BC34" s="13">
        <v>4.84</v>
      </c>
      <c r="BD34" s="13">
        <v>4.42</v>
      </c>
      <c r="BE34" s="13">
        <v>4.1100000000000003</v>
      </c>
      <c r="BF34" s="13">
        <v>5.08</v>
      </c>
      <c r="BG34" s="13">
        <v>5.96</v>
      </c>
      <c r="BH34" s="13">
        <v>6</v>
      </c>
      <c r="BI34" s="13">
        <v>5.68</v>
      </c>
      <c r="BJ34" s="13">
        <v>5.63</v>
      </c>
      <c r="BK34" s="13">
        <v>5.67</v>
      </c>
      <c r="BL34" s="13">
        <v>5.88</v>
      </c>
      <c r="BM34" s="13">
        <v>5.95</v>
      </c>
      <c r="BN34" s="13">
        <v>6.29</v>
      </c>
      <c r="BO34" s="13">
        <v>6.1</v>
      </c>
      <c r="BP34" s="13">
        <v>5.89</v>
      </c>
      <c r="BQ34" s="13">
        <v>5.75</v>
      </c>
      <c r="BR34" s="13">
        <v>5.88</v>
      </c>
      <c r="BS34" s="13">
        <v>5.89</v>
      </c>
      <c r="BT34" s="13">
        <v>6.08</v>
      </c>
      <c r="BU34" s="13">
        <v>8.01</v>
      </c>
      <c r="BV34" s="13">
        <v>7.95</v>
      </c>
      <c r="BW34" s="13">
        <v>7.04</v>
      </c>
      <c r="BX34" s="13">
        <v>6.51</v>
      </c>
      <c r="BY34" s="13">
        <v>5.86</v>
      </c>
      <c r="BZ34" s="13">
        <v>5.51</v>
      </c>
      <c r="CA34" s="13">
        <v>5.32</v>
      </c>
      <c r="CB34" s="13">
        <v>5.21</v>
      </c>
      <c r="CC34" s="13">
        <v>5.29</v>
      </c>
      <c r="CD34" s="13">
        <v>5.1100000000000003</v>
      </c>
      <c r="CE34" s="13">
        <v>5.5</v>
      </c>
      <c r="CF34" s="13">
        <v>5.41</v>
      </c>
      <c r="CG34" s="13">
        <v>5.46</v>
      </c>
      <c r="CH34" s="13">
        <v>5.32</v>
      </c>
      <c r="CI34" s="13">
        <v>3.78</v>
      </c>
      <c r="CJ34" s="13">
        <v>2.96</v>
      </c>
      <c r="CK34" s="13">
        <v>2.93</v>
      </c>
      <c r="CL34" s="13">
        <v>2.9</v>
      </c>
      <c r="CM34" s="13">
        <v>2.92</v>
      </c>
      <c r="CN34" s="13">
        <v>3.12</v>
      </c>
      <c r="CO34" s="13">
        <v>3.22</v>
      </c>
      <c r="CP34" s="13">
        <v>3.06</v>
      </c>
      <c r="CQ34" s="13">
        <v>2.95</v>
      </c>
      <c r="CR34" s="13">
        <v>2.88</v>
      </c>
      <c r="CS34" s="13">
        <v>2.88</v>
      </c>
      <c r="CT34" s="13">
        <v>2.92</v>
      </c>
      <c r="CU34" s="13">
        <v>2.97</v>
      </c>
      <c r="CV34" s="13">
        <v>2.91</v>
      </c>
      <c r="CW34" s="13">
        <v>2.84</v>
      </c>
      <c r="CX34" s="13">
        <v>2.66</v>
      </c>
      <c r="CY34" s="13">
        <v>2.5499999999999998</v>
      </c>
      <c r="CZ34" s="13">
        <v>2.4900000000000002</v>
      </c>
      <c r="DA34" s="13">
        <v>2.4</v>
      </c>
      <c r="DB34" s="13">
        <v>2.38</v>
      </c>
      <c r="DC34" s="13">
        <v>2.35</v>
      </c>
      <c r="DD34" s="13">
        <v>2.33</v>
      </c>
      <c r="DE34" s="13">
        <v>2.2400000000000002</v>
      </c>
      <c r="DF34" s="13">
        <v>2.16</v>
      </c>
      <c r="DG34" s="13">
        <v>2.15</v>
      </c>
      <c r="DH34" s="13">
        <v>2.15</v>
      </c>
      <c r="DI34" s="13">
        <v>2.34</v>
      </c>
      <c r="DJ34" s="13">
        <v>2.5</v>
      </c>
      <c r="DK34" s="13">
        <v>2.2000000000000002</v>
      </c>
      <c r="DL34" s="13">
        <v>2.58</v>
      </c>
      <c r="DM34" s="13">
        <v>2.58</v>
      </c>
      <c r="DN34" s="13">
        <v>2.3199999999999998</v>
      </c>
      <c r="DO34" s="13">
        <v>2.4900000000000002</v>
      </c>
      <c r="DP34" s="13">
        <v>2.4300000000000002</v>
      </c>
      <c r="DQ34" s="13">
        <v>2.65</v>
      </c>
      <c r="DR34" s="13">
        <v>4.12</v>
      </c>
      <c r="DS34" s="13">
        <v>5.57</v>
      </c>
      <c r="DT34" s="13">
        <v>5.61</v>
      </c>
      <c r="DU34" s="13">
        <v>5.61</v>
      </c>
      <c r="DV34" s="13">
        <v>5.64</v>
      </c>
      <c r="DW34" s="13">
        <v>5.65</v>
      </c>
      <c r="DX34" s="13">
        <v>5.4</v>
      </c>
      <c r="DY34" s="13">
        <v>5.19</v>
      </c>
      <c r="DZ34" s="13">
        <v>4.97</v>
      </c>
      <c r="EA34" s="13">
        <v>4.83</v>
      </c>
      <c r="EB34" s="13">
        <v>4.6100000000000003</v>
      </c>
      <c r="EC34" s="13">
        <v>5.36</v>
      </c>
      <c r="ED34" s="13">
        <v>7.02</v>
      </c>
      <c r="EE34" s="13">
        <v>5.95</v>
      </c>
      <c r="EF34" s="13">
        <v>5.62</v>
      </c>
      <c r="EG34" s="13">
        <v>5.53</v>
      </c>
      <c r="EH34" s="13">
        <v>5.48</v>
      </c>
      <c r="EI34" s="13">
        <v>5.39</v>
      </c>
      <c r="EJ34" s="13">
        <v>5.24</v>
      </c>
      <c r="EK34" s="13">
        <v>5.2</v>
      </c>
      <c r="EL34" s="13">
        <v>5.28</v>
      </c>
      <c r="EM34" s="13">
        <v>5.29</v>
      </c>
      <c r="EN34" s="13">
        <v>5.28</v>
      </c>
      <c r="EO34" s="13">
        <v>5.21</v>
      </c>
      <c r="EP34" s="13">
        <v>5.51</v>
      </c>
      <c r="EQ34" s="13">
        <v>5.6</v>
      </c>
      <c r="ER34" s="13">
        <v>5.39</v>
      </c>
      <c r="ES34" s="13">
        <v>5.31</v>
      </c>
      <c r="ET34" s="13">
        <v>3.5</v>
      </c>
      <c r="EU34" s="13">
        <v>1.2</v>
      </c>
      <c r="EV34" s="13">
        <v>1.2</v>
      </c>
      <c r="EW34" s="13">
        <v>0.73</v>
      </c>
      <c r="EX34" s="13">
        <v>0.47</v>
      </c>
      <c r="EY34" s="5">
        <f t="shared" si="0"/>
        <v>565.6099999999999</v>
      </c>
    </row>
    <row r="35" spans="1:155" x14ac:dyDescent="0.2">
      <c r="A35" t="s">
        <v>34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0</v>
      </c>
      <c r="DZ35" s="13">
        <v>0</v>
      </c>
      <c r="EA35" s="13">
        <v>0</v>
      </c>
      <c r="EB35" s="13">
        <v>0</v>
      </c>
      <c r="EC35" s="13">
        <v>0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0</v>
      </c>
      <c r="EJ35" s="13">
        <v>0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5">
        <f t="shared" si="0"/>
        <v>0</v>
      </c>
    </row>
    <row r="36" spans="1:155" x14ac:dyDescent="0.2">
      <c r="A36" t="s">
        <v>35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3.06</v>
      </c>
      <c r="O36" s="13">
        <v>6.3</v>
      </c>
      <c r="P36" s="13">
        <v>7.27</v>
      </c>
      <c r="Q36" s="13">
        <v>6.6</v>
      </c>
      <c r="R36" s="13">
        <v>6.17</v>
      </c>
      <c r="S36" s="13">
        <v>6.13</v>
      </c>
      <c r="T36" s="13">
        <v>5.5</v>
      </c>
      <c r="U36" s="13">
        <v>8.69</v>
      </c>
      <c r="V36" s="13">
        <v>11.76</v>
      </c>
      <c r="W36" s="13">
        <v>12.82</v>
      </c>
      <c r="X36" s="13">
        <v>16.86</v>
      </c>
      <c r="Y36" s="13">
        <v>18.010000000000002</v>
      </c>
      <c r="Z36" s="13">
        <v>19.79</v>
      </c>
      <c r="AA36" s="13">
        <v>21.32</v>
      </c>
      <c r="AB36" s="13">
        <v>21.94</v>
      </c>
      <c r="AC36" s="13">
        <v>21.73</v>
      </c>
      <c r="AD36" s="13">
        <v>20.87</v>
      </c>
      <c r="AE36" s="13">
        <v>21.18</v>
      </c>
      <c r="AF36" s="13">
        <v>20.75</v>
      </c>
      <c r="AG36" s="13">
        <v>20.55</v>
      </c>
      <c r="AH36" s="13">
        <v>20.420000000000002</v>
      </c>
      <c r="AI36" s="13">
        <v>22.38</v>
      </c>
      <c r="AJ36" s="13">
        <v>22.31</v>
      </c>
      <c r="AK36" s="13">
        <v>21.17</v>
      </c>
      <c r="AL36" s="13">
        <v>21.18</v>
      </c>
      <c r="AM36" s="13">
        <v>21.12</v>
      </c>
      <c r="AN36" s="13">
        <v>21.59</v>
      </c>
      <c r="AO36" s="13">
        <v>19.68</v>
      </c>
      <c r="AP36" s="13">
        <v>20.03</v>
      </c>
      <c r="AQ36" s="13">
        <v>21.1</v>
      </c>
      <c r="AR36" s="13">
        <v>21.82</v>
      </c>
      <c r="AS36" s="13">
        <v>20.68</v>
      </c>
      <c r="AT36" s="13">
        <v>20.059999999999999</v>
      </c>
      <c r="AU36" s="13">
        <v>18.77</v>
      </c>
      <c r="AV36" s="13">
        <v>17.27</v>
      </c>
      <c r="AW36" s="13">
        <v>16.239999999999998</v>
      </c>
      <c r="AX36" s="13">
        <v>18.25</v>
      </c>
      <c r="AY36" s="13">
        <v>18.89</v>
      </c>
      <c r="AZ36" s="13">
        <v>15.23</v>
      </c>
      <c r="BA36" s="13">
        <v>12.8</v>
      </c>
      <c r="BB36" s="13">
        <v>12.3</v>
      </c>
      <c r="BC36" s="13">
        <v>15.55</v>
      </c>
      <c r="BD36" s="13">
        <v>13.95</v>
      </c>
      <c r="BE36" s="13">
        <v>13.69</v>
      </c>
      <c r="BF36" s="13">
        <v>19.8</v>
      </c>
      <c r="BG36" s="13">
        <v>22.42</v>
      </c>
      <c r="BH36" s="13">
        <v>22.07</v>
      </c>
      <c r="BI36" s="13">
        <v>20.079999999999998</v>
      </c>
      <c r="BJ36" s="13">
        <v>19.7</v>
      </c>
      <c r="BK36" s="13">
        <v>18.71</v>
      </c>
      <c r="BL36" s="13">
        <v>19.350000000000001</v>
      </c>
      <c r="BM36" s="13">
        <v>19.579999999999998</v>
      </c>
      <c r="BN36" s="13">
        <v>19.920000000000002</v>
      </c>
      <c r="BO36" s="13">
        <v>18.68</v>
      </c>
      <c r="BP36" s="13">
        <v>17.98</v>
      </c>
      <c r="BQ36" s="13">
        <v>19.53</v>
      </c>
      <c r="BR36" s="13">
        <v>19.87</v>
      </c>
      <c r="BS36" s="13">
        <v>20.010000000000002</v>
      </c>
      <c r="BT36" s="13">
        <v>21.07</v>
      </c>
      <c r="BU36" s="13">
        <v>25.56</v>
      </c>
      <c r="BV36" s="13">
        <v>21.57</v>
      </c>
      <c r="BW36" s="13">
        <v>18.239999999999998</v>
      </c>
      <c r="BX36" s="13">
        <v>16.920000000000002</v>
      </c>
      <c r="BY36" s="13">
        <v>15.16</v>
      </c>
      <c r="BZ36" s="13">
        <v>10.69</v>
      </c>
      <c r="CA36" s="13">
        <v>1.5</v>
      </c>
      <c r="CB36" s="13">
        <v>1.88</v>
      </c>
      <c r="CC36" s="13">
        <v>3.98</v>
      </c>
      <c r="CD36" s="13">
        <v>4</v>
      </c>
      <c r="CE36" s="13">
        <v>4.03</v>
      </c>
      <c r="CF36" s="13">
        <v>4.0599999999999996</v>
      </c>
      <c r="CG36" s="13">
        <v>4.08</v>
      </c>
      <c r="CH36" s="13">
        <v>4.04</v>
      </c>
      <c r="CI36" s="13">
        <v>4.08</v>
      </c>
      <c r="CJ36" s="13">
        <v>4.1900000000000004</v>
      </c>
      <c r="CK36" s="13">
        <v>4.13</v>
      </c>
      <c r="CL36" s="13">
        <v>4.1100000000000003</v>
      </c>
      <c r="CM36" s="13">
        <v>4.1900000000000004</v>
      </c>
      <c r="CN36" s="13">
        <v>4.3899999999999997</v>
      </c>
      <c r="CO36" s="13">
        <v>4.57</v>
      </c>
      <c r="CP36" s="13">
        <v>4.6500000000000004</v>
      </c>
      <c r="CQ36" s="13">
        <v>4.72</v>
      </c>
      <c r="CR36" s="13">
        <v>4.8</v>
      </c>
      <c r="CS36" s="13">
        <v>4.83</v>
      </c>
      <c r="CT36" s="13">
        <v>4.8899999999999997</v>
      </c>
      <c r="CU36" s="13">
        <v>4.93</v>
      </c>
      <c r="CV36" s="13">
        <v>4.7699999999999996</v>
      </c>
      <c r="CW36" s="13">
        <v>4.5999999999999996</v>
      </c>
      <c r="CX36" s="13">
        <v>4.42</v>
      </c>
      <c r="CY36" s="13">
        <v>4.25</v>
      </c>
      <c r="CZ36" s="13">
        <v>4.12</v>
      </c>
      <c r="DA36" s="13">
        <v>4.41</v>
      </c>
      <c r="DB36" s="13">
        <v>4.76</v>
      </c>
      <c r="DC36" s="13">
        <v>5.07</v>
      </c>
      <c r="DD36" s="13">
        <v>5.43</v>
      </c>
      <c r="DE36" s="13">
        <v>5.78</v>
      </c>
      <c r="DF36" s="13">
        <v>6.11</v>
      </c>
      <c r="DG36" s="13">
        <v>7.21</v>
      </c>
      <c r="DH36" s="13">
        <v>9.85</v>
      </c>
      <c r="DI36" s="13">
        <v>11.09</v>
      </c>
      <c r="DJ36" s="13">
        <v>11.13</v>
      </c>
      <c r="DK36" s="13">
        <v>11.06</v>
      </c>
      <c r="DL36" s="13">
        <v>11.98</v>
      </c>
      <c r="DM36" s="13">
        <v>6.04</v>
      </c>
      <c r="DN36" s="13">
        <v>5.27</v>
      </c>
      <c r="DO36" s="13">
        <v>4.5999999999999996</v>
      </c>
      <c r="DP36" s="13">
        <v>4.0999999999999996</v>
      </c>
      <c r="DQ36" s="13">
        <v>4.0599999999999996</v>
      </c>
      <c r="DR36" s="13">
        <v>4.0599999999999996</v>
      </c>
      <c r="DS36" s="13">
        <v>4.0599999999999996</v>
      </c>
      <c r="DT36" s="13">
        <v>4.05</v>
      </c>
      <c r="DU36" s="13">
        <v>4.05</v>
      </c>
      <c r="DV36" s="13">
        <v>4.04</v>
      </c>
      <c r="DW36" s="13">
        <v>4.1900000000000004</v>
      </c>
      <c r="DX36" s="13">
        <v>4.2</v>
      </c>
      <c r="DY36" s="13">
        <v>3.78</v>
      </c>
      <c r="DZ36" s="13">
        <v>3.25</v>
      </c>
      <c r="EA36" s="13">
        <v>3.13</v>
      </c>
      <c r="EB36" s="13">
        <v>3.02</v>
      </c>
      <c r="EC36" s="13">
        <v>2.98</v>
      </c>
      <c r="ED36" s="13">
        <v>3.17</v>
      </c>
      <c r="EE36" s="13">
        <v>3.08</v>
      </c>
      <c r="EF36" s="13">
        <v>3</v>
      </c>
      <c r="EG36" s="13">
        <v>3</v>
      </c>
      <c r="EH36" s="13">
        <v>3</v>
      </c>
      <c r="EI36" s="13">
        <v>1.47</v>
      </c>
      <c r="EJ36" s="13">
        <v>0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5">
        <f t="shared" si="0"/>
        <v>1418.3799999999999</v>
      </c>
    </row>
    <row r="37" spans="1:155" x14ac:dyDescent="0.2">
      <c r="A37" t="s">
        <v>36</v>
      </c>
      <c r="B37" s="13">
        <v>3.5</v>
      </c>
      <c r="C37" s="13">
        <v>3.5</v>
      </c>
      <c r="D37" s="13">
        <v>3.5</v>
      </c>
      <c r="E37" s="13">
        <v>3.5</v>
      </c>
      <c r="F37" s="13">
        <v>3.5</v>
      </c>
      <c r="G37" s="13">
        <v>3.5</v>
      </c>
      <c r="H37" s="13">
        <v>3.5</v>
      </c>
      <c r="I37" s="13">
        <v>3.5</v>
      </c>
      <c r="J37" s="13">
        <v>3.5</v>
      </c>
      <c r="K37" s="13">
        <v>3.5</v>
      </c>
      <c r="L37" s="13">
        <v>3.5</v>
      </c>
      <c r="M37" s="13">
        <v>3.5</v>
      </c>
      <c r="N37" s="13">
        <v>2.2000000000000002</v>
      </c>
      <c r="O37" s="13">
        <v>2.2000000000000002</v>
      </c>
      <c r="P37" s="13">
        <v>2.2000000000000002</v>
      </c>
      <c r="Q37" s="13">
        <v>2.2000000000000002</v>
      </c>
      <c r="R37" s="13">
        <v>2.2000000000000002</v>
      </c>
      <c r="S37" s="13">
        <v>2.2000000000000002</v>
      </c>
      <c r="T37" s="13">
        <v>3.3</v>
      </c>
      <c r="U37" s="13">
        <v>3.3</v>
      </c>
      <c r="V37" s="13">
        <v>3.3</v>
      </c>
      <c r="W37" s="13">
        <v>3.3</v>
      </c>
      <c r="X37" s="13">
        <v>3.3</v>
      </c>
      <c r="Y37" s="13">
        <v>3.3</v>
      </c>
      <c r="Z37" s="13">
        <v>3.3</v>
      </c>
      <c r="AA37" s="13">
        <v>3.3</v>
      </c>
      <c r="AB37" s="13">
        <v>4</v>
      </c>
      <c r="AC37" s="13">
        <v>4</v>
      </c>
      <c r="AD37" s="13">
        <v>4</v>
      </c>
      <c r="AE37" s="13">
        <v>4</v>
      </c>
      <c r="AF37" s="13">
        <v>4</v>
      </c>
      <c r="AG37" s="13">
        <v>4</v>
      </c>
      <c r="AH37" s="13">
        <v>2.9</v>
      </c>
      <c r="AI37" s="13">
        <v>2.9</v>
      </c>
      <c r="AJ37" s="13">
        <v>2.9</v>
      </c>
      <c r="AK37" s="13">
        <v>2.9</v>
      </c>
      <c r="AL37" s="13">
        <v>2.9</v>
      </c>
      <c r="AM37" s="13">
        <v>2.9</v>
      </c>
      <c r="AN37" s="13">
        <v>2.9</v>
      </c>
      <c r="AO37" s="13">
        <v>2.9</v>
      </c>
      <c r="AP37" s="13">
        <v>3.1</v>
      </c>
      <c r="AQ37" s="13">
        <v>3.1</v>
      </c>
      <c r="AR37" s="13">
        <v>3.1</v>
      </c>
      <c r="AS37" s="13">
        <v>3.1</v>
      </c>
      <c r="AT37" s="13">
        <v>3.1</v>
      </c>
      <c r="AU37" s="13">
        <v>3.1</v>
      </c>
      <c r="AV37" s="13">
        <v>0.1</v>
      </c>
      <c r="AW37" s="13">
        <v>0.1</v>
      </c>
      <c r="AX37" s="13">
        <v>0.1</v>
      </c>
      <c r="AY37" s="13">
        <v>0.1</v>
      </c>
      <c r="AZ37" s="13">
        <v>0.1</v>
      </c>
      <c r="BA37" s="13">
        <v>0.1</v>
      </c>
      <c r="BB37" s="13">
        <v>0.1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0.1</v>
      </c>
      <c r="BK37" s="13">
        <v>0.1</v>
      </c>
      <c r="BL37" s="13">
        <v>0.1</v>
      </c>
      <c r="BM37" s="13">
        <v>0.1</v>
      </c>
      <c r="BN37" s="13">
        <v>0.1</v>
      </c>
      <c r="BO37" s="13">
        <v>0.1</v>
      </c>
      <c r="BP37" s="13">
        <v>0.1</v>
      </c>
      <c r="BQ37" s="13">
        <v>0.1</v>
      </c>
      <c r="BR37" s="13">
        <v>0.1</v>
      </c>
      <c r="BS37" s="13">
        <v>0.2</v>
      </c>
      <c r="BT37" s="13">
        <v>0.2</v>
      </c>
      <c r="BU37" s="13">
        <v>0.2</v>
      </c>
      <c r="BV37" s="13">
        <v>0.2</v>
      </c>
      <c r="BW37" s="13">
        <v>0.2</v>
      </c>
      <c r="BX37" s="13">
        <v>0.2</v>
      </c>
      <c r="BY37" s="13">
        <v>0.2</v>
      </c>
      <c r="BZ37" s="13">
        <v>0.2</v>
      </c>
      <c r="CA37" s="13">
        <v>0.2</v>
      </c>
      <c r="CB37" s="13">
        <v>0.2</v>
      </c>
      <c r="CC37" s="13">
        <v>0.2</v>
      </c>
      <c r="CD37" s="13">
        <v>0.2</v>
      </c>
      <c r="CE37" s="13">
        <v>0.2</v>
      </c>
      <c r="CF37" s="13">
        <v>0.2</v>
      </c>
      <c r="CG37" s="13">
        <v>0.2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R37" s="13">
        <v>0</v>
      </c>
      <c r="DS37" s="13">
        <v>0</v>
      </c>
      <c r="DT37" s="13">
        <v>0</v>
      </c>
      <c r="DU37" s="13">
        <v>0</v>
      </c>
      <c r="DV37" s="13">
        <v>0</v>
      </c>
      <c r="DW37" s="13">
        <v>0</v>
      </c>
      <c r="DX37" s="13">
        <v>0</v>
      </c>
      <c r="DY37" s="13">
        <v>0</v>
      </c>
      <c r="DZ37" s="13">
        <v>0</v>
      </c>
      <c r="EA37" s="13">
        <v>0</v>
      </c>
      <c r="EB37" s="13">
        <v>0</v>
      </c>
      <c r="EC37" s="13">
        <v>0</v>
      </c>
      <c r="ED37" s="13">
        <v>0</v>
      </c>
      <c r="EE37" s="13">
        <v>0</v>
      </c>
      <c r="EF37" s="13">
        <v>0</v>
      </c>
      <c r="EG37" s="13">
        <v>0</v>
      </c>
      <c r="EH37" s="13">
        <v>0</v>
      </c>
      <c r="EI37" s="13">
        <v>0</v>
      </c>
      <c r="EJ37" s="13">
        <v>0</v>
      </c>
      <c r="EK37" s="13">
        <v>0</v>
      </c>
      <c r="EL37" s="13">
        <v>0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5">
        <f t="shared" si="0"/>
        <v>151.99999999999974</v>
      </c>
    </row>
    <row r="38" spans="1:155" x14ac:dyDescent="0.2">
      <c r="A38" t="s">
        <v>37</v>
      </c>
      <c r="B38" s="13">
        <v>0.9</v>
      </c>
      <c r="C38" s="13">
        <v>0.9</v>
      </c>
      <c r="D38" s="13">
        <v>0.9</v>
      </c>
      <c r="E38" s="13">
        <v>0.9</v>
      </c>
      <c r="F38" s="13">
        <v>1</v>
      </c>
      <c r="G38" s="13">
        <v>1</v>
      </c>
      <c r="H38" s="13">
        <v>1</v>
      </c>
      <c r="I38" s="13">
        <v>1</v>
      </c>
      <c r="J38" s="13">
        <v>1</v>
      </c>
      <c r="K38" s="13">
        <v>1</v>
      </c>
      <c r="L38" s="13">
        <v>1</v>
      </c>
      <c r="M38" s="13">
        <v>1</v>
      </c>
      <c r="N38" s="13">
        <v>1</v>
      </c>
      <c r="O38" s="13">
        <v>1</v>
      </c>
      <c r="P38" s="13">
        <v>1</v>
      </c>
      <c r="Q38" s="13">
        <v>1</v>
      </c>
      <c r="R38" s="13">
        <v>1</v>
      </c>
      <c r="S38" s="13">
        <v>1</v>
      </c>
      <c r="T38" s="13">
        <v>1</v>
      </c>
      <c r="U38" s="13">
        <v>1</v>
      </c>
      <c r="V38" s="13">
        <v>1</v>
      </c>
      <c r="W38" s="13">
        <v>1</v>
      </c>
      <c r="X38" s="13">
        <v>1</v>
      </c>
      <c r="Y38" s="13">
        <v>1</v>
      </c>
      <c r="Z38" s="13">
        <v>1</v>
      </c>
      <c r="AA38" s="13">
        <v>1</v>
      </c>
      <c r="AB38" s="13">
        <v>1</v>
      </c>
      <c r="AC38" s="13">
        <v>1.4</v>
      </c>
      <c r="AD38" s="13">
        <v>1.4</v>
      </c>
      <c r="AE38" s="13">
        <v>1.4</v>
      </c>
      <c r="AF38" s="13">
        <v>1.4</v>
      </c>
      <c r="AG38" s="13">
        <v>1.4</v>
      </c>
      <c r="AH38" s="13">
        <v>1.4</v>
      </c>
      <c r="AI38" s="13">
        <v>1.4</v>
      </c>
      <c r="AJ38" s="13">
        <v>1.4</v>
      </c>
      <c r="AK38" s="13">
        <v>1.4</v>
      </c>
      <c r="AL38" s="13">
        <v>1.4</v>
      </c>
      <c r="AM38" s="13">
        <v>1.4</v>
      </c>
      <c r="AN38" s="13">
        <v>1.4</v>
      </c>
      <c r="AO38" s="13">
        <v>1.4</v>
      </c>
      <c r="AP38" s="13">
        <v>1.3</v>
      </c>
      <c r="AQ38" s="13">
        <v>1.3</v>
      </c>
      <c r="AR38" s="13">
        <v>1.3</v>
      </c>
      <c r="AS38" s="13">
        <v>1.3</v>
      </c>
      <c r="AT38" s="13">
        <v>1.3</v>
      </c>
      <c r="AU38" s="13">
        <v>1.3</v>
      </c>
      <c r="AV38" s="13">
        <v>1</v>
      </c>
      <c r="AW38" s="13">
        <v>1</v>
      </c>
      <c r="AX38" s="13">
        <v>1</v>
      </c>
      <c r="AY38" s="13">
        <v>1</v>
      </c>
      <c r="AZ38" s="13">
        <v>1</v>
      </c>
      <c r="BA38" s="13">
        <v>1</v>
      </c>
      <c r="BB38" s="13">
        <v>1</v>
      </c>
      <c r="BC38" s="13">
        <v>1</v>
      </c>
      <c r="BD38" s="13">
        <v>0.7</v>
      </c>
      <c r="BE38" s="13">
        <v>0.7</v>
      </c>
      <c r="BF38" s="13">
        <v>0.7</v>
      </c>
      <c r="BG38" s="13">
        <v>0.7</v>
      </c>
      <c r="BH38" s="13">
        <v>0.7</v>
      </c>
      <c r="BI38" s="13">
        <v>0.7</v>
      </c>
      <c r="BJ38" s="13">
        <v>0.7</v>
      </c>
      <c r="BK38" s="13">
        <v>0.7</v>
      </c>
      <c r="BL38" s="13">
        <v>0.7</v>
      </c>
      <c r="BM38" s="13">
        <v>0.7</v>
      </c>
      <c r="BN38" s="13">
        <v>0.7</v>
      </c>
      <c r="BO38" s="13">
        <v>0.7</v>
      </c>
      <c r="BP38" s="13">
        <v>0.7</v>
      </c>
      <c r="BQ38" s="13">
        <v>0.7</v>
      </c>
      <c r="BR38" s="13">
        <v>0.7</v>
      </c>
      <c r="BS38" s="13">
        <v>0.7</v>
      </c>
      <c r="BT38" s="13">
        <v>0.7</v>
      </c>
      <c r="BU38" s="13">
        <v>0.7</v>
      </c>
      <c r="BV38" s="13">
        <v>0.7</v>
      </c>
      <c r="BW38" s="13">
        <v>0.7</v>
      </c>
      <c r="BX38" s="13">
        <v>0.7</v>
      </c>
      <c r="BY38" s="13">
        <v>0.7</v>
      </c>
      <c r="BZ38" s="13">
        <v>0.7</v>
      </c>
      <c r="CA38" s="13">
        <v>0.7</v>
      </c>
      <c r="CB38" s="13">
        <v>0.7</v>
      </c>
      <c r="CC38" s="13">
        <v>0.7</v>
      </c>
      <c r="CD38" s="13">
        <v>0.7</v>
      </c>
      <c r="CE38" s="13">
        <v>0.7</v>
      </c>
      <c r="CF38" s="13">
        <v>0.7</v>
      </c>
      <c r="CG38" s="13">
        <v>0.7</v>
      </c>
      <c r="CH38" s="13">
        <v>0.7</v>
      </c>
      <c r="CI38" s="13">
        <v>0.7</v>
      </c>
      <c r="CJ38" s="13">
        <v>0.7</v>
      </c>
      <c r="CK38" s="13">
        <v>0.7</v>
      </c>
      <c r="CL38" s="13">
        <v>0.7</v>
      </c>
      <c r="CM38" s="13">
        <v>0.7</v>
      </c>
      <c r="CN38" s="13">
        <v>0.7</v>
      </c>
      <c r="CO38" s="13">
        <v>0.7</v>
      </c>
      <c r="CP38" s="13">
        <v>0.7</v>
      </c>
      <c r="CQ38" s="13">
        <v>0.7</v>
      </c>
      <c r="CR38" s="13">
        <v>0.7</v>
      </c>
      <c r="CS38" s="13">
        <v>0.5</v>
      </c>
      <c r="CT38" s="13">
        <v>0.5</v>
      </c>
      <c r="CU38" s="13">
        <v>0.5</v>
      </c>
      <c r="CV38" s="13">
        <v>0.5</v>
      </c>
      <c r="CW38" s="13">
        <v>0.5</v>
      </c>
      <c r="CX38" s="13">
        <v>0.5</v>
      </c>
      <c r="CY38" s="13">
        <v>0.5</v>
      </c>
      <c r="CZ38" s="13">
        <v>0.5</v>
      </c>
      <c r="DA38" s="13">
        <v>0.5</v>
      </c>
      <c r="DB38" s="13">
        <v>0.5</v>
      </c>
      <c r="DC38" s="13">
        <v>0.5</v>
      </c>
      <c r="DD38" s="13">
        <v>0.5</v>
      </c>
      <c r="DE38" s="13">
        <v>0.5</v>
      </c>
      <c r="DF38" s="13">
        <v>0.5</v>
      </c>
      <c r="DG38" s="13">
        <v>0.5</v>
      </c>
      <c r="DH38" s="13">
        <v>0.5</v>
      </c>
      <c r="DI38" s="13">
        <v>0.5</v>
      </c>
      <c r="DJ38" s="13">
        <v>0.5</v>
      </c>
      <c r="DK38" s="13">
        <v>0.5</v>
      </c>
      <c r="DL38" s="13">
        <v>0.5</v>
      </c>
      <c r="DM38" s="13">
        <v>0.5</v>
      </c>
      <c r="DN38" s="13">
        <v>0.5</v>
      </c>
      <c r="DO38" s="13">
        <v>0.5</v>
      </c>
      <c r="DP38" s="13">
        <v>0.5</v>
      </c>
      <c r="DQ38" s="13">
        <v>0.5</v>
      </c>
      <c r="DR38" s="13">
        <v>0.5</v>
      </c>
      <c r="DS38" s="13">
        <v>0.5</v>
      </c>
      <c r="DT38" s="13">
        <v>0.5</v>
      </c>
      <c r="DU38" s="13">
        <v>0.5</v>
      </c>
      <c r="DV38" s="13">
        <v>0.5</v>
      </c>
      <c r="DW38" s="13">
        <v>0.5</v>
      </c>
      <c r="DX38" s="13">
        <v>0.5</v>
      </c>
      <c r="DY38" s="13">
        <v>0.5</v>
      </c>
      <c r="DZ38" s="13">
        <v>0.5</v>
      </c>
      <c r="EA38" s="13">
        <v>0.5</v>
      </c>
      <c r="EB38" s="13">
        <v>0.5</v>
      </c>
      <c r="EC38" s="13">
        <v>0.5</v>
      </c>
      <c r="ED38" s="13">
        <v>0.5</v>
      </c>
      <c r="EE38" s="13">
        <v>0.5</v>
      </c>
      <c r="EF38" s="13">
        <v>0.5</v>
      </c>
      <c r="EG38" s="13">
        <v>0.5</v>
      </c>
      <c r="EH38" s="13">
        <v>0.5</v>
      </c>
      <c r="EI38" s="13">
        <v>0.5</v>
      </c>
      <c r="EJ38" s="13">
        <v>0.5</v>
      </c>
      <c r="EK38" s="13">
        <v>0.5</v>
      </c>
      <c r="EL38" s="13">
        <v>0.5</v>
      </c>
      <c r="EM38" s="13">
        <v>0.5</v>
      </c>
      <c r="EN38" s="13">
        <v>0.5</v>
      </c>
      <c r="EO38" s="13">
        <v>0.5</v>
      </c>
      <c r="EP38" s="13">
        <v>0.5</v>
      </c>
      <c r="EQ38" s="13">
        <v>0.5</v>
      </c>
      <c r="ER38" s="13">
        <v>0.5</v>
      </c>
      <c r="ES38" s="13">
        <v>0.5</v>
      </c>
      <c r="ET38" s="13">
        <v>0.5</v>
      </c>
      <c r="EU38" s="13">
        <v>0.5</v>
      </c>
      <c r="EV38" s="13">
        <v>0.5</v>
      </c>
      <c r="EW38" s="13">
        <v>0.5</v>
      </c>
      <c r="EX38" s="13">
        <v>0.5</v>
      </c>
      <c r="EY38" s="5">
        <f t="shared" si="0"/>
        <v>118.30000000000008</v>
      </c>
    </row>
    <row r="39" spans="1:155" x14ac:dyDescent="0.2">
      <c r="A39" t="s">
        <v>38</v>
      </c>
      <c r="B39" s="13">
        <v>3.74</v>
      </c>
      <c r="C39" s="13">
        <v>3.28</v>
      </c>
      <c r="D39" s="13">
        <v>3.28</v>
      </c>
      <c r="E39" s="13">
        <v>3.49</v>
      </c>
      <c r="F39" s="13">
        <v>3.52</v>
      </c>
      <c r="G39" s="13">
        <v>4.13</v>
      </c>
      <c r="H39" s="13">
        <v>5.14</v>
      </c>
      <c r="I39" s="13">
        <v>3.9</v>
      </c>
      <c r="J39" s="13">
        <v>3.23</v>
      </c>
      <c r="K39" s="13">
        <v>3</v>
      </c>
      <c r="L39" s="13">
        <v>2.82</v>
      </c>
      <c r="M39" s="13">
        <v>3.01</v>
      </c>
      <c r="N39" s="13">
        <v>4.6900000000000004</v>
      </c>
      <c r="O39" s="13">
        <v>5.09</v>
      </c>
      <c r="P39" s="13">
        <v>8.52</v>
      </c>
      <c r="Q39" s="13">
        <v>8.33</v>
      </c>
      <c r="R39" s="13">
        <v>8.3000000000000007</v>
      </c>
      <c r="S39" s="13">
        <v>8.48</v>
      </c>
      <c r="T39" s="13">
        <v>8.26</v>
      </c>
      <c r="U39" s="13">
        <v>7.44</v>
      </c>
      <c r="V39" s="13">
        <v>4.83</v>
      </c>
      <c r="W39" s="13">
        <v>6.83</v>
      </c>
      <c r="X39" s="13">
        <v>4.8099999999999996</v>
      </c>
      <c r="Y39" s="13">
        <v>4.9000000000000004</v>
      </c>
      <c r="Z39" s="13">
        <v>5.42</v>
      </c>
      <c r="AA39" s="13">
        <v>5.17</v>
      </c>
      <c r="AB39" s="13">
        <v>4.74</v>
      </c>
      <c r="AC39" s="13">
        <v>4.92</v>
      </c>
      <c r="AD39" s="13">
        <v>5.0999999999999996</v>
      </c>
      <c r="AE39" s="13">
        <v>6.62</v>
      </c>
      <c r="AF39" s="13">
        <v>9.16</v>
      </c>
      <c r="AG39" s="13">
        <v>9.76</v>
      </c>
      <c r="AH39" s="13">
        <v>10.07</v>
      </c>
      <c r="AI39" s="13">
        <v>9.82</v>
      </c>
      <c r="AJ39" s="13">
        <v>9.5500000000000007</v>
      </c>
      <c r="AK39" s="13">
        <v>10</v>
      </c>
      <c r="AL39" s="13">
        <v>11.19</v>
      </c>
      <c r="AM39" s="13">
        <v>11</v>
      </c>
      <c r="AN39" s="13">
        <v>10.83</v>
      </c>
      <c r="AO39" s="13">
        <v>10.43</v>
      </c>
      <c r="AP39" s="13">
        <v>10.14</v>
      </c>
      <c r="AQ39" s="13">
        <v>10.050000000000001</v>
      </c>
      <c r="AR39" s="13">
        <v>9.8699999999999992</v>
      </c>
      <c r="AS39" s="13">
        <v>9.67</v>
      </c>
      <c r="AT39" s="13">
        <v>9.39</v>
      </c>
      <c r="AU39" s="13">
        <v>9.4499999999999993</v>
      </c>
      <c r="AV39" s="13">
        <v>10.1</v>
      </c>
      <c r="AW39" s="13">
        <v>6.52</v>
      </c>
      <c r="AX39" s="13">
        <v>9.11</v>
      </c>
      <c r="AY39" s="13">
        <v>11.07</v>
      </c>
      <c r="AZ39" s="13">
        <v>10.42</v>
      </c>
      <c r="BA39" s="13">
        <v>9.93</v>
      </c>
      <c r="BB39" s="13">
        <v>9.52</v>
      </c>
      <c r="BC39" s="13">
        <v>9.31</v>
      </c>
      <c r="BD39" s="13">
        <v>9.09</v>
      </c>
      <c r="BE39" s="13">
        <v>8.61</v>
      </c>
      <c r="BF39" s="13">
        <v>8.23</v>
      </c>
      <c r="BG39" s="13">
        <v>8.9</v>
      </c>
      <c r="BH39" s="13">
        <v>9.2899999999999991</v>
      </c>
      <c r="BI39" s="13">
        <v>9</v>
      </c>
      <c r="BJ39" s="13">
        <v>8.43</v>
      </c>
      <c r="BK39" s="13">
        <v>7.6</v>
      </c>
      <c r="BL39" s="13">
        <v>8.15</v>
      </c>
      <c r="BM39" s="13">
        <v>9.69</v>
      </c>
      <c r="BN39" s="13">
        <v>9.84</v>
      </c>
      <c r="BO39" s="13">
        <v>9.6</v>
      </c>
      <c r="BP39" s="13">
        <v>9.4700000000000006</v>
      </c>
      <c r="BQ39" s="13">
        <v>6.81</v>
      </c>
      <c r="BR39" s="13">
        <v>5.83</v>
      </c>
      <c r="BS39" s="13">
        <v>5.17</v>
      </c>
      <c r="BT39" s="13">
        <v>5.25</v>
      </c>
      <c r="BU39" s="13">
        <v>6.09</v>
      </c>
      <c r="BV39" s="13">
        <v>6.87</v>
      </c>
      <c r="BW39" s="13">
        <v>7.23</v>
      </c>
      <c r="BX39" s="13">
        <v>7.7</v>
      </c>
      <c r="BY39" s="13">
        <v>8.02</v>
      </c>
      <c r="BZ39" s="13">
        <v>7.09</v>
      </c>
      <c r="CA39" s="13">
        <v>6.18</v>
      </c>
      <c r="CB39" s="13">
        <v>5.14</v>
      </c>
      <c r="CC39" s="13">
        <v>5.0199999999999996</v>
      </c>
      <c r="CD39" s="13">
        <v>4.7300000000000004</v>
      </c>
      <c r="CE39" s="13">
        <v>4.78</v>
      </c>
      <c r="CF39" s="13">
        <v>4.7699999999999996</v>
      </c>
      <c r="CG39" s="13">
        <v>4.8499999999999996</v>
      </c>
      <c r="CH39" s="13">
        <v>4.63</v>
      </c>
      <c r="CI39" s="13">
        <v>3.61</v>
      </c>
      <c r="CJ39" s="13">
        <v>3.75</v>
      </c>
      <c r="CK39" s="13">
        <v>3.89</v>
      </c>
      <c r="CL39" s="13">
        <v>4.0199999999999996</v>
      </c>
      <c r="CM39" s="13">
        <v>4.05</v>
      </c>
      <c r="CN39" s="13">
        <v>4.09</v>
      </c>
      <c r="CO39" s="13">
        <v>4.1100000000000003</v>
      </c>
      <c r="CP39" s="13">
        <v>4.09</v>
      </c>
      <c r="CQ39" s="13">
        <v>4.05</v>
      </c>
      <c r="CR39" s="13">
        <v>4.0599999999999996</v>
      </c>
      <c r="CS39" s="13">
        <v>4.1500000000000004</v>
      </c>
      <c r="CT39" s="13">
        <v>4.67</v>
      </c>
      <c r="CU39" s="13">
        <v>4.83</v>
      </c>
      <c r="CV39" s="13">
        <v>4.0999999999999996</v>
      </c>
      <c r="CW39" s="13">
        <v>3.1</v>
      </c>
      <c r="CX39" s="13">
        <v>3.22</v>
      </c>
      <c r="CY39" s="13">
        <v>3.14</v>
      </c>
      <c r="CZ39" s="13">
        <v>3.99</v>
      </c>
      <c r="DA39" s="13">
        <v>5.46</v>
      </c>
      <c r="DB39" s="13">
        <v>4.75</v>
      </c>
      <c r="DC39" s="13">
        <v>4.16</v>
      </c>
      <c r="DD39" s="13">
        <v>4.18</v>
      </c>
      <c r="DE39" s="13">
        <v>4.2300000000000004</v>
      </c>
      <c r="DF39" s="13">
        <v>3.98</v>
      </c>
      <c r="DG39" s="13">
        <v>3.89</v>
      </c>
      <c r="DH39" s="13">
        <v>2.94</v>
      </c>
      <c r="DI39" s="13">
        <v>3.05</v>
      </c>
      <c r="DJ39" s="13">
        <v>1.31</v>
      </c>
      <c r="DK39" s="13">
        <v>1.27</v>
      </c>
      <c r="DL39" s="13">
        <v>1.25</v>
      </c>
      <c r="DM39" s="13">
        <v>1.1599999999999999</v>
      </c>
      <c r="DN39" s="13">
        <v>0.71</v>
      </c>
      <c r="DO39" s="13">
        <v>0.17</v>
      </c>
      <c r="DP39" s="13">
        <v>0.15</v>
      </c>
      <c r="DQ39" s="13">
        <v>0.13</v>
      </c>
      <c r="DR39" s="13">
        <v>0.1</v>
      </c>
      <c r="DS39" s="13">
        <v>7.0000000000000007E-2</v>
      </c>
      <c r="DT39" s="13">
        <v>0.05</v>
      </c>
      <c r="DU39" s="13">
        <v>0.03</v>
      </c>
      <c r="DV39" s="13">
        <v>0.01</v>
      </c>
      <c r="DW39" s="13">
        <v>0.04</v>
      </c>
      <c r="DX39" s="13">
        <v>0.08</v>
      </c>
      <c r="DY39" s="13">
        <v>0.48</v>
      </c>
      <c r="DZ39" s="13">
        <v>1.18</v>
      </c>
      <c r="EA39" s="13">
        <v>1.23</v>
      </c>
      <c r="EB39" s="13">
        <v>1.29</v>
      </c>
      <c r="EC39" s="13">
        <v>1.31</v>
      </c>
      <c r="ED39" s="13">
        <v>1.32</v>
      </c>
      <c r="EE39" s="13">
        <v>1.34</v>
      </c>
      <c r="EF39" s="13">
        <v>1.32</v>
      </c>
      <c r="EG39" s="13">
        <v>1.3</v>
      </c>
      <c r="EH39" s="13">
        <v>1.29</v>
      </c>
      <c r="EI39" s="13">
        <v>1.37</v>
      </c>
      <c r="EJ39" s="13">
        <v>2.16</v>
      </c>
      <c r="EK39" s="13">
        <v>3.15</v>
      </c>
      <c r="EL39" s="13">
        <v>4.3</v>
      </c>
      <c r="EM39" s="13">
        <v>2.35</v>
      </c>
      <c r="EN39" s="13">
        <v>2.82</v>
      </c>
      <c r="EO39" s="13">
        <v>3.04</v>
      </c>
      <c r="EP39" s="13">
        <v>3.61</v>
      </c>
      <c r="EQ39" s="13">
        <v>4.2</v>
      </c>
      <c r="ER39" s="13">
        <v>3.85</v>
      </c>
      <c r="ES39" s="13">
        <v>3.54</v>
      </c>
      <c r="ET39" s="13">
        <v>5.5</v>
      </c>
      <c r="EU39" s="13">
        <v>4.6100000000000003</v>
      </c>
      <c r="EV39" s="13">
        <v>8.08</v>
      </c>
      <c r="EW39" s="13">
        <v>5.0999999999999996</v>
      </c>
      <c r="EX39" s="13">
        <v>4.05</v>
      </c>
      <c r="EY39" s="5">
        <f t="shared" si="0"/>
        <v>801.28999999999974</v>
      </c>
    </row>
    <row r="40" spans="1:155" x14ac:dyDescent="0.2">
      <c r="A40" t="s">
        <v>39</v>
      </c>
      <c r="B40" s="13">
        <v>0.2</v>
      </c>
      <c r="C40" s="13">
        <v>0.2</v>
      </c>
      <c r="D40" s="13">
        <v>0.2</v>
      </c>
      <c r="E40" s="13">
        <v>0.2</v>
      </c>
      <c r="F40" s="13">
        <v>0.2</v>
      </c>
      <c r="G40" s="13">
        <v>0.2</v>
      </c>
      <c r="H40" s="13">
        <v>0.2</v>
      </c>
      <c r="I40" s="13">
        <v>0.2</v>
      </c>
      <c r="J40" s="13">
        <v>0.2</v>
      </c>
      <c r="K40" s="13">
        <v>0.2</v>
      </c>
      <c r="L40" s="13">
        <v>0.2</v>
      </c>
      <c r="M40" s="13">
        <v>0.2</v>
      </c>
      <c r="N40" s="13">
        <v>0.2</v>
      </c>
      <c r="O40" s="13">
        <v>0.2</v>
      </c>
      <c r="P40" s="13">
        <v>0.2</v>
      </c>
      <c r="Q40" s="13">
        <v>0.2</v>
      </c>
      <c r="R40" s="13">
        <v>0.2</v>
      </c>
      <c r="S40" s="13">
        <v>0.2</v>
      </c>
      <c r="T40" s="13">
        <v>0.2</v>
      </c>
      <c r="U40" s="13">
        <v>0.2</v>
      </c>
      <c r="V40" s="13">
        <v>0.2</v>
      </c>
      <c r="W40" s="13">
        <v>0.2</v>
      </c>
      <c r="X40" s="13">
        <v>0.2</v>
      </c>
      <c r="Y40" s="13">
        <v>0.2</v>
      </c>
      <c r="Z40" s="13">
        <v>0.2</v>
      </c>
      <c r="AA40" s="13">
        <v>0.2</v>
      </c>
      <c r="AB40" s="13">
        <v>0.2</v>
      </c>
      <c r="AC40" s="13">
        <v>0.2</v>
      </c>
      <c r="AD40" s="13">
        <v>0.2</v>
      </c>
      <c r="AE40" s="13">
        <v>0.2</v>
      </c>
      <c r="AF40" s="13">
        <v>0.2</v>
      </c>
      <c r="AG40" s="13">
        <v>0.2</v>
      </c>
      <c r="AH40" s="13">
        <v>0.2</v>
      </c>
      <c r="AI40" s="13">
        <v>0.2</v>
      </c>
      <c r="AJ40" s="13">
        <v>0.2</v>
      </c>
      <c r="AK40" s="13">
        <v>0.2</v>
      </c>
      <c r="AL40" s="13">
        <v>0.2</v>
      </c>
      <c r="AM40" s="13">
        <v>0.2</v>
      </c>
      <c r="AN40" s="13">
        <v>0.2</v>
      </c>
      <c r="AO40" s="13">
        <v>0.2</v>
      </c>
      <c r="AP40" s="13">
        <v>0.2</v>
      </c>
      <c r="AQ40" s="13">
        <v>0.2</v>
      </c>
      <c r="AR40" s="13">
        <v>0.2</v>
      </c>
      <c r="AS40" s="13">
        <v>0.2</v>
      </c>
      <c r="AT40" s="13">
        <v>0.2</v>
      </c>
      <c r="AU40" s="13">
        <v>0.2</v>
      </c>
      <c r="AV40" s="13">
        <v>0.2</v>
      </c>
      <c r="AW40" s="13">
        <v>0.2</v>
      </c>
      <c r="AX40" s="13">
        <v>0.2</v>
      </c>
      <c r="AY40" s="13">
        <v>0.2</v>
      </c>
      <c r="AZ40" s="13">
        <v>0.2</v>
      </c>
      <c r="BA40" s="13">
        <v>0.2</v>
      </c>
      <c r="BB40" s="13">
        <v>0.2</v>
      </c>
      <c r="BC40" s="13">
        <v>0.2</v>
      </c>
      <c r="BD40" s="13">
        <v>0.2</v>
      </c>
      <c r="BE40" s="13">
        <v>0.2</v>
      </c>
      <c r="BF40" s="13">
        <v>0.2</v>
      </c>
      <c r="BG40" s="13">
        <v>0.2</v>
      </c>
      <c r="BH40" s="13">
        <v>0.2</v>
      </c>
      <c r="BI40" s="13">
        <v>0.2</v>
      </c>
      <c r="BJ40" s="13">
        <v>0.2</v>
      </c>
      <c r="BK40" s="13">
        <v>0.2</v>
      </c>
      <c r="BL40" s="13">
        <v>0.2</v>
      </c>
      <c r="BM40" s="13">
        <v>0.2</v>
      </c>
      <c r="BN40" s="13">
        <v>0.2</v>
      </c>
      <c r="BO40" s="13">
        <v>0.2</v>
      </c>
      <c r="BP40" s="13">
        <v>0.2</v>
      </c>
      <c r="BQ40" s="13">
        <v>0.2</v>
      </c>
      <c r="BR40" s="13">
        <v>0.2</v>
      </c>
      <c r="BS40" s="13">
        <v>0.2</v>
      </c>
      <c r="BT40" s="13">
        <v>0.2</v>
      </c>
      <c r="BU40" s="13">
        <v>0.2</v>
      </c>
      <c r="BV40" s="13">
        <v>0.2</v>
      </c>
      <c r="BW40" s="13">
        <v>0.2</v>
      </c>
      <c r="BX40" s="13">
        <v>0.2</v>
      </c>
      <c r="BY40" s="13">
        <v>0.2</v>
      </c>
      <c r="BZ40" s="13">
        <v>0.2</v>
      </c>
      <c r="CA40" s="13">
        <v>0.2</v>
      </c>
      <c r="CB40" s="13">
        <v>0.2</v>
      </c>
      <c r="CC40" s="13">
        <v>0.2</v>
      </c>
      <c r="CD40" s="13">
        <v>0.2</v>
      </c>
      <c r="CE40" s="13">
        <v>0.2</v>
      </c>
      <c r="CF40" s="13">
        <v>0.2</v>
      </c>
      <c r="CG40" s="13">
        <v>0.2</v>
      </c>
      <c r="CH40" s="13">
        <v>0.2</v>
      </c>
      <c r="CI40" s="13">
        <v>0.2</v>
      </c>
      <c r="CJ40" s="13">
        <v>0.2</v>
      </c>
      <c r="CK40" s="13">
        <v>0.2</v>
      </c>
      <c r="CL40" s="13">
        <v>0.2</v>
      </c>
      <c r="CM40" s="13">
        <v>0.2</v>
      </c>
      <c r="CN40" s="13">
        <v>0.2</v>
      </c>
      <c r="CO40" s="13">
        <v>0.2</v>
      </c>
      <c r="CP40" s="13">
        <v>0.2</v>
      </c>
      <c r="CQ40" s="13">
        <v>0.2</v>
      </c>
      <c r="CR40" s="13">
        <v>0.2</v>
      </c>
      <c r="CS40" s="13">
        <v>0.2</v>
      </c>
      <c r="CT40" s="13">
        <v>0.2</v>
      </c>
      <c r="CU40" s="13">
        <v>0.2</v>
      </c>
      <c r="CV40" s="13">
        <v>0.2</v>
      </c>
      <c r="CW40" s="13">
        <v>0.2</v>
      </c>
      <c r="CX40" s="13">
        <v>0.2</v>
      </c>
      <c r="CY40" s="13">
        <v>0.2</v>
      </c>
      <c r="CZ40" s="13">
        <v>0.2</v>
      </c>
      <c r="DA40" s="13">
        <v>0.2</v>
      </c>
      <c r="DB40" s="13">
        <v>0.2</v>
      </c>
      <c r="DC40" s="13">
        <v>0.2</v>
      </c>
      <c r="DD40" s="13">
        <v>0.2</v>
      </c>
      <c r="DE40" s="13">
        <v>0.2</v>
      </c>
      <c r="DF40" s="13">
        <v>0.2</v>
      </c>
      <c r="DG40" s="13">
        <v>0.2</v>
      </c>
      <c r="DH40" s="13">
        <v>0.2</v>
      </c>
      <c r="DI40" s="13">
        <v>0.2</v>
      </c>
      <c r="DJ40" s="13">
        <v>0.2</v>
      </c>
      <c r="DK40" s="13">
        <v>0.2</v>
      </c>
      <c r="DL40" s="13">
        <v>0.2</v>
      </c>
      <c r="DM40" s="13">
        <v>0.2</v>
      </c>
      <c r="DN40" s="13">
        <v>0.2</v>
      </c>
      <c r="DO40" s="13">
        <v>0.2</v>
      </c>
      <c r="DP40" s="13">
        <v>0.2</v>
      </c>
      <c r="DQ40" s="13">
        <v>0.2</v>
      </c>
      <c r="DR40" s="13">
        <v>0.2</v>
      </c>
      <c r="DS40" s="13">
        <v>0.2</v>
      </c>
      <c r="DT40" s="13">
        <v>0.2</v>
      </c>
      <c r="DU40" s="13">
        <v>0.2</v>
      </c>
      <c r="DV40" s="13">
        <v>0.2</v>
      </c>
      <c r="DW40" s="13">
        <v>0.2</v>
      </c>
      <c r="DX40" s="13">
        <v>0.2</v>
      </c>
      <c r="DY40" s="13">
        <v>0.2</v>
      </c>
      <c r="DZ40" s="13">
        <v>0.2</v>
      </c>
      <c r="EA40" s="13">
        <v>0.2</v>
      </c>
      <c r="EB40" s="13">
        <v>0.2</v>
      </c>
      <c r="EC40" s="13">
        <v>0.2</v>
      </c>
      <c r="ED40" s="13">
        <v>0.2</v>
      </c>
      <c r="EE40" s="13">
        <v>0.2</v>
      </c>
      <c r="EF40" s="13">
        <v>0.2</v>
      </c>
      <c r="EG40" s="13">
        <v>0.2</v>
      </c>
      <c r="EH40" s="13">
        <v>0.2</v>
      </c>
      <c r="EI40" s="13">
        <v>0.2</v>
      </c>
      <c r="EJ40" s="13">
        <v>0.2</v>
      </c>
      <c r="EK40" s="13">
        <v>0.2</v>
      </c>
      <c r="EL40" s="13">
        <v>0.2</v>
      </c>
      <c r="EM40" s="13">
        <v>0.2</v>
      </c>
      <c r="EN40" s="13">
        <v>0.2</v>
      </c>
      <c r="EO40" s="13">
        <v>0.2</v>
      </c>
      <c r="EP40" s="13">
        <v>0.2</v>
      </c>
      <c r="EQ40" s="13">
        <v>0.2</v>
      </c>
      <c r="ER40" s="13">
        <v>0.2</v>
      </c>
      <c r="ES40" s="13">
        <v>0.2</v>
      </c>
      <c r="ET40" s="13">
        <v>0.2</v>
      </c>
      <c r="EU40" s="13">
        <v>0.2</v>
      </c>
      <c r="EV40" s="13">
        <v>0.2</v>
      </c>
      <c r="EW40" s="13">
        <v>0.2</v>
      </c>
      <c r="EX40" s="13">
        <v>0.2</v>
      </c>
      <c r="EY40" s="5">
        <f t="shared" si="0"/>
        <v>30.599999999999923</v>
      </c>
    </row>
    <row r="41" spans="1:155" x14ac:dyDescent="0.2">
      <c r="A41" t="s">
        <v>40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3">
        <v>0</v>
      </c>
      <c r="DX41" s="13">
        <v>0</v>
      </c>
      <c r="DY41" s="13">
        <v>0</v>
      </c>
      <c r="DZ41" s="13">
        <v>0</v>
      </c>
      <c r="EA41" s="13">
        <v>0</v>
      </c>
      <c r="EB41" s="13">
        <v>0</v>
      </c>
      <c r="EC41" s="13">
        <v>0</v>
      </c>
      <c r="ED41" s="13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0</v>
      </c>
      <c r="EL41" s="13">
        <v>0</v>
      </c>
      <c r="EM41" s="13">
        <v>0</v>
      </c>
      <c r="EN41" s="13">
        <v>0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5">
        <f t="shared" si="0"/>
        <v>0</v>
      </c>
    </row>
    <row r="42" spans="1:155" x14ac:dyDescent="0.2">
      <c r="A42" t="s">
        <v>41</v>
      </c>
      <c r="B42" s="13">
        <v>0.09</v>
      </c>
      <c r="C42" s="13">
        <v>0.09</v>
      </c>
      <c r="D42" s="13">
        <v>0.09</v>
      </c>
      <c r="E42" s="13">
        <v>0.09</v>
      </c>
      <c r="F42" s="13">
        <v>0.25</v>
      </c>
      <c r="G42" s="13">
        <v>0.25</v>
      </c>
      <c r="H42" s="13">
        <v>0.25</v>
      </c>
      <c r="I42" s="13">
        <v>0.25</v>
      </c>
      <c r="J42" s="13">
        <v>0.25</v>
      </c>
      <c r="K42" s="13">
        <v>0.25</v>
      </c>
      <c r="L42" s="13">
        <v>0.25</v>
      </c>
      <c r="M42" s="13">
        <v>1</v>
      </c>
      <c r="N42" s="13">
        <v>1</v>
      </c>
      <c r="O42" s="13">
        <v>1</v>
      </c>
      <c r="P42" s="13">
        <v>1</v>
      </c>
      <c r="Q42" s="13">
        <v>1</v>
      </c>
      <c r="R42" s="13">
        <v>1</v>
      </c>
      <c r="S42" s="13">
        <v>1</v>
      </c>
      <c r="T42" s="13">
        <v>1</v>
      </c>
      <c r="U42" s="13">
        <v>2.5</v>
      </c>
      <c r="V42" s="13">
        <v>2.5</v>
      </c>
      <c r="W42" s="13">
        <v>2.5</v>
      </c>
      <c r="X42" s="13">
        <v>2.5</v>
      </c>
      <c r="Y42" s="13">
        <v>2.5</v>
      </c>
      <c r="Z42" s="13">
        <v>2.5</v>
      </c>
      <c r="AA42" s="13">
        <v>2.5</v>
      </c>
      <c r="AB42" s="13">
        <v>2.5</v>
      </c>
      <c r="AC42" s="13">
        <v>2.4</v>
      </c>
      <c r="AD42" s="13">
        <v>2.4</v>
      </c>
      <c r="AE42" s="13">
        <v>2.4</v>
      </c>
      <c r="AF42" s="13">
        <v>2.4</v>
      </c>
      <c r="AG42" s="13">
        <v>2.4</v>
      </c>
      <c r="AH42" s="13">
        <v>2.4</v>
      </c>
      <c r="AI42" s="13">
        <v>2.1</v>
      </c>
      <c r="AJ42" s="13">
        <v>2.1</v>
      </c>
      <c r="AK42" s="13">
        <v>2.1</v>
      </c>
      <c r="AL42" s="13">
        <v>2.1</v>
      </c>
      <c r="AM42" s="13">
        <v>2.1</v>
      </c>
      <c r="AN42" s="13">
        <v>2.1</v>
      </c>
      <c r="AO42" s="13">
        <v>2.1</v>
      </c>
      <c r="AP42" s="13">
        <v>2.1</v>
      </c>
      <c r="AQ42" s="13">
        <v>2.1</v>
      </c>
      <c r="AR42" s="13">
        <v>2.1</v>
      </c>
      <c r="AS42" s="13">
        <v>2.1</v>
      </c>
      <c r="AT42" s="13">
        <v>2.1</v>
      </c>
      <c r="AU42" s="13">
        <v>2.1</v>
      </c>
      <c r="AV42" s="13">
        <v>1</v>
      </c>
      <c r="AW42" s="13">
        <v>1</v>
      </c>
      <c r="AX42" s="13">
        <v>1</v>
      </c>
      <c r="AY42" s="13">
        <v>1</v>
      </c>
      <c r="AZ42" s="13">
        <v>1</v>
      </c>
      <c r="BA42" s="13">
        <v>1</v>
      </c>
      <c r="BB42" s="13">
        <v>1</v>
      </c>
      <c r="BC42" s="13">
        <v>1</v>
      </c>
      <c r="BD42" s="13">
        <v>1</v>
      </c>
      <c r="BE42" s="13">
        <v>1</v>
      </c>
      <c r="BF42" s="13">
        <v>1</v>
      </c>
      <c r="BG42" s="13">
        <v>1</v>
      </c>
      <c r="BH42" s="13">
        <v>1</v>
      </c>
      <c r="BI42" s="13">
        <v>1</v>
      </c>
      <c r="BJ42" s="13">
        <v>0.75</v>
      </c>
      <c r="BK42" s="13">
        <v>0.75</v>
      </c>
      <c r="BL42" s="13">
        <v>1.22</v>
      </c>
      <c r="BM42" s="13">
        <v>1.02</v>
      </c>
      <c r="BN42" s="13">
        <v>1.02</v>
      </c>
      <c r="BO42" s="13">
        <v>3.02</v>
      </c>
      <c r="BP42" s="13">
        <v>3.02</v>
      </c>
      <c r="BQ42" s="13">
        <v>3.02</v>
      </c>
      <c r="BR42" s="13">
        <v>2</v>
      </c>
      <c r="BS42" s="13">
        <v>2</v>
      </c>
      <c r="BT42" s="13">
        <v>2</v>
      </c>
      <c r="BU42" s="13">
        <v>2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3">
        <v>0</v>
      </c>
      <c r="DX42" s="13">
        <v>0</v>
      </c>
      <c r="DY42" s="13">
        <v>0</v>
      </c>
      <c r="DZ42" s="13">
        <v>0</v>
      </c>
      <c r="EA42" s="13">
        <v>0</v>
      </c>
      <c r="EB42" s="13">
        <v>0</v>
      </c>
      <c r="EC42" s="13">
        <v>0</v>
      </c>
      <c r="ED42" s="13">
        <v>0</v>
      </c>
      <c r="EE42" s="13">
        <v>0</v>
      </c>
      <c r="EF42" s="13">
        <v>0</v>
      </c>
      <c r="EG42" s="13">
        <v>0</v>
      </c>
      <c r="EH42" s="13">
        <v>0</v>
      </c>
      <c r="EI42" s="13">
        <v>0</v>
      </c>
      <c r="EJ42" s="13">
        <v>0</v>
      </c>
      <c r="EK42" s="13">
        <v>0</v>
      </c>
      <c r="EL42" s="13">
        <v>0</v>
      </c>
      <c r="EM42" s="13">
        <v>0</v>
      </c>
      <c r="EN42" s="13">
        <v>0</v>
      </c>
      <c r="EO42" s="13">
        <v>0</v>
      </c>
      <c r="EP42" s="13">
        <v>0</v>
      </c>
      <c r="EQ42" s="13">
        <v>0</v>
      </c>
      <c r="ER42" s="13">
        <v>0</v>
      </c>
      <c r="ES42" s="13">
        <v>0</v>
      </c>
      <c r="ET42" s="13">
        <v>0</v>
      </c>
      <c r="EU42" s="13">
        <v>0</v>
      </c>
      <c r="EV42" s="13">
        <v>0</v>
      </c>
      <c r="EW42" s="13">
        <v>0</v>
      </c>
      <c r="EX42" s="13">
        <v>0</v>
      </c>
      <c r="EY42" s="5">
        <f t="shared" si="0"/>
        <v>107.62999999999997</v>
      </c>
    </row>
    <row r="43" spans="1:155" x14ac:dyDescent="0.2">
      <c r="A43" s="16" t="s">
        <v>107</v>
      </c>
      <c r="B43" s="13">
        <v>5.15</v>
      </c>
      <c r="C43" s="13">
        <v>5.15</v>
      </c>
      <c r="D43" s="13">
        <v>5.15</v>
      </c>
      <c r="E43" s="13">
        <v>5.15</v>
      </c>
      <c r="F43" s="13">
        <v>5.15</v>
      </c>
      <c r="G43" s="13">
        <v>5.15</v>
      </c>
      <c r="H43" s="13">
        <v>5.15</v>
      </c>
      <c r="I43" s="13">
        <v>5.15</v>
      </c>
      <c r="J43" s="13">
        <v>5.15</v>
      </c>
      <c r="K43" s="13">
        <v>5.15</v>
      </c>
      <c r="L43" s="13">
        <v>5.15</v>
      </c>
      <c r="M43" s="13">
        <v>5.2</v>
      </c>
      <c r="N43" s="13">
        <v>5.2</v>
      </c>
      <c r="O43" s="13">
        <v>5.2</v>
      </c>
      <c r="P43" s="13">
        <v>5.2</v>
      </c>
      <c r="Q43" s="13">
        <v>5.2</v>
      </c>
      <c r="R43" s="13">
        <v>5.2</v>
      </c>
      <c r="S43" s="13">
        <v>5.2</v>
      </c>
      <c r="T43" s="13">
        <v>5.2</v>
      </c>
      <c r="U43" s="13">
        <v>17.25</v>
      </c>
      <c r="V43" s="13">
        <v>17.25</v>
      </c>
      <c r="W43" s="13">
        <v>17.25</v>
      </c>
      <c r="X43" s="13">
        <v>17.25</v>
      </c>
      <c r="Y43" s="13">
        <v>17.25</v>
      </c>
      <c r="Z43" s="13">
        <v>15.8</v>
      </c>
      <c r="AA43" s="13">
        <v>15.8</v>
      </c>
      <c r="AB43" s="13">
        <v>15.8</v>
      </c>
      <c r="AC43" s="13">
        <v>15.8</v>
      </c>
      <c r="AD43" s="13">
        <v>15.8</v>
      </c>
      <c r="AE43" s="13">
        <v>15.8</v>
      </c>
      <c r="AF43" s="13">
        <v>15.8</v>
      </c>
      <c r="AG43" s="13">
        <v>15.8</v>
      </c>
      <c r="AH43" s="13">
        <v>15.8</v>
      </c>
      <c r="AI43" s="13">
        <v>15.8</v>
      </c>
      <c r="AJ43" s="13">
        <v>14.6</v>
      </c>
      <c r="AK43" s="13">
        <v>14.6</v>
      </c>
      <c r="AL43" s="13">
        <v>14.6</v>
      </c>
      <c r="AM43" s="13">
        <v>14.6</v>
      </c>
      <c r="AN43" s="13">
        <v>14.6</v>
      </c>
      <c r="AO43" s="13">
        <v>14.6</v>
      </c>
      <c r="AP43" s="13">
        <v>9.1</v>
      </c>
      <c r="AQ43" s="13">
        <v>9.1</v>
      </c>
      <c r="AR43" s="13">
        <v>9.1</v>
      </c>
      <c r="AS43" s="13">
        <v>9.1</v>
      </c>
      <c r="AT43" s="13">
        <v>9.1</v>
      </c>
      <c r="AU43" s="13">
        <v>9.1</v>
      </c>
      <c r="AV43" s="13">
        <v>10.6</v>
      </c>
      <c r="AW43" s="13">
        <v>10.6</v>
      </c>
      <c r="AX43" s="13">
        <v>10.6</v>
      </c>
      <c r="AY43" s="13">
        <v>10.6</v>
      </c>
      <c r="AZ43" s="13">
        <v>10.6</v>
      </c>
      <c r="BA43" s="13">
        <v>10.6</v>
      </c>
      <c r="BB43" s="13">
        <v>10.6</v>
      </c>
      <c r="BC43" s="13">
        <v>7.15</v>
      </c>
      <c r="BD43" s="13">
        <v>7.15</v>
      </c>
      <c r="BE43" s="13">
        <v>7.15</v>
      </c>
      <c r="BF43" s="13">
        <v>4.1500000000000004</v>
      </c>
      <c r="BG43" s="13">
        <v>4.1500000000000004</v>
      </c>
      <c r="BH43" s="13">
        <v>4.1500000000000004</v>
      </c>
      <c r="BI43" s="13">
        <v>4.1500000000000004</v>
      </c>
      <c r="BJ43" s="13">
        <v>3.6</v>
      </c>
      <c r="BK43" s="13">
        <v>4.49</v>
      </c>
      <c r="BL43" s="13">
        <v>6.44</v>
      </c>
      <c r="BM43" s="13">
        <v>6.44</v>
      </c>
      <c r="BN43" s="13">
        <v>6.44</v>
      </c>
      <c r="BO43" s="13">
        <v>6.44</v>
      </c>
      <c r="BP43" s="13">
        <v>6.44</v>
      </c>
      <c r="BQ43" s="13">
        <v>6.44</v>
      </c>
      <c r="BR43" s="13">
        <v>6.44</v>
      </c>
      <c r="BS43" s="13">
        <v>6.44</v>
      </c>
      <c r="BT43" s="13">
        <v>6.44</v>
      </c>
      <c r="BU43" s="13">
        <v>6.44</v>
      </c>
      <c r="BV43" s="13">
        <v>6.44</v>
      </c>
      <c r="BW43" s="13">
        <v>6.44</v>
      </c>
      <c r="BX43" s="13">
        <v>6.44</v>
      </c>
      <c r="BY43" s="13">
        <v>0.5</v>
      </c>
      <c r="BZ43" s="13">
        <v>0.5</v>
      </c>
      <c r="CA43" s="13">
        <v>0.5</v>
      </c>
      <c r="CB43" s="13">
        <v>0.5</v>
      </c>
      <c r="CC43" s="13">
        <v>0.5</v>
      </c>
      <c r="CD43" s="13">
        <v>0.5</v>
      </c>
      <c r="CE43" s="13">
        <v>0.5</v>
      </c>
      <c r="CF43" s="13">
        <v>0.5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1.5</v>
      </c>
      <c r="CO43" s="13">
        <v>1.5</v>
      </c>
      <c r="CP43" s="13">
        <v>1.5</v>
      </c>
      <c r="CQ43" s="13">
        <v>1.5</v>
      </c>
      <c r="CR43" s="13">
        <v>1.5</v>
      </c>
      <c r="CS43" s="13">
        <v>1.5</v>
      </c>
      <c r="CT43" s="13">
        <v>1.5</v>
      </c>
      <c r="CU43" s="13">
        <v>1.7</v>
      </c>
      <c r="CV43" s="13">
        <v>1.7</v>
      </c>
      <c r="CW43" s="13">
        <v>1.7</v>
      </c>
      <c r="CX43" s="13">
        <v>1.7</v>
      </c>
      <c r="CY43" s="13">
        <v>1.7</v>
      </c>
      <c r="CZ43" s="13">
        <v>0.5</v>
      </c>
      <c r="DA43" s="13">
        <v>0.5</v>
      </c>
      <c r="DB43" s="13">
        <v>0.5</v>
      </c>
      <c r="DC43" s="13">
        <v>0.5</v>
      </c>
      <c r="DD43" s="13">
        <v>0.5</v>
      </c>
      <c r="DE43" s="13">
        <v>0.5</v>
      </c>
      <c r="DF43" s="13">
        <v>0.5</v>
      </c>
      <c r="DG43" s="13">
        <v>1</v>
      </c>
      <c r="DH43" s="13">
        <v>1</v>
      </c>
      <c r="DI43" s="13">
        <v>1</v>
      </c>
      <c r="DJ43" s="13">
        <v>1</v>
      </c>
      <c r="DK43" s="13">
        <v>1</v>
      </c>
      <c r="DL43" s="13">
        <v>1</v>
      </c>
      <c r="DM43" s="13">
        <v>1</v>
      </c>
      <c r="DN43" s="13">
        <v>1</v>
      </c>
      <c r="DO43" s="13">
        <v>1</v>
      </c>
      <c r="DP43" s="13">
        <v>1</v>
      </c>
      <c r="DQ43" s="13">
        <v>1</v>
      </c>
      <c r="DR43" s="13">
        <v>1</v>
      </c>
      <c r="DS43" s="13">
        <v>1</v>
      </c>
      <c r="DT43" s="13">
        <v>1</v>
      </c>
      <c r="DU43" s="13">
        <v>1</v>
      </c>
      <c r="DV43" s="13">
        <v>1.2</v>
      </c>
      <c r="DW43" s="13">
        <v>1.2</v>
      </c>
      <c r="DX43" s="13">
        <v>1.2</v>
      </c>
      <c r="DY43" s="13">
        <v>1.2</v>
      </c>
      <c r="DZ43" s="13">
        <v>1.2</v>
      </c>
      <c r="EA43" s="13">
        <v>1.2</v>
      </c>
      <c r="EB43" s="13">
        <v>1.2</v>
      </c>
      <c r="EC43" s="13">
        <v>2.5</v>
      </c>
      <c r="ED43" s="13">
        <v>2.5</v>
      </c>
      <c r="EE43" s="13">
        <v>2.5</v>
      </c>
      <c r="EF43" s="13">
        <v>2.5</v>
      </c>
      <c r="EG43" s="13">
        <v>2.5</v>
      </c>
      <c r="EH43" s="13">
        <v>2.5</v>
      </c>
      <c r="EI43" s="13">
        <v>2.5</v>
      </c>
      <c r="EJ43" s="13">
        <v>2.5</v>
      </c>
      <c r="EK43" s="13">
        <v>2.5</v>
      </c>
      <c r="EL43" s="13">
        <v>2.5</v>
      </c>
      <c r="EM43" s="13">
        <v>2.5</v>
      </c>
      <c r="EN43" s="13">
        <v>2.5</v>
      </c>
      <c r="EO43" s="13">
        <v>2.5</v>
      </c>
      <c r="EP43" s="13">
        <v>2.5</v>
      </c>
      <c r="EQ43" s="13">
        <v>1.5</v>
      </c>
      <c r="ER43" s="13">
        <v>1.5</v>
      </c>
      <c r="ES43" s="13">
        <v>1.5</v>
      </c>
      <c r="ET43" s="13">
        <v>1.5</v>
      </c>
      <c r="EU43" s="13">
        <v>1.5</v>
      </c>
      <c r="EV43" s="13">
        <v>1.5</v>
      </c>
      <c r="EW43" s="13">
        <v>1.5</v>
      </c>
      <c r="EX43" s="13">
        <v>1.5</v>
      </c>
      <c r="EY43" s="5">
        <f t="shared" ref="EY43:EY60" si="1">SUM(B43:EX43)</f>
        <v>785.66000000000167</v>
      </c>
    </row>
    <row r="44" spans="1:155" x14ac:dyDescent="0.2">
      <c r="A44" s="16" t="s">
        <v>42</v>
      </c>
      <c r="B44" s="13">
        <v>2.98</v>
      </c>
      <c r="C44" s="13">
        <v>3.03</v>
      </c>
      <c r="D44" s="13">
        <v>3.29</v>
      </c>
      <c r="E44" s="13">
        <v>3.52</v>
      </c>
      <c r="F44" s="13">
        <v>3.56</v>
      </c>
      <c r="G44" s="13">
        <v>3.16</v>
      </c>
      <c r="H44" s="13">
        <v>2.91</v>
      </c>
      <c r="I44" s="13">
        <v>4.2</v>
      </c>
      <c r="J44" s="13">
        <v>8.11</v>
      </c>
      <c r="K44" s="13">
        <v>6.34</v>
      </c>
      <c r="L44" s="13">
        <v>4.45</v>
      </c>
      <c r="M44" s="13">
        <v>4.2699999999999996</v>
      </c>
      <c r="N44" s="13">
        <v>4.1500000000000004</v>
      </c>
      <c r="O44" s="13">
        <v>4.0999999999999996</v>
      </c>
      <c r="P44" s="13">
        <v>4.1500000000000004</v>
      </c>
      <c r="Q44" s="13">
        <v>4.62</v>
      </c>
      <c r="R44" s="13">
        <v>5.73</v>
      </c>
      <c r="S44" s="13">
        <v>7.85</v>
      </c>
      <c r="T44" s="13">
        <v>9.4499999999999993</v>
      </c>
      <c r="U44" s="13">
        <v>13.54</v>
      </c>
      <c r="V44" s="13">
        <v>17.95</v>
      </c>
      <c r="W44" s="13">
        <v>19.899999999999999</v>
      </c>
      <c r="X44" s="13">
        <v>21.17</v>
      </c>
      <c r="Y44" s="13">
        <v>22.21</v>
      </c>
      <c r="Z44" s="13">
        <v>24.14</v>
      </c>
      <c r="AA44" s="13">
        <v>30.82</v>
      </c>
      <c r="AB44" s="13">
        <v>27.97</v>
      </c>
      <c r="AC44" s="13">
        <v>25.57</v>
      </c>
      <c r="AD44" s="13">
        <v>26.93</v>
      </c>
      <c r="AE44" s="13">
        <v>26.41</v>
      </c>
      <c r="AF44" s="13">
        <v>25.3</v>
      </c>
      <c r="AG44" s="13">
        <v>24.81</v>
      </c>
      <c r="AH44" s="13">
        <v>19.8</v>
      </c>
      <c r="AI44" s="13">
        <v>14.57</v>
      </c>
      <c r="AJ44" s="13">
        <v>13.15</v>
      </c>
      <c r="AK44" s="13">
        <v>7.79</v>
      </c>
      <c r="AL44" s="13">
        <v>9.09</v>
      </c>
      <c r="AM44" s="13">
        <v>15.72</v>
      </c>
      <c r="AN44" s="13">
        <v>12.98</v>
      </c>
      <c r="AO44" s="13">
        <v>5.83</v>
      </c>
      <c r="AP44" s="13">
        <v>5.28</v>
      </c>
      <c r="AQ44" s="13">
        <v>8.67</v>
      </c>
      <c r="AR44" s="13">
        <v>10.81</v>
      </c>
      <c r="AS44" s="13">
        <v>10.25</v>
      </c>
      <c r="AT44" s="13">
        <v>9.8699999999999992</v>
      </c>
      <c r="AU44" s="13">
        <v>9.56</v>
      </c>
      <c r="AV44" s="13">
        <v>9.14</v>
      </c>
      <c r="AW44" s="13">
        <v>9.01</v>
      </c>
      <c r="AX44" s="13">
        <v>9.56</v>
      </c>
      <c r="AY44" s="13">
        <v>9.66</v>
      </c>
      <c r="AZ44" s="13">
        <v>8.69</v>
      </c>
      <c r="BA44" s="13">
        <v>7.81</v>
      </c>
      <c r="BB44" s="13">
        <v>7.08</v>
      </c>
      <c r="BC44" s="13">
        <v>6.42</v>
      </c>
      <c r="BD44" s="13">
        <v>5.65</v>
      </c>
      <c r="BE44" s="13">
        <v>4.6100000000000003</v>
      </c>
      <c r="BF44" s="13">
        <v>4.3499999999999996</v>
      </c>
      <c r="BG44" s="13">
        <v>5.6</v>
      </c>
      <c r="BH44" s="13">
        <v>6.03</v>
      </c>
      <c r="BI44" s="13">
        <v>4.76</v>
      </c>
      <c r="BJ44" s="13">
        <v>3.54</v>
      </c>
      <c r="BK44" s="13">
        <v>3.09</v>
      </c>
      <c r="BL44" s="13">
        <v>3.18</v>
      </c>
      <c r="BM44" s="13">
        <v>3.15</v>
      </c>
      <c r="BN44" s="13">
        <v>3.32</v>
      </c>
      <c r="BO44" s="13">
        <v>3.2</v>
      </c>
      <c r="BP44" s="13">
        <v>2.9</v>
      </c>
      <c r="BQ44" s="13">
        <v>2.57</v>
      </c>
      <c r="BR44" s="13">
        <v>3.32</v>
      </c>
      <c r="BS44" s="13">
        <v>4.4000000000000004</v>
      </c>
      <c r="BT44" s="13">
        <v>4.33</v>
      </c>
      <c r="BU44" s="13">
        <v>4.82</v>
      </c>
      <c r="BV44" s="13">
        <v>5</v>
      </c>
      <c r="BW44" s="13">
        <v>4.5999999999999996</v>
      </c>
      <c r="BX44" s="13">
        <v>4.5</v>
      </c>
      <c r="BY44" s="13">
        <v>4.3600000000000003</v>
      </c>
      <c r="BZ44" s="13">
        <v>4.0199999999999996</v>
      </c>
      <c r="CA44" s="13">
        <v>3.73</v>
      </c>
      <c r="CB44" s="13">
        <v>4.04</v>
      </c>
      <c r="CC44" s="13">
        <v>4.72</v>
      </c>
      <c r="CD44" s="13">
        <v>4.51</v>
      </c>
      <c r="CE44" s="13">
        <v>4.74</v>
      </c>
      <c r="CF44" s="13">
        <v>4.04</v>
      </c>
      <c r="CG44" s="13">
        <v>3.8</v>
      </c>
      <c r="CH44" s="13">
        <v>3.18</v>
      </c>
      <c r="CI44" s="13">
        <v>2.4500000000000002</v>
      </c>
      <c r="CJ44" s="13">
        <v>2.37</v>
      </c>
      <c r="CK44" s="13">
        <v>2.38</v>
      </c>
      <c r="CL44" s="13">
        <v>2.4</v>
      </c>
      <c r="CM44" s="13">
        <v>2.48</v>
      </c>
      <c r="CN44" s="13">
        <v>2.57</v>
      </c>
      <c r="CO44" s="13">
        <v>2.5499999999999998</v>
      </c>
      <c r="CP44" s="13">
        <v>2.41</v>
      </c>
      <c r="CQ44" s="13">
        <v>2.36</v>
      </c>
      <c r="CR44" s="13">
        <v>2.34</v>
      </c>
      <c r="CS44" s="13">
        <v>2.33</v>
      </c>
      <c r="CT44" s="13">
        <v>2.33</v>
      </c>
      <c r="CU44" s="13">
        <v>2.37</v>
      </c>
      <c r="CV44" s="13">
        <v>2.4500000000000002</v>
      </c>
      <c r="CW44" s="13">
        <v>2.39</v>
      </c>
      <c r="CX44" s="13">
        <v>2.36</v>
      </c>
      <c r="CY44" s="13">
        <v>2.35</v>
      </c>
      <c r="CZ44" s="13">
        <v>2.3199999999999998</v>
      </c>
      <c r="DA44" s="13">
        <v>2.33</v>
      </c>
      <c r="DB44" s="13">
        <v>2.31</v>
      </c>
      <c r="DC44" s="13">
        <v>2.29</v>
      </c>
      <c r="DD44" s="13">
        <v>2.2599999999999998</v>
      </c>
      <c r="DE44" s="13">
        <v>2.21</v>
      </c>
      <c r="DF44" s="13">
        <v>2.13</v>
      </c>
      <c r="DG44" s="13">
        <v>2.08</v>
      </c>
      <c r="DH44" s="13">
        <v>1.98</v>
      </c>
      <c r="DI44" s="13">
        <v>2.06</v>
      </c>
      <c r="DJ44" s="13">
        <v>3.26</v>
      </c>
      <c r="DK44" s="13">
        <v>4.0199999999999996</v>
      </c>
      <c r="DL44" s="13">
        <v>4.32</v>
      </c>
      <c r="DM44" s="13">
        <v>4.3</v>
      </c>
      <c r="DN44" s="13">
        <v>3.9</v>
      </c>
      <c r="DO44" s="13">
        <v>4.5999999999999996</v>
      </c>
      <c r="DP44" s="13">
        <v>4.5599999999999996</v>
      </c>
      <c r="DQ44" s="13">
        <v>4.67</v>
      </c>
      <c r="DR44" s="13">
        <v>4.58</v>
      </c>
      <c r="DS44" s="13">
        <v>4.21</v>
      </c>
      <c r="DT44" s="13">
        <v>4.07</v>
      </c>
      <c r="DU44" s="13">
        <v>4.07</v>
      </c>
      <c r="DV44" s="13">
        <v>3.96</v>
      </c>
      <c r="DW44" s="13">
        <v>4</v>
      </c>
      <c r="DX44" s="13">
        <v>4</v>
      </c>
      <c r="DY44" s="13">
        <v>3.99</v>
      </c>
      <c r="DZ44" s="13">
        <v>4</v>
      </c>
      <c r="EA44" s="13">
        <v>4.04</v>
      </c>
      <c r="EB44" s="13">
        <v>4.04</v>
      </c>
      <c r="EC44" s="13">
        <v>4.1900000000000004</v>
      </c>
      <c r="ED44" s="13">
        <v>5.17</v>
      </c>
      <c r="EE44" s="13">
        <v>4.0999999999999996</v>
      </c>
      <c r="EF44" s="13">
        <v>3.79</v>
      </c>
      <c r="EG44" s="13">
        <v>3.76</v>
      </c>
      <c r="EH44" s="13">
        <v>3.82</v>
      </c>
      <c r="EI44" s="13">
        <v>3.97</v>
      </c>
      <c r="EJ44" s="13">
        <v>3.93</v>
      </c>
      <c r="EK44" s="13">
        <v>4.05</v>
      </c>
      <c r="EL44" s="13">
        <v>4.1100000000000003</v>
      </c>
      <c r="EM44" s="13">
        <v>4.1399999999999997</v>
      </c>
      <c r="EN44" s="13">
        <v>4.16</v>
      </c>
      <c r="EO44" s="13">
        <v>4.16</v>
      </c>
      <c r="EP44" s="13">
        <v>4.05</v>
      </c>
      <c r="EQ44" s="13">
        <v>4.22</v>
      </c>
      <c r="ER44" s="13">
        <v>4.08</v>
      </c>
      <c r="ES44" s="13">
        <v>3.73</v>
      </c>
      <c r="ET44" s="13">
        <v>3.8</v>
      </c>
      <c r="EU44" s="13">
        <v>4.6399999999999997</v>
      </c>
      <c r="EV44" s="13">
        <v>6.12</v>
      </c>
      <c r="EW44" s="13">
        <v>4.32</v>
      </c>
      <c r="EX44" s="13">
        <v>4.05</v>
      </c>
      <c r="EY44" s="5">
        <f t="shared" si="1"/>
        <v>979.20000000000016</v>
      </c>
    </row>
    <row r="45" spans="1:155" x14ac:dyDescent="0.2">
      <c r="A45" s="16" t="s">
        <v>43</v>
      </c>
      <c r="B45" s="13">
        <v>0.8</v>
      </c>
      <c r="C45" s="13">
        <v>0.8</v>
      </c>
      <c r="D45" s="13">
        <v>0.8</v>
      </c>
      <c r="E45" s="13">
        <v>0.8</v>
      </c>
      <c r="F45" s="13">
        <v>0.8</v>
      </c>
      <c r="G45" s="13">
        <v>0.8</v>
      </c>
      <c r="H45" s="13">
        <v>0.8</v>
      </c>
      <c r="I45" s="13">
        <v>0.8</v>
      </c>
      <c r="J45" s="13">
        <v>0.8</v>
      </c>
      <c r="K45" s="13">
        <v>0.8</v>
      </c>
      <c r="L45" s="13">
        <v>0.8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1.9</v>
      </c>
      <c r="W45" s="13">
        <v>1.9</v>
      </c>
      <c r="X45" s="13">
        <v>1.9</v>
      </c>
      <c r="Y45" s="13">
        <v>1.9</v>
      </c>
      <c r="Z45" s="13">
        <v>1.9</v>
      </c>
      <c r="AA45" s="13">
        <v>1.9</v>
      </c>
      <c r="AB45" s="13">
        <v>1.9</v>
      </c>
      <c r="AC45" s="13">
        <v>2.5</v>
      </c>
      <c r="AD45" s="13">
        <v>2.5</v>
      </c>
      <c r="AE45" s="13">
        <v>2.5</v>
      </c>
      <c r="AF45" s="13">
        <v>2.5</v>
      </c>
      <c r="AG45" s="13">
        <v>2.5</v>
      </c>
      <c r="AH45" s="13">
        <v>2.5</v>
      </c>
      <c r="AI45" s="13">
        <v>2.5</v>
      </c>
      <c r="AJ45" s="13">
        <v>0.9</v>
      </c>
      <c r="AK45" s="13">
        <v>0.9</v>
      </c>
      <c r="AL45" s="13">
        <v>0.9</v>
      </c>
      <c r="AM45" s="13">
        <v>0.9</v>
      </c>
      <c r="AN45" s="13">
        <v>0.9</v>
      </c>
      <c r="AO45" s="13">
        <v>0.9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O45" s="13">
        <v>0</v>
      </c>
      <c r="CP45" s="13">
        <v>0</v>
      </c>
      <c r="CQ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  <c r="CX45" s="13">
        <v>0</v>
      </c>
      <c r="CY45" s="13">
        <v>0</v>
      </c>
      <c r="CZ45" s="13">
        <v>0</v>
      </c>
      <c r="DA45" s="13">
        <v>0</v>
      </c>
      <c r="DB45" s="13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0</v>
      </c>
      <c r="DN45" s="13">
        <v>0</v>
      </c>
      <c r="DO45" s="13">
        <v>0</v>
      </c>
      <c r="DP45" s="13">
        <v>0</v>
      </c>
      <c r="DQ45" s="13">
        <v>0</v>
      </c>
      <c r="DR45" s="13">
        <v>0</v>
      </c>
      <c r="DS45" s="13">
        <v>0</v>
      </c>
      <c r="DT45" s="13">
        <v>0</v>
      </c>
      <c r="DU45" s="13">
        <v>0</v>
      </c>
      <c r="DV45" s="13">
        <v>0</v>
      </c>
      <c r="DW45" s="13">
        <v>0</v>
      </c>
      <c r="DX45" s="13">
        <v>0</v>
      </c>
      <c r="DY45" s="13">
        <v>0</v>
      </c>
      <c r="DZ45" s="13">
        <v>0</v>
      </c>
      <c r="EA45" s="13">
        <v>0</v>
      </c>
      <c r="EB45" s="13">
        <v>0</v>
      </c>
      <c r="EC45" s="13">
        <v>0</v>
      </c>
      <c r="ED45" s="13">
        <v>0</v>
      </c>
      <c r="EE45" s="13">
        <v>0</v>
      </c>
      <c r="EF45" s="13">
        <v>0</v>
      </c>
      <c r="EG45" s="13">
        <v>0</v>
      </c>
      <c r="EH45" s="13">
        <v>0</v>
      </c>
      <c r="EI45" s="13">
        <v>0</v>
      </c>
      <c r="EJ45" s="13">
        <v>0</v>
      </c>
      <c r="EK45" s="13">
        <v>0</v>
      </c>
      <c r="EL45" s="13">
        <v>0</v>
      </c>
      <c r="EM45" s="13">
        <v>0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5">
        <f t="shared" si="1"/>
        <v>44.999999999999986</v>
      </c>
    </row>
    <row r="46" spans="1:155" x14ac:dyDescent="0.2">
      <c r="A46" t="s">
        <v>44</v>
      </c>
      <c r="B46" s="13">
        <v>3.63</v>
      </c>
      <c r="C46" s="13">
        <v>3.62</v>
      </c>
      <c r="D46" s="13">
        <v>3.62</v>
      </c>
      <c r="E46" s="13">
        <v>3.97</v>
      </c>
      <c r="F46" s="13">
        <v>3.95</v>
      </c>
      <c r="G46" s="13">
        <v>3.66</v>
      </c>
      <c r="H46" s="13">
        <v>3.47</v>
      </c>
      <c r="I46" s="13">
        <v>3.35</v>
      </c>
      <c r="J46" s="13">
        <v>3.26</v>
      </c>
      <c r="K46" s="13">
        <v>3.23</v>
      </c>
      <c r="L46" s="13">
        <v>3.17</v>
      </c>
      <c r="M46" s="13">
        <v>2.98</v>
      </c>
      <c r="N46" s="13">
        <v>2.4900000000000002</v>
      </c>
      <c r="O46" s="13">
        <v>1.88</v>
      </c>
      <c r="P46" s="13">
        <v>1.56</v>
      </c>
      <c r="Q46" s="13">
        <v>1.25</v>
      </c>
      <c r="R46" s="13">
        <v>1.03</v>
      </c>
      <c r="S46" s="13">
        <v>0.85</v>
      </c>
      <c r="T46" s="13">
        <v>3.97</v>
      </c>
      <c r="U46" s="13">
        <v>7.67</v>
      </c>
      <c r="V46" s="13">
        <v>14.16</v>
      </c>
      <c r="W46" s="13">
        <v>26.32</v>
      </c>
      <c r="X46" s="13">
        <v>28.88</v>
      </c>
      <c r="Y46" s="13">
        <v>29.2</v>
      </c>
      <c r="Z46" s="13">
        <v>29.85</v>
      </c>
      <c r="AA46" s="13">
        <v>31.53</v>
      </c>
      <c r="AB46" s="13">
        <v>34.229999999999997</v>
      </c>
      <c r="AC46" s="13">
        <v>35.49</v>
      </c>
      <c r="AD46" s="13">
        <v>36.020000000000003</v>
      </c>
      <c r="AE46" s="13">
        <v>37.36</v>
      </c>
      <c r="AF46" s="13">
        <v>36.57</v>
      </c>
      <c r="AG46" s="13">
        <v>36.090000000000003</v>
      </c>
      <c r="AH46" s="13">
        <v>34.71</v>
      </c>
      <c r="AI46" s="13">
        <v>34.18</v>
      </c>
      <c r="AJ46" s="13">
        <v>32.75</v>
      </c>
      <c r="AK46" s="13">
        <v>27.26</v>
      </c>
      <c r="AL46" s="13">
        <v>26.45</v>
      </c>
      <c r="AM46" s="13">
        <v>25.47</v>
      </c>
      <c r="AN46" s="13">
        <v>24.91</v>
      </c>
      <c r="AO46" s="13">
        <v>24.07</v>
      </c>
      <c r="AP46" s="13">
        <v>22.46</v>
      </c>
      <c r="AQ46" s="13">
        <v>21.11</v>
      </c>
      <c r="AR46" s="13">
        <v>20.79</v>
      </c>
      <c r="AS46" s="13">
        <v>20.32</v>
      </c>
      <c r="AT46" s="13">
        <v>20.49</v>
      </c>
      <c r="AU46" s="13">
        <v>20.62</v>
      </c>
      <c r="AV46" s="13">
        <v>20.22</v>
      </c>
      <c r="AW46" s="13">
        <v>20.14</v>
      </c>
      <c r="AX46" s="13">
        <v>20.6</v>
      </c>
      <c r="AY46" s="13">
        <v>20.51</v>
      </c>
      <c r="AZ46" s="13">
        <v>19.41</v>
      </c>
      <c r="BA46" s="13">
        <v>18.3</v>
      </c>
      <c r="BB46" s="13">
        <v>16.649999999999999</v>
      </c>
      <c r="BC46" s="13">
        <v>13.61</v>
      </c>
      <c r="BD46" s="13">
        <v>10.53</v>
      </c>
      <c r="BE46" s="13">
        <v>8.06</v>
      </c>
      <c r="BF46" s="13">
        <v>6.76</v>
      </c>
      <c r="BG46" s="13">
        <v>6.09</v>
      </c>
      <c r="BH46" s="13">
        <v>5.68</v>
      </c>
      <c r="BI46" s="13">
        <v>5.19</v>
      </c>
      <c r="BJ46" s="13">
        <v>4.74</v>
      </c>
      <c r="BK46" s="13">
        <v>4.33</v>
      </c>
      <c r="BL46" s="13">
        <v>3.96</v>
      </c>
      <c r="BM46" s="13">
        <v>3.88</v>
      </c>
      <c r="BN46" s="13">
        <v>6.11</v>
      </c>
      <c r="BO46" s="13">
        <v>6.35</v>
      </c>
      <c r="BP46" s="13">
        <v>4.47</v>
      </c>
      <c r="BQ46" s="13">
        <v>6.23</v>
      </c>
      <c r="BR46" s="13">
        <v>5.5</v>
      </c>
      <c r="BS46" s="13">
        <v>3.93</v>
      </c>
      <c r="BT46" s="13">
        <v>3.9</v>
      </c>
      <c r="BU46" s="13">
        <v>3.84</v>
      </c>
      <c r="BV46" s="13">
        <v>3.74</v>
      </c>
      <c r="BW46" s="13">
        <v>3.69</v>
      </c>
      <c r="BX46" s="13">
        <v>3.64</v>
      </c>
      <c r="BY46" s="13">
        <v>3.62</v>
      </c>
      <c r="BZ46" s="13">
        <v>3.63</v>
      </c>
      <c r="CA46" s="13">
        <v>3.64</v>
      </c>
      <c r="CB46" s="13">
        <v>3.57</v>
      </c>
      <c r="CC46" s="13">
        <v>3.44</v>
      </c>
      <c r="CD46" s="13">
        <v>3.49</v>
      </c>
      <c r="CE46" s="13">
        <v>3.53</v>
      </c>
      <c r="CF46" s="13">
        <v>3.58</v>
      </c>
      <c r="CG46" s="13">
        <v>3.54</v>
      </c>
      <c r="CH46" s="13">
        <v>2.98</v>
      </c>
      <c r="CI46" s="13">
        <v>2.37</v>
      </c>
      <c r="CJ46" s="13">
        <v>2.29</v>
      </c>
      <c r="CK46" s="13">
        <v>2.27</v>
      </c>
      <c r="CL46" s="13">
        <v>2.27</v>
      </c>
      <c r="CM46" s="13">
        <v>2.27</v>
      </c>
      <c r="CN46" s="13">
        <v>2.27</v>
      </c>
      <c r="CO46" s="13">
        <v>2.2599999999999998</v>
      </c>
      <c r="CP46" s="13">
        <v>2.2799999999999998</v>
      </c>
      <c r="CQ46" s="13">
        <v>2.33</v>
      </c>
      <c r="CR46" s="13">
        <v>2.38</v>
      </c>
      <c r="CS46" s="13">
        <v>1.88</v>
      </c>
      <c r="CT46" s="13">
        <v>1.0900000000000001</v>
      </c>
      <c r="CU46" s="13">
        <v>1.0900000000000001</v>
      </c>
      <c r="CV46" s="13">
        <v>1.0900000000000001</v>
      </c>
      <c r="CW46" s="13">
        <v>1.0900000000000001</v>
      </c>
      <c r="CX46" s="13">
        <v>1.0900000000000001</v>
      </c>
      <c r="CY46" s="13">
        <v>1.1000000000000001</v>
      </c>
      <c r="CZ46" s="13">
        <v>1.08</v>
      </c>
      <c r="DA46" s="13">
        <v>1.07</v>
      </c>
      <c r="DB46" s="13">
        <v>1.1000000000000001</v>
      </c>
      <c r="DC46" s="13">
        <v>1.22</v>
      </c>
      <c r="DD46" s="13">
        <v>1.33</v>
      </c>
      <c r="DE46" s="13">
        <v>1.34</v>
      </c>
      <c r="DF46" s="13">
        <v>1.34</v>
      </c>
      <c r="DG46" s="13">
        <v>1.34</v>
      </c>
      <c r="DH46" s="13">
        <v>1.34</v>
      </c>
      <c r="DI46" s="13">
        <v>1.29</v>
      </c>
      <c r="DJ46" s="13">
        <v>2.2999999999999998</v>
      </c>
      <c r="DK46" s="13">
        <v>2.99</v>
      </c>
      <c r="DL46" s="13">
        <v>2.69</v>
      </c>
      <c r="DM46" s="13">
        <v>2.85</v>
      </c>
      <c r="DN46" s="13">
        <v>3</v>
      </c>
      <c r="DO46" s="13">
        <v>3.04</v>
      </c>
      <c r="DP46" s="13">
        <v>2.5</v>
      </c>
      <c r="DQ46" s="13">
        <v>1.54</v>
      </c>
      <c r="DR46" s="13">
        <v>1.59</v>
      </c>
      <c r="DS46" s="13">
        <v>1.61</v>
      </c>
      <c r="DT46" s="13">
        <v>1.46</v>
      </c>
      <c r="DU46" s="13">
        <v>1.52</v>
      </c>
      <c r="DV46" s="13">
        <v>1.44</v>
      </c>
      <c r="DW46" s="13">
        <v>1.49</v>
      </c>
      <c r="DX46" s="13">
        <v>1.53</v>
      </c>
      <c r="DY46" s="13">
        <v>1.54</v>
      </c>
      <c r="DZ46" s="13">
        <v>1.54</v>
      </c>
      <c r="EA46" s="13">
        <v>1.54</v>
      </c>
      <c r="EB46" s="13">
        <v>1.54</v>
      </c>
      <c r="EC46" s="13">
        <v>1.54</v>
      </c>
      <c r="ED46" s="13">
        <v>1.54</v>
      </c>
      <c r="EE46" s="13">
        <v>1.54</v>
      </c>
      <c r="EF46" s="13">
        <v>1.54</v>
      </c>
      <c r="EG46" s="13">
        <v>1.54</v>
      </c>
      <c r="EH46" s="13">
        <v>1.54</v>
      </c>
      <c r="EI46" s="13">
        <v>1.54</v>
      </c>
      <c r="EJ46" s="13">
        <v>1.52</v>
      </c>
      <c r="EK46" s="13">
        <v>1.44</v>
      </c>
      <c r="EL46" s="13">
        <v>1.36</v>
      </c>
      <c r="EM46" s="13">
        <v>1.28</v>
      </c>
      <c r="EN46" s="13">
        <v>1.2</v>
      </c>
      <c r="EO46" s="13">
        <v>1.1200000000000001</v>
      </c>
      <c r="EP46" s="13">
        <v>1.03</v>
      </c>
      <c r="EQ46" s="13">
        <v>1.1100000000000001</v>
      </c>
      <c r="ER46" s="13">
        <v>1.23</v>
      </c>
      <c r="ES46" s="13">
        <v>1.18</v>
      </c>
      <c r="ET46" s="13">
        <v>1.1399999999999999</v>
      </c>
      <c r="EU46" s="13">
        <v>1.1000000000000001</v>
      </c>
      <c r="EV46" s="13">
        <v>1.06</v>
      </c>
      <c r="EW46" s="13">
        <v>1.02</v>
      </c>
      <c r="EX46" s="13">
        <v>0.99</v>
      </c>
      <c r="EY46" s="5">
        <f t="shared" si="1"/>
        <v>1199.1199999999981</v>
      </c>
    </row>
    <row r="47" spans="1:155" x14ac:dyDescent="0.2">
      <c r="A47" t="s">
        <v>45</v>
      </c>
      <c r="B47" s="13">
        <v>1</v>
      </c>
      <c r="C47" s="13">
        <v>1</v>
      </c>
      <c r="D47" s="13">
        <v>1</v>
      </c>
      <c r="E47" s="13">
        <v>1</v>
      </c>
      <c r="F47" s="13">
        <v>1</v>
      </c>
      <c r="G47" s="13">
        <v>1</v>
      </c>
      <c r="H47" s="13">
        <v>1</v>
      </c>
      <c r="I47" s="13">
        <v>1</v>
      </c>
      <c r="J47" s="13">
        <v>1</v>
      </c>
      <c r="K47" s="13">
        <v>1</v>
      </c>
      <c r="L47" s="13">
        <v>1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3</v>
      </c>
      <c r="V47" s="13">
        <v>3</v>
      </c>
      <c r="W47" s="13">
        <v>3</v>
      </c>
      <c r="X47" s="13">
        <v>3</v>
      </c>
      <c r="Y47" s="13">
        <v>3</v>
      </c>
      <c r="Z47" s="13">
        <v>3</v>
      </c>
      <c r="AA47" s="13">
        <v>3</v>
      </c>
      <c r="AB47" s="13">
        <v>3</v>
      </c>
      <c r="AC47" s="13">
        <v>4</v>
      </c>
      <c r="AD47" s="13">
        <v>4</v>
      </c>
      <c r="AE47" s="13">
        <v>4</v>
      </c>
      <c r="AF47" s="13">
        <v>4</v>
      </c>
      <c r="AG47" s="13">
        <v>4</v>
      </c>
      <c r="AH47" s="13">
        <v>4</v>
      </c>
      <c r="AI47" s="13">
        <v>4</v>
      </c>
      <c r="AJ47" s="13">
        <v>3</v>
      </c>
      <c r="AK47" s="13">
        <v>3</v>
      </c>
      <c r="AL47" s="13">
        <v>3</v>
      </c>
      <c r="AM47" s="13">
        <v>3</v>
      </c>
      <c r="AN47" s="13">
        <v>3</v>
      </c>
      <c r="AO47" s="13">
        <v>3</v>
      </c>
      <c r="AP47" s="13">
        <v>1.5</v>
      </c>
      <c r="AQ47" s="13">
        <v>1.5</v>
      </c>
      <c r="AR47" s="13">
        <v>1.5</v>
      </c>
      <c r="AS47" s="13">
        <v>1.5</v>
      </c>
      <c r="AT47" s="13">
        <v>1.5</v>
      </c>
      <c r="AU47" s="13">
        <v>1.5</v>
      </c>
      <c r="AV47" s="13">
        <v>0.5</v>
      </c>
      <c r="AW47" s="13">
        <v>0.5</v>
      </c>
      <c r="AX47" s="13">
        <v>0.5</v>
      </c>
      <c r="AY47" s="13">
        <v>0.5</v>
      </c>
      <c r="AZ47" s="13">
        <v>0.5</v>
      </c>
      <c r="BA47" s="13">
        <v>0.5</v>
      </c>
      <c r="BB47" s="13">
        <v>0.5</v>
      </c>
      <c r="BC47" s="13">
        <v>0.5</v>
      </c>
      <c r="BD47" s="13">
        <v>0.5</v>
      </c>
      <c r="BE47" s="13">
        <v>0.5</v>
      </c>
      <c r="BF47" s="13">
        <v>0.5</v>
      </c>
      <c r="BG47" s="13">
        <v>0.5</v>
      </c>
      <c r="BH47" s="13">
        <v>0.5</v>
      </c>
      <c r="BI47" s="13">
        <v>0.5</v>
      </c>
      <c r="BJ47" s="13">
        <v>0.5</v>
      </c>
      <c r="BK47" s="13">
        <v>0.5</v>
      </c>
      <c r="BL47" s="13">
        <v>0.97</v>
      </c>
      <c r="BM47" s="13">
        <v>0.97</v>
      </c>
      <c r="BN47" s="13">
        <v>0.97</v>
      </c>
      <c r="BO47" s="13">
        <v>0.97</v>
      </c>
      <c r="BP47" s="13">
        <v>0.97</v>
      </c>
      <c r="BQ47" s="13">
        <v>1.48</v>
      </c>
      <c r="BR47" s="13">
        <v>2</v>
      </c>
      <c r="BS47" s="13">
        <v>2</v>
      </c>
      <c r="BT47" s="13">
        <v>2</v>
      </c>
      <c r="BU47" s="13">
        <v>2</v>
      </c>
      <c r="BV47" s="13">
        <v>2</v>
      </c>
      <c r="BW47" s="13">
        <v>2</v>
      </c>
      <c r="BX47" s="13">
        <v>2.34</v>
      </c>
      <c r="BY47" s="13">
        <v>2.67</v>
      </c>
      <c r="BZ47" s="13">
        <v>2.67</v>
      </c>
      <c r="CA47" s="13">
        <v>0.97</v>
      </c>
      <c r="CB47" s="13">
        <v>0.97</v>
      </c>
      <c r="CC47" s="13">
        <v>0.97</v>
      </c>
      <c r="CD47" s="13">
        <v>0.97</v>
      </c>
      <c r="CE47" s="13">
        <v>0.97</v>
      </c>
      <c r="CF47" s="13">
        <v>0.94</v>
      </c>
      <c r="CG47" s="13">
        <v>0.9</v>
      </c>
      <c r="CH47" s="13">
        <v>0.9</v>
      </c>
      <c r="CI47" s="13">
        <v>0.9</v>
      </c>
      <c r="CJ47" s="13">
        <v>0.9</v>
      </c>
      <c r="CK47" s="13">
        <v>0.9</v>
      </c>
      <c r="CL47" s="13">
        <v>0.9</v>
      </c>
      <c r="CM47" s="13">
        <v>0.9</v>
      </c>
      <c r="CN47" s="13">
        <v>0.9</v>
      </c>
      <c r="CO47" s="13">
        <v>0.9</v>
      </c>
      <c r="CP47" s="13">
        <v>0.9</v>
      </c>
      <c r="CQ47" s="13">
        <v>0.9</v>
      </c>
      <c r="CR47" s="13">
        <v>0.9</v>
      </c>
      <c r="CS47" s="13">
        <v>0.9</v>
      </c>
      <c r="CT47" s="13">
        <v>0.9</v>
      </c>
      <c r="CU47" s="13">
        <v>0.5</v>
      </c>
      <c r="CV47" s="13">
        <v>0.5</v>
      </c>
      <c r="CW47" s="13">
        <v>0.5</v>
      </c>
      <c r="CX47" s="13">
        <v>0.5</v>
      </c>
      <c r="CY47" s="13">
        <v>0.5</v>
      </c>
      <c r="CZ47" s="13">
        <v>0.5</v>
      </c>
      <c r="DA47" s="13">
        <v>0.5</v>
      </c>
      <c r="DB47" s="13">
        <v>0.3</v>
      </c>
      <c r="DC47" s="13">
        <v>0.3</v>
      </c>
      <c r="DD47" s="13">
        <v>0.3</v>
      </c>
      <c r="DE47" s="13">
        <v>0.3</v>
      </c>
      <c r="DF47" s="13">
        <v>0.3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0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3">
        <v>0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0</v>
      </c>
      <c r="EL47" s="13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0</v>
      </c>
      <c r="EY47" s="5">
        <f t="shared" si="1"/>
        <v>147.40000000000015</v>
      </c>
    </row>
    <row r="48" spans="1:155" x14ac:dyDescent="0.2">
      <c r="A48" t="s">
        <v>46</v>
      </c>
      <c r="B48" s="13">
        <v>1.3</v>
      </c>
      <c r="C48" s="13">
        <v>1</v>
      </c>
      <c r="D48" s="13">
        <v>1</v>
      </c>
      <c r="E48" s="13">
        <v>1</v>
      </c>
      <c r="F48" s="13">
        <v>1</v>
      </c>
      <c r="G48" s="13">
        <v>0.75</v>
      </c>
      <c r="H48" s="13">
        <v>0.75</v>
      </c>
      <c r="I48" s="13">
        <v>0.75</v>
      </c>
      <c r="J48" s="13">
        <v>0.75</v>
      </c>
      <c r="K48" s="13">
        <v>0.75</v>
      </c>
      <c r="L48" s="13">
        <v>0.75</v>
      </c>
      <c r="M48" s="13">
        <v>0.75</v>
      </c>
      <c r="N48" s="13">
        <v>0.5</v>
      </c>
      <c r="O48" s="13">
        <v>0.5</v>
      </c>
      <c r="P48" s="13">
        <v>0.5</v>
      </c>
      <c r="Q48" s="13">
        <v>0.5</v>
      </c>
      <c r="R48" s="13">
        <v>0.5</v>
      </c>
      <c r="S48" s="13">
        <v>0.5</v>
      </c>
      <c r="T48" s="13">
        <v>0.5</v>
      </c>
      <c r="U48" s="13">
        <v>0.5</v>
      </c>
      <c r="V48" s="13">
        <v>3.5</v>
      </c>
      <c r="W48" s="13">
        <v>3.5</v>
      </c>
      <c r="X48" s="13">
        <v>3.5</v>
      </c>
      <c r="Y48" s="13">
        <v>3.5</v>
      </c>
      <c r="Z48" s="13">
        <v>3.5</v>
      </c>
      <c r="AA48" s="13">
        <v>3.5</v>
      </c>
      <c r="AB48" s="13">
        <v>3.5</v>
      </c>
      <c r="AC48" s="13">
        <v>4</v>
      </c>
      <c r="AD48" s="13">
        <v>4</v>
      </c>
      <c r="AE48" s="13">
        <v>4</v>
      </c>
      <c r="AF48" s="13">
        <v>4</v>
      </c>
      <c r="AG48" s="13">
        <v>4</v>
      </c>
      <c r="AH48" s="13">
        <v>4</v>
      </c>
      <c r="AI48" s="13">
        <v>4</v>
      </c>
      <c r="AJ48" s="13">
        <v>3</v>
      </c>
      <c r="AK48" s="13">
        <v>3</v>
      </c>
      <c r="AL48" s="13">
        <v>3</v>
      </c>
      <c r="AM48" s="13">
        <v>3</v>
      </c>
      <c r="AN48" s="13">
        <v>3</v>
      </c>
      <c r="AO48" s="13">
        <v>3</v>
      </c>
      <c r="AP48" s="13">
        <v>2.5</v>
      </c>
      <c r="AQ48" s="13">
        <v>2.5</v>
      </c>
      <c r="AR48" s="13">
        <v>2.5</v>
      </c>
      <c r="AS48" s="13">
        <v>2.5</v>
      </c>
      <c r="AT48" s="13">
        <v>2.5</v>
      </c>
      <c r="AU48" s="13">
        <v>2.5</v>
      </c>
      <c r="AV48" s="13">
        <v>2.5</v>
      </c>
      <c r="AW48" s="13">
        <v>2</v>
      </c>
      <c r="AX48" s="13">
        <v>2</v>
      </c>
      <c r="AY48" s="13">
        <v>2</v>
      </c>
      <c r="AZ48" s="13">
        <v>2</v>
      </c>
      <c r="BA48" s="13">
        <v>2</v>
      </c>
      <c r="BB48" s="13">
        <v>2</v>
      </c>
      <c r="BC48" s="13">
        <v>1.5</v>
      </c>
      <c r="BD48" s="13">
        <v>1.5</v>
      </c>
      <c r="BE48" s="13">
        <v>1.5</v>
      </c>
      <c r="BF48" s="13">
        <v>1.5</v>
      </c>
      <c r="BG48" s="13">
        <v>1.5</v>
      </c>
      <c r="BH48" s="13">
        <v>1.5</v>
      </c>
      <c r="BI48" s="13">
        <v>1.5</v>
      </c>
      <c r="BJ48" s="13">
        <v>1.5</v>
      </c>
      <c r="BK48" s="13">
        <v>1.5</v>
      </c>
      <c r="BL48" s="13">
        <v>1.5</v>
      </c>
      <c r="BM48" s="13">
        <v>1.5</v>
      </c>
      <c r="BN48" s="13">
        <v>1.5</v>
      </c>
      <c r="BO48" s="13">
        <v>1.5</v>
      </c>
      <c r="BP48" s="13">
        <v>1.5</v>
      </c>
      <c r="BQ48" s="13">
        <v>1.5</v>
      </c>
      <c r="BR48" s="13">
        <v>2</v>
      </c>
      <c r="BS48" s="13">
        <v>2</v>
      </c>
      <c r="BT48" s="13">
        <v>2</v>
      </c>
      <c r="BU48" s="13">
        <v>2</v>
      </c>
      <c r="BV48" s="13">
        <v>2</v>
      </c>
      <c r="BW48" s="13">
        <v>2</v>
      </c>
      <c r="BX48" s="13">
        <v>2</v>
      </c>
      <c r="BY48" s="13">
        <v>2</v>
      </c>
      <c r="BZ48" s="13">
        <v>2</v>
      </c>
      <c r="CA48" s="13">
        <v>2</v>
      </c>
      <c r="CB48" s="13">
        <v>2</v>
      </c>
      <c r="CC48" s="13">
        <v>2</v>
      </c>
      <c r="CD48" s="13">
        <v>2</v>
      </c>
      <c r="CE48" s="13">
        <v>2</v>
      </c>
      <c r="CF48" s="13">
        <v>2</v>
      </c>
      <c r="CG48" s="13">
        <v>0.8</v>
      </c>
      <c r="CH48" s="13">
        <v>0.8</v>
      </c>
      <c r="CI48" s="13">
        <v>0.8</v>
      </c>
      <c r="CJ48" s="13">
        <v>0.8</v>
      </c>
      <c r="CK48" s="13">
        <v>0.8</v>
      </c>
      <c r="CL48" s="13">
        <v>0.8</v>
      </c>
      <c r="CM48" s="13">
        <v>0.8</v>
      </c>
      <c r="CN48" s="13">
        <v>1</v>
      </c>
      <c r="CO48" s="13">
        <v>1</v>
      </c>
      <c r="CP48" s="13">
        <v>1</v>
      </c>
      <c r="CQ48" s="13">
        <v>1</v>
      </c>
      <c r="CR48" s="13">
        <v>1</v>
      </c>
      <c r="CS48" s="13">
        <v>1</v>
      </c>
      <c r="CT48" s="13">
        <v>1</v>
      </c>
      <c r="CU48" s="13">
        <v>0.8</v>
      </c>
      <c r="CV48" s="13">
        <v>0.8</v>
      </c>
      <c r="CW48" s="13">
        <v>0.8</v>
      </c>
      <c r="CX48" s="13">
        <v>0.8</v>
      </c>
      <c r="CY48" s="13">
        <v>0.8</v>
      </c>
      <c r="CZ48" s="13">
        <v>0.8</v>
      </c>
      <c r="DA48" s="13">
        <v>0.8</v>
      </c>
      <c r="DB48" s="13">
        <v>0.8</v>
      </c>
      <c r="DC48" s="13">
        <v>0.8</v>
      </c>
      <c r="DD48" s="13">
        <v>0.8</v>
      </c>
      <c r="DE48" s="13">
        <v>0.8</v>
      </c>
      <c r="DF48" s="13">
        <v>0.8</v>
      </c>
      <c r="DG48" s="13">
        <v>0.8</v>
      </c>
      <c r="DH48" s="13">
        <v>0.8</v>
      </c>
      <c r="DI48" s="13">
        <v>1</v>
      </c>
      <c r="DJ48" s="13">
        <v>1</v>
      </c>
      <c r="DK48" s="13">
        <v>1</v>
      </c>
      <c r="DL48" s="13">
        <v>1</v>
      </c>
      <c r="DM48" s="13">
        <v>1</v>
      </c>
      <c r="DN48" s="13">
        <v>1</v>
      </c>
      <c r="DO48" s="13">
        <v>1</v>
      </c>
      <c r="DP48" s="13">
        <v>1</v>
      </c>
      <c r="DQ48" s="13">
        <v>1</v>
      </c>
      <c r="DR48" s="13">
        <v>1</v>
      </c>
      <c r="DS48" s="13">
        <v>1</v>
      </c>
      <c r="DT48" s="13">
        <v>1</v>
      </c>
      <c r="DU48" s="13">
        <v>1</v>
      </c>
      <c r="DV48" s="13">
        <v>1</v>
      </c>
      <c r="DW48" s="13">
        <v>1</v>
      </c>
      <c r="DX48" s="13">
        <v>1</v>
      </c>
      <c r="DY48" s="13">
        <v>1</v>
      </c>
      <c r="DZ48" s="13">
        <v>1</v>
      </c>
      <c r="EA48" s="13">
        <v>1</v>
      </c>
      <c r="EB48" s="13">
        <v>1</v>
      </c>
      <c r="EC48" s="13">
        <v>1</v>
      </c>
      <c r="ED48" s="13">
        <v>1</v>
      </c>
      <c r="EE48" s="13">
        <v>1</v>
      </c>
      <c r="EF48" s="13">
        <v>1</v>
      </c>
      <c r="EG48" s="13">
        <v>1</v>
      </c>
      <c r="EH48" s="13">
        <v>1</v>
      </c>
      <c r="EI48" s="13">
        <v>1</v>
      </c>
      <c r="EJ48" s="13">
        <v>0.7</v>
      </c>
      <c r="EK48" s="13">
        <v>0.7</v>
      </c>
      <c r="EL48" s="13">
        <v>0.7</v>
      </c>
      <c r="EM48" s="13">
        <v>0.7</v>
      </c>
      <c r="EN48" s="13">
        <v>0.7</v>
      </c>
      <c r="EO48" s="13">
        <v>0.7</v>
      </c>
      <c r="EP48" s="13">
        <v>1.1000000000000001</v>
      </c>
      <c r="EQ48" s="13">
        <v>1.1000000000000001</v>
      </c>
      <c r="ER48" s="13">
        <v>1.1000000000000001</v>
      </c>
      <c r="ES48" s="13">
        <v>1.1000000000000001</v>
      </c>
      <c r="ET48" s="13">
        <v>1.1000000000000001</v>
      </c>
      <c r="EU48" s="13">
        <v>1.1000000000000001</v>
      </c>
      <c r="EV48" s="13">
        <v>1.1000000000000001</v>
      </c>
      <c r="EW48" s="13">
        <v>1.1000000000000001</v>
      </c>
      <c r="EX48" s="13">
        <v>1.1000000000000001</v>
      </c>
      <c r="EY48" s="5">
        <f t="shared" si="1"/>
        <v>231.95000000000013</v>
      </c>
    </row>
    <row r="49" spans="1:155" x14ac:dyDescent="0.2">
      <c r="A49" t="s">
        <v>47</v>
      </c>
      <c r="B49" s="13">
        <v>0.5</v>
      </c>
      <c r="C49" s="13">
        <v>0.5</v>
      </c>
      <c r="D49" s="13">
        <v>0.5</v>
      </c>
      <c r="E49" s="13">
        <v>0.5</v>
      </c>
      <c r="F49" s="13">
        <v>0.5</v>
      </c>
      <c r="G49" s="13">
        <v>1.5</v>
      </c>
      <c r="H49" s="13">
        <v>1.5</v>
      </c>
      <c r="I49" s="13">
        <v>1.5</v>
      </c>
      <c r="J49" s="13">
        <v>1.5</v>
      </c>
      <c r="K49" s="13">
        <v>1.5</v>
      </c>
      <c r="L49" s="13">
        <v>1.5</v>
      </c>
      <c r="M49" s="13">
        <v>1.5</v>
      </c>
      <c r="N49" s="13">
        <v>1.5</v>
      </c>
      <c r="O49" s="13">
        <v>1.5</v>
      </c>
      <c r="P49" s="13">
        <v>1.5</v>
      </c>
      <c r="Q49" s="13">
        <v>1.5</v>
      </c>
      <c r="R49" s="13">
        <v>1.5</v>
      </c>
      <c r="S49" s="13">
        <v>1.5</v>
      </c>
      <c r="T49" s="13">
        <v>1.5</v>
      </c>
      <c r="U49" s="13">
        <v>1.5</v>
      </c>
      <c r="V49" s="13">
        <v>2</v>
      </c>
      <c r="W49" s="13">
        <v>2</v>
      </c>
      <c r="X49" s="13">
        <v>2</v>
      </c>
      <c r="Y49" s="13">
        <v>2</v>
      </c>
      <c r="Z49" s="13">
        <v>2</v>
      </c>
      <c r="AA49" s="13">
        <v>2</v>
      </c>
      <c r="AB49" s="13">
        <v>2</v>
      </c>
      <c r="AC49" s="13">
        <v>3</v>
      </c>
      <c r="AD49" s="13">
        <v>3</v>
      </c>
      <c r="AE49" s="13">
        <v>3</v>
      </c>
      <c r="AF49" s="13">
        <v>3</v>
      </c>
      <c r="AG49" s="13">
        <v>3</v>
      </c>
      <c r="AH49" s="13">
        <v>3</v>
      </c>
      <c r="AI49" s="13">
        <v>3</v>
      </c>
      <c r="AJ49" s="13">
        <v>1</v>
      </c>
      <c r="AK49" s="13">
        <v>1</v>
      </c>
      <c r="AL49" s="13">
        <v>1</v>
      </c>
      <c r="AM49" s="13">
        <v>1</v>
      </c>
      <c r="AN49" s="13">
        <v>1</v>
      </c>
      <c r="AO49" s="13">
        <v>1</v>
      </c>
      <c r="AP49" s="13">
        <v>1</v>
      </c>
      <c r="AQ49" s="13">
        <v>1</v>
      </c>
      <c r="AR49" s="13">
        <v>1</v>
      </c>
      <c r="AS49" s="13">
        <v>1</v>
      </c>
      <c r="AT49" s="13">
        <v>1</v>
      </c>
      <c r="AU49" s="13">
        <v>1</v>
      </c>
      <c r="AV49" s="13">
        <v>1</v>
      </c>
      <c r="AW49" s="13">
        <v>1</v>
      </c>
      <c r="AX49" s="13">
        <v>1</v>
      </c>
      <c r="AY49" s="13">
        <v>1</v>
      </c>
      <c r="AZ49" s="13">
        <v>1</v>
      </c>
      <c r="BA49" s="13">
        <v>1</v>
      </c>
      <c r="BB49" s="13">
        <v>1</v>
      </c>
      <c r="BC49" s="13">
        <v>1</v>
      </c>
      <c r="BD49" s="13">
        <v>1</v>
      </c>
      <c r="BE49" s="13">
        <v>1</v>
      </c>
      <c r="BF49" s="13">
        <v>1</v>
      </c>
      <c r="BG49" s="13">
        <v>1</v>
      </c>
      <c r="BH49" s="13">
        <v>1</v>
      </c>
      <c r="BI49" s="13">
        <v>1</v>
      </c>
      <c r="BJ49" s="13">
        <v>1</v>
      </c>
      <c r="BK49" s="13">
        <v>1.08</v>
      </c>
      <c r="BL49" s="13">
        <v>1.08</v>
      </c>
      <c r="BM49" s="13">
        <v>1.08</v>
      </c>
      <c r="BN49" s="13">
        <v>1.08</v>
      </c>
      <c r="BO49" s="13">
        <v>1.08</v>
      </c>
      <c r="BP49" s="13">
        <v>1.08</v>
      </c>
      <c r="BQ49" s="13">
        <v>1.08</v>
      </c>
      <c r="BR49" s="13">
        <v>1.08</v>
      </c>
      <c r="BS49" s="13">
        <v>1.08</v>
      </c>
      <c r="BT49" s="13">
        <v>1.08</v>
      </c>
      <c r="BU49" s="13">
        <v>1.08</v>
      </c>
      <c r="BV49" s="13">
        <v>1.08</v>
      </c>
      <c r="BW49" s="13">
        <v>1.08</v>
      </c>
      <c r="BX49" s="13">
        <v>1.08</v>
      </c>
      <c r="BY49" s="13">
        <v>0.75</v>
      </c>
      <c r="BZ49" s="13">
        <v>0.75</v>
      </c>
      <c r="CA49" s="13">
        <v>0.75</v>
      </c>
      <c r="CB49" s="13">
        <v>0.75</v>
      </c>
      <c r="CC49" s="13">
        <v>0.75</v>
      </c>
      <c r="CD49" s="13">
        <v>0.75</v>
      </c>
      <c r="CE49" s="13">
        <v>0.75</v>
      </c>
      <c r="CF49" s="13">
        <v>0.75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0.3</v>
      </c>
      <c r="CO49" s="13">
        <v>0.3</v>
      </c>
      <c r="CP49" s="13">
        <v>0.3</v>
      </c>
      <c r="CQ49" s="13">
        <v>0.3</v>
      </c>
      <c r="CR49" s="13">
        <v>0.3</v>
      </c>
      <c r="CS49" s="13">
        <v>0.3</v>
      </c>
      <c r="CT49" s="13">
        <v>0.3</v>
      </c>
      <c r="CU49" s="13">
        <v>0.3</v>
      </c>
      <c r="CV49" s="13">
        <v>0.3</v>
      </c>
      <c r="CW49" s="13">
        <v>0.3</v>
      </c>
      <c r="CX49" s="13">
        <v>0.3</v>
      </c>
      <c r="CY49" s="13">
        <v>0.3</v>
      </c>
      <c r="CZ49" s="13">
        <v>0.3</v>
      </c>
      <c r="DA49" s="13">
        <v>0.3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3">
        <v>0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3">
        <v>0</v>
      </c>
      <c r="DX49" s="13">
        <v>0</v>
      </c>
      <c r="DY49" s="13">
        <v>0</v>
      </c>
      <c r="DZ49" s="13">
        <v>0</v>
      </c>
      <c r="EA49" s="13">
        <v>0</v>
      </c>
      <c r="EB49" s="13">
        <v>0</v>
      </c>
      <c r="EC49" s="13">
        <v>0</v>
      </c>
      <c r="ED49" s="13">
        <v>0</v>
      </c>
      <c r="EE49" s="13">
        <v>0</v>
      </c>
      <c r="EF49" s="13">
        <v>0</v>
      </c>
      <c r="EG49" s="13">
        <v>0</v>
      </c>
      <c r="EH49" s="13">
        <v>0</v>
      </c>
      <c r="EI49" s="13">
        <v>0</v>
      </c>
      <c r="EJ49" s="13">
        <v>0</v>
      </c>
      <c r="EK49" s="13">
        <v>0</v>
      </c>
      <c r="EL49" s="13">
        <v>0</v>
      </c>
      <c r="EM49" s="13">
        <v>0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5">
        <f t="shared" si="1"/>
        <v>112.31999999999994</v>
      </c>
    </row>
    <row r="50" spans="1:155" x14ac:dyDescent="0.2">
      <c r="A50" t="s">
        <v>48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  <c r="CX50" s="13">
        <v>0</v>
      </c>
      <c r="CY50" s="13">
        <v>0</v>
      </c>
      <c r="CZ50" s="13">
        <v>0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3">
        <v>0</v>
      </c>
      <c r="DR50" s="13">
        <v>0</v>
      </c>
      <c r="DS50" s="13">
        <v>0</v>
      </c>
      <c r="DT50" s="13">
        <v>0</v>
      </c>
      <c r="DU50" s="13">
        <v>0</v>
      </c>
      <c r="DV50" s="13">
        <v>0</v>
      </c>
      <c r="DW50" s="13">
        <v>0</v>
      </c>
      <c r="DX50" s="13">
        <v>0</v>
      </c>
      <c r="DY50" s="13">
        <v>0</v>
      </c>
      <c r="DZ50" s="13">
        <v>0</v>
      </c>
      <c r="EA50" s="13">
        <v>0</v>
      </c>
      <c r="EB50" s="13">
        <v>0</v>
      </c>
      <c r="EC50" s="13">
        <v>0</v>
      </c>
      <c r="ED50" s="13">
        <v>0</v>
      </c>
      <c r="EE50" s="13">
        <v>0</v>
      </c>
      <c r="EF50" s="13">
        <v>0</v>
      </c>
      <c r="EG50" s="13">
        <v>0</v>
      </c>
      <c r="EH50" s="13">
        <v>0</v>
      </c>
      <c r="EI50" s="13">
        <v>0</v>
      </c>
      <c r="EJ50" s="13">
        <v>0</v>
      </c>
      <c r="EK50" s="13">
        <v>0</v>
      </c>
      <c r="EL50" s="13">
        <v>0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5">
        <f t="shared" si="1"/>
        <v>0</v>
      </c>
    </row>
    <row r="51" spans="1:155" x14ac:dyDescent="0.2">
      <c r="A51" t="s">
        <v>49</v>
      </c>
      <c r="B51" s="13">
        <v>0.25</v>
      </c>
      <c r="C51" s="13">
        <v>0.25</v>
      </c>
      <c r="D51" s="13">
        <v>0.25</v>
      </c>
      <c r="E51" s="13">
        <v>0.25</v>
      </c>
      <c r="F51" s="13">
        <v>0.25</v>
      </c>
      <c r="G51" s="13">
        <v>0.25</v>
      </c>
      <c r="H51" s="13">
        <v>0.25</v>
      </c>
      <c r="I51" s="13">
        <v>0.25</v>
      </c>
      <c r="J51" s="13">
        <v>0.25</v>
      </c>
      <c r="K51" s="13">
        <v>0.25</v>
      </c>
      <c r="L51" s="13">
        <v>0.25</v>
      </c>
      <c r="M51" s="13">
        <v>0.25</v>
      </c>
      <c r="N51" s="13">
        <v>2.5</v>
      </c>
      <c r="O51" s="13">
        <v>2.5</v>
      </c>
      <c r="P51" s="13">
        <v>2.5</v>
      </c>
      <c r="Q51" s="13">
        <v>2.5</v>
      </c>
      <c r="R51" s="13">
        <v>2.5</v>
      </c>
      <c r="S51" s="13">
        <v>2.5</v>
      </c>
      <c r="T51" s="13">
        <v>3</v>
      </c>
      <c r="U51" s="13">
        <v>3</v>
      </c>
      <c r="V51" s="13">
        <v>3</v>
      </c>
      <c r="W51" s="13">
        <v>3</v>
      </c>
      <c r="X51" s="13">
        <v>3</v>
      </c>
      <c r="Y51" s="13">
        <v>3</v>
      </c>
      <c r="Z51" s="13">
        <v>3</v>
      </c>
      <c r="AA51" s="13">
        <v>3</v>
      </c>
      <c r="AB51" s="13">
        <v>3</v>
      </c>
      <c r="AC51" s="13">
        <v>4</v>
      </c>
      <c r="AD51" s="13">
        <v>4</v>
      </c>
      <c r="AE51" s="13">
        <v>4</v>
      </c>
      <c r="AF51" s="13">
        <v>4</v>
      </c>
      <c r="AG51" s="13">
        <v>4</v>
      </c>
      <c r="AH51" s="13">
        <v>4</v>
      </c>
      <c r="AI51" s="13">
        <v>4</v>
      </c>
      <c r="AJ51" s="13">
        <v>4</v>
      </c>
      <c r="AK51" s="13">
        <v>4</v>
      </c>
      <c r="AL51" s="13">
        <v>4</v>
      </c>
      <c r="AM51" s="13">
        <v>4</v>
      </c>
      <c r="AN51" s="13">
        <v>4</v>
      </c>
      <c r="AO51" s="13">
        <v>4</v>
      </c>
      <c r="AP51" s="13">
        <v>4</v>
      </c>
      <c r="AQ51" s="13">
        <v>4</v>
      </c>
      <c r="AR51" s="13">
        <v>4</v>
      </c>
      <c r="AS51" s="13">
        <v>4</v>
      </c>
      <c r="AT51" s="13">
        <v>4</v>
      </c>
      <c r="AU51" s="13">
        <v>4</v>
      </c>
      <c r="AV51" s="13">
        <v>4</v>
      </c>
      <c r="AW51" s="13">
        <v>4</v>
      </c>
      <c r="AX51" s="13">
        <v>4</v>
      </c>
      <c r="AY51" s="13">
        <v>4</v>
      </c>
      <c r="AZ51" s="13">
        <v>4</v>
      </c>
      <c r="BA51" s="13">
        <v>4</v>
      </c>
      <c r="BB51" s="13">
        <v>4</v>
      </c>
      <c r="BC51" s="13">
        <v>1</v>
      </c>
      <c r="BD51" s="13">
        <v>1</v>
      </c>
      <c r="BE51" s="13">
        <v>1</v>
      </c>
      <c r="BF51" s="13">
        <v>1</v>
      </c>
      <c r="BG51" s="13">
        <v>1</v>
      </c>
      <c r="BH51" s="13">
        <v>1</v>
      </c>
      <c r="BI51" s="13">
        <v>1</v>
      </c>
      <c r="BJ51" s="13">
        <v>1</v>
      </c>
      <c r="BK51" s="13">
        <v>0.1</v>
      </c>
      <c r="BL51" s="13">
        <v>0.1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</v>
      </c>
      <c r="CZ51" s="13">
        <v>0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5">
        <f t="shared" si="1"/>
        <v>157.19999999999999</v>
      </c>
    </row>
    <row r="52" spans="1:155" x14ac:dyDescent="0.2">
      <c r="A52" t="s">
        <v>50</v>
      </c>
      <c r="B52" s="13">
        <v>65.86</v>
      </c>
      <c r="C52" s="13">
        <v>65.77</v>
      </c>
      <c r="D52" s="13">
        <v>65.3</v>
      </c>
      <c r="E52" s="13">
        <v>65.48</v>
      </c>
      <c r="F52" s="13">
        <v>65.36</v>
      </c>
      <c r="G52" s="13">
        <v>65.34</v>
      </c>
      <c r="H52" s="13">
        <v>63.87</v>
      </c>
      <c r="I52" s="13">
        <v>62.79</v>
      </c>
      <c r="J52" s="13">
        <v>78.23</v>
      </c>
      <c r="K52" s="13">
        <v>82.29</v>
      </c>
      <c r="L52" s="13">
        <v>78.98</v>
      </c>
      <c r="M52" s="13">
        <v>77.59</v>
      </c>
      <c r="N52" s="13">
        <v>80.209999999999994</v>
      </c>
      <c r="O52" s="13">
        <v>82.64</v>
      </c>
      <c r="P52" s="13">
        <v>85.53</v>
      </c>
      <c r="Q52" s="13">
        <v>92.64</v>
      </c>
      <c r="R52" s="13">
        <v>105.85</v>
      </c>
      <c r="S52" s="13">
        <v>108.93</v>
      </c>
      <c r="T52" s="13">
        <v>126.78</v>
      </c>
      <c r="U52" s="13">
        <v>149.29</v>
      </c>
      <c r="V52" s="13">
        <v>146.74</v>
      </c>
      <c r="W52" s="13">
        <v>115.17</v>
      </c>
      <c r="X52" s="13">
        <v>114.84</v>
      </c>
      <c r="Y52" s="13">
        <v>114.29</v>
      </c>
      <c r="Z52" s="13">
        <v>113.77</v>
      </c>
      <c r="AA52" s="13">
        <v>112.12</v>
      </c>
      <c r="AB52" s="13">
        <v>109</v>
      </c>
      <c r="AC52" s="13">
        <v>110.12</v>
      </c>
      <c r="AD52" s="13">
        <v>109.09</v>
      </c>
      <c r="AE52" s="13">
        <v>108.28</v>
      </c>
      <c r="AF52" s="13">
        <v>108</v>
      </c>
      <c r="AG52" s="13">
        <v>107.4</v>
      </c>
      <c r="AH52" s="13">
        <v>106.98</v>
      </c>
      <c r="AI52" s="13">
        <v>108.48</v>
      </c>
      <c r="AJ52" s="13">
        <v>110.23</v>
      </c>
      <c r="AK52" s="13">
        <v>132.26</v>
      </c>
      <c r="AL52" s="13">
        <v>152.57</v>
      </c>
      <c r="AM52" s="13">
        <v>143.21</v>
      </c>
      <c r="AN52" s="13">
        <v>138.28</v>
      </c>
      <c r="AO52" s="13">
        <v>130.52000000000001</v>
      </c>
      <c r="AP52" s="13">
        <v>121.01</v>
      </c>
      <c r="AQ52" s="13">
        <v>116.96</v>
      </c>
      <c r="AR52" s="13">
        <v>112.16</v>
      </c>
      <c r="AS52" s="13">
        <v>105.16</v>
      </c>
      <c r="AT52" s="13">
        <v>99.85</v>
      </c>
      <c r="AU52" s="13">
        <v>95.85</v>
      </c>
      <c r="AV52" s="13">
        <v>90.2</v>
      </c>
      <c r="AW52" s="13">
        <v>88.88</v>
      </c>
      <c r="AX52" s="13">
        <v>95.66</v>
      </c>
      <c r="AY52" s="13">
        <v>97.48</v>
      </c>
      <c r="AZ52" s="13">
        <v>85.23</v>
      </c>
      <c r="BA52" s="13">
        <v>77.98</v>
      </c>
      <c r="BB52" s="13">
        <v>73.16</v>
      </c>
      <c r="BC52" s="13">
        <v>69.5</v>
      </c>
      <c r="BD52" s="13">
        <v>66.680000000000007</v>
      </c>
      <c r="BE52" s="13">
        <v>62.78</v>
      </c>
      <c r="BF52" s="13">
        <v>62.4</v>
      </c>
      <c r="BG52" s="13">
        <v>69.459999999999994</v>
      </c>
      <c r="BH52" s="13">
        <v>75.56</v>
      </c>
      <c r="BI52" s="13">
        <v>71.89</v>
      </c>
      <c r="BJ52" s="13">
        <v>67.709999999999994</v>
      </c>
      <c r="BK52" s="13">
        <v>64.17</v>
      </c>
      <c r="BL52" s="13">
        <v>65.569999999999993</v>
      </c>
      <c r="BM52" s="13">
        <v>66.5</v>
      </c>
      <c r="BN52" s="13">
        <v>69.28</v>
      </c>
      <c r="BO52" s="13">
        <v>69.05</v>
      </c>
      <c r="BP52" s="13">
        <v>67.95</v>
      </c>
      <c r="BQ52" s="13">
        <v>64.86</v>
      </c>
      <c r="BR52" s="13">
        <v>62.55</v>
      </c>
      <c r="BS52" s="13">
        <v>61.44</v>
      </c>
      <c r="BT52" s="13">
        <v>63.97</v>
      </c>
      <c r="BU52" s="13">
        <v>82.67</v>
      </c>
      <c r="BV52" s="13">
        <v>88.17</v>
      </c>
      <c r="BW52" s="13">
        <v>78.7</v>
      </c>
      <c r="BX52" s="13">
        <v>72.84</v>
      </c>
      <c r="BY52" s="13">
        <v>68.27</v>
      </c>
      <c r="BZ52" s="13">
        <v>65.09</v>
      </c>
      <c r="CA52" s="13">
        <v>64.069999999999993</v>
      </c>
      <c r="CB52" s="13">
        <v>60.03</v>
      </c>
      <c r="CC52" s="13">
        <v>58.8</v>
      </c>
      <c r="CD52" s="13">
        <v>57.73</v>
      </c>
      <c r="CE52" s="13">
        <v>61.72</v>
      </c>
      <c r="CF52" s="13">
        <v>60.87</v>
      </c>
      <c r="CG52" s="13">
        <v>57.82</v>
      </c>
      <c r="CH52" s="13">
        <v>55.15</v>
      </c>
      <c r="CI52" s="13">
        <v>53.19</v>
      </c>
      <c r="CJ52" s="13">
        <v>51.44</v>
      </c>
      <c r="CK52" s="13">
        <v>51.28</v>
      </c>
      <c r="CL52" s="13">
        <v>51.02</v>
      </c>
      <c r="CM52" s="13">
        <v>52.18</v>
      </c>
      <c r="CN52" s="13">
        <v>54.63</v>
      </c>
      <c r="CO52" s="13">
        <v>56.62</v>
      </c>
      <c r="CP52" s="13">
        <v>38.57</v>
      </c>
      <c r="CQ52" s="13">
        <v>12.97</v>
      </c>
      <c r="CR52" s="13">
        <v>12.95</v>
      </c>
      <c r="CS52" s="13">
        <v>25.92</v>
      </c>
      <c r="CT52" s="13">
        <v>45.38</v>
      </c>
      <c r="CU52" s="13">
        <v>45.5</v>
      </c>
      <c r="CV52" s="13">
        <v>48</v>
      </c>
      <c r="CW52" s="13">
        <v>48.26</v>
      </c>
      <c r="CX52" s="13">
        <v>47.43</v>
      </c>
      <c r="CY52" s="13">
        <v>46.34</v>
      </c>
      <c r="CZ52" s="13">
        <v>43.55</v>
      </c>
      <c r="DA52" s="13">
        <v>45.39</v>
      </c>
      <c r="DB52" s="13">
        <v>48.45</v>
      </c>
      <c r="DC52" s="13">
        <v>51.64</v>
      </c>
      <c r="DD52" s="13">
        <v>53.22</v>
      </c>
      <c r="DE52" s="13">
        <v>53.31</v>
      </c>
      <c r="DF52" s="13">
        <v>52.92</v>
      </c>
      <c r="DG52" s="13">
        <v>50.08</v>
      </c>
      <c r="DH52" s="13">
        <v>41.12</v>
      </c>
      <c r="DI52" s="13">
        <v>48.19</v>
      </c>
      <c r="DJ52" s="13">
        <v>65.430000000000007</v>
      </c>
      <c r="DK52" s="13">
        <v>59.42</v>
      </c>
      <c r="DL52" s="13">
        <v>66.06</v>
      </c>
      <c r="DM52" s="13">
        <v>72.099999999999994</v>
      </c>
      <c r="DN52" s="13">
        <v>66.14</v>
      </c>
      <c r="DO52" s="13">
        <v>72.33</v>
      </c>
      <c r="DP52" s="13">
        <v>75.37</v>
      </c>
      <c r="DQ52" s="13">
        <v>82.88</v>
      </c>
      <c r="DR52" s="13">
        <v>78.94</v>
      </c>
      <c r="DS52" s="13">
        <v>72.48</v>
      </c>
      <c r="DT52" s="13">
        <v>70.03</v>
      </c>
      <c r="DU52" s="13">
        <v>67.430000000000007</v>
      </c>
      <c r="DV52" s="13">
        <v>64.25</v>
      </c>
      <c r="DW52" s="13">
        <v>62.24</v>
      </c>
      <c r="DX52" s="13">
        <v>59.61</v>
      </c>
      <c r="DY52" s="13">
        <v>58.12</v>
      </c>
      <c r="DZ52" s="13">
        <v>57.88</v>
      </c>
      <c r="EA52" s="13">
        <v>58.08</v>
      </c>
      <c r="EB52" s="13">
        <v>57.87</v>
      </c>
      <c r="EC52" s="13">
        <v>61.59</v>
      </c>
      <c r="ED52" s="13">
        <v>82.48</v>
      </c>
      <c r="EE52" s="13">
        <v>72.27</v>
      </c>
      <c r="EF52" s="13">
        <v>65.86</v>
      </c>
      <c r="EG52" s="13">
        <v>63.83</v>
      </c>
      <c r="EH52" s="13">
        <v>62.03</v>
      </c>
      <c r="EI52" s="13">
        <v>60.32</v>
      </c>
      <c r="EJ52" s="13">
        <v>58.7</v>
      </c>
      <c r="EK52" s="13">
        <v>57.71</v>
      </c>
      <c r="EL52" s="13">
        <v>57.27</v>
      </c>
      <c r="EM52" s="13">
        <v>57.86</v>
      </c>
      <c r="EN52" s="13">
        <v>58.44</v>
      </c>
      <c r="EO52" s="13">
        <v>59.07</v>
      </c>
      <c r="EP52" s="13">
        <v>60.45</v>
      </c>
      <c r="EQ52" s="13">
        <v>63.78</v>
      </c>
      <c r="ER52" s="13">
        <v>60.93</v>
      </c>
      <c r="ES52" s="13">
        <v>58.99</v>
      </c>
      <c r="ET52" s="13">
        <v>56.7</v>
      </c>
      <c r="EU52" s="13">
        <v>61.77</v>
      </c>
      <c r="EV52" s="13">
        <v>104.09</v>
      </c>
      <c r="EW52" s="13">
        <v>68.06</v>
      </c>
      <c r="EX52" s="13">
        <v>25.23</v>
      </c>
      <c r="EY52" s="5">
        <f t="shared" si="1"/>
        <v>11326.550000000003</v>
      </c>
    </row>
    <row r="53" spans="1:155" x14ac:dyDescent="0.2">
      <c r="A53" t="s">
        <v>105</v>
      </c>
      <c r="B53" s="13">
        <v>52.46</v>
      </c>
      <c r="C53" s="13">
        <v>51.99</v>
      </c>
      <c r="D53" s="13">
        <v>51.27</v>
      </c>
      <c r="E53" s="13">
        <v>50.25</v>
      </c>
      <c r="F53" s="13">
        <v>47.04</v>
      </c>
      <c r="G53" s="13">
        <v>45.71</v>
      </c>
      <c r="H53" s="13">
        <v>45.28</v>
      </c>
      <c r="I53" s="13">
        <v>45.82</v>
      </c>
      <c r="J53" s="13">
        <v>59.79</v>
      </c>
      <c r="K53" s="13">
        <v>73.11</v>
      </c>
      <c r="L53" s="13">
        <v>73.25</v>
      </c>
      <c r="M53" s="13">
        <v>74.069999999999993</v>
      </c>
      <c r="N53" s="13">
        <v>76.08</v>
      </c>
      <c r="O53" s="13">
        <v>76.349999999999994</v>
      </c>
      <c r="P53" s="13">
        <v>73.819999999999993</v>
      </c>
      <c r="Q53" s="13">
        <v>75.95</v>
      </c>
      <c r="R53" s="13">
        <v>84.69</v>
      </c>
      <c r="S53" s="13">
        <v>88.47</v>
      </c>
      <c r="T53" s="13">
        <v>94.96</v>
      </c>
      <c r="U53" s="13">
        <v>116.44</v>
      </c>
      <c r="V53" s="13">
        <v>120.69</v>
      </c>
      <c r="W53" s="13">
        <v>95.22</v>
      </c>
      <c r="X53" s="13">
        <v>78.39</v>
      </c>
      <c r="Y53" s="13">
        <v>80.23</v>
      </c>
      <c r="Z53" s="13">
        <v>83.75</v>
      </c>
      <c r="AA53" s="13">
        <v>78.89</v>
      </c>
      <c r="AB53" s="13">
        <v>75.75</v>
      </c>
      <c r="AC53" s="13">
        <v>74.83</v>
      </c>
      <c r="AD53" s="13">
        <v>73.41</v>
      </c>
      <c r="AE53" s="13">
        <v>74.28</v>
      </c>
      <c r="AF53" s="13">
        <v>71.52</v>
      </c>
      <c r="AG53" s="13">
        <v>63.53</v>
      </c>
      <c r="AH53" s="13">
        <v>55.16</v>
      </c>
      <c r="AI53" s="13">
        <v>51.6</v>
      </c>
      <c r="AJ53" s="13">
        <v>54.44</v>
      </c>
      <c r="AK53" s="13">
        <v>64.94</v>
      </c>
      <c r="AL53" s="13">
        <v>87.87</v>
      </c>
      <c r="AM53" s="13">
        <v>87.49</v>
      </c>
      <c r="AN53" s="13">
        <v>83.88</v>
      </c>
      <c r="AO53" s="13">
        <v>81.489999999999995</v>
      </c>
      <c r="AP53" s="13">
        <v>69.430000000000007</v>
      </c>
      <c r="AQ53" s="13">
        <v>66.73</v>
      </c>
      <c r="AR53" s="13">
        <v>62.55</v>
      </c>
      <c r="AS53" s="13">
        <v>58.96</v>
      </c>
      <c r="AT53" s="13">
        <v>57.3</v>
      </c>
      <c r="AU53" s="13">
        <v>53.51</v>
      </c>
      <c r="AV53" s="13">
        <v>48.13</v>
      </c>
      <c r="AW53" s="13">
        <v>50.22</v>
      </c>
      <c r="AX53" s="13">
        <v>67.510000000000005</v>
      </c>
      <c r="AY53" s="13">
        <v>68.760000000000005</v>
      </c>
      <c r="AZ53" s="13">
        <v>67.45</v>
      </c>
      <c r="BA53" s="13">
        <v>61.51</v>
      </c>
      <c r="BB53" s="13">
        <v>57.2</v>
      </c>
      <c r="BC53" s="13">
        <v>46.28</v>
      </c>
      <c r="BD53" s="13">
        <v>37.71</v>
      </c>
      <c r="BE53" s="13">
        <v>29.56</v>
      </c>
      <c r="BF53" s="13">
        <v>23.83</v>
      </c>
      <c r="BG53" s="13">
        <v>26.79</v>
      </c>
      <c r="BH53" s="13">
        <v>32.130000000000003</v>
      </c>
      <c r="BI53" s="13">
        <v>30.04</v>
      </c>
      <c r="BJ53" s="13">
        <v>25.77</v>
      </c>
      <c r="BK53" s="13">
        <v>22.84</v>
      </c>
      <c r="BL53" s="13">
        <v>25.51</v>
      </c>
      <c r="BM53" s="13">
        <v>24.99</v>
      </c>
      <c r="BN53" s="13">
        <v>26.8</v>
      </c>
      <c r="BO53" s="13">
        <v>29.78</v>
      </c>
      <c r="BP53" s="13">
        <v>28.46</v>
      </c>
      <c r="BQ53" s="13">
        <v>25.7</v>
      </c>
      <c r="BR53" s="13">
        <v>22.44</v>
      </c>
      <c r="BS53" s="13">
        <v>25.12</v>
      </c>
      <c r="BT53" s="13">
        <v>26.8</v>
      </c>
      <c r="BU53" s="13">
        <v>36.08</v>
      </c>
      <c r="BV53" s="13">
        <v>50.75</v>
      </c>
      <c r="BW53" s="13">
        <v>46.93</v>
      </c>
      <c r="BX53" s="13">
        <v>43.14</v>
      </c>
      <c r="BY53" s="13">
        <v>42.25</v>
      </c>
      <c r="BZ53" s="13">
        <v>41.84</v>
      </c>
      <c r="CA53" s="13">
        <v>40.97</v>
      </c>
      <c r="CB53" s="13">
        <v>39.28</v>
      </c>
      <c r="CC53" s="13">
        <v>37.29</v>
      </c>
      <c r="CD53" s="13">
        <v>39.35</v>
      </c>
      <c r="CE53" s="13">
        <v>41.03</v>
      </c>
      <c r="CF53" s="13">
        <v>41.46</v>
      </c>
      <c r="CG53" s="13">
        <v>41.23</v>
      </c>
      <c r="CH53" s="13">
        <v>38.83</v>
      </c>
      <c r="CI53" s="13">
        <v>37.07</v>
      </c>
      <c r="CJ53" s="13">
        <v>38.24</v>
      </c>
      <c r="CK53" s="13">
        <v>38.74</v>
      </c>
      <c r="CL53" s="13">
        <v>38.85</v>
      </c>
      <c r="CM53" s="13">
        <v>40.43</v>
      </c>
      <c r="CN53" s="13">
        <v>45.38</v>
      </c>
      <c r="CO53" s="13">
        <v>44.81</v>
      </c>
      <c r="CP53" s="13">
        <v>37.75</v>
      </c>
      <c r="CQ53" s="13">
        <v>9.25</v>
      </c>
      <c r="CR53" s="13">
        <v>9.17</v>
      </c>
      <c r="CS53" s="13">
        <v>12.27</v>
      </c>
      <c r="CT53" s="13">
        <v>29.95</v>
      </c>
      <c r="CU53" s="13">
        <v>31.67</v>
      </c>
      <c r="CV53" s="13">
        <v>37.090000000000003</v>
      </c>
      <c r="CW53" s="13">
        <v>37.75</v>
      </c>
      <c r="CX53" s="13">
        <v>37.479999999999997</v>
      </c>
      <c r="CY53" s="13">
        <v>36.49</v>
      </c>
      <c r="CZ53" s="13">
        <v>34.64</v>
      </c>
      <c r="DA53" s="13">
        <v>33.96</v>
      </c>
      <c r="DB53" s="13">
        <v>34.5</v>
      </c>
      <c r="DC53" s="13">
        <v>36.01</v>
      </c>
      <c r="DD53" s="13">
        <v>41.89</v>
      </c>
      <c r="DE53" s="13">
        <v>42.17</v>
      </c>
      <c r="DF53" s="13">
        <v>41.25</v>
      </c>
      <c r="DG53" s="13">
        <v>34.479999999999997</v>
      </c>
      <c r="DH53" s="13">
        <v>26.22</v>
      </c>
      <c r="DI53" s="13">
        <v>32.619999999999997</v>
      </c>
      <c r="DJ53" s="13">
        <v>55.54</v>
      </c>
      <c r="DK53" s="13">
        <v>51.84</v>
      </c>
      <c r="DL53" s="13">
        <v>55.01</v>
      </c>
      <c r="DM53" s="13">
        <v>65.69</v>
      </c>
      <c r="DN53" s="13">
        <v>63.56</v>
      </c>
      <c r="DO53" s="13">
        <v>66.64</v>
      </c>
      <c r="DP53" s="13">
        <v>67.900000000000006</v>
      </c>
      <c r="DQ53" s="13">
        <v>70.099999999999994</v>
      </c>
      <c r="DR53" s="13">
        <v>72.010000000000005</v>
      </c>
      <c r="DS53" s="13">
        <v>66.86</v>
      </c>
      <c r="DT53" s="13">
        <v>63.55</v>
      </c>
      <c r="DU53" s="13">
        <v>61.33</v>
      </c>
      <c r="DV53" s="13">
        <v>57.92</v>
      </c>
      <c r="DW53" s="13">
        <v>55.27</v>
      </c>
      <c r="DX53" s="13">
        <v>52.59</v>
      </c>
      <c r="DY53" s="13">
        <v>50.91</v>
      </c>
      <c r="DZ53" s="13">
        <v>49.9</v>
      </c>
      <c r="EA53" s="13">
        <v>49.08</v>
      </c>
      <c r="EB53" s="13">
        <v>50.62</v>
      </c>
      <c r="EC53" s="13">
        <v>58.13</v>
      </c>
      <c r="ED53" s="13">
        <v>76.989999999999995</v>
      </c>
      <c r="EE53" s="13">
        <v>69.59</v>
      </c>
      <c r="EF53" s="13">
        <v>63.13</v>
      </c>
      <c r="EG53" s="13">
        <v>60.13</v>
      </c>
      <c r="EH53" s="13">
        <v>58.25</v>
      </c>
      <c r="EI53" s="13">
        <v>55.6</v>
      </c>
      <c r="EJ53" s="13">
        <v>54.08</v>
      </c>
      <c r="EK53" s="13">
        <v>54.75</v>
      </c>
      <c r="EL53" s="13">
        <v>54.41</v>
      </c>
      <c r="EM53" s="13">
        <v>50.32</v>
      </c>
      <c r="EN53" s="13">
        <v>51.24</v>
      </c>
      <c r="EO53" s="13">
        <v>52.09</v>
      </c>
      <c r="EP53" s="13">
        <v>52.97</v>
      </c>
      <c r="EQ53" s="13">
        <v>54.77</v>
      </c>
      <c r="ER53" s="13">
        <v>55.78</v>
      </c>
      <c r="ES53" s="13">
        <v>56.6</v>
      </c>
      <c r="ET53" s="13">
        <v>55.17</v>
      </c>
      <c r="EU53" s="13">
        <v>57.99</v>
      </c>
      <c r="EV53" s="13">
        <v>89.1</v>
      </c>
      <c r="EW53" s="13">
        <v>71.22</v>
      </c>
      <c r="EX53" s="13">
        <v>18.66</v>
      </c>
      <c r="EY53" s="5">
        <f t="shared" si="1"/>
        <v>8091.8200000000043</v>
      </c>
    </row>
    <row r="54" spans="1:155" x14ac:dyDescent="0.2">
      <c r="A54" t="s">
        <v>51</v>
      </c>
      <c r="B54" s="13">
        <v>4.42</v>
      </c>
      <c r="C54" s="13">
        <v>3.41</v>
      </c>
      <c r="D54" s="13">
        <v>3.25</v>
      </c>
      <c r="E54" s="13">
        <v>3.17</v>
      </c>
      <c r="F54" s="13">
        <v>2.63</v>
      </c>
      <c r="G54" s="13">
        <v>2.35</v>
      </c>
      <c r="H54" s="13">
        <v>2.17</v>
      </c>
      <c r="I54" s="13">
        <v>1.99</v>
      </c>
      <c r="J54" s="13">
        <v>2.0499999999999998</v>
      </c>
      <c r="K54" s="13">
        <v>2.11</v>
      </c>
      <c r="L54" s="13">
        <v>2.13</v>
      </c>
      <c r="M54" s="13">
        <v>2.2599999999999998</v>
      </c>
      <c r="N54" s="13">
        <v>2.09</v>
      </c>
      <c r="O54" s="13">
        <v>1.72</v>
      </c>
      <c r="P54" s="13">
        <v>1.42</v>
      </c>
      <c r="Q54" s="13">
        <v>1.1399999999999999</v>
      </c>
      <c r="R54" s="13">
        <v>3.34</v>
      </c>
      <c r="S54" s="13">
        <v>4.29</v>
      </c>
      <c r="T54" s="13">
        <v>5.47</v>
      </c>
      <c r="U54" s="13">
        <v>5.31</v>
      </c>
      <c r="V54" s="13">
        <v>3.09</v>
      </c>
      <c r="W54" s="13">
        <v>2.46</v>
      </c>
      <c r="X54" s="13">
        <v>2.4500000000000002</v>
      </c>
      <c r="Y54" s="13">
        <v>2.41</v>
      </c>
      <c r="Z54" s="13">
        <v>2.4700000000000002</v>
      </c>
      <c r="AA54" s="13">
        <v>2.68</v>
      </c>
      <c r="AB54" s="13">
        <v>2.96</v>
      </c>
      <c r="AC54" s="13">
        <v>2.6</v>
      </c>
      <c r="AD54" s="13">
        <v>2.41</v>
      </c>
      <c r="AE54" s="13">
        <v>2.19</v>
      </c>
      <c r="AF54" s="13">
        <v>1.56</v>
      </c>
      <c r="AG54" s="13">
        <v>1.67</v>
      </c>
      <c r="AH54" s="13">
        <v>1.5</v>
      </c>
      <c r="AI54" s="13">
        <v>0.76</v>
      </c>
      <c r="AJ54" s="13">
        <v>0.88</v>
      </c>
      <c r="AK54" s="13">
        <v>3.95</v>
      </c>
      <c r="AL54" s="13">
        <v>2.95</v>
      </c>
      <c r="AM54" s="13">
        <v>2.16</v>
      </c>
      <c r="AN54" s="13">
        <v>1.91</v>
      </c>
      <c r="AO54" s="13">
        <v>1.68</v>
      </c>
      <c r="AP54" s="13">
        <v>1.27</v>
      </c>
      <c r="AQ54" s="13">
        <v>1.1299999999999999</v>
      </c>
      <c r="AR54" s="13">
        <v>1.08</v>
      </c>
      <c r="AS54" s="13">
        <v>0.9</v>
      </c>
      <c r="AT54" s="13">
        <v>0.71</v>
      </c>
      <c r="AU54" s="13">
        <v>0.65</v>
      </c>
      <c r="AV54" s="13">
        <v>0.45</v>
      </c>
      <c r="AW54" s="13">
        <v>0.89</v>
      </c>
      <c r="AX54" s="13">
        <v>1.38</v>
      </c>
      <c r="AY54" s="13">
        <v>1.45</v>
      </c>
      <c r="AZ54" s="13">
        <v>1.21</v>
      </c>
      <c r="BA54" s="13">
        <v>0.42</v>
      </c>
      <c r="BB54" s="13">
        <v>0.09</v>
      </c>
      <c r="BC54" s="13">
        <v>0.02</v>
      </c>
      <c r="BD54" s="13">
        <v>0</v>
      </c>
      <c r="BE54" s="13">
        <v>0.95</v>
      </c>
      <c r="BF54" s="13">
        <v>3.16</v>
      </c>
      <c r="BG54" s="13">
        <v>6.01</v>
      </c>
      <c r="BH54" s="13">
        <v>3.13</v>
      </c>
      <c r="BI54" s="13">
        <v>2.48</v>
      </c>
      <c r="BJ54" s="13">
        <v>1.83</v>
      </c>
      <c r="BK54" s="13">
        <v>0.42</v>
      </c>
      <c r="BL54" s="13">
        <v>0.03</v>
      </c>
      <c r="BM54" s="13">
        <v>0.98</v>
      </c>
      <c r="BN54" s="13">
        <v>1.89</v>
      </c>
      <c r="BO54" s="13">
        <v>1.32</v>
      </c>
      <c r="BP54" s="13">
        <v>1.55</v>
      </c>
      <c r="BQ54" s="13">
        <v>4.1900000000000004</v>
      </c>
      <c r="BR54" s="13">
        <v>2.72</v>
      </c>
      <c r="BS54" s="13">
        <v>2.8</v>
      </c>
      <c r="BT54" s="13">
        <v>0.02</v>
      </c>
      <c r="BU54" s="13">
        <v>0.15</v>
      </c>
      <c r="BV54" s="13">
        <v>0.04</v>
      </c>
      <c r="BW54" s="13">
        <v>0</v>
      </c>
      <c r="BX54" s="13">
        <v>0</v>
      </c>
      <c r="BY54" s="13">
        <v>0</v>
      </c>
      <c r="BZ54" s="13">
        <v>0</v>
      </c>
      <c r="CA54" s="13">
        <v>0.01</v>
      </c>
      <c r="CB54" s="13">
        <v>0</v>
      </c>
      <c r="CC54" s="13">
        <v>0.11</v>
      </c>
      <c r="CD54" s="13">
        <v>1.1499999999999999</v>
      </c>
      <c r="CE54" s="13">
        <v>2.34</v>
      </c>
      <c r="CF54" s="13">
        <v>2.08</v>
      </c>
      <c r="CG54" s="13">
        <v>1.21</v>
      </c>
      <c r="CH54" s="13">
        <v>0.23</v>
      </c>
      <c r="CI54" s="13">
        <v>1.63</v>
      </c>
      <c r="CJ54" s="13">
        <v>4.99</v>
      </c>
      <c r="CK54" s="13">
        <v>6.08</v>
      </c>
      <c r="CL54" s="13">
        <v>8.69</v>
      </c>
      <c r="CM54" s="13">
        <v>12.59</v>
      </c>
      <c r="CN54" s="13">
        <v>6.44</v>
      </c>
      <c r="CO54" s="13">
        <v>1.1100000000000001</v>
      </c>
      <c r="CP54" s="13">
        <v>0.67</v>
      </c>
      <c r="CQ54" s="13">
        <v>1.1399999999999999</v>
      </c>
      <c r="CR54" s="13">
        <v>0.71</v>
      </c>
      <c r="CS54" s="13">
        <v>0.59</v>
      </c>
      <c r="CT54" s="13">
        <v>0</v>
      </c>
      <c r="CU54" s="13">
        <v>0.3</v>
      </c>
      <c r="CV54" s="13">
        <v>1.1000000000000001</v>
      </c>
      <c r="CW54" s="13">
        <v>1.07</v>
      </c>
      <c r="CX54" s="13">
        <v>2.04</v>
      </c>
      <c r="CY54" s="13">
        <v>1.8</v>
      </c>
      <c r="CZ54" s="13">
        <v>0.7</v>
      </c>
      <c r="DA54" s="13">
        <v>0</v>
      </c>
      <c r="DB54" s="13">
        <v>0.88</v>
      </c>
      <c r="DC54" s="13">
        <v>0.33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0</v>
      </c>
      <c r="DJ54" s="13">
        <v>4.66</v>
      </c>
      <c r="DK54" s="13">
        <v>2.31</v>
      </c>
      <c r="DL54" s="13">
        <v>8.1300000000000008</v>
      </c>
      <c r="DM54" s="13">
        <v>12.68</v>
      </c>
      <c r="DN54" s="13">
        <v>4.58</v>
      </c>
      <c r="DO54" s="13">
        <v>3.24</v>
      </c>
      <c r="DP54" s="13">
        <v>1.23</v>
      </c>
      <c r="DQ54" s="13">
        <v>1.0900000000000001</v>
      </c>
      <c r="DR54" s="13">
        <v>0.65</v>
      </c>
      <c r="DS54" s="13">
        <v>0</v>
      </c>
      <c r="DT54" s="13">
        <v>0</v>
      </c>
      <c r="DU54" s="13">
        <v>0</v>
      </c>
      <c r="DV54" s="13">
        <v>0</v>
      </c>
      <c r="DW54" s="13">
        <v>0</v>
      </c>
      <c r="DX54" s="13">
        <v>0</v>
      </c>
      <c r="DY54" s="13">
        <v>0</v>
      </c>
      <c r="DZ54" s="13">
        <v>0</v>
      </c>
      <c r="EA54" s="13">
        <v>0</v>
      </c>
      <c r="EB54" s="13">
        <v>0</v>
      </c>
      <c r="EC54" s="13">
        <v>0</v>
      </c>
      <c r="ED54" s="13">
        <v>0</v>
      </c>
      <c r="EE54" s="13">
        <v>0</v>
      </c>
      <c r="EF54" s="13">
        <v>0</v>
      </c>
      <c r="EG54" s="13">
        <v>0</v>
      </c>
      <c r="EH54" s="13">
        <v>0</v>
      </c>
      <c r="EI54" s="13">
        <v>0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5">
        <f t="shared" si="1"/>
        <v>245.34000000000003</v>
      </c>
    </row>
    <row r="55" spans="1:155" x14ac:dyDescent="0.2">
      <c r="A55" t="s">
        <v>52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2</v>
      </c>
      <c r="W55" s="13">
        <v>2</v>
      </c>
      <c r="X55" s="13">
        <v>2</v>
      </c>
      <c r="Y55" s="13">
        <v>2</v>
      </c>
      <c r="Z55" s="13">
        <v>2</v>
      </c>
      <c r="AA55" s="13">
        <v>2</v>
      </c>
      <c r="AB55" s="13">
        <v>2</v>
      </c>
      <c r="AC55" s="13">
        <v>6</v>
      </c>
      <c r="AD55" s="13">
        <v>6</v>
      </c>
      <c r="AE55" s="13">
        <v>6</v>
      </c>
      <c r="AF55" s="13">
        <v>6</v>
      </c>
      <c r="AG55" s="13">
        <v>6</v>
      </c>
      <c r="AH55" s="13">
        <v>6</v>
      </c>
      <c r="AI55" s="13">
        <v>2</v>
      </c>
      <c r="AJ55" s="13">
        <v>2</v>
      </c>
      <c r="AK55" s="13">
        <v>2</v>
      </c>
      <c r="AL55" s="13">
        <v>2</v>
      </c>
      <c r="AM55" s="13">
        <v>2</v>
      </c>
      <c r="AN55" s="13">
        <v>2</v>
      </c>
      <c r="AO55" s="13">
        <v>2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0</v>
      </c>
      <c r="DP55" s="13">
        <v>0</v>
      </c>
      <c r="DQ55" s="13">
        <v>0</v>
      </c>
      <c r="DR55" s="13">
        <v>0</v>
      </c>
      <c r="DS55" s="13">
        <v>0</v>
      </c>
      <c r="DT55" s="13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  <c r="EB55" s="13">
        <v>0</v>
      </c>
      <c r="EC55" s="13">
        <v>0</v>
      </c>
      <c r="ED55" s="13">
        <v>0</v>
      </c>
      <c r="EE55" s="13">
        <v>0</v>
      </c>
      <c r="EF55" s="13">
        <v>0</v>
      </c>
      <c r="EG55" s="13">
        <v>0</v>
      </c>
      <c r="EH55" s="13">
        <v>0</v>
      </c>
      <c r="EI55" s="13">
        <v>0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5">
        <f t="shared" si="1"/>
        <v>64</v>
      </c>
    </row>
    <row r="56" spans="1:155" x14ac:dyDescent="0.2">
      <c r="A56" t="s">
        <v>53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0.1</v>
      </c>
      <c r="W56" s="13">
        <v>0.1</v>
      </c>
      <c r="X56" s="13">
        <v>0.1</v>
      </c>
      <c r="Y56" s="13">
        <v>0.1</v>
      </c>
      <c r="Z56" s="13">
        <v>0.1</v>
      </c>
      <c r="AA56" s="13">
        <v>0.1</v>
      </c>
      <c r="AB56" s="13">
        <v>0.1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0.1</v>
      </c>
      <c r="AJ56" s="13">
        <v>0.1</v>
      </c>
      <c r="AK56" s="13">
        <v>0.1</v>
      </c>
      <c r="AL56" s="13">
        <v>0.1</v>
      </c>
      <c r="AM56" s="13">
        <v>0.1</v>
      </c>
      <c r="AN56" s="13">
        <v>0.1</v>
      </c>
      <c r="AO56" s="13">
        <v>0.1</v>
      </c>
      <c r="AP56" s="13">
        <v>0.1</v>
      </c>
      <c r="AQ56" s="13">
        <v>0.1</v>
      </c>
      <c r="AR56" s="13">
        <v>0.1</v>
      </c>
      <c r="AS56" s="13">
        <v>0.1</v>
      </c>
      <c r="AT56" s="13">
        <v>0.1</v>
      </c>
      <c r="AU56" s="13">
        <v>0.1</v>
      </c>
      <c r="AV56" s="13">
        <v>0.1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0.1</v>
      </c>
      <c r="BG56" s="13">
        <v>0.1</v>
      </c>
      <c r="BH56" s="13">
        <v>0.1</v>
      </c>
      <c r="BI56" s="13">
        <v>0.1</v>
      </c>
      <c r="BJ56" s="13">
        <v>0.1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0.2</v>
      </c>
      <c r="BZ56" s="13">
        <v>0.2</v>
      </c>
      <c r="CA56" s="13">
        <v>0.2</v>
      </c>
      <c r="CB56" s="13">
        <v>0.2</v>
      </c>
      <c r="CC56" s="13">
        <v>0.2</v>
      </c>
      <c r="CD56" s="13">
        <v>0.2</v>
      </c>
      <c r="CE56" s="13">
        <v>0.2</v>
      </c>
      <c r="CF56" s="13">
        <v>0.2</v>
      </c>
      <c r="CG56" s="13">
        <v>0.2</v>
      </c>
      <c r="CH56" s="13">
        <v>0.2</v>
      </c>
      <c r="CI56" s="13">
        <v>0.2</v>
      </c>
      <c r="CJ56" s="13">
        <v>0.2</v>
      </c>
      <c r="CK56" s="13">
        <v>0.2</v>
      </c>
      <c r="CL56" s="13">
        <v>0.2</v>
      </c>
      <c r="CM56" s="13">
        <v>0.2</v>
      </c>
      <c r="CN56" s="13">
        <v>0.2</v>
      </c>
      <c r="CO56" s="13">
        <v>0.2</v>
      </c>
      <c r="CP56" s="13">
        <v>0.2</v>
      </c>
      <c r="CQ56" s="13">
        <v>0.2</v>
      </c>
      <c r="CR56" s="13">
        <v>0.2</v>
      </c>
      <c r="CS56" s="13">
        <v>0.2</v>
      </c>
      <c r="CT56" s="13">
        <v>0.2</v>
      </c>
      <c r="CU56" s="13">
        <v>0.2</v>
      </c>
      <c r="CV56" s="13">
        <v>0.2</v>
      </c>
      <c r="CW56" s="13">
        <v>0.2</v>
      </c>
      <c r="CX56" s="13">
        <v>0.2</v>
      </c>
      <c r="CY56" s="13">
        <v>0.2</v>
      </c>
      <c r="CZ56" s="13">
        <v>0.2</v>
      </c>
      <c r="DA56" s="13">
        <v>0.2</v>
      </c>
      <c r="DB56" s="13">
        <v>0.2</v>
      </c>
      <c r="DC56" s="13">
        <v>0.2</v>
      </c>
      <c r="DD56" s="13">
        <v>0.2</v>
      </c>
      <c r="DE56" s="13">
        <v>0.2</v>
      </c>
      <c r="DF56" s="13">
        <v>0.2</v>
      </c>
      <c r="DG56" s="13">
        <v>0.2</v>
      </c>
      <c r="DH56" s="13">
        <v>0.2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0</v>
      </c>
      <c r="DP56" s="13">
        <v>0</v>
      </c>
      <c r="DQ56" s="13">
        <v>0</v>
      </c>
      <c r="DR56" s="13">
        <v>0</v>
      </c>
      <c r="DS56" s="13">
        <v>0</v>
      </c>
      <c r="DT56" s="13">
        <v>0</v>
      </c>
      <c r="DU56" s="13">
        <v>0</v>
      </c>
      <c r="DV56" s="13">
        <v>0</v>
      </c>
      <c r="DW56" s="13">
        <v>0</v>
      </c>
      <c r="DX56" s="13">
        <v>0</v>
      </c>
      <c r="DY56" s="13">
        <v>0</v>
      </c>
      <c r="DZ56" s="13">
        <v>0</v>
      </c>
      <c r="EA56" s="13">
        <v>0</v>
      </c>
      <c r="EB56" s="13">
        <v>0</v>
      </c>
      <c r="EC56" s="13">
        <v>0</v>
      </c>
      <c r="ED56" s="13">
        <v>0</v>
      </c>
      <c r="EE56" s="13">
        <v>0</v>
      </c>
      <c r="EF56" s="13">
        <v>0</v>
      </c>
      <c r="EG56" s="13">
        <v>0</v>
      </c>
      <c r="EH56" s="13">
        <v>0</v>
      </c>
      <c r="EI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5">
        <f t="shared" si="1"/>
        <v>9.7999999999999989</v>
      </c>
    </row>
    <row r="57" spans="1:155" x14ac:dyDescent="0.2">
      <c r="A57" t="s">
        <v>54</v>
      </c>
      <c r="B57" s="13">
        <v>10.6</v>
      </c>
      <c r="C57" s="13">
        <v>10.63</v>
      </c>
      <c r="D57" s="13">
        <v>12.87</v>
      </c>
      <c r="E57" s="13">
        <v>15.81</v>
      </c>
      <c r="F57" s="13">
        <v>19.809999999999999</v>
      </c>
      <c r="G57" s="13">
        <v>20.66</v>
      </c>
      <c r="H57" s="13">
        <v>19.940000000000001</v>
      </c>
      <c r="I57" s="13">
        <v>17.88</v>
      </c>
      <c r="J57" s="13">
        <v>16.22</v>
      </c>
      <c r="K57" s="13">
        <v>15.35</v>
      </c>
      <c r="L57" s="13">
        <v>14.7</v>
      </c>
      <c r="M57" s="13">
        <v>14.2</v>
      </c>
      <c r="N57" s="13">
        <v>13.77</v>
      </c>
      <c r="O57" s="13">
        <v>13.69</v>
      </c>
      <c r="P57" s="13">
        <v>13.63</v>
      </c>
      <c r="Q57" s="13">
        <v>13.63</v>
      </c>
      <c r="R57" s="13">
        <v>13.56</v>
      </c>
      <c r="S57" s="13">
        <v>15.05</v>
      </c>
      <c r="T57" s="13">
        <v>17.73</v>
      </c>
      <c r="U57" s="13">
        <v>17.98</v>
      </c>
      <c r="V57" s="13">
        <v>17.62</v>
      </c>
      <c r="W57" s="13">
        <v>18.28</v>
      </c>
      <c r="X57" s="13">
        <v>18.88</v>
      </c>
      <c r="Y57" s="13">
        <v>19.66</v>
      </c>
      <c r="Z57" s="13">
        <v>20.09</v>
      </c>
      <c r="AA57" s="13">
        <v>20.45</v>
      </c>
      <c r="AB57" s="13">
        <v>23.54</v>
      </c>
      <c r="AC57" s="13">
        <v>25.48</v>
      </c>
      <c r="AD57" s="13">
        <v>25.38</v>
      </c>
      <c r="AE57" s="13">
        <v>27.26</v>
      </c>
      <c r="AF57" s="13">
        <v>25.19</v>
      </c>
      <c r="AG57" s="13">
        <v>23.84</v>
      </c>
      <c r="AH57" s="13">
        <v>21.76</v>
      </c>
      <c r="AI57" s="13">
        <v>18.63</v>
      </c>
      <c r="AJ57" s="13">
        <v>18.75</v>
      </c>
      <c r="AK57" s="13">
        <v>16.96</v>
      </c>
      <c r="AL57" s="13">
        <v>15.77</v>
      </c>
      <c r="AM57" s="13">
        <v>14.8</v>
      </c>
      <c r="AN57" s="13">
        <v>14.39</v>
      </c>
      <c r="AO57" s="13">
        <v>14.16</v>
      </c>
      <c r="AP57" s="13">
        <v>13.86</v>
      </c>
      <c r="AQ57" s="13">
        <v>14.09</v>
      </c>
      <c r="AR57" s="13">
        <v>12.97</v>
      </c>
      <c r="AS57" s="13">
        <v>11.7</v>
      </c>
      <c r="AT57" s="13">
        <v>11.35</v>
      </c>
      <c r="AU57" s="13">
        <v>11.28</v>
      </c>
      <c r="AV57" s="13">
        <v>11.82</v>
      </c>
      <c r="AW57" s="13">
        <v>18.21</v>
      </c>
      <c r="AX57" s="13">
        <v>20.87</v>
      </c>
      <c r="AY57" s="13">
        <v>20.010000000000002</v>
      </c>
      <c r="AZ57" s="13">
        <v>15.61</v>
      </c>
      <c r="BA57" s="13">
        <v>12.19</v>
      </c>
      <c r="BB57" s="13">
        <v>10.73</v>
      </c>
      <c r="BC57" s="13">
        <v>9.7799999999999994</v>
      </c>
      <c r="BD57" s="13">
        <v>10.67</v>
      </c>
      <c r="BE57" s="13">
        <v>11.35</v>
      </c>
      <c r="BF57" s="13">
        <v>10.199999999999999</v>
      </c>
      <c r="BG57" s="13">
        <v>11.92</v>
      </c>
      <c r="BH57" s="13">
        <v>17.690000000000001</v>
      </c>
      <c r="BI57" s="13">
        <v>17.21</v>
      </c>
      <c r="BJ57" s="13">
        <v>12.99</v>
      </c>
      <c r="BK57" s="13">
        <v>9.3699999999999992</v>
      </c>
      <c r="BL57" s="13">
        <v>4.68</v>
      </c>
      <c r="BM57" s="13">
        <v>1.61</v>
      </c>
      <c r="BN57" s="13">
        <v>1.52</v>
      </c>
      <c r="BO57" s="13">
        <v>1.44</v>
      </c>
      <c r="BP57" s="13">
        <v>1.32</v>
      </c>
      <c r="BQ57" s="13">
        <v>1.1000000000000001</v>
      </c>
      <c r="BR57" s="13">
        <v>0.66</v>
      </c>
      <c r="BS57" s="13">
        <v>0.48</v>
      </c>
      <c r="BT57" s="13">
        <v>0.47</v>
      </c>
      <c r="BU57" s="13">
        <v>0.47</v>
      </c>
      <c r="BV57" s="13">
        <v>0.54</v>
      </c>
      <c r="BW57" s="13">
        <v>0.53</v>
      </c>
      <c r="BX57" s="13">
        <v>0.51</v>
      </c>
      <c r="BY57" s="13">
        <v>0.56000000000000005</v>
      </c>
      <c r="BZ57" s="13">
        <v>0.98</v>
      </c>
      <c r="CA57" s="13">
        <v>1.36</v>
      </c>
      <c r="CB57" s="13">
        <v>1.72</v>
      </c>
      <c r="CC57" s="13">
        <v>4.33</v>
      </c>
      <c r="CD57" s="13">
        <v>5.33</v>
      </c>
      <c r="CE57" s="13">
        <v>9.8699999999999992</v>
      </c>
      <c r="CF57" s="13">
        <v>16.2</v>
      </c>
      <c r="CG57" s="13">
        <v>11.55</v>
      </c>
      <c r="CH57" s="13">
        <v>7.91</v>
      </c>
      <c r="CI57" s="13">
        <v>7.94</v>
      </c>
      <c r="CJ57" s="13">
        <v>8.06</v>
      </c>
      <c r="CK57" s="13">
        <v>8.19</v>
      </c>
      <c r="CL57" s="13">
        <v>8.2899999999999991</v>
      </c>
      <c r="CM57" s="13">
        <v>8.7100000000000009</v>
      </c>
      <c r="CN57" s="13">
        <v>11.32</v>
      </c>
      <c r="CO57" s="13">
        <v>11.7</v>
      </c>
      <c r="CP57" s="13">
        <v>11.65</v>
      </c>
      <c r="CQ57" s="13">
        <v>11.92</v>
      </c>
      <c r="CR57" s="13">
        <v>12</v>
      </c>
      <c r="CS57" s="13">
        <v>11.94</v>
      </c>
      <c r="CT57" s="13">
        <v>10.44</v>
      </c>
      <c r="CU57" s="13">
        <v>9.65</v>
      </c>
      <c r="CV57" s="13">
        <v>9.76</v>
      </c>
      <c r="CW57" s="13">
        <v>10.25</v>
      </c>
      <c r="CX57" s="13">
        <v>10.45</v>
      </c>
      <c r="CY57" s="13">
        <v>10.47</v>
      </c>
      <c r="CZ57" s="13">
        <v>10.49</v>
      </c>
      <c r="DA57" s="13">
        <v>10.08</v>
      </c>
      <c r="DB57" s="13">
        <v>9.85</v>
      </c>
      <c r="DC57" s="13">
        <v>8.82</v>
      </c>
      <c r="DD57" s="13">
        <v>6.78</v>
      </c>
      <c r="DE57" s="13">
        <v>6.1</v>
      </c>
      <c r="DF57" s="13">
        <v>5.53</v>
      </c>
      <c r="DG57" s="13">
        <v>5</v>
      </c>
      <c r="DH57" s="13">
        <v>4.5199999999999996</v>
      </c>
      <c r="DI57" s="13">
        <v>4.1399999999999997</v>
      </c>
      <c r="DJ57" s="13">
        <v>5.29</v>
      </c>
      <c r="DK57" s="13">
        <v>5.99</v>
      </c>
      <c r="DL57" s="13">
        <v>7.09</v>
      </c>
      <c r="DM57" s="13">
        <v>10.67</v>
      </c>
      <c r="DN57" s="13">
        <v>11.49</v>
      </c>
      <c r="DO57" s="13">
        <v>12.89</v>
      </c>
      <c r="DP57" s="13">
        <v>13.89</v>
      </c>
      <c r="DQ57" s="13">
        <v>14</v>
      </c>
      <c r="DR57" s="13">
        <v>18.350000000000001</v>
      </c>
      <c r="DS57" s="13">
        <v>21.09</v>
      </c>
      <c r="DT57" s="13">
        <v>21.1</v>
      </c>
      <c r="DU57" s="13">
        <v>16.78</v>
      </c>
      <c r="DV57" s="13">
        <v>8.82</v>
      </c>
      <c r="DW57" s="13">
        <v>0.21</v>
      </c>
      <c r="DX57" s="13">
        <v>0.21</v>
      </c>
      <c r="DY57" s="13">
        <v>0.19</v>
      </c>
      <c r="DZ57" s="13">
        <v>0.13</v>
      </c>
      <c r="EA57" s="13">
        <v>0</v>
      </c>
      <c r="EB57" s="13">
        <v>0</v>
      </c>
      <c r="EC57" s="13">
        <v>0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0</v>
      </c>
      <c r="EQ57" s="13">
        <v>0</v>
      </c>
      <c r="ER57" s="13">
        <v>0</v>
      </c>
      <c r="ES57" s="13">
        <v>0</v>
      </c>
      <c r="ET57" s="13">
        <v>0</v>
      </c>
      <c r="EU57" s="13">
        <v>0</v>
      </c>
      <c r="EV57" s="13">
        <v>0</v>
      </c>
      <c r="EW57" s="13">
        <v>0</v>
      </c>
      <c r="EX57" s="13">
        <v>0</v>
      </c>
      <c r="EY57" s="5">
        <f t="shared" si="1"/>
        <v>1491.8500000000004</v>
      </c>
    </row>
    <row r="58" spans="1:155" x14ac:dyDescent="0.2">
      <c r="A58" t="s">
        <v>55</v>
      </c>
      <c r="B58" s="13">
        <v>2</v>
      </c>
      <c r="C58" s="13">
        <v>2</v>
      </c>
      <c r="D58" s="13">
        <v>2</v>
      </c>
      <c r="E58" s="13">
        <v>2</v>
      </c>
      <c r="F58" s="13">
        <v>2</v>
      </c>
      <c r="G58" s="13">
        <v>2</v>
      </c>
      <c r="H58" s="13">
        <v>2</v>
      </c>
      <c r="I58" s="13">
        <v>2</v>
      </c>
      <c r="J58" s="13">
        <v>2</v>
      </c>
      <c r="K58" s="13">
        <v>2</v>
      </c>
      <c r="L58" s="13">
        <v>2</v>
      </c>
      <c r="M58" s="13">
        <v>2</v>
      </c>
      <c r="N58" s="13">
        <v>2</v>
      </c>
      <c r="O58" s="13">
        <v>2</v>
      </c>
      <c r="P58" s="13">
        <v>6</v>
      </c>
      <c r="Q58" s="13">
        <v>12</v>
      </c>
      <c r="R58" s="13">
        <v>12</v>
      </c>
      <c r="S58" s="13">
        <v>12</v>
      </c>
      <c r="T58" s="13">
        <v>12</v>
      </c>
      <c r="U58" s="13">
        <v>18.5</v>
      </c>
      <c r="V58" s="13">
        <v>22</v>
      </c>
      <c r="W58" s="13">
        <v>22</v>
      </c>
      <c r="X58" s="13">
        <v>22</v>
      </c>
      <c r="Y58" s="13">
        <v>22</v>
      </c>
      <c r="Z58" s="13">
        <v>22</v>
      </c>
      <c r="AA58" s="13">
        <v>22</v>
      </c>
      <c r="AB58" s="13">
        <v>22</v>
      </c>
      <c r="AC58" s="13">
        <v>22</v>
      </c>
      <c r="AD58" s="13">
        <v>22</v>
      </c>
      <c r="AE58" s="13">
        <v>22</v>
      </c>
      <c r="AF58" s="13">
        <v>22</v>
      </c>
      <c r="AG58" s="13">
        <v>22</v>
      </c>
      <c r="AH58" s="13">
        <v>22</v>
      </c>
      <c r="AI58" s="13">
        <v>22</v>
      </c>
      <c r="AJ58" s="13">
        <v>22</v>
      </c>
      <c r="AK58" s="13">
        <v>22</v>
      </c>
      <c r="AL58" s="13">
        <v>22</v>
      </c>
      <c r="AM58" s="13">
        <v>22</v>
      </c>
      <c r="AN58" s="13">
        <v>22</v>
      </c>
      <c r="AO58" s="13">
        <v>22</v>
      </c>
      <c r="AP58" s="13">
        <v>22</v>
      </c>
      <c r="AQ58" s="13">
        <v>22</v>
      </c>
      <c r="AR58" s="13">
        <v>22</v>
      </c>
      <c r="AS58" s="13">
        <v>22</v>
      </c>
      <c r="AT58" s="13">
        <v>22</v>
      </c>
      <c r="AU58" s="13">
        <v>22</v>
      </c>
      <c r="AV58" s="13">
        <v>22</v>
      </c>
      <c r="AW58" s="13">
        <v>22</v>
      </c>
      <c r="AX58" s="13">
        <v>1.1299999999999999</v>
      </c>
      <c r="AY58" s="13">
        <v>1.29</v>
      </c>
      <c r="AZ58" s="13">
        <v>1.31</v>
      </c>
      <c r="BA58" s="13">
        <v>1.31</v>
      </c>
      <c r="BB58" s="13">
        <v>1.31</v>
      </c>
      <c r="BC58" s="13">
        <v>1.3</v>
      </c>
      <c r="BD58" s="13">
        <v>1.29</v>
      </c>
      <c r="BE58" s="13">
        <v>1.28</v>
      </c>
      <c r="BF58" s="13">
        <v>0.99</v>
      </c>
      <c r="BG58" s="13">
        <v>0.98</v>
      </c>
      <c r="BH58" s="13">
        <v>0.95</v>
      </c>
      <c r="BI58" s="13">
        <v>0.94</v>
      </c>
      <c r="BJ58" s="13">
        <v>0.96</v>
      </c>
      <c r="BK58" s="13">
        <v>0.82</v>
      </c>
      <c r="BL58" s="13">
        <v>0.69</v>
      </c>
      <c r="BM58" s="13">
        <v>0.67</v>
      </c>
      <c r="BN58" s="13">
        <v>0.65</v>
      </c>
      <c r="BO58" s="13">
        <v>0.63</v>
      </c>
      <c r="BP58" s="13">
        <v>0.61</v>
      </c>
      <c r="BQ58" s="13">
        <v>0.64</v>
      </c>
      <c r="BR58" s="13">
        <v>0.65</v>
      </c>
      <c r="BS58" s="13">
        <v>0.63</v>
      </c>
      <c r="BT58" s="13">
        <v>0.63</v>
      </c>
      <c r="BU58" s="13">
        <v>0.61</v>
      </c>
      <c r="BV58" s="13">
        <v>0.56000000000000005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  <c r="DC58" s="13">
        <v>0</v>
      </c>
      <c r="DD58" s="13">
        <v>0</v>
      </c>
      <c r="DE58" s="13">
        <v>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v>0</v>
      </c>
      <c r="DL58" s="13">
        <v>0</v>
      </c>
      <c r="DM58" s="13">
        <v>0</v>
      </c>
      <c r="DN58" s="13">
        <v>0</v>
      </c>
      <c r="DO58" s="13">
        <v>0</v>
      </c>
      <c r="DP58" s="13">
        <v>0</v>
      </c>
      <c r="DQ58" s="13">
        <v>0</v>
      </c>
      <c r="DR58" s="13">
        <v>0</v>
      </c>
      <c r="DS58" s="13">
        <v>0</v>
      </c>
      <c r="DT58" s="13">
        <v>0</v>
      </c>
      <c r="DU58" s="13">
        <v>0</v>
      </c>
      <c r="DV58" s="13">
        <v>0</v>
      </c>
      <c r="DW58" s="13">
        <v>0</v>
      </c>
      <c r="DX58" s="13">
        <v>0</v>
      </c>
      <c r="DY58" s="13">
        <v>0</v>
      </c>
      <c r="DZ58" s="13">
        <v>0</v>
      </c>
      <c r="EA58" s="13">
        <v>0</v>
      </c>
      <c r="EB58" s="13">
        <v>0</v>
      </c>
      <c r="EC58" s="13">
        <v>0</v>
      </c>
      <c r="ED58" s="13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0</v>
      </c>
      <c r="EL58" s="13">
        <v>0</v>
      </c>
      <c r="EM58" s="13">
        <v>0</v>
      </c>
      <c r="EN58" s="13">
        <v>0</v>
      </c>
      <c r="EO58" s="13">
        <v>0</v>
      </c>
      <c r="EP58" s="13">
        <v>0</v>
      </c>
      <c r="EQ58" s="13">
        <v>0</v>
      </c>
      <c r="ER58" s="13">
        <v>0</v>
      </c>
      <c r="ES58" s="13">
        <v>0</v>
      </c>
      <c r="ET58" s="13">
        <v>0</v>
      </c>
      <c r="EU58" s="13">
        <v>0</v>
      </c>
      <c r="EV58" s="13">
        <v>0</v>
      </c>
      <c r="EW58" s="13">
        <v>0</v>
      </c>
      <c r="EX58" s="13">
        <v>0</v>
      </c>
      <c r="EY58" s="5">
        <f t="shared" si="1"/>
        <v>739.32999999999981</v>
      </c>
    </row>
    <row r="59" spans="1:155" x14ac:dyDescent="0.2">
      <c r="A59" t="s">
        <v>56</v>
      </c>
      <c r="B59" s="13">
        <v>20</v>
      </c>
      <c r="C59" s="13">
        <v>20</v>
      </c>
      <c r="D59" s="13">
        <v>20</v>
      </c>
      <c r="E59" s="13">
        <v>20</v>
      </c>
      <c r="F59" s="13">
        <v>20</v>
      </c>
      <c r="G59" s="13">
        <v>20</v>
      </c>
      <c r="H59" s="13">
        <v>20</v>
      </c>
      <c r="I59" s="13">
        <v>20</v>
      </c>
      <c r="J59" s="13">
        <v>20</v>
      </c>
      <c r="K59" s="13">
        <v>20</v>
      </c>
      <c r="L59" s="13">
        <v>20</v>
      </c>
      <c r="M59" s="13">
        <v>20</v>
      </c>
      <c r="N59" s="13">
        <v>20</v>
      </c>
      <c r="O59" s="13">
        <v>20</v>
      </c>
      <c r="P59" s="13">
        <v>23</v>
      </c>
      <c r="Q59" s="13">
        <v>23</v>
      </c>
      <c r="R59" s="13">
        <v>23</v>
      </c>
      <c r="S59" s="13">
        <v>23</v>
      </c>
      <c r="T59" s="13">
        <v>23</v>
      </c>
      <c r="U59" s="13">
        <v>35</v>
      </c>
      <c r="V59" s="13">
        <v>48</v>
      </c>
      <c r="W59" s="13">
        <v>46.52</v>
      </c>
      <c r="X59" s="13">
        <v>46.3</v>
      </c>
      <c r="Y59" s="13">
        <v>46.2</v>
      </c>
      <c r="Z59" s="13">
        <v>46.1</v>
      </c>
      <c r="AA59" s="13">
        <v>46</v>
      </c>
      <c r="AB59" s="13">
        <v>46</v>
      </c>
      <c r="AC59" s="13">
        <v>45.95</v>
      </c>
      <c r="AD59" s="13">
        <v>45.95</v>
      </c>
      <c r="AE59" s="13">
        <v>45.89</v>
      </c>
      <c r="AF59" s="13">
        <v>45.89</v>
      </c>
      <c r="AG59" s="13">
        <v>45.89</v>
      </c>
      <c r="AH59" s="13">
        <v>45.9</v>
      </c>
      <c r="AI59" s="13">
        <v>46</v>
      </c>
      <c r="AJ59" s="13">
        <v>46</v>
      </c>
      <c r="AK59" s="13">
        <v>46</v>
      </c>
      <c r="AL59" s="13">
        <v>46</v>
      </c>
      <c r="AM59" s="13">
        <v>46</v>
      </c>
      <c r="AN59" s="13">
        <v>46</v>
      </c>
      <c r="AO59" s="13">
        <v>46</v>
      </c>
      <c r="AP59" s="13">
        <v>46</v>
      </c>
      <c r="AQ59" s="13">
        <v>45</v>
      </c>
      <c r="AR59" s="13">
        <v>45</v>
      </c>
      <c r="AS59" s="13">
        <v>45</v>
      </c>
      <c r="AT59" s="13">
        <v>45</v>
      </c>
      <c r="AU59" s="13">
        <v>46</v>
      </c>
      <c r="AV59" s="13">
        <v>46</v>
      </c>
      <c r="AW59" s="13">
        <v>46</v>
      </c>
      <c r="AX59" s="13">
        <v>46</v>
      </c>
      <c r="AY59" s="13">
        <v>54</v>
      </c>
      <c r="AZ59" s="13">
        <v>60</v>
      </c>
      <c r="BA59" s="13">
        <v>62</v>
      </c>
      <c r="BB59" s="13">
        <v>62</v>
      </c>
      <c r="BC59" s="13">
        <v>62</v>
      </c>
      <c r="BD59" s="13">
        <v>62</v>
      </c>
      <c r="BE59" s="13">
        <v>46</v>
      </c>
      <c r="BF59" s="13">
        <v>46</v>
      </c>
      <c r="BG59" s="13">
        <v>46</v>
      </c>
      <c r="BH59" s="13">
        <v>46</v>
      </c>
      <c r="BI59" s="13">
        <v>46</v>
      </c>
      <c r="BJ59" s="13">
        <v>46</v>
      </c>
      <c r="BK59" s="13">
        <v>33.1</v>
      </c>
      <c r="BL59" s="13">
        <v>22.84</v>
      </c>
      <c r="BM59" s="13">
        <v>22.5</v>
      </c>
      <c r="BN59" s="13">
        <v>22.5</v>
      </c>
      <c r="BO59" s="13">
        <v>22.5</v>
      </c>
      <c r="BP59" s="13">
        <v>22.5</v>
      </c>
      <c r="BQ59" s="13">
        <v>22.5</v>
      </c>
      <c r="BR59" s="13">
        <v>22.5</v>
      </c>
      <c r="BS59" s="13">
        <v>22.5</v>
      </c>
      <c r="BT59" s="13">
        <v>22.5</v>
      </c>
      <c r="BU59" s="13">
        <v>10</v>
      </c>
      <c r="BV59" s="13">
        <v>0.56000000000000005</v>
      </c>
      <c r="BW59" s="13">
        <v>0.1</v>
      </c>
      <c r="BX59" s="13">
        <v>0.15</v>
      </c>
      <c r="BY59" s="13">
        <v>0.05</v>
      </c>
      <c r="BZ59" s="13">
        <v>0.02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  <c r="CX59" s="13">
        <v>0</v>
      </c>
      <c r="CY59" s="13">
        <v>0</v>
      </c>
      <c r="CZ59" s="13">
        <v>0</v>
      </c>
      <c r="DA59" s="13">
        <v>0</v>
      </c>
      <c r="DB59" s="13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3">
        <v>0</v>
      </c>
      <c r="DK59" s="13">
        <v>0</v>
      </c>
      <c r="DL59" s="13">
        <v>0</v>
      </c>
      <c r="DM59" s="13">
        <v>0</v>
      </c>
      <c r="DN59" s="13">
        <v>0</v>
      </c>
      <c r="DO59" s="13">
        <v>0</v>
      </c>
      <c r="DP59" s="13">
        <v>0</v>
      </c>
      <c r="DQ59" s="13">
        <v>0</v>
      </c>
      <c r="DR59" s="13">
        <v>0</v>
      </c>
      <c r="DS59" s="13">
        <v>0</v>
      </c>
      <c r="DT59" s="13">
        <v>0</v>
      </c>
      <c r="DU59" s="13">
        <v>0</v>
      </c>
      <c r="DV59" s="13">
        <v>0</v>
      </c>
      <c r="DW59" s="13">
        <v>0</v>
      </c>
      <c r="DX59" s="13">
        <v>0</v>
      </c>
      <c r="DY59" s="13">
        <v>0</v>
      </c>
      <c r="DZ59" s="13">
        <v>0</v>
      </c>
      <c r="EA59" s="13">
        <v>0</v>
      </c>
      <c r="EB59" s="13">
        <v>0</v>
      </c>
      <c r="EC59" s="13">
        <v>0</v>
      </c>
      <c r="ED59" s="13">
        <v>0</v>
      </c>
      <c r="EE59" s="13">
        <v>0</v>
      </c>
      <c r="EF59" s="13">
        <v>0</v>
      </c>
      <c r="EG59" s="13">
        <v>0</v>
      </c>
      <c r="EH59" s="13">
        <v>0</v>
      </c>
      <c r="EI59" s="13">
        <v>0</v>
      </c>
      <c r="EJ59" s="13">
        <v>0</v>
      </c>
      <c r="EK59" s="13">
        <v>0</v>
      </c>
      <c r="EL59" s="13">
        <v>0</v>
      </c>
      <c r="EM59" s="13">
        <v>0</v>
      </c>
      <c r="EN59" s="13">
        <v>0</v>
      </c>
      <c r="EO59" s="13">
        <v>0</v>
      </c>
      <c r="EP59" s="13">
        <v>0</v>
      </c>
      <c r="EQ59" s="13">
        <v>0</v>
      </c>
      <c r="ER59" s="13">
        <v>0</v>
      </c>
      <c r="ES59" s="13">
        <v>0</v>
      </c>
      <c r="ET59" s="13">
        <v>0</v>
      </c>
      <c r="EU59" s="13">
        <v>0</v>
      </c>
      <c r="EV59" s="13">
        <v>0</v>
      </c>
      <c r="EW59" s="13">
        <v>0</v>
      </c>
      <c r="EX59" s="13">
        <v>0</v>
      </c>
      <c r="EY59" s="5">
        <f t="shared" si="1"/>
        <v>2647.4100000000003</v>
      </c>
    </row>
    <row r="60" spans="1:155" x14ac:dyDescent="0.2">
      <c r="A60" t="s">
        <v>57</v>
      </c>
      <c r="B60" s="1">
        <f t="shared" ref="B60:AG60" si="2">SUM(B11:B59)-B53</f>
        <v>152.15999999999997</v>
      </c>
      <c r="C60" s="1">
        <f t="shared" si="2"/>
        <v>154.6</v>
      </c>
      <c r="D60" s="1">
        <f t="shared" si="2"/>
        <v>164.14000000000001</v>
      </c>
      <c r="E60" s="1">
        <f t="shared" si="2"/>
        <v>170.55999999999997</v>
      </c>
      <c r="F60" s="1">
        <f t="shared" si="2"/>
        <v>178.65999999999997</v>
      </c>
      <c r="G60" s="1">
        <f t="shared" si="2"/>
        <v>196.29</v>
      </c>
      <c r="H60" s="1">
        <f t="shared" si="2"/>
        <v>194.45999999999998</v>
      </c>
      <c r="I60" s="1">
        <f t="shared" si="2"/>
        <v>189.60000000000002</v>
      </c>
      <c r="J60" s="1">
        <f t="shared" si="2"/>
        <v>204.11000000000004</v>
      </c>
      <c r="K60" s="1">
        <f t="shared" si="2"/>
        <v>206.18000000000006</v>
      </c>
      <c r="L60" s="1">
        <f t="shared" si="2"/>
        <v>204.09000000000003</v>
      </c>
      <c r="M60" s="1">
        <f t="shared" si="2"/>
        <v>199.82</v>
      </c>
      <c r="N60" s="1">
        <f t="shared" si="2"/>
        <v>203.67000000000002</v>
      </c>
      <c r="O60" s="1">
        <f t="shared" si="2"/>
        <v>211.58</v>
      </c>
      <c r="P60" s="1">
        <f t="shared" si="2"/>
        <v>227.23000000000002</v>
      </c>
      <c r="Q60" s="1">
        <f t="shared" si="2"/>
        <v>244.83999999999997</v>
      </c>
      <c r="R60" s="1">
        <f t="shared" si="2"/>
        <v>264.58</v>
      </c>
      <c r="S60" s="1">
        <f t="shared" si="2"/>
        <v>272.23</v>
      </c>
      <c r="T60" s="1">
        <f t="shared" si="2"/>
        <v>306.39000000000004</v>
      </c>
      <c r="U60" s="1">
        <f t="shared" si="2"/>
        <v>408.34999999999997</v>
      </c>
      <c r="V60" s="1">
        <f t="shared" si="2"/>
        <v>458.62999999999994</v>
      </c>
      <c r="W60" s="1">
        <f t="shared" si="2"/>
        <v>438.49</v>
      </c>
      <c r="X60" s="1">
        <f t="shared" si="2"/>
        <v>453.78999999999996</v>
      </c>
      <c r="Y60" s="1">
        <f t="shared" si="2"/>
        <v>463.1400000000001</v>
      </c>
      <c r="Z60" s="1">
        <f t="shared" si="2"/>
        <v>466.29999999999995</v>
      </c>
      <c r="AA60" s="1">
        <f t="shared" si="2"/>
        <v>481.86</v>
      </c>
      <c r="AB60" s="1">
        <f t="shared" si="2"/>
        <v>498.09000000000015</v>
      </c>
      <c r="AC60" s="1">
        <f t="shared" si="2"/>
        <v>507.57000000000011</v>
      </c>
      <c r="AD60" s="1">
        <f t="shared" si="2"/>
        <v>531.67000000000007</v>
      </c>
      <c r="AE60" s="1">
        <f t="shared" si="2"/>
        <v>531.62000000000012</v>
      </c>
      <c r="AF60" s="1">
        <f t="shared" si="2"/>
        <v>529.78</v>
      </c>
      <c r="AG60" s="1">
        <f t="shared" si="2"/>
        <v>565.87</v>
      </c>
      <c r="AH60" s="1">
        <f t="shared" ref="AH60:BM60" si="3">SUM(AH11:AH59)-AH53</f>
        <v>592.33999999999992</v>
      </c>
      <c r="AI60" s="1">
        <f t="shared" si="3"/>
        <v>626.73</v>
      </c>
      <c r="AJ60" s="1">
        <f t="shared" si="3"/>
        <v>598.02</v>
      </c>
      <c r="AK60" s="1">
        <f t="shared" si="3"/>
        <v>595.32000000000016</v>
      </c>
      <c r="AL60" s="1">
        <f t="shared" si="3"/>
        <v>620.42999999999995</v>
      </c>
      <c r="AM60" s="1">
        <f t="shared" si="3"/>
        <v>612.31999999999994</v>
      </c>
      <c r="AN60" s="1">
        <f t="shared" si="3"/>
        <v>592.79</v>
      </c>
      <c r="AO60" s="1">
        <f t="shared" si="3"/>
        <v>549.07999999999993</v>
      </c>
      <c r="AP60" s="1">
        <f t="shared" si="3"/>
        <v>521.34999999999991</v>
      </c>
      <c r="AQ60" s="1">
        <f t="shared" si="3"/>
        <v>520.16000000000008</v>
      </c>
      <c r="AR60" s="1">
        <f t="shared" si="3"/>
        <v>512.96000000000015</v>
      </c>
      <c r="AS60" s="1">
        <f t="shared" si="3"/>
        <v>510.33</v>
      </c>
      <c r="AT60" s="1">
        <f t="shared" si="3"/>
        <v>505.27000000000004</v>
      </c>
      <c r="AU60" s="1">
        <f t="shared" si="3"/>
        <v>485.53</v>
      </c>
      <c r="AV60" s="1">
        <f t="shared" si="3"/>
        <v>462.15000000000003</v>
      </c>
      <c r="AW60" s="1">
        <f t="shared" si="3"/>
        <v>482.64999999999986</v>
      </c>
      <c r="AX60" s="1">
        <f t="shared" si="3"/>
        <v>484.1</v>
      </c>
      <c r="AY60" s="1">
        <f t="shared" si="3"/>
        <v>490.5100000000001</v>
      </c>
      <c r="AZ60" s="1">
        <f t="shared" si="3"/>
        <v>453.78000000000003</v>
      </c>
      <c r="BA60" s="1">
        <f t="shared" si="3"/>
        <v>448.36000000000007</v>
      </c>
      <c r="BB60" s="1">
        <f t="shared" si="3"/>
        <v>450.53</v>
      </c>
      <c r="BC60" s="1">
        <f t="shared" si="3"/>
        <v>435.09999999999991</v>
      </c>
      <c r="BD60" s="1">
        <f t="shared" si="3"/>
        <v>434.85999999999996</v>
      </c>
      <c r="BE60" s="1">
        <f t="shared" si="3"/>
        <v>420.88000000000005</v>
      </c>
      <c r="BF60" s="1">
        <f t="shared" si="3"/>
        <v>427.66</v>
      </c>
      <c r="BG60" s="1">
        <f t="shared" si="3"/>
        <v>449.55</v>
      </c>
      <c r="BH60" s="1">
        <f t="shared" si="3"/>
        <v>458.05999999999995</v>
      </c>
      <c r="BI60" s="1">
        <f t="shared" si="3"/>
        <v>438.79999999999995</v>
      </c>
      <c r="BJ60" s="1">
        <f t="shared" si="3"/>
        <v>417.67</v>
      </c>
      <c r="BK60" s="1">
        <f t="shared" si="3"/>
        <v>383.75999999999993</v>
      </c>
      <c r="BL60" s="1">
        <f t="shared" si="3"/>
        <v>367.43999999999994</v>
      </c>
      <c r="BM60" s="1">
        <f t="shared" si="3"/>
        <v>345.98000000000008</v>
      </c>
      <c r="BN60" s="1">
        <f t="shared" ref="BN60:CS60" si="4">SUM(BN11:BN59)-BN53</f>
        <v>357.95999999999992</v>
      </c>
      <c r="BO60" s="1">
        <f t="shared" si="4"/>
        <v>353.9</v>
      </c>
      <c r="BP60" s="1">
        <f t="shared" si="4"/>
        <v>342.4</v>
      </c>
      <c r="BQ60" s="1">
        <f t="shared" si="4"/>
        <v>322.99999999999994</v>
      </c>
      <c r="BR60" s="1">
        <f t="shared" si="4"/>
        <v>306.73</v>
      </c>
      <c r="BS60" s="1">
        <f t="shared" si="4"/>
        <v>298.92</v>
      </c>
      <c r="BT60" s="1">
        <f t="shared" si="4"/>
        <v>299.61</v>
      </c>
      <c r="BU60" s="1">
        <f t="shared" si="4"/>
        <v>393.1099999999999</v>
      </c>
      <c r="BV60" s="1">
        <f t="shared" si="4"/>
        <v>380.75</v>
      </c>
      <c r="BW60" s="1">
        <f t="shared" si="4"/>
        <v>346.05999999999995</v>
      </c>
      <c r="BX60" s="1">
        <f t="shared" si="4"/>
        <v>330.17999999999984</v>
      </c>
      <c r="BY60" s="1">
        <f t="shared" si="4"/>
        <v>312.77</v>
      </c>
      <c r="BZ60" s="1">
        <f t="shared" si="4"/>
        <v>301.61</v>
      </c>
      <c r="CA60" s="1">
        <f t="shared" si="4"/>
        <v>295.57000000000005</v>
      </c>
      <c r="CB60" s="1">
        <f t="shared" si="4"/>
        <v>304.37999999999988</v>
      </c>
      <c r="CC60" s="1">
        <f t="shared" si="4"/>
        <v>298.55999999999995</v>
      </c>
      <c r="CD60" s="1">
        <f t="shared" si="4"/>
        <v>260.7299999999999</v>
      </c>
      <c r="CE60" s="1">
        <f t="shared" si="4"/>
        <v>262.64999999999998</v>
      </c>
      <c r="CF60" s="1">
        <f t="shared" si="4"/>
        <v>257.15999999999997</v>
      </c>
      <c r="CG60" s="1">
        <f t="shared" si="4"/>
        <v>243.07000000000002</v>
      </c>
      <c r="CH60" s="1">
        <f t="shared" si="4"/>
        <v>221.95999999999998</v>
      </c>
      <c r="CI60" s="1">
        <f t="shared" si="4"/>
        <v>206.20000000000002</v>
      </c>
      <c r="CJ60" s="1">
        <f t="shared" si="4"/>
        <v>203.89</v>
      </c>
      <c r="CK60" s="1">
        <f t="shared" si="4"/>
        <v>201.71</v>
      </c>
      <c r="CL60" s="1">
        <f t="shared" si="4"/>
        <v>183.26</v>
      </c>
      <c r="CM60" s="1">
        <f t="shared" si="4"/>
        <v>172.89000000000001</v>
      </c>
      <c r="CN60" s="1">
        <f t="shared" si="4"/>
        <v>173.97</v>
      </c>
      <c r="CO60" s="1">
        <f t="shared" si="4"/>
        <v>169.25000000000003</v>
      </c>
      <c r="CP60" s="1">
        <f t="shared" si="4"/>
        <v>143.87</v>
      </c>
      <c r="CQ60" s="1">
        <f t="shared" si="4"/>
        <v>113.56</v>
      </c>
      <c r="CR60" s="1">
        <f t="shared" si="4"/>
        <v>112.28</v>
      </c>
      <c r="CS60" s="1">
        <f t="shared" si="4"/>
        <v>123.7</v>
      </c>
      <c r="CT60" s="1">
        <f t="shared" ref="CT60:DY60" si="5">SUM(CT11:CT59)-CT53</f>
        <v>137.05000000000001</v>
      </c>
      <c r="CU60" s="1">
        <f t="shared" si="5"/>
        <v>138.21000000000004</v>
      </c>
      <c r="CV60" s="1">
        <f t="shared" si="5"/>
        <v>137.71999999999997</v>
      </c>
      <c r="CW60" s="1">
        <f t="shared" si="5"/>
        <v>132.20999999999998</v>
      </c>
      <c r="CX60" s="1">
        <f t="shared" si="5"/>
        <v>131.02999999999997</v>
      </c>
      <c r="CY60" s="1">
        <f t="shared" si="5"/>
        <v>131.08999999999997</v>
      </c>
      <c r="CZ60" s="1">
        <f t="shared" si="5"/>
        <v>128.19999999999999</v>
      </c>
      <c r="DA60" s="1">
        <f t="shared" si="5"/>
        <v>125.79999999999998</v>
      </c>
      <c r="DB60" s="1">
        <f t="shared" si="5"/>
        <v>126.19999999999996</v>
      </c>
      <c r="DC60" s="1">
        <f t="shared" si="5"/>
        <v>127.63</v>
      </c>
      <c r="DD60" s="1">
        <f t="shared" si="5"/>
        <v>126.02999999999999</v>
      </c>
      <c r="DE60" s="1">
        <f t="shared" si="5"/>
        <v>122.08999999999996</v>
      </c>
      <c r="DF60" s="1">
        <f t="shared" si="5"/>
        <v>119.66</v>
      </c>
      <c r="DG60" s="1">
        <f t="shared" si="5"/>
        <v>117.78</v>
      </c>
      <c r="DH60" s="1">
        <f t="shared" si="5"/>
        <v>110.08000000000001</v>
      </c>
      <c r="DI60" s="1">
        <f t="shared" si="5"/>
        <v>121.44</v>
      </c>
      <c r="DJ60" s="1">
        <f t="shared" si="5"/>
        <v>140.25</v>
      </c>
      <c r="DK60" s="1">
        <f t="shared" si="5"/>
        <v>134.53</v>
      </c>
      <c r="DL60" s="1">
        <f t="shared" si="5"/>
        <v>152.11000000000001</v>
      </c>
      <c r="DM60" s="1">
        <f t="shared" si="5"/>
        <v>157.64999999999998</v>
      </c>
      <c r="DN60" s="1">
        <f t="shared" si="5"/>
        <v>139.68000000000004</v>
      </c>
      <c r="DO60" s="1">
        <f t="shared" si="5"/>
        <v>143.80000000000001</v>
      </c>
      <c r="DP60" s="1">
        <f t="shared" si="5"/>
        <v>144.54</v>
      </c>
      <c r="DQ60" s="1">
        <f t="shared" si="5"/>
        <v>154.05000000000001</v>
      </c>
      <c r="DR60" s="1">
        <f t="shared" si="5"/>
        <v>158.98000000000002</v>
      </c>
      <c r="DS60" s="1">
        <f t="shared" si="5"/>
        <v>154.68</v>
      </c>
      <c r="DT60" s="1">
        <f t="shared" si="5"/>
        <v>151.45999999999998</v>
      </c>
      <c r="DU60" s="1">
        <f t="shared" si="5"/>
        <v>144.11000000000001</v>
      </c>
      <c r="DV60" s="1">
        <f t="shared" si="5"/>
        <v>133.63</v>
      </c>
      <c r="DW60" s="1">
        <f t="shared" si="5"/>
        <v>120.62</v>
      </c>
      <c r="DX60" s="1">
        <f t="shared" si="5"/>
        <v>117.03</v>
      </c>
      <c r="DY60" s="1">
        <f t="shared" si="5"/>
        <v>114.92999999999998</v>
      </c>
      <c r="DZ60" s="1">
        <f t="shared" ref="DZ60:FE60" si="6">SUM(DZ11:DZ59)-DZ53</f>
        <v>114.38</v>
      </c>
      <c r="EA60" s="1">
        <f t="shared" si="6"/>
        <v>114.59000000000002</v>
      </c>
      <c r="EB60" s="1">
        <f t="shared" si="6"/>
        <v>116.55000000000001</v>
      </c>
      <c r="EC60" s="1">
        <f t="shared" si="6"/>
        <v>122.08000000000001</v>
      </c>
      <c r="ED60" s="1">
        <f t="shared" si="6"/>
        <v>148.36000000000001</v>
      </c>
      <c r="EE60" s="1">
        <f t="shared" si="6"/>
        <v>138.91000000000003</v>
      </c>
      <c r="EF60" s="1">
        <f t="shared" si="6"/>
        <v>126</v>
      </c>
      <c r="EG60" s="1">
        <f t="shared" si="6"/>
        <v>123.35</v>
      </c>
      <c r="EH60" s="1">
        <f t="shared" si="6"/>
        <v>121.92000000000002</v>
      </c>
      <c r="EI60" s="1">
        <f t="shared" si="6"/>
        <v>120.25</v>
      </c>
      <c r="EJ60" s="1">
        <f t="shared" si="6"/>
        <v>116.98</v>
      </c>
      <c r="EK60" s="1">
        <f t="shared" si="6"/>
        <v>116.52000000000001</v>
      </c>
      <c r="EL60" s="1">
        <f t="shared" si="6"/>
        <v>117.47</v>
      </c>
      <c r="EM60" s="1">
        <f t="shared" si="6"/>
        <v>115.91000000000003</v>
      </c>
      <c r="EN60" s="1">
        <f t="shared" si="6"/>
        <v>116.32</v>
      </c>
      <c r="EO60" s="1">
        <f t="shared" si="6"/>
        <v>115.91</v>
      </c>
      <c r="EP60" s="1">
        <f t="shared" si="6"/>
        <v>117.80000000000001</v>
      </c>
      <c r="EQ60" s="1">
        <f t="shared" si="6"/>
        <v>118.72</v>
      </c>
      <c r="ER60" s="1">
        <f t="shared" si="6"/>
        <v>114.88</v>
      </c>
      <c r="ES60" s="1">
        <f t="shared" si="6"/>
        <v>112.12</v>
      </c>
      <c r="ET60" s="1">
        <f t="shared" si="6"/>
        <v>110.07000000000001</v>
      </c>
      <c r="EU60" s="1">
        <f t="shared" si="6"/>
        <v>114.53999999999999</v>
      </c>
      <c r="EV60" s="1">
        <f t="shared" si="6"/>
        <v>174.52</v>
      </c>
      <c r="EW60" s="1">
        <f t="shared" si="6"/>
        <v>121.20000000000002</v>
      </c>
      <c r="EX60" s="1">
        <f t="shared" si="6"/>
        <v>73.62</v>
      </c>
      <c r="EY60" s="5">
        <f t="shared" si="1"/>
        <v>41567.720000000016</v>
      </c>
    </row>
    <row r="61" spans="1:155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5"/>
    </row>
    <row r="62" spans="1:155" x14ac:dyDescent="0.2">
      <c r="A62" t="s">
        <v>58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 s="14">
        <v>0</v>
      </c>
      <c r="BY62" s="14">
        <v>0.94</v>
      </c>
      <c r="BZ62" s="14">
        <v>0.94</v>
      </c>
      <c r="CA62" s="14">
        <v>0.94</v>
      </c>
      <c r="CB62" s="14">
        <v>0.94</v>
      </c>
      <c r="CC62" s="14">
        <v>0.94</v>
      </c>
      <c r="CD62" s="14">
        <v>0.94</v>
      </c>
      <c r="CE62" s="14">
        <v>62.54</v>
      </c>
      <c r="CF62" s="14">
        <v>70.540000000000006</v>
      </c>
      <c r="CG62" s="14">
        <v>70.540000000000006</v>
      </c>
      <c r="CH62" s="14">
        <v>70.540000000000006</v>
      </c>
      <c r="CI62" s="14">
        <v>70.540000000000006</v>
      </c>
      <c r="CJ62" s="14">
        <v>70.540000000000006</v>
      </c>
      <c r="CK62" s="14">
        <v>70.540000000000006</v>
      </c>
      <c r="CL62" s="14">
        <v>42.54</v>
      </c>
      <c r="CM62" s="14">
        <v>8.94</v>
      </c>
      <c r="CN62" s="14">
        <v>6.94</v>
      </c>
      <c r="CO62" s="14">
        <v>6.94</v>
      </c>
      <c r="CP62" s="14">
        <v>6.94</v>
      </c>
      <c r="CQ62" s="14">
        <v>6.94</v>
      </c>
      <c r="CR62" s="14">
        <v>6.94</v>
      </c>
      <c r="CS62" s="14">
        <v>6.94</v>
      </c>
      <c r="CT62" s="14">
        <v>6.94</v>
      </c>
      <c r="CU62" s="14">
        <v>9.84</v>
      </c>
      <c r="CV62" s="14">
        <v>9.84</v>
      </c>
      <c r="CW62" s="14">
        <v>9.84</v>
      </c>
      <c r="CX62" s="14">
        <v>9.84</v>
      </c>
      <c r="CY62" s="14">
        <v>9.84</v>
      </c>
      <c r="CZ62" s="14">
        <v>9.84</v>
      </c>
      <c r="DA62" s="14">
        <v>6.89</v>
      </c>
      <c r="DB62" s="14">
        <v>6.89</v>
      </c>
      <c r="DC62" s="14">
        <v>6.89</v>
      </c>
      <c r="DD62" s="14">
        <v>6</v>
      </c>
      <c r="DE62" s="14">
        <v>6</v>
      </c>
      <c r="DF62" s="14">
        <v>6</v>
      </c>
      <c r="DG62" s="14">
        <v>6</v>
      </c>
      <c r="DH62" s="14">
        <v>6</v>
      </c>
      <c r="DI62" s="14">
        <v>2</v>
      </c>
      <c r="DJ62" s="14">
        <v>2</v>
      </c>
      <c r="DK62" s="14">
        <v>2</v>
      </c>
      <c r="DL62" s="14">
        <v>2</v>
      </c>
      <c r="DM62" s="14">
        <v>2</v>
      </c>
      <c r="DN62" s="14">
        <v>2</v>
      </c>
      <c r="DO62" s="14">
        <v>2</v>
      </c>
      <c r="DP62" s="14">
        <v>2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  <c r="DV62" s="14">
        <v>0</v>
      </c>
      <c r="DW62" s="14">
        <v>0</v>
      </c>
      <c r="DX62" s="14">
        <v>0</v>
      </c>
      <c r="DY62" s="14">
        <v>0</v>
      </c>
      <c r="DZ62" s="14">
        <v>0</v>
      </c>
      <c r="EA62" s="14">
        <v>0</v>
      </c>
      <c r="EB62" s="14">
        <v>0</v>
      </c>
      <c r="EC62" s="14">
        <v>0</v>
      </c>
      <c r="ED62" s="14">
        <v>0</v>
      </c>
      <c r="EE62" s="14">
        <v>0</v>
      </c>
      <c r="EF62" s="14">
        <v>0</v>
      </c>
      <c r="EG62" s="14">
        <v>0</v>
      </c>
      <c r="EH62" s="14">
        <v>0</v>
      </c>
      <c r="EI62" s="14">
        <v>0</v>
      </c>
      <c r="EJ62" s="14">
        <v>0</v>
      </c>
      <c r="EK62" s="14">
        <v>0</v>
      </c>
      <c r="EL62" s="14">
        <v>0</v>
      </c>
      <c r="EM62" s="14">
        <v>0</v>
      </c>
      <c r="EN62" s="14">
        <v>0</v>
      </c>
      <c r="EO62" s="14">
        <v>0</v>
      </c>
      <c r="EP62" s="14">
        <v>0</v>
      </c>
      <c r="EQ62" s="14">
        <v>0</v>
      </c>
      <c r="ER62" s="14">
        <v>0</v>
      </c>
      <c r="ES62" s="14">
        <v>0</v>
      </c>
      <c r="ET62" s="14">
        <v>0</v>
      </c>
      <c r="EU62" s="14">
        <v>0</v>
      </c>
      <c r="EV62" s="14">
        <v>0</v>
      </c>
      <c r="EW62" s="14">
        <v>0</v>
      </c>
      <c r="EX62" s="14">
        <v>0</v>
      </c>
      <c r="EY62" s="5">
        <f>SUM(B62:EX62)</f>
        <v>717.19000000000062</v>
      </c>
    </row>
    <row r="63" spans="1:155" x14ac:dyDescent="0.2">
      <c r="A63" t="s">
        <v>59</v>
      </c>
      <c r="B63" s="14">
        <v>2.77</v>
      </c>
      <c r="C63" s="14">
        <v>2.79</v>
      </c>
      <c r="D63" s="14">
        <v>2.75</v>
      </c>
      <c r="E63" s="14">
        <v>2.74</v>
      </c>
      <c r="F63" s="14">
        <v>2.79</v>
      </c>
      <c r="G63" s="14">
        <v>4.33</v>
      </c>
      <c r="H63" s="14">
        <v>4.33</v>
      </c>
      <c r="I63" s="14">
        <v>3.68</v>
      </c>
      <c r="J63" s="14">
        <v>3.4</v>
      </c>
      <c r="K63" s="14">
        <v>3.34</v>
      </c>
      <c r="L63" s="14">
        <v>3.33</v>
      </c>
      <c r="M63" s="14">
        <v>3.34</v>
      </c>
      <c r="N63" s="14">
        <v>3.36</v>
      </c>
      <c r="O63" s="14">
        <v>3.36</v>
      </c>
      <c r="P63" s="14">
        <v>3.36</v>
      </c>
      <c r="Q63" s="14">
        <v>3.87</v>
      </c>
      <c r="R63" s="14">
        <v>4.6399999999999997</v>
      </c>
      <c r="S63" s="14">
        <v>4.6399999999999997</v>
      </c>
      <c r="T63" s="14">
        <v>4.6399999999999997</v>
      </c>
      <c r="U63" s="14">
        <v>4.6399999999999997</v>
      </c>
      <c r="V63" s="14">
        <v>4.95</v>
      </c>
      <c r="W63" s="14">
        <v>4.95</v>
      </c>
      <c r="X63" s="14">
        <v>5.42</v>
      </c>
      <c r="Y63" s="14">
        <v>6.03</v>
      </c>
      <c r="Z63" s="14">
        <v>5.4</v>
      </c>
      <c r="AA63" s="14">
        <v>4.95</v>
      </c>
      <c r="AB63" s="14">
        <v>5.0599999999999996</v>
      </c>
      <c r="AC63" s="14">
        <v>6.81</v>
      </c>
      <c r="AD63" s="14">
        <v>7.12</v>
      </c>
      <c r="AE63" s="14">
        <v>6.65</v>
      </c>
      <c r="AF63" s="14">
        <v>6.81</v>
      </c>
      <c r="AG63" s="14">
        <v>7.43</v>
      </c>
      <c r="AH63" s="14">
        <v>7.43</v>
      </c>
      <c r="AI63" s="14">
        <v>8.36</v>
      </c>
      <c r="AJ63" s="14">
        <v>9.36</v>
      </c>
      <c r="AK63" s="14">
        <v>9.75</v>
      </c>
      <c r="AL63" s="14">
        <v>9.44</v>
      </c>
      <c r="AM63" s="14">
        <v>9.2799999999999994</v>
      </c>
      <c r="AN63" s="14">
        <v>9.2799999999999994</v>
      </c>
      <c r="AO63" s="14">
        <v>9.59</v>
      </c>
      <c r="AP63" s="14">
        <v>10.01</v>
      </c>
      <c r="AQ63" s="14">
        <v>10.83</v>
      </c>
      <c r="AR63" s="14">
        <v>10.99</v>
      </c>
      <c r="AS63" s="14">
        <v>10.68</v>
      </c>
      <c r="AT63" s="14">
        <v>10.52</v>
      </c>
      <c r="AU63" s="14">
        <v>10.210000000000001</v>
      </c>
      <c r="AV63" s="14">
        <v>10.029999999999999</v>
      </c>
      <c r="AW63" s="14">
        <v>8.4499999999999993</v>
      </c>
      <c r="AX63" s="14">
        <v>7.58</v>
      </c>
      <c r="AY63" s="14">
        <v>7.75</v>
      </c>
      <c r="AZ63" s="14">
        <v>7.81</v>
      </c>
      <c r="BA63" s="14">
        <v>9.2799999999999994</v>
      </c>
      <c r="BB63" s="14">
        <v>9.44</v>
      </c>
      <c r="BC63" s="14">
        <v>9.9499999999999993</v>
      </c>
      <c r="BD63" s="14">
        <v>9.44</v>
      </c>
      <c r="BE63" s="14">
        <v>9.9499999999999993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44.15</v>
      </c>
      <c r="BM63" s="14">
        <v>45.11</v>
      </c>
      <c r="BN63" s="14">
        <v>45.11</v>
      </c>
      <c r="BO63" s="14">
        <v>46.11</v>
      </c>
      <c r="BP63" s="14">
        <v>46.11</v>
      </c>
      <c r="BQ63" s="14">
        <v>45.72</v>
      </c>
      <c r="BR63" s="14">
        <v>67.58</v>
      </c>
      <c r="BS63" s="14">
        <v>67.58</v>
      </c>
      <c r="BT63" s="14">
        <v>67.58</v>
      </c>
      <c r="BU63" s="14">
        <v>124.59</v>
      </c>
      <c r="BV63" s="14">
        <v>120.58</v>
      </c>
      <c r="BW63" s="14">
        <v>121.48</v>
      </c>
      <c r="BX63" s="14">
        <v>118.57</v>
      </c>
      <c r="BY63" s="14">
        <v>113.96</v>
      </c>
      <c r="BZ63" s="14">
        <v>114.04</v>
      </c>
      <c r="CA63" s="14">
        <v>105.41</v>
      </c>
      <c r="CB63" s="14">
        <v>105.1</v>
      </c>
      <c r="CC63" s="14">
        <v>105.15</v>
      </c>
      <c r="CD63" s="14">
        <v>104.87</v>
      </c>
      <c r="CE63" s="14">
        <v>23.97</v>
      </c>
      <c r="CF63" s="14">
        <v>23.49</v>
      </c>
      <c r="CG63" s="14">
        <v>27.55</v>
      </c>
      <c r="CH63" s="14">
        <v>26.81</v>
      </c>
      <c r="CI63" s="14">
        <v>26.61</v>
      </c>
      <c r="CJ63" s="14">
        <v>27.04</v>
      </c>
      <c r="CK63" s="14">
        <v>26.95</v>
      </c>
      <c r="CL63" s="14">
        <v>34.549999999999997</v>
      </c>
      <c r="CM63" s="14">
        <v>30.7</v>
      </c>
      <c r="CN63" s="14">
        <v>29.4</v>
      </c>
      <c r="CO63" s="14">
        <v>26.17</v>
      </c>
      <c r="CP63" s="14">
        <v>26.22</v>
      </c>
      <c r="CQ63" s="14">
        <v>24.72</v>
      </c>
      <c r="CR63" s="14">
        <v>24.83</v>
      </c>
      <c r="CS63" s="14">
        <v>23.6</v>
      </c>
      <c r="CT63" s="14">
        <v>22.97</v>
      </c>
      <c r="CU63" s="14">
        <v>22.97</v>
      </c>
      <c r="CV63" s="14">
        <v>26.76</v>
      </c>
      <c r="CW63" s="14">
        <v>18</v>
      </c>
      <c r="CX63" s="14">
        <v>18</v>
      </c>
      <c r="CY63" s="14">
        <v>18</v>
      </c>
      <c r="CZ63" s="14">
        <v>18</v>
      </c>
      <c r="DA63" s="14">
        <v>18</v>
      </c>
      <c r="DB63" s="14">
        <v>20.170000000000002</v>
      </c>
      <c r="DC63" s="14">
        <v>18.77</v>
      </c>
      <c r="DD63" s="14">
        <v>18</v>
      </c>
      <c r="DE63" s="14">
        <v>18.46</v>
      </c>
      <c r="DF63" s="14">
        <v>7.86</v>
      </c>
      <c r="DG63" s="14">
        <v>8.91</v>
      </c>
      <c r="DH63" s="14">
        <v>12.24</v>
      </c>
      <c r="DI63" s="14">
        <v>14.94</v>
      </c>
      <c r="DJ63" s="14">
        <v>12.96</v>
      </c>
      <c r="DK63" s="14">
        <v>15.92</v>
      </c>
      <c r="DL63" s="14">
        <v>15.3</v>
      </c>
      <c r="DM63" s="14">
        <v>15.3</v>
      </c>
      <c r="DN63" s="14">
        <v>14.3</v>
      </c>
      <c r="DO63" s="14">
        <v>14.3</v>
      </c>
      <c r="DP63" s="14">
        <v>6.3</v>
      </c>
      <c r="DQ63" s="14">
        <v>2</v>
      </c>
      <c r="DR63" s="14">
        <v>2</v>
      </c>
      <c r="DS63" s="14">
        <v>2</v>
      </c>
      <c r="DT63" s="14">
        <v>2</v>
      </c>
      <c r="DU63" s="14">
        <v>2</v>
      </c>
      <c r="DV63" s="14">
        <v>2</v>
      </c>
      <c r="DW63" s="14">
        <v>0.5</v>
      </c>
      <c r="DX63" s="14">
        <v>0.5</v>
      </c>
      <c r="DY63" s="14">
        <v>0.5</v>
      </c>
      <c r="DZ63" s="14">
        <v>0.5</v>
      </c>
      <c r="EA63" s="14">
        <v>0.5</v>
      </c>
      <c r="EB63" s="14">
        <v>0.5</v>
      </c>
      <c r="EC63" s="14">
        <v>0.5</v>
      </c>
      <c r="ED63" s="14">
        <v>0.5</v>
      </c>
      <c r="EE63" s="14">
        <v>0.5</v>
      </c>
      <c r="EF63" s="14">
        <v>0.5</v>
      </c>
      <c r="EG63" s="14">
        <v>0.5</v>
      </c>
      <c r="EH63" s="14">
        <v>0.5</v>
      </c>
      <c r="EI63" s="14">
        <v>0.5</v>
      </c>
      <c r="EJ63" s="14">
        <v>0.5</v>
      </c>
      <c r="EK63" s="14">
        <v>0.5</v>
      </c>
      <c r="EL63" s="14">
        <v>1.5</v>
      </c>
      <c r="EM63" s="14">
        <v>1.5</v>
      </c>
      <c r="EN63" s="14">
        <v>1.5</v>
      </c>
      <c r="EO63" s="14">
        <v>1.5</v>
      </c>
      <c r="EP63" s="14">
        <v>1.5</v>
      </c>
      <c r="EQ63" s="14">
        <v>1.5</v>
      </c>
      <c r="ER63" s="14">
        <v>1.5</v>
      </c>
      <c r="ES63" s="14">
        <v>1.5</v>
      </c>
      <c r="ET63" s="14">
        <v>1.5</v>
      </c>
      <c r="EU63" s="14">
        <v>0.5</v>
      </c>
      <c r="EV63" s="14">
        <v>0.5</v>
      </c>
      <c r="EW63" s="14">
        <v>0.5</v>
      </c>
      <c r="EX63" s="14">
        <v>0.5</v>
      </c>
      <c r="EY63" s="5">
        <f>SUM(B63:EX63)</f>
        <v>2791.9300000000007</v>
      </c>
    </row>
    <row r="64" spans="1:155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5"/>
    </row>
    <row r="65" spans="1:155" x14ac:dyDescent="0.2">
      <c r="A65" t="s">
        <v>60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5"/>
    </row>
    <row r="66" spans="1:155" x14ac:dyDescent="0.2">
      <c r="A66" t="s">
        <v>61</v>
      </c>
      <c r="B66" s="11">
        <v>1.2915209999999999</v>
      </c>
      <c r="C66" s="11">
        <v>1.2791539999999999</v>
      </c>
      <c r="D66" s="11">
        <v>1.397294</v>
      </c>
      <c r="E66" s="11">
        <v>1.804103</v>
      </c>
      <c r="F66" s="11">
        <v>2.2440229999999999</v>
      </c>
      <c r="G66" s="11">
        <v>2.4721380000000002</v>
      </c>
      <c r="H66" s="11">
        <v>2.6606800000000002</v>
      </c>
      <c r="I66" s="11">
        <v>2.426704</v>
      </c>
      <c r="J66" s="11">
        <v>2.0626639999999998</v>
      </c>
      <c r="K66" s="11">
        <v>2.097051</v>
      </c>
      <c r="L66" s="11">
        <v>1.9667779999999999</v>
      </c>
      <c r="M66" s="11">
        <v>2.0353029999999999</v>
      </c>
      <c r="N66" s="11">
        <v>1.5295179999999999</v>
      </c>
      <c r="O66" s="11">
        <v>0</v>
      </c>
      <c r="P66" s="11">
        <v>0.83438400000000001</v>
      </c>
      <c r="Q66" s="11">
        <v>6.5446999999999997</v>
      </c>
      <c r="R66" s="11">
        <v>5.4599070000000003</v>
      </c>
      <c r="S66" s="11">
        <v>5.1928049999999999</v>
      </c>
      <c r="T66" s="11">
        <v>5.3183699999999998</v>
      </c>
      <c r="U66" s="11">
        <v>5.5480679999999998</v>
      </c>
      <c r="V66" s="11">
        <v>5.7999049999999999</v>
      </c>
      <c r="W66" s="11">
        <v>5.7099979999999997</v>
      </c>
      <c r="X66" s="11">
        <v>5.6764599999999996</v>
      </c>
      <c r="Y66" s="11">
        <v>5.5943160000000001</v>
      </c>
      <c r="Z66" s="11">
        <v>5.615265</v>
      </c>
      <c r="AA66" s="11">
        <v>5.7405619999999997</v>
      </c>
      <c r="AB66" s="11">
        <v>5.6833369999999999</v>
      </c>
      <c r="AC66" s="11">
        <v>5.5624440000000002</v>
      </c>
      <c r="AD66" s="11">
        <v>5.4915539999999998</v>
      </c>
      <c r="AE66" s="11">
        <v>5.4604900000000001</v>
      </c>
      <c r="AF66" s="11">
        <v>5.4280309999999998</v>
      </c>
      <c r="AG66" s="11">
        <v>5.3864749999999999</v>
      </c>
      <c r="AH66" s="11">
        <v>5.3646609999999999</v>
      </c>
      <c r="AI66" s="11">
        <v>5.3371659999999999</v>
      </c>
      <c r="AJ66" s="11">
        <v>5.357977</v>
      </c>
      <c r="AK66" s="11">
        <v>5.3229139999999999</v>
      </c>
      <c r="AL66" s="11">
        <v>5.3169519999999997</v>
      </c>
      <c r="AM66" s="11">
        <v>5.4419639999999996</v>
      </c>
      <c r="AN66" s="11">
        <v>5.5183790000000004</v>
      </c>
      <c r="AO66" s="11">
        <v>5.4791350000000003</v>
      </c>
      <c r="AP66" s="11">
        <v>5.4781700000000004</v>
      </c>
      <c r="AQ66" s="11">
        <v>5.0160989999999996</v>
      </c>
      <c r="AR66" s="11">
        <v>6.2781859999999998</v>
      </c>
      <c r="AS66" s="11">
        <v>7.2050869999999998</v>
      </c>
      <c r="AT66" s="11">
        <v>6.6958149999999996</v>
      </c>
      <c r="AU66" s="11">
        <v>6.4981309999999999</v>
      </c>
      <c r="AV66" s="11">
        <v>6.4011550000000002</v>
      </c>
      <c r="AW66" s="11">
        <v>6.4565939999999999</v>
      </c>
      <c r="AX66" s="11">
        <v>6.2558069999999999</v>
      </c>
      <c r="AY66" s="11">
        <v>6.0435239999999997</v>
      </c>
      <c r="AZ66" s="11">
        <v>5.8783510000000003</v>
      </c>
      <c r="BA66" s="11">
        <v>5.9857509999999996</v>
      </c>
      <c r="BB66" s="11">
        <v>6.013293</v>
      </c>
      <c r="BC66" s="11">
        <v>4.9455720000000003</v>
      </c>
      <c r="BD66" s="11">
        <v>4.7950730000000004</v>
      </c>
      <c r="BE66" s="11">
        <v>5.0328280000000003</v>
      </c>
      <c r="BF66" s="11">
        <v>6.3803359999999998</v>
      </c>
      <c r="BG66" s="11">
        <v>6.6471539999999996</v>
      </c>
      <c r="BH66" s="11">
        <v>6.3661539999999999</v>
      </c>
      <c r="BI66" s="11">
        <v>6.0639260000000004</v>
      </c>
      <c r="BJ66" s="11">
        <v>5.742578</v>
      </c>
      <c r="BK66" s="11">
        <v>3.9319389999999999</v>
      </c>
      <c r="BL66" s="11">
        <v>0.60456100000000002</v>
      </c>
      <c r="BM66" s="11">
        <v>2.337164</v>
      </c>
      <c r="BN66" s="11">
        <v>0.49615399999999998</v>
      </c>
      <c r="BO66" s="11">
        <v>0</v>
      </c>
      <c r="BP66" s="11">
        <v>0</v>
      </c>
      <c r="BQ66" s="11">
        <v>0</v>
      </c>
      <c r="BR66" s="11">
        <v>0</v>
      </c>
      <c r="BS66" s="11">
        <v>0</v>
      </c>
      <c r="BT66" s="11">
        <v>0</v>
      </c>
      <c r="BU66" s="11">
        <v>3.2648000000000003E-2</v>
      </c>
      <c r="BV66" s="11">
        <v>9.1878000000000001E-2</v>
      </c>
      <c r="BW66" s="11">
        <v>9.3511999999999998E-2</v>
      </c>
      <c r="BX66" s="11">
        <v>9.3604999999999994E-2</v>
      </c>
      <c r="BY66" s="11">
        <v>9.3937999999999994E-2</v>
      </c>
      <c r="BZ66" s="11">
        <v>9.8456000000000002E-2</v>
      </c>
      <c r="CA66" s="11">
        <v>0.100081</v>
      </c>
      <c r="CB66" s="11">
        <v>0.10048600000000001</v>
      </c>
      <c r="CC66" s="11">
        <v>0.101547</v>
      </c>
      <c r="CD66" s="11">
        <v>0.102476</v>
      </c>
      <c r="CE66" s="11">
        <v>5.7158E-2</v>
      </c>
      <c r="CF66" s="11">
        <v>5.9699999999999998E-4</v>
      </c>
      <c r="CG66" s="11">
        <v>7.1599999999999995E-4</v>
      </c>
      <c r="CH66" s="11">
        <v>7.27E-4</v>
      </c>
      <c r="CI66" s="11">
        <v>9.5500000000000001E-4</v>
      </c>
      <c r="CJ66" s="11">
        <v>1.0950000000000001E-3</v>
      </c>
      <c r="CK66" s="11">
        <v>1.4009999999999999E-3</v>
      </c>
      <c r="CL66" s="11">
        <v>1.4599999999999999E-3</v>
      </c>
      <c r="CM66" s="11">
        <v>9.7900000000000005E-4</v>
      </c>
      <c r="CN66" s="11">
        <v>9.9099999999999991E-4</v>
      </c>
      <c r="CO66" s="11">
        <v>9.859999999999999E-4</v>
      </c>
      <c r="CP66" s="11">
        <v>1.5200000000000001E-3</v>
      </c>
      <c r="CQ66" s="11">
        <v>1.5820000000000001E-3</v>
      </c>
      <c r="CR66" s="11">
        <v>1.5460000000000001E-3</v>
      </c>
      <c r="CS66" s="11">
        <v>1.3029999999999999E-3</v>
      </c>
      <c r="CT66" s="11">
        <v>1.1460000000000001E-3</v>
      </c>
      <c r="CU66" s="11">
        <v>1.189E-3</v>
      </c>
      <c r="CV66" s="11">
        <v>1.665E-3</v>
      </c>
      <c r="CW66" s="11">
        <v>1.7279999999999999E-3</v>
      </c>
      <c r="CX66" s="11">
        <v>1.482E-3</v>
      </c>
      <c r="CY66" s="11">
        <v>1.5299999999999999E-3</v>
      </c>
      <c r="CZ66" s="11">
        <v>1.456E-3</v>
      </c>
      <c r="DA66" s="11">
        <v>1.4319999999999999E-3</v>
      </c>
      <c r="DB66" s="11">
        <v>1.176E-3</v>
      </c>
      <c r="DC66" s="11">
        <v>1.142E-3</v>
      </c>
      <c r="DD66" s="11">
        <v>1.1329999999999999E-3</v>
      </c>
      <c r="DE66" s="11">
        <v>1.1329999999999999E-3</v>
      </c>
      <c r="DF66" s="11">
        <v>1.1839999999999999E-3</v>
      </c>
      <c r="DG66" s="11">
        <v>3.0730000000000002E-3</v>
      </c>
      <c r="DH66" s="11">
        <v>1.506E-3</v>
      </c>
      <c r="DI66" s="11">
        <v>1.0709999999999999E-3</v>
      </c>
      <c r="DJ66" s="11">
        <v>1.0970000000000001E-3</v>
      </c>
      <c r="DK66" s="11">
        <v>1.0300000000000001E-3</v>
      </c>
      <c r="DL66" s="11">
        <v>9.5699999999999995E-4</v>
      </c>
      <c r="DM66" s="11">
        <v>1.908E-3</v>
      </c>
      <c r="DN66" s="11">
        <v>4.9680000000000002E-3</v>
      </c>
      <c r="DO66" s="11">
        <v>5.9839999999999997E-3</v>
      </c>
      <c r="DP66" s="11">
        <v>6.2490000000000002E-3</v>
      </c>
      <c r="DQ66" s="11">
        <v>6.0800000000000003E-3</v>
      </c>
      <c r="DR66" s="11">
        <v>6.417E-3</v>
      </c>
      <c r="DS66" s="11">
        <v>6.4229999999999999E-3</v>
      </c>
      <c r="DT66" s="11">
        <v>6.1859999999999997E-3</v>
      </c>
      <c r="DU66" s="11">
        <v>6.2950000000000002E-3</v>
      </c>
      <c r="DV66" s="11">
        <v>6.3889999999999997E-3</v>
      </c>
      <c r="DW66" s="11">
        <v>6.4149999999999997E-3</v>
      </c>
      <c r="DX66" s="11">
        <v>6.4489999999999999E-3</v>
      </c>
      <c r="DY66" s="11">
        <v>6.3330000000000001E-3</v>
      </c>
      <c r="DZ66" s="11">
        <v>6.4460000000000003E-3</v>
      </c>
      <c r="EA66" s="11">
        <v>6.2240000000000004E-3</v>
      </c>
      <c r="EB66" s="11">
        <v>5.8849999999999996E-3</v>
      </c>
      <c r="EC66" s="11">
        <v>6.4469999999999996E-3</v>
      </c>
      <c r="ED66" s="11">
        <v>6.4229999999999999E-3</v>
      </c>
      <c r="EE66" s="11">
        <v>6.496E-3</v>
      </c>
      <c r="EF66" s="11">
        <v>6.4429999999999999E-3</v>
      </c>
      <c r="EG66" s="11">
        <v>6.3619999999999996E-3</v>
      </c>
      <c r="EH66" s="11">
        <v>6.2750000000000002E-3</v>
      </c>
      <c r="EI66" s="11">
        <v>6.2859999999999999E-3</v>
      </c>
      <c r="EJ66" s="11">
        <v>6.2779999999999997E-3</v>
      </c>
      <c r="EK66" s="11">
        <v>6.3439999999999998E-3</v>
      </c>
      <c r="EL66" s="11">
        <v>5.3249999999999999E-3</v>
      </c>
      <c r="EM66" s="11">
        <v>1.3018E-2</v>
      </c>
      <c r="EN66" s="11">
        <v>1.338E-2</v>
      </c>
      <c r="EO66" s="11">
        <v>1.3291000000000001E-2</v>
      </c>
      <c r="EP66" s="11">
        <v>1.3115E-2</v>
      </c>
      <c r="EQ66" s="11">
        <v>1.3048000000000001E-2</v>
      </c>
      <c r="ER66" s="11">
        <v>1.3062000000000001E-2</v>
      </c>
      <c r="ES66" s="11">
        <v>1.304E-2</v>
      </c>
      <c r="ET66" s="11">
        <v>1.2033E-2</v>
      </c>
      <c r="EU66" s="11">
        <v>1.3528E-2</v>
      </c>
      <c r="EV66" s="11">
        <v>1.3473000000000001E-2</v>
      </c>
      <c r="EW66" s="11">
        <v>1.3133000000000001E-2</v>
      </c>
      <c r="EX66" s="11">
        <v>1.3138E-2</v>
      </c>
      <c r="EY66" s="9">
        <f t="shared" ref="EY66:EY74" si="7">SUM(B66:EX66)</f>
        <v>299.32491400000009</v>
      </c>
    </row>
    <row r="67" spans="1:155" x14ac:dyDescent="0.2">
      <c r="A67" t="s">
        <v>29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2.8872209999999998</v>
      </c>
      <c r="Q67" s="11">
        <v>12.7598</v>
      </c>
      <c r="R67" s="11">
        <v>15.87323</v>
      </c>
      <c r="S67" s="11">
        <v>18.77469</v>
      </c>
      <c r="T67" s="11">
        <v>19.104089999999999</v>
      </c>
      <c r="U67" s="11">
        <v>18.54712</v>
      </c>
      <c r="V67" s="11">
        <v>11.12574</v>
      </c>
      <c r="W67" s="11">
        <v>11.43163</v>
      </c>
      <c r="X67" s="11">
        <v>11.006550000000001</v>
      </c>
      <c r="Y67" s="11">
        <v>10.18835</v>
      </c>
      <c r="Z67" s="11">
        <v>9.4293080000000007</v>
      </c>
      <c r="AA67" s="11">
        <v>9.3901240000000001</v>
      </c>
      <c r="AB67" s="11">
        <v>9.4901959999999992</v>
      </c>
      <c r="AC67" s="11">
        <v>9.3959159999999997</v>
      </c>
      <c r="AD67" s="11">
        <v>9.2460199999999997</v>
      </c>
      <c r="AE67" s="11">
        <v>9.2639270000000007</v>
      </c>
      <c r="AF67" s="11">
        <v>9.2813979999999994</v>
      </c>
      <c r="AG67" s="11">
        <v>9.3790270000000007</v>
      </c>
      <c r="AH67" s="11">
        <v>9.5067280000000007</v>
      </c>
      <c r="AI67" s="11">
        <v>9.5566169999999993</v>
      </c>
      <c r="AJ67" s="11">
        <v>9.8713460000000008</v>
      </c>
      <c r="AK67" s="11">
        <v>9.750928</v>
      </c>
      <c r="AL67" s="11">
        <v>10.19922</v>
      </c>
      <c r="AM67" s="11">
        <v>10.99409</v>
      </c>
      <c r="AN67" s="11">
        <v>10.91812</v>
      </c>
      <c r="AO67" s="11">
        <v>10.87848</v>
      </c>
      <c r="AP67" s="11">
        <v>11.306990000000001</v>
      </c>
      <c r="AQ67" s="11">
        <v>12.123189999999999</v>
      </c>
      <c r="AR67" s="11">
        <v>13.028919999999999</v>
      </c>
      <c r="AS67" s="11">
        <v>13.31362</v>
      </c>
      <c r="AT67" s="11">
        <v>13.33198</v>
      </c>
      <c r="AU67" s="11">
        <v>13.28336</v>
      </c>
      <c r="AV67" s="11">
        <v>13.306190000000001</v>
      </c>
      <c r="AW67" s="11">
        <v>13.3649</v>
      </c>
      <c r="AX67" s="11">
        <v>13.273429999999999</v>
      </c>
      <c r="AY67" s="11">
        <v>12.64279</v>
      </c>
      <c r="AZ67" s="11">
        <v>11.82677</v>
      </c>
      <c r="BA67" s="11">
        <v>11.31245</v>
      </c>
      <c r="BB67" s="11">
        <v>11.489520000000001</v>
      </c>
      <c r="BC67" s="11">
        <v>11.57179</v>
      </c>
      <c r="BD67" s="11">
        <v>11.59445</v>
      </c>
      <c r="BE67" s="11">
        <v>11.57207</v>
      </c>
      <c r="BF67" s="11">
        <v>11.56259</v>
      </c>
      <c r="BG67" s="11">
        <v>12.027290000000001</v>
      </c>
      <c r="BH67" s="11">
        <v>11.547829999999999</v>
      </c>
      <c r="BI67" s="11">
        <v>11.1684</v>
      </c>
      <c r="BJ67" s="11">
        <v>10.943020000000001</v>
      </c>
      <c r="BK67" s="11">
        <v>7.1029159999999996</v>
      </c>
      <c r="BL67" s="11">
        <v>0.32593</v>
      </c>
      <c r="BM67" s="11">
        <v>0.260376</v>
      </c>
      <c r="BN67" s="11">
        <v>0.21170800000000001</v>
      </c>
      <c r="BO67" s="11">
        <v>0.206647</v>
      </c>
      <c r="BP67" s="11">
        <v>0.20636599999999999</v>
      </c>
      <c r="BQ67" s="11">
        <v>0.204318</v>
      </c>
      <c r="BR67" s="11">
        <v>0.198514</v>
      </c>
      <c r="BS67" s="11">
        <v>0.19850899999999999</v>
      </c>
      <c r="BT67" s="11">
        <v>0.19847300000000001</v>
      </c>
      <c r="BU67" s="11">
        <v>0.20517099999999999</v>
      </c>
      <c r="BV67" s="11">
        <v>0.19325400000000001</v>
      </c>
      <c r="BW67" s="11">
        <v>0.18452499999999999</v>
      </c>
      <c r="BX67" s="11">
        <v>0.18667</v>
      </c>
      <c r="BY67" s="11">
        <v>0.181667</v>
      </c>
      <c r="BZ67" s="11">
        <v>0.17451800000000001</v>
      </c>
      <c r="CA67" s="11">
        <v>0.17363700000000001</v>
      </c>
      <c r="CB67" s="11">
        <v>0.17568300000000001</v>
      </c>
      <c r="CC67" s="11">
        <v>0.18354100000000001</v>
      </c>
      <c r="CD67" s="11">
        <v>0.195214</v>
      </c>
      <c r="CE67" s="11">
        <v>0.193915</v>
      </c>
      <c r="CF67" s="11">
        <v>0.19426099999999999</v>
      </c>
      <c r="CG67" s="11">
        <v>0.194134</v>
      </c>
      <c r="CH67" s="11">
        <v>0.19944100000000001</v>
      </c>
      <c r="CI67" s="11">
        <v>0.220028</v>
      </c>
      <c r="CJ67" s="11">
        <v>0.267619</v>
      </c>
      <c r="CK67" s="11">
        <v>0.231909</v>
      </c>
      <c r="CL67" s="11">
        <v>0.21012</v>
      </c>
      <c r="CM67" s="11">
        <v>0.244755</v>
      </c>
      <c r="CN67" s="11">
        <v>0.23078000000000001</v>
      </c>
      <c r="CO67" s="11">
        <v>0.21875600000000001</v>
      </c>
      <c r="CP67" s="11">
        <v>0.19166800000000001</v>
      </c>
      <c r="CQ67" s="11">
        <v>0.186864</v>
      </c>
      <c r="CR67" s="11">
        <v>0.18654799999999999</v>
      </c>
      <c r="CS67" s="11">
        <v>0.184696</v>
      </c>
      <c r="CT67" s="11">
        <v>0.21826200000000001</v>
      </c>
      <c r="CU67" s="11">
        <v>0.18867500000000001</v>
      </c>
      <c r="CV67" s="11">
        <v>0.18836800000000001</v>
      </c>
      <c r="CW67" s="11">
        <v>0.17480299999999999</v>
      </c>
      <c r="CX67" s="11">
        <v>0.173037</v>
      </c>
      <c r="CY67" s="11">
        <v>0.173094</v>
      </c>
      <c r="CZ67" s="11">
        <v>0.17274700000000001</v>
      </c>
      <c r="DA67" s="11">
        <v>0.17250699999999999</v>
      </c>
      <c r="DB67" s="11">
        <v>0.199045</v>
      </c>
      <c r="DC67" s="11">
        <v>0.200207</v>
      </c>
      <c r="DD67" s="11">
        <v>0.17986199999999999</v>
      </c>
      <c r="DE67" s="11">
        <v>0.17277000000000001</v>
      </c>
      <c r="DF67" s="11">
        <v>0.145644</v>
      </c>
      <c r="DG67" s="11">
        <v>0</v>
      </c>
      <c r="DH67" s="11">
        <v>0</v>
      </c>
      <c r="DI67" s="11">
        <v>0</v>
      </c>
      <c r="DJ67" s="11">
        <v>0</v>
      </c>
      <c r="DK67" s="11">
        <v>0</v>
      </c>
      <c r="DL67" s="11">
        <v>1.7132000000000001E-2</v>
      </c>
      <c r="DM67" s="11">
        <v>0</v>
      </c>
      <c r="DN67" s="11">
        <v>0</v>
      </c>
      <c r="DO67" s="11">
        <v>0.12539700000000001</v>
      </c>
      <c r="DP67" s="11">
        <v>6.0130000000000001E-3</v>
      </c>
      <c r="DQ67" s="11">
        <v>0</v>
      </c>
      <c r="DR67" s="11">
        <v>0</v>
      </c>
      <c r="DS67" s="11">
        <v>0</v>
      </c>
      <c r="DT67" s="11">
        <v>0</v>
      </c>
      <c r="DU67" s="11">
        <v>0</v>
      </c>
      <c r="DV67" s="11">
        <v>0</v>
      </c>
      <c r="DW67" s="11">
        <v>0</v>
      </c>
      <c r="DX67" s="11">
        <v>0</v>
      </c>
      <c r="DY67" s="11">
        <v>0</v>
      </c>
      <c r="DZ67" s="11">
        <v>0</v>
      </c>
      <c r="EA67" s="11">
        <v>0</v>
      </c>
      <c r="EB67" s="11">
        <v>0</v>
      </c>
      <c r="EC67" s="11">
        <v>0</v>
      </c>
      <c r="ED67" s="11">
        <v>4.7516000000000003E-2</v>
      </c>
      <c r="EE67" s="11">
        <v>0</v>
      </c>
      <c r="EF67" s="11">
        <v>0</v>
      </c>
      <c r="EG67" s="11">
        <v>0</v>
      </c>
      <c r="EH67" s="11">
        <v>0</v>
      </c>
      <c r="EI67" s="11">
        <v>0</v>
      </c>
      <c r="EJ67" s="11">
        <v>0</v>
      </c>
      <c r="EK67" s="11">
        <v>0</v>
      </c>
      <c r="EL67" s="11">
        <v>0</v>
      </c>
      <c r="EM67" s="11">
        <v>0</v>
      </c>
      <c r="EN67" s="11">
        <v>0</v>
      </c>
      <c r="EO67" s="11">
        <v>0</v>
      </c>
      <c r="EP67" s="11">
        <v>0</v>
      </c>
      <c r="EQ67" s="11">
        <v>0</v>
      </c>
      <c r="ER67" s="11">
        <v>0</v>
      </c>
      <c r="ES67" s="11">
        <v>0</v>
      </c>
      <c r="ET67" s="11">
        <v>0</v>
      </c>
      <c r="EU67" s="11">
        <v>4.0559999999999997E-3</v>
      </c>
      <c r="EV67" s="11">
        <v>0.248724</v>
      </c>
      <c r="EW67" s="11">
        <v>8.9363999999999999E-2</v>
      </c>
      <c r="EX67" s="11">
        <v>0</v>
      </c>
      <c r="EY67" s="9">
        <f t="shared" si="7"/>
        <v>560.86176999999986</v>
      </c>
    </row>
    <row r="68" spans="1:155" x14ac:dyDescent="0.2">
      <c r="A68" t="s">
        <v>98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8.6958199999999994</v>
      </c>
      <c r="R68" s="11">
        <v>8.7324210000000004</v>
      </c>
      <c r="S68" s="11">
        <v>8.7524130000000007</v>
      </c>
      <c r="T68" s="11">
        <v>7.8929780000000003</v>
      </c>
      <c r="U68" s="11">
        <v>9.9542649999999995</v>
      </c>
      <c r="V68" s="11">
        <v>14.291510000000001</v>
      </c>
      <c r="W68" s="11">
        <v>18.544149999999998</v>
      </c>
      <c r="X68" s="11">
        <v>22.232489999999999</v>
      </c>
      <c r="Y68" s="11">
        <v>25.719840000000001</v>
      </c>
      <c r="Z68" s="11">
        <v>20.79054</v>
      </c>
      <c r="AA68" s="11">
        <v>18.118449999999999</v>
      </c>
      <c r="AB68" s="11">
        <v>20.69453</v>
      </c>
      <c r="AC68" s="11">
        <v>20.91534</v>
      </c>
      <c r="AD68" s="11">
        <v>20.949529999999999</v>
      </c>
      <c r="AE68" s="11">
        <v>21.311129999999999</v>
      </c>
      <c r="AF68" s="11">
        <v>21.10107</v>
      </c>
      <c r="AG68" s="11">
        <v>20.49916</v>
      </c>
      <c r="AH68" s="11">
        <v>20.506019999999999</v>
      </c>
      <c r="AI68" s="11">
        <v>20.327390000000001</v>
      </c>
      <c r="AJ68" s="11">
        <v>19.880990000000001</v>
      </c>
      <c r="AK68" s="11">
        <v>19.79617</v>
      </c>
      <c r="AL68" s="11">
        <v>19.317119999999999</v>
      </c>
      <c r="AM68" s="11">
        <v>19.400759999999998</v>
      </c>
      <c r="AN68" s="11">
        <v>20.150210000000001</v>
      </c>
      <c r="AO68" s="11">
        <v>19.893129999999999</v>
      </c>
      <c r="AP68" s="11">
        <v>22.13852</v>
      </c>
      <c r="AQ68" s="11">
        <v>25.611360000000001</v>
      </c>
      <c r="AR68" s="11">
        <v>26.4328</v>
      </c>
      <c r="AS68" s="11">
        <v>27.1281</v>
      </c>
      <c r="AT68" s="11">
        <v>24.69773</v>
      </c>
      <c r="AU68" s="11">
        <v>21.175239999999999</v>
      </c>
      <c r="AV68" s="11">
        <v>18.718109999999999</v>
      </c>
      <c r="AW68" s="11">
        <v>16.862349999999999</v>
      </c>
      <c r="AX68" s="11"/>
      <c r="AY68" s="11">
        <v>17.314129999999999</v>
      </c>
      <c r="AZ68" s="11">
        <v>13.78152</v>
      </c>
      <c r="BA68" s="11">
        <v>13.878640000000001</v>
      </c>
      <c r="BB68" s="11">
        <v>16.283180000000002</v>
      </c>
      <c r="BC68" s="11">
        <v>14.275069999999999</v>
      </c>
      <c r="BD68" s="11">
        <v>10.242800000000001</v>
      </c>
      <c r="BE68" s="11">
        <v>8.3045069999999992</v>
      </c>
      <c r="BF68" s="11">
        <v>8.2486510000000006</v>
      </c>
      <c r="BG68" s="11">
        <v>9.9012890000000002</v>
      </c>
      <c r="BH68" s="11">
        <v>16.997890000000002</v>
      </c>
      <c r="BI68" s="11">
        <v>7.6911750000000003</v>
      </c>
      <c r="BJ68" s="11">
        <v>6.454771</v>
      </c>
      <c r="BK68" s="11">
        <v>5.6699659999999996</v>
      </c>
      <c r="BL68" s="11">
        <v>4.349145</v>
      </c>
      <c r="BM68" s="11">
        <v>3.2429220000000001</v>
      </c>
      <c r="BN68" s="11">
        <v>2.1661440000000001</v>
      </c>
      <c r="BO68" s="11">
        <v>2.8342510000000001</v>
      </c>
      <c r="BP68" s="11">
        <v>2.2629260000000002</v>
      </c>
      <c r="BQ68" s="11">
        <v>2.6965669999999999</v>
      </c>
      <c r="BR68" s="11">
        <v>2.9860799999999998</v>
      </c>
      <c r="BS68" s="11">
        <v>3.0976979999999998</v>
      </c>
      <c r="BT68" s="11">
        <v>3.6652279999999999</v>
      </c>
      <c r="BU68" s="11">
        <v>3.4046500000000002</v>
      </c>
      <c r="BV68" s="11">
        <v>3.3599839999999999</v>
      </c>
      <c r="BW68" s="11">
        <v>2.6542080000000001</v>
      </c>
      <c r="BX68" s="11">
        <v>3.3704209999999999</v>
      </c>
      <c r="BY68" s="11">
        <v>2.6908050000000001</v>
      </c>
      <c r="BZ68" s="11">
        <v>2.8596430000000002</v>
      </c>
      <c r="CA68" s="11">
        <v>2.633988</v>
      </c>
      <c r="CB68" s="11">
        <v>2.1995459999999998</v>
      </c>
      <c r="CC68" s="11">
        <v>1.3597729999999999</v>
      </c>
      <c r="CD68" s="11">
        <v>1.3538650000000001</v>
      </c>
      <c r="CE68" s="11">
        <v>1.3644769999999999</v>
      </c>
      <c r="CF68" s="11">
        <v>1.3604860000000001</v>
      </c>
      <c r="CG68" s="11">
        <v>1.3596919999999999</v>
      </c>
      <c r="CH68" s="11">
        <v>1.36517</v>
      </c>
      <c r="CI68" s="11">
        <v>1.3614630000000001</v>
      </c>
      <c r="CJ68" s="11">
        <v>1.363966</v>
      </c>
      <c r="CK68" s="11">
        <v>1.366182</v>
      </c>
      <c r="CL68" s="11">
        <v>1.351877</v>
      </c>
      <c r="CM68" s="11">
        <v>1.3593200000000001</v>
      </c>
      <c r="CN68" s="11">
        <v>1.411864</v>
      </c>
      <c r="CO68" s="11">
        <v>1.412032</v>
      </c>
      <c r="CP68" s="11">
        <v>1.3732979999999999</v>
      </c>
      <c r="CQ68" s="11">
        <v>1.3732789999999999</v>
      </c>
      <c r="CR68" s="11">
        <v>1.3778919999999999</v>
      </c>
      <c r="CS68" s="11">
        <v>1.3698090000000001</v>
      </c>
      <c r="CT68" s="11">
        <v>1.389294</v>
      </c>
      <c r="CU68" s="11">
        <v>1.4527209999999999</v>
      </c>
      <c r="CV68" s="11">
        <v>1.377491</v>
      </c>
      <c r="CW68" s="11">
        <v>1.3610949999999999</v>
      </c>
      <c r="CX68" s="11">
        <v>1.361945</v>
      </c>
      <c r="CY68" s="11">
        <v>1.3622719999999999</v>
      </c>
      <c r="CZ68" s="11">
        <v>1.329979</v>
      </c>
      <c r="DA68" s="11">
        <v>1.3181240000000001</v>
      </c>
      <c r="DB68" s="11">
        <v>1.3096099999999999</v>
      </c>
      <c r="DC68" s="11">
        <v>1.378512</v>
      </c>
      <c r="DD68" s="11">
        <v>1.3323799999999999</v>
      </c>
      <c r="DE68" s="11">
        <v>1.2619579999999999</v>
      </c>
      <c r="DF68" s="11">
        <v>1.2498050000000001</v>
      </c>
      <c r="DG68" s="11">
        <v>1.115435</v>
      </c>
      <c r="DH68" s="11">
        <v>0.55632599999999999</v>
      </c>
      <c r="DI68" s="11">
        <v>0.44933699999999999</v>
      </c>
      <c r="DJ68" s="11">
        <v>0.46374100000000001</v>
      </c>
      <c r="DK68" s="11">
        <v>0.494815</v>
      </c>
      <c r="DL68" s="11">
        <v>0.50419599999999998</v>
      </c>
      <c r="DM68" s="11">
        <v>0.52873899999999996</v>
      </c>
      <c r="DN68" s="11">
        <v>0.51353499999999996</v>
      </c>
      <c r="DO68" s="11">
        <v>0.49974600000000002</v>
      </c>
      <c r="DP68" s="11">
        <v>0.52965899999999999</v>
      </c>
      <c r="DQ68" s="11">
        <v>0.510988</v>
      </c>
      <c r="DR68" s="11">
        <v>0.48705799999999999</v>
      </c>
      <c r="DS68" s="11">
        <v>0.43581700000000001</v>
      </c>
      <c r="DT68" s="11">
        <v>0.40933599999999998</v>
      </c>
      <c r="DU68" s="11">
        <v>0.48385</v>
      </c>
      <c r="DV68" s="11">
        <v>0.524787</v>
      </c>
      <c r="DW68" s="11">
        <v>0.558809</v>
      </c>
      <c r="DX68" s="11">
        <v>0.59690900000000002</v>
      </c>
      <c r="DY68" s="11">
        <v>0.62391099999999999</v>
      </c>
      <c r="DZ68" s="11">
        <v>0.62770099999999995</v>
      </c>
      <c r="EA68" s="11">
        <v>0.62779300000000005</v>
      </c>
      <c r="EB68" s="11">
        <v>0.62179200000000001</v>
      </c>
      <c r="EC68" s="11">
        <v>0.59653100000000003</v>
      </c>
      <c r="ED68" s="11">
        <v>0.59170699999999998</v>
      </c>
      <c r="EE68" s="11">
        <v>0.56444300000000003</v>
      </c>
      <c r="EF68" s="11">
        <v>0.50133899999999998</v>
      </c>
      <c r="EG68" s="11">
        <v>0.50155300000000003</v>
      </c>
      <c r="EH68" s="11">
        <v>0.489201</v>
      </c>
      <c r="EI68" s="11">
        <v>0.45668599999999998</v>
      </c>
      <c r="EJ68" s="11">
        <v>0.40875800000000001</v>
      </c>
      <c r="EK68" s="11">
        <v>0.38092500000000001</v>
      </c>
      <c r="EL68" s="11">
        <v>0.35524099999999997</v>
      </c>
      <c r="EM68" s="11">
        <v>0.35793000000000003</v>
      </c>
      <c r="EN68" s="11">
        <v>0.39464300000000002</v>
      </c>
      <c r="EO68" s="11">
        <v>0.43779099999999999</v>
      </c>
      <c r="EP68" s="11">
        <v>0.478105</v>
      </c>
      <c r="EQ68" s="11">
        <v>0.51944900000000005</v>
      </c>
      <c r="ER68" s="11">
        <v>0.558782</v>
      </c>
      <c r="ES68" s="11">
        <v>0.59290399999999999</v>
      </c>
      <c r="ET68" s="11">
        <v>0.607927</v>
      </c>
      <c r="EU68" s="11">
        <v>0.60804499999999995</v>
      </c>
      <c r="EV68" s="11">
        <v>0.62487899999999996</v>
      </c>
      <c r="EW68" s="11">
        <v>0.69370900000000002</v>
      </c>
      <c r="EX68" s="11">
        <v>0.62195800000000001</v>
      </c>
      <c r="EY68" s="9">
        <f t="shared" si="7"/>
        <v>895.02584900000022</v>
      </c>
    </row>
    <row r="69" spans="1:155" x14ac:dyDescent="0.2">
      <c r="A69" t="s">
        <v>99</v>
      </c>
      <c r="B69" s="11">
        <v>2</v>
      </c>
      <c r="C69" s="11">
        <v>2</v>
      </c>
      <c r="D69" s="11">
        <v>2</v>
      </c>
      <c r="E69" s="11">
        <v>2</v>
      </c>
      <c r="F69" s="11">
        <v>3</v>
      </c>
      <c r="G69" s="11">
        <v>3</v>
      </c>
      <c r="H69" s="11">
        <v>3</v>
      </c>
      <c r="I69" s="11">
        <v>2.5</v>
      </c>
      <c r="J69" s="11">
        <v>2.5</v>
      </c>
      <c r="K69" s="11">
        <v>2.5</v>
      </c>
      <c r="L69" s="11">
        <v>2.5</v>
      </c>
      <c r="M69" s="11">
        <v>2.5</v>
      </c>
      <c r="N69" s="11">
        <v>2.5</v>
      </c>
      <c r="O69" s="11">
        <v>3</v>
      </c>
      <c r="P69" s="11">
        <v>60</v>
      </c>
      <c r="Q69" s="11">
        <v>127.3</v>
      </c>
      <c r="R69" s="11">
        <v>127.5</v>
      </c>
      <c r="S69" s="11">
        <v>123.6</v>
      </c>
      <c r="T69" s="11">
        <v>127.9</v>
      </c>
      <c r="U69" s="11">
        <v>150.22999999999999</v>
      </c>
      <c r="V69" s="11">
        <v>140.19999999999999</v>
      </c>
      <c r="W69" s="11">
        <v>141.68</v>
      </c>
      <c r="X69" s="11">
        <v>141.65</v>
      </c>
      <c r="Y69" s="11">
        <v>141.19999999999999</v>
      </c>
      <c r="Z69" s="11">
        <v>141</v>
      </c>
      <c r="AA69" s="11">
        <v>140</v>
      </c>
      <c r="AB69" s="11">
        <v>140</v>
      </c>
      <c r="AC69" s="11">
        <v>139</v>
      </c>
      <c r="AD69" s="11">
        <v>139</v>
      </c>
      <c r="AE69" s="11">
        <v>139</v>
      </c>
      <c r="AF69" s="11">
        <v>138</v>
      </c>
      <c r="AG69" s="11">
        <v>139</v>
      </c>
      <c r="AH69" s="11">
        <v>139</v>
      </c>
      <c r="AI69" s="11">
        <v>139</v>
      </c>
      <c r="AJ69" s="11">
        <v>140</v>
      </c>
      <c r="AK69" s="11">
        <v>140</v>
      </c>
      <c r="AL69" s="11">
        <v>140</v>
      </c>
      <c r="AM69" s="11">
        <v>140</v>
      </c>
      <c r="AN69" s="11">
        <v>140</v>
      </c>
      <c r="AO69" s="11">
        <v>140</v>
      </c>
      <c r="AP69" s="11">
        <v>140</v>
      </c>
      <c r="AQ69" s="11">
        <v>140</v>
      </c>
      <c r="AR69" s="11">
        <v>140</v>
      </c>
      <c r="AS69" s="11">
        <v>140</v>
      </c>
      <c r="AT69" s="11">
        <v>140</v>
      </c>
      <c r="AU69" s="11">
        <v>140</v>
      </c>
      <c r="AV69" s="11">
        <v>140</v>
      </c>
      <c r="AW69" s="11">
        <v>140</v>
      </c>
      <c r="AX69" s="11">
        <v>140</v>
      </c>
      <c r="AY69" s="11">
        <v>137</v>
      </c>
      <c r="AZ69" s="11">
        <v>142</v>
      </c>
      <c r="BA69" s="11">
        <v>141</v>
      </c>
      <c r="BB69" s="11">
        <v>142</v>
      </c>
      <c r="BC69" s="11">
        <v>140</v>
      </c>
      <c r="BD69" s="11">
        <v>137</v>
      </c>
      <c r="BE69" s="11">
        <v>137</v>
      </c>
      <c r="BF69" s="11">
        <v>140</v>
      </c>
      <c r="BG69" s="11">
        <v>138</v>
      </c>
      <c r="BH69" s="11">
        <v>136</v>
      </c>
      <c r="BI69" s="11">
        <v>134</v>
      </c>
      <c r="BJ69" s="11">
        <v>133</v>
      </c>
      <c r="BK69" s="11">
        <v>78</v>
      </c>
      <c r="BL69" s="11">
        <v>58</v>
      </c>
      <c r="BM69" s="11">
        <v>26</v>
      </c>
      <c r="BN69" s="11">
        <v>24</v>
      </c>
      <c r="BO69" s="11">
        <v>20</v>
      </c>
      <c r="BP69" s="11">
        <v>18</v>
      </c>
      <c r="BQ69" s="11">
        <v>16</v>
      </c>
      <c r="BR69" s="11">
        <v>14</v>
      </c>
      <c r="BS69" s="11">
        <v>12</v>
      </c>
      <c r="BT69" s="11">
        <v>12</v>
      </c>
      <c r="BU69" s="11">
        <v>13</v>
      </c>
      <c r="BV69" s="11">
        <v>14</v>
      </c>
      <c r="BW69" s="11">
        <v>14.03</v>
      </c>
      <c r="BX69" s="11">
        <v>12.5</v>
      </c>
      <c r="BY69" s="11">
        <v>10.75</v>
      </c>
      <c r="BZ69" s="11">
        <v>9.4</v>
      </c>
      <c r="CA69" s="11">
        <v>8</v>
      </c>
      <c r="CB69" s="11">
        <v>12</v>
      </c>
      <c r="CC69" s="11">
        <v>12</v>
      </c>
      <c r="CD69" s="11">
        <v>12</v>
      </c>
      <c r="CE69" s="11">
        <v>12</v>
      </c>
      <c r="CF69" s="11">
        <v>12</v>
      </c>
      <c r="CG69" s="11">
        <v>12</v>
      </c>
      <c r="CH69" s="11">
        <v>12</v>
      </c>
      <c r="CI69" s="11">
        <v>12</v>
      </c>
      <c r="CJ69" s="11">
        <v>12</v>
      </c>
      <c r="CK69" s="11">
        <v>12</v>
      </c>
      <c r="CL69" s="11">
        <v>12</v>
      </c>
      <c r="CM69" s="11">
        <v>12</v>
      </c>
      <c r="CN69" s="11">
        <v>13</v>
      </c>
      <c r="CO69" s="11">
        <v>13</v>
      </c>
      <c r="CP69" s="11">
        <v>2</v>
      </c>
      <c r="CQ69" s="11">
        <v>2</v>
      </c>
      <c r="CR69" s="11">
        <v>2</v>
      </c>
      <c r="CS69" s="11">
        <v>2</v>
      </c>
      <c r="CT69" s="11">
        <v>2</v>
      </c>
      <c r="CU69" s="11">
        <v>2</v>
      </c>
      <c r="CV69" s="11">
        <v>2</v>
      </c>
      <c r="CW69" s="11">
        <v>2</v>
      </c>
      <c r="CX69" s="11">
        <v>2</v>
      </c>
      <c r="CY69" s="11">
        <v>2</v>
      </c>
      <c r="CZ69" s="11">
        <v>2</v>
      </c>
      <c r="DA69" s="11">
        <v>2</v>
      </c>
      <c r="DB69" s="11">
        <v>2</v>
      </c>
      <c r="DC69" s="11">
        <v>2</v>
      </c>
      <c r="DD69" s="11">
        <v>2</v>
      </c>
      <c r="DE69" s="11">
        <v>2</v>
      </c>
      <c r="DF69" s="11">
        <v>2</v>
      </c>
      <c r="DG69" s="11">
        <v>2</v>
      </c>
      <c r="DH69" s="11">
        <v>2</v>
      </c>
      <c r="DI69" s="11">
        <v>2</v>
      </c>
      <c r="DJ69" s="11">
        <v>2</v>
      </c>
      <c r="DK69" s="11">
        <v>2</v>
      </c>
      <c r="DL69" s="11">
        <v>2</v>
      </c>
      <c r="DM69" s="11">
        <v>2</v>
      </c>
      <c r="DN69" s="11">
        <v>2</v>
      </c>
      <c r="DO69" s="11">
        <v>2</v>
      </c>
      <c r="DP69" s="11">
        <v>2</v>
      </c>
      <c r="DQ69" s="11">
        <v>2</v>
      </c>
      <c r="DR69" s="11">
        <v>2</v>
      </c>
      <c r="DS69" s="11">
        <v>2</v>
      </c>
      <c r="DT69" s="11">
        <v>2</v>
      </c>
      <c r="DU69" s="11">
        <v>2</v>
      </c>
      <c r="DV69" s="11">
        <v>2</v>
      </c>
      <c r="DW69" s="11">
        <v>2</v>
      </c>
      <c r="DX69" s="11">
        <v>2</v>
      </c>
      <c r="DY69" s="11">
        <v>2</v>
      </c>
      <c r="DZ69" s="11">
        <v>2</v>
      </c>
      <c r="EA69" s="11">
        <v>2</v>
      </c>
      <c r="EB69" s="11">
        <v>2</v>
      </c>
      <c r="EC69" s="11">
        <v>2</v>
      </c>
      <c r="ED69" s="11">
        <v>2</v>
      </c>
      <c r="EE69" s="11">
        <v>2</v>
      </c>
      <c r="EF69" s="11">
        <v>2</v>
      </c>
      <c r="EG69" s="11">
        <v>2</v>
      </c>
      <c r="EH69" s="11">
        <v>2</v>
      </c>
      <c r="EI69" s="11">
        <v>2</v>
      </c>
      <c r="EJ69" s="11">
        <v>2</v>
      </c>
      <c r="EK69" s="11">
        <v>2</v>
      </c>
      <c r="EL69" s="11">
        <v>2</v>
      </c>
      <c r="EM69" s="11">
        <v>2</v>
      </c>
      <c r="EN69" s="11">
        <v>2</v>
      </c>
      <c r="EO69" s="11">
        <v>2</v>
      </c>
      <c r="EP69" s="11">
        <v>2</v>
      </c>
      <c r="EQ69" s="11">
        <v>2</v>
      </c>
      <c r="ER69" s="11">
        <v>2</v>
      </c>
      <c r="ES69" s="11">
        <v>2</v>
      </c>
      <c r="ET69" s="11">
        <v>2</v>
      </c>
      <c r="EU69" s="11">
        <v>2</v>
      </c>
      <c r="EV69" s="11">
        <v>2</v>
      </c>
      <c r="EW69" s="11">
        <v>2</v>
      </c>
      <c r="EX69" s="11">
        <v>2</v>
      </c>
      <c r="EY69" s="9">
        <f t="shared" si="7"/>
        <v>7117.94</v>
      </c>
    </row>
    <row r="70" spans="1:155" x14ac:dyDescent="0.2">
      <c r="A70" t="s">
        <v>62</v>
      </c>
      <c r="B70" s="11">
        <v>13.35923</v>
      </c>
      <c r="C70" s="11">
        <v>13.64767</v>
      </c>
      <c r="D70" s="11">
        <v>14.24694</v>
      </c>
      <c r="E70" s="11">
        <v>13.39626</v>
      </c>
      <c r="F70" s="11">
        <v>13.72866</v>
      </c>
      <c r="G70" s="11">
        <v>14.384230000000001</v>
      </c>
      <c r="H70" s="11">
        <v>15.323410000000001</v>
      </c>
      <c r="I70" s="11">
        <v>15.78458</v>
      </c>
      <c r="J70" s="11">
        <v>16.038350000000001</v>
      </c>
      <c r="K70" s="11">
        <v>16.44312</v>
      </c>
      <c r="L70" s="11">
        <v>15.959020000000001</v>
      </c>
      <c r="M70" s="11">
        <v>16.216550000000002</v>
      </c>
      <c r="N70" s="11">
        <v>16.298490000000001</v>
      </c>
      <c r="O70" s="11">
        <v>16.572649999999999</v>
      </c>
      <c r="P70" s="11">
        <v>41.883650000000003</v>
      </c>
      <c r="Q70" s="11">
        <v>192.3999</v>
      </c>
      <c r="R70" s="11">
        <v>194.7697</v>
      </c>
      <c r="S70" s="11">
        <v>196.29689999999999</v>
      </c>
      <c r="T70" s="11">
        <v>199.89519999999999</v>
      </c>
      <c r="U70" s="11">
        <v>213.0224</v>
      </c>
      <c r="V70" s="11">
        <v>231.917</v>
      </c>
      <c r="W70" s="11">
        <v>227.76570000000001</v>
      </c>
      <c r="X70" s="11">
        <v>230.4237</v>
      </c>
      <c r="Y70" s="11">
        <v>224.1651</v>
      </c>
      <c r="Z70" s="11">
        <v>220.24270000000001</v>
      </c>
      <c r="AA70" s="11">
        <v>224.06129999999999</v>
      </c>
      <c r="AB70" s="11">
        <v>222.84710000000001</v>
      </c>
      <c r="AC70" s="11">
        <v>233.57339999999999</v>
      </c>
      <c r="AD70" s="11">
        <v>246.43119999999999</v>
      </c>
      <c r="AE70" s="11">
        <v>252.21690000000001</v>
      </c>
      <c r="AF70" s="11">
        <v>253.28450000000001</v>
      </c>
      <c r="AG70" s="11">
        <v>255.41059999999999</v>
      </c>
      <c r="AH70" s="11">
        <v>255.81540000000001</v>
      </c>
      <c r="AI70" s="11">
        <v>256.05790000000002</v>
      </c>
      <c r="AJ70" s="11">
        <v>257.19529999999997</v>
      </c>
      <c r="AK70" s="11">
        <v>250.63849999999999</v>
      </c>
      <c r="AL70" s="11">
        <v>244.70570000000001</v>
      </c>
      <c r="AM70" s="11">
        <v>259.9205</v>
      </c>
      <c r="AN70" s="11">
        <v>266.99770000000001</v>
      </c>
      <c r="AO70" s="11">
        <v>264.71370000000002</v>
      </c>
      <c r="AP70" s="11">
        <v>263.5668</v>
      </c>
      <c r="AQ70" s="11">
        <v>271.61689999999999</v>
      </c>
      <c r="AR70" s="11">
        <v>263.93729999999999</v>
      </c>
      <c r="AS70" s="11">
        <v>263.98579999999998</v>
      </c>
      <c r="AT70" s="11">
        <v>263.85730000000001</v>
      </c>
      <c r="AU70" s="11">
        <v>259.44619999999998</v>
      </c>
      <c r="AV70" s="11">
        <v>269.18459999999999</v>
      </c>
      <c r="AW70" s="11">
        <v>281.60390000000001</v>
      </c>
      <c r="AX70" s="11">
        <v>286.96420000000001</v>
      </c>
      <c r="AY70" s="11">
        <v>270.58499999999998</v>
      </c>
      <c r="AZ70" s="11">
        <v>263.19110000000001</v>
      </c>
      <c r="BA70" s="11">
        <v>275.0052</v>
      </c>
      <c r="BB70" s="11">
        <v>278.25549999999998</v>
      </c>
      <c r="BC70" s="11">
        <v>274.01369999999997</v>
      </c>
      <c r="BD70" s="11">
        <v>270.8997</v>
      </c>
      <c r="BE70" s="11">
        <v>261.55149999999998</v>
      </c>
      <c r="BF70" s="11">
        <v>259.12090000000001</v>
      </c>
      <c r="BG70" s="11">
        <v>283.0333</v>
      </c>
      <c r="BH70" s="11">
        <v>266.2978</v>
      </c>
      <c r="BI70" s="11">
        <v>255.3158</v>
      </c>
      <c r="BJ70" s="11">
        <v>247.73750000000001</v>
      </c>
      <c r="BK70" s="11">
        <v>191.4889</v>
      </c>
      <c r="BL70" s="11">
        <v>50.429110000000001</v>
      </c>
      <c r="BM70" s="11">
        <v>57.18571</v>
      </c>
      <c r="BN70" s="11">
        <v>62.727310000000003</v>
      </c>
      <c r="BO70" s="11">
        <v>58.42116</v>
      </c>
      <c r="BP70" s="11">
        <v>61.991979999999998</v>
      </c>
      <c r="BQ70" s="11">
        <v>55.772640000000003</v>
      </c>
      <c r="BR70" s="11">
        <v>50.098370000000003</v>
      </c>
      <c r="BS70" s="11">
        <v>54.500610000000002</v>
      </c>
      <c r="BT70" s="11">
        <v>51.725709999999999</v>
      </c>
      <c r="BU70" s="11">
        <v>50.500059999999998</v>
      </c>
      <c r="BV70" s="11">
        <v>41.489739999999998</v>
      </c>
      <c r="BW70" s="11">
        <v>46.457709999999999</v>
      </c>
      <c r="BX70" s="11">
        <v>47.339410000000001</v>
      </c>
      <c r="BY70" s="11">
        <v>44.424410000000002</v>
      </c>
      <c r="BZ70" s="11">
        <v>42.69191</v>
      </c>
      <c r="CA70" s="11">
        <v>38.825510000000001</v>
      </c>
      <c r="CB70" s="11">
        <v>35.931480000000001</v>
      </c>
      <c r="CC70" s="11">
        <v>33.275649999999999</v>
      </c>
      <c r="CD70" s="11">
        <v>31.482759999999999</v>
      </c>
      <c r="CE70" s="11">
        <v>30.153220000000001</v>
      </c>
      <c r="CF70" s="11">
        <v>28.95711</v>
      </c>
      <c r="CG70" s="11">
        <v>28.385560000000002</v>
      </c>
      <c r="CH70" s="11">
        <v>27.520859999999999</v>
      </c>
      <c r="CI70" s="11">
        <v>26.930330000000001</v>
      </c>
      <c r="CJ70" s="11">
        <v>26.801439999999999</v>
      </c>
      <c r="CK70" s="11">
        <v>26.610320000000002</v>
      </c>
      <c r="CL70" s="11">
        <v>26.32668</v>
      </c>
      <c r="CM70" s="11">
        <v>29.09027</v>
      </c>
      <c r="CN70" s="11">
        <v>30.488900000000001</v>
      </c>
      <c r="CO70" s="11">
        <v>27.84853</v>
      </c>
      <c r="CP70" s="11">
        <v>30.19698</v>
      </c>
      <c r="CQ70" s="11">
        <v>32.381230000000002</v>
      </c>
      <c r="CR70" s="11">
        <v>32.048679999999997</v>
      </c>
      <c r="CS70" s="11">
        <v>33.692929999999997</v>
      </c>
      <c r="CT70" s="11">
        <v>39.254109999999997</v>
      </c>
      <c r="CU70" s="11">
        <v>34.258789999999998</v>
      </c>
      <c r="CV70" s="11">
        <v>34.238010000000003</v>
      </c>
      <c r="CW70" s="11">
        <v>34.244639999999997</v>
      </c>
      <c r="CX70" s="11">
        <v>33.824359999999999</v>
      </c>
      <c r="CY70" s="11">
        <v>32.999760000000002</v>
      </c>
      <c r="CZ70" s="11">
        <v>32.524740000000001</v>
      </c>
      <c r="DA70" s="11">
        <v>32.650230000000001</v>
      </c>
      <c r="DB70" s="11">
        <v>35.599879999999999</v>
      </c>
      <c r="DC70" s="11">
        <v>36.946899999999999</v>
      </c>
      <c r="DD70" s="11">
        <v>32.981340000000003</v>
      </c>
      <c r="DE70" s="11">
        <v>32.140709999999999</v>
      </c>
      <c r="DF70" s="11">
        <v>31.72749</v>
      </c>
      <c r="DG70" s="11">
        <v>18.170020000000001</v>
      </c>
      <c r="DH70" s="11">
        <v>15.94744</v>
      </c>
      <c r="DI70" s="11">
        <v>15.933490000000001</v>
      </c>
      <c r="DJ70" s="11">
        <v>10.05439</v>
      </c>
      <c r="DK70" s="11">
        <v>6.6115760000000003</v>
      </c>
      <c r="DL70" s="11">
        <v>7.3970969999999996</v>
      </c>
      <c r="DM70" s="11">
        <v>7.4134799999999998</v>
      </c>
      <c r="DN70" s="11">
        <v>5.2648549999999998</v>
      </c>
      <c r="DO70" s="11">
        <v>0</v>
      </c>
      <c r="DP70" s="11">
        <v>0</v>
      </c>
      <c r="DQ70" s="11">
        <v>0</v>
      </c>
      <c r="DR70" s="11">
        <v>0</v>
      </c>
      <c r="DS70" s="11">
        <v>0</v>
      </c>
      <c r="DT70" s="11">
        <v>0</v>
      </c>
      <c r="DU70" s="11">
        <v>0</v>
      </c>
      <c r="DV70" s="11">
        <v>0.94957599999999998</v>
      </c>
      <c r="DW70" s="11">
        <v>2.663141</v>
      </c>
      <c r="DX70" s="11">
        <v>1.9175629999999999</v>
      </c>
      <c r="DY70" s="11">
        <v>1.719703</v>
      </c>
      <c r="DZ70" s="11">
        <v>1.4857800000000001</v>
      </c>
      <c r="EA70" s="11">
        <v>2.8024589999999998</v>
      </c>
      <c r="EB70" s="11">
        <v>5.8531459999999997</v>
      </c>
      <c r="EC70" s="11">
        <v>5.978332</v>
      </c>
      <c r="ED70" s="11">
        <v>7.050942</v>
      </c>
      <c r="EE70" s="11">
        <v>6.146325</v>
      </c>
      <c r="EF70" s="11">
        <v>5.8750289999999996</v>
      </c>
      <c r="EG70" s="11">
        <v>5.8739400000000002</v>
      </c>
      <c r="EH70" s="11">
        <v>5.8943839999999996</v>
      </c>
      <c r="EI70" s="11">
        <v>5.9644399999999997</v>
      </c>
      <c r="EJ70" s="11">
        <v>6.1020130000000004</v>
      </c>
      <c r="EK70" s="11">
        <v>6.2963440000000004</v>
      </c>
      <c r="EL70" s="11">
        <v>11.438890000000001</v>
      </c>
      <c r="EM70" s="11">
        <v>14.63264</v>
      </c>
      <c r="EN70" s="11">
        <v>14.94571</v>
      </c>
      <c r="EO70" s="11">
        <v>14.77088</v>
      </c>
      <c r="EP70" s="11">
        <v>15.91582</v>
      </c>
      <c r="EQ70" s="11">
        <v>15.4918</v>
      </c>
      <c r="ER70" s="11">
        <v>14.921530000000001</v>
      </c>
      <c r="ES70" s="11">
        <v>14.258290000000001</v>
      </c>
      <c r="ET70" s="11">
        <v>17.10622</v>
      </c>
      <c r="EU70" s="11">
        <v>14.74423</v>
      </c>
      <c r="EV70" s="11">
        <v>26.891380000000002</v>
      </c>
      <c r="EW70" s="11">
        <v>24.439360000000001</v>
      </c>
      <c r="EX70" s="11">
        <v>18.766359999999999</v>
      </c>
      <c r="EY70" s="9">
        <f t="shared" si="7"/>
        <v>14122.493524999994</v>
      </c>
    </row>
    <row r="71" spans="1:155" x14ac:dyDescent="0.2">
      <c r="A71" t="s">
        <v>63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0.24152899999999999</v>
      </c>
      <c r="V71" s="11">
        <v>27.819109999999998</v>
      </c>
      <c r="W71" s="11">
        <v>53.305579999999999</v>
      </c>
      <c r="X71" s="11">
        <v>55.50909</v>
      </c>
      <c r="Y71" s="11">
        <v>53.678959999999996</v>
      </c>
      <c r="Z71" s="11">
        <v>46.41245</v>
      </c>
      <c r="AA71" s="11">
        <v>47.502630000000003</v>
      </c>
      <c r="AB71" s="11">
        <v>53.298990000000003</v>
      </c>
      <c r="AC71" s="11">
        <v>53.317639999999997</v>
      </c>
      <c r="AD71" s="11">
        <v>52.94988</v>
      </c>
      <c r="AE71" s="11">
        <v>53.007210000000001</v>
      </c>
      <c r="AF71" s="11">
        <v>53.833620000000003</v>
      </c>
      <c r="AG71" s="11">
        <v>54.3018</v>
      </c>
      <c r="AH71" s="11">
        <v>55.240139999999997</v>
      </c>
      <c r="AI71" s="11">
        <v>56.55321</v>
      </c>
      <c r="AJ71" s="11">
        <v>57.063800000000001</v>
      </c>
      <c r="AK71" s="11">
        <v>56.897500000000001</v>
      </c>
      <c r="AL71" s="11">
        <v>54.097250000000003</v>
      </c>
      <c r="AM71" s="11">
        <v>57.248579999999997</v>
      </c>
      <c r="AN71" s="11">
        <v>57.002670000000002</v>
      </c>
      <c r="AO71" s="11">
        <v>57.215069999999997</v>
      </c>
      <c r="AP71" s="11">
        <v>55.039050000000003</v>
      </c>
      <c r="AQ71" s="11">
        <v>50.2316</v>
      </c>
      <c r="AR71" s="11">
        <v>54.87415</v>
      </c>
      <c r="AS71" s="11">
        <v>54.755540000000003</v>
      </c>
      <c r="AT71" s="11">
        <v>54.131740000000001</v>
      </c>
      <c r="AU71" s="11">
        <v>53.653979999999997</v>
      </c>
      <c r="AV71" s="11">
        <v>51.183419999999998</v>
      </c>
      <c r="AW71" s="11">
        <v>47.044319999999999</v>
      </c>
      <c r="AX71" s="11">
        <v>48.866709999999998</v>
      </c>
      <c r="AY71" s="11">
        <v>44.789369999999998</v>
      </c>
      <c r="AZ71" s="11">
        <v>36.764020000000002</v>
      </c>
      <c r="BA71" s="11">
        <v>31.975190000000001</v>
      </c>
      <c r="BB71" s="11">
        <v>31.348990000000001</v>
      </c>
      <c r="BC71" s="11">
        <v>30.824809999999999</v>
      </c>
      <c r="BD71" s="11">
        <v>29.29637</v>
      </c>
      <c r="BE71" s="11">
        <v>27.947420000000001</v>
      </c>
      <c r="BF71" s="11">
        <v>26.611889999999999</v>
      </c>
      <c r="BG71" s="11">
        <v>29.084219999999998</v>
      </c>
      <c r="BH71" s="11">
        <v>26.927600000000002</v>
      </c>
      <c r="BI71" s="11">
        <v>24.483910000000002</v>
      </c>
      <c r="BJ71" s="11">
        <v>22.773040000000002</v>
      </c>
      <c r="BK71" s="11">
        <v>19.296679999999999</v>
      </c>
      <c r="BL71" s="11">
        <v>2.9431250000000002</v>
      </c>
      <c r="BM71" s="11">
        <v>1.14883</v>
      </c>
      <c r="BN71" s="11">
        <v>0.35829699999999998</v>
      </c>
      <c r="BO71" s="11">
        <v>7.5679999999999997E-2</v>
      </c>
      <c r="BP71" s="11">
        <v>1.874E-3</v>
      </c>
      <c r="BQ71" s="11">
        <v>0</v>
      </c>
      <c r="BR71" s="11">
        <v>0</v>
      </c>
      <c r="BS71" s="11">
        <v>0</v>
      </c>
      <c r="BT71" s="11">
        <v>0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0</v>
      </c>
      <c r="CA71" s="11">
        <v>0</v>
      </c>
      <c r="CB71" s="11">
        <v>0</v>
      </c>
      <c r="CC71" s="11">
        <v>0</v>
      </c>
      <c r="CD71" s="11">
        <v>0</v>
      </c>
      <c r="CE71" s="11">
        <v>0</v>
      </c>
      <c r="CF71" s="11">
        <v>0</v>
      </c>
      <c r="CG71" s="11">
        <v>0</v>
      </c>
      <c r="CH71" s="11">
        <v>0</v>
      </c>
      <c r="CI71" s="11">
        <v>0</v>
      </c>
      <c r="CJ71" s="11">
        <v>0</v>
      </c>
      <c r="CK71" s="11">
        <v>0</v>
      </c>
      <c r="CL71" s="11">
        <v>0</v>
      </c>
      <c r="CM71" s="11">
        <v>0</v>
      </c>
      <c r="CN71" s="11">
        <v>0</v>
      </c>
      <c r="CO71" s="11">
        <v>0</v>
      </c>
      <c r="CP71" s="11">
        <v>0</v>
      </c>
      <c r="CQ71" s="11">
        <v>0</v>
      </c>
      <c r="CR71" s="11">
        <v>0</v>
      </c>
      <c r="CS71" s="11">
        <v>0</v>
      </c>
      <c r="CT71" s="11">
        <v>0</v>
      </c>
      <c r="CU71" s="11">
        <v>0</v>
      </c>
      <c r="CV71" s="11">
        <v>0</v>
      </c>
      <c r="CW71" s="11">
        <v>0</v>
      </c>
      <c r="CX71" s="11">
        <v>0</v>
      </c>
      <c r="CY71" s="11">
        <v>0</v>
      </c>
      <c r="CZ71" s="11">
        <v>0</v>
      </c>
      <c r="DA71" s="11">
        <v>0</v>
      </c>
      <c r="DB71" s="11">
        <v>0</v>
      </c>
      <c r="DC71" s="11">
        <v>1.9637000000000002E-2</v>
      </c>
      <c r="DD71" s="11">
        <v>0</v>
      </c>
      <c r="DE71" s="11">
        <v>0</v>
      </c>
      <c r="DF71" s="11">
        <v>0</v>
      </c>
      <c r="DG71" s="11">
        <v>1.1053E-2</v>
      </c>
      <c r="DH71" s="11">
        <v>0</v>
      </c>
      <c r="DI71" s="11">
        <v>0</v>
      </c>
      <c r="DJ71" s="11">
        <v>2.8E-5</v>
      </c>
      <c r="DK71" s="11">
        <v>1.1022449999999999</v>
      </c>
      <c r="DL71" s="11">
        <v>3.5065840000000001</v>
      </c>
      <c r="DM71" s="11">
        <v>3.942313</v>
      </c>
      <c r="DN71" s="11">
        <v>2.2481390000000001</v>
      </c>
      <c r="DO71" s="11">
        <v>0</v>
      </c>
      <c r="DP71" s="11">
        <v>0</v>
      </c>
      <c r="DQ71" s="11">
        <v>0</v>
      </c>
      <c r="DR71" s="11">
        <v>0</v>
      </c>
      <c r="DS71" s="11">
        <v>0</v>
      </c>
      <c r="DT71" s="11">
        <v>0</v>
      </c>
      <c r="DU71" s="11">
        <v>0</v>
      </c>
      <c r="DV71" s="11">
        <v>0</v>
      </c>
      <c r="DW71" s="11">
        <v>0</v>
      </c>
      <c r="DX71" s="11">
        <v>0</v>
      </c>
      <c r="DY71" s="11">
        <v>0</v>
      </c>
      <c r="DZ71" s="11">
        <v>0</v>
      </c>
      <c r="EA71" s="11">
        <v>0</v>
      </c>
      <c r="EB71" s="11">
        <v>0</v>
      </c>
      <c r="EC71" s="11">
        <v>0</v>
      </c>
      <c r="ED71" s="11">
        <v>0</v>
      </c>
      <c r="EE71" s="11">
        <v>0</v>
      </c>
      <c r="EF71" s="11">
        <v>0</v>
      </c>
      <c r="EG71" s="11">
        <v>0</v>
      </c>
      <c r="EH71" s="11">
        <v>0</v>
      </c>
      <c r="EI71" s="11">
        <v>0</v>
      </c>
      <c r="EJ71" s="11">
        <v>0</v>
      </c>
      <c r="EK71" s="11">
        <v>0</v>
      </c>
      <c r="EL71" s="11">
        <v>0</v>
      </c>
      <c r="EM71" s="11">
        <v>0</v>
      </c>
      <c r="EN71" s="11">
        <v>0</v>
      </c>
      <c r="EO71" s="11">
        <v>0</v>
      </c>
      <c r="EP71" s="11">
        <v>0</v>
      </c>
      <c r="EQ71" s="11">
        <v>0</v>
      </c>
      <c r="ER71" s="11">
        <v>0</v>
      </c>
      <c r="ES71" s="11">
        <v>0</v>
      </c>
      <c r="ET71" s="11">
        <v>0</v>
      </c>
      <c r="EU71" s="11">
        <v>0</v>
      </c>
      <c r="EV71" s="11">
        <v>0</v>
      </c>
      <c r="EW71" s="11">
        <v>0</v>
      </c>
      <c r="EX71" s="11">
        <v>0</v>
      </c>
      <c r="EY71" s="9">
        <f t="shared" si="7"/>
        <v>1923.7585340000005</v>
      </c>
    </row>
    <row r="72" spans="1:155" x14ac:dyDescent="0.2">
      <c r="A72" t="s">
        <v>100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1</v>
      </c>
      <c r="W72" s="11">
        <v>1</v>
      </c>
      <c r="X72" s="11">
        <v>1</v>
      </c>
      <c r="Y72" s="11">
        <v>1</v>
      </c>
      <c r="Z72" s="11">
        <v>1</v>
      </c>
      <c r="AA72" s="11">
        <v>1</v>
      </c>
      <c r="AB72" s="11">
        <v>1</v>
      </c>
      <c r="AC72" s="11">
        <v>1</v>
      </c>
      <c r="AD72" s="11">
        <v>1</v>
      </c>
      <c r="AE72" s="11">
        <v>1</v>
      </c>
      <c r="AF72" s="11">
        <v>1</v>
      </c>
      <c r="AG72" s="11">
        <v>1</v>
      </c>
      <c r="AH72" s="11">
        <v>1</v>
      </c>
      <c r="AI72" s="11">
        <v>1</v>
      </c>
      <c r="AJ72" s="11">
        <v>1</v>
      </c>
      <c r="AK72" s="11">
        <v>1</v>
      </c>
      <c r="AL72" s="11">
        <v>1</v>
      </c>
      <c r="AM72" s="11">
        <v>1</v>
      </c>
      <c r="AN72" s="11">
        <v>1</v>
      </c>
      <c r="AO72" s="11">
        <v>1</v>
      </c>
      <c r="AP72" s="11">
        <v>1</v>
      </c>
      <c r="AQ72" s="11">
        <v>1</v>
      </c>
      <c r="AR72" s="11">
        <v>1</v>
      </c>
      <c r="AS72" s="11">
        <v>1</v>
      </c>
      <c r="AT72" s="11">
        <v>1</v>
      </c>
      <c r="AU72" s="11">
        <v>1</v>
      </c>
      <c r="AV72" s="11">
        <v>1</v>
      </c>
      <c r="AW72" s="11">
        <v>1</v>
      </c>
      <c r="AX72" s="11">
        <v>1</v>
      </c>
      <c r="AY72" s="11">
        <v>1</v>
      </c>
      <c r="AZ72" s="11">
        <v>1</v>
      </c>
      <c r="BA72" s="11">
        <v>1</v>
      </c>
      <c r="BB72" s="11">
        <v>1</v>
      </c>
      <c r="BC72" s="11">
        <v>1</v>
      </c>
      <c r="BD72" s="11">
        <v>1</v>
      </c>
      <c r="BE72" s="11">
        <v>1</v>
      </c>
      <c r="BF72" s="11">
        <v>1</v>
      </c>
      <c r="BG72" s="11">
        <v>1</v>
      </c>
      <c r="BH72" s="11">
        <v>1</v>
      </c>
      <c r="BI72" s="11">
        <v>1</v>
      </c>
      <c r="BJ72" s="11">
        <v>0</v>
      </c>
      <c r="BK72" s="11">
        <v>0</v>
      </c>
      <c r="BL72" s="11">
        <v>0</v>
      </c>
      <c r="BM72" s="11">
        <v>0</v>
      </c>
      <c r="BN72" s="11">
        <v>0</v>
      </c>
      <c r="BO72" s="11">
        <v>0</v>
      </c>
      <c r="BP72" s="11">
        <v>0</v>
      </c>
      <c r="BQ72" s="11">
        <v>0</v>
      </c>
      <c r="BR72" s="11">
        <v>0</v>
      </c>
      <c r="BS72" s="11">
        <v>0</v>
      </c>
      <c r="BT72" s="11">
        <v>0</v>
      </c>
      <c r="BU72" s="11">
        <v>0</v>
      </c>
      <c r="BV72" s="11">
        <v>0</v>
      </c>
      <c r="BW72" s="11">
        <v>0</v>
      </c>
      <c r="BX72" s="11">
        <v>0</v>
      </c>
      <c r="BY72" s="11">
        <v>1</v>
      </c>
      <c r="BZ72" s="11">
        <v>1</v>
      </c>
      <c r="CA72" s="11">
        <v>1</v>
      </c>
      <c r="CB72" s="11">
        <v>1</v>
      </c>
      <c r="CC72" s="11">
        <v>1</v>
      </c>
      <c r="CD72" s="11">
        <v>1</v>
      </c>
      <c r="CE72" s="11">
        <v>1</v>
      </c>
      <c r="CF72" s="11">
        <v>1</v>
      </c>
      <c r="CG72" s="11">
        <v>1</v>
      </c>
      <c r="CH72" s="11">
        <v>1</v>
      </c>
      <c r="CI72" s="11">
        <v>1</v>
      </c>
      <c r="CJ72" s="11">
        <v>1</v>
      </c>
      <c r="CK72" s="11">
        <v>1</v>
      </c>
      <c r="CL72" s="11">
        <v>1</v>
      </c>
      <c r="CM72" s="11">
        <v>1</v>
      </c>
      <c r="CN72" s="11">
        <v>1</v>
      </c>
      <c r="CO72" s="11">
        <v>1</v>
      </c>
      <c r="CP72" s="11">
        <v>1</v>
      </c>
      <c r="CQ72" s="11">
        <v>1</v>
      </c>
      <c r="CR72" s="11">
        <v>1</v>
      </c>
      <c r="CS72" s="11">
        <v>1</v>
      </c>
      <c r="CT72" s="11">
        <v>1</v>
      </c>
      <c r="CU72" s="11">
        <v>1</v>
      </c>
      <c r="CV72" s="11">
        <v>1</v>
      </c>
      <c r="CW72" s="11">
        <v>1</v>
      </c>
      <c r="CX72" s="11">
        <v>0</v>
      </c>
      <c r="CY72" s="11">
        <v>0</v>
      </c>
      <c r="CZ72" s="11">
        <v>0</v>
      </c>
      <c r="DA72" s="11">
        <v>0</v>
      </c>
      <c r="DB72" s="11">
        <v>0</v>
      </c>
      <c r="DC72" s="11">
        <v>0</v>
      </c>
      <c r="DD72" s="11">
        <v>0</v>
      </c>
      <c r="DE72" s="11">
        <v>0</v>
      </c>
      <c r="DF72" s="11">
        <v>0</v>
      </c>
      <c r="DG72" s="11">
        <v>0</v>
      </c>
      <c r="DH72" s="11">
        <v>0</v>
      </c>
      <c r="DI72" s="11">
        <v>0</v>
      </c>
      <c r="DJ72" s="11">
        <v>0</v>
      </c>
      <c r="DK72" s="11">
        <v>0</v>
      </c>
      <c r="DL72" s="11">
        <v>0</v>
      </c>
      <c r="DM72" s="11">
        <v>0</v>
      </c>
      <c r="DN72" s="11">
        <v>0</v>
      </c>
      <c r="DO72" s="11">
        <v>0</v>
      </c>
      <c r="DP72" s="11">
        <v>0</v>
      </c>
      <c r="DQ72" s="11">
        <v>0</v>
      </c>
      <c r="DR72" s="11">
        <v>0</v>
      </c>
      <c r="DS72" s="11">
        <v>0</v>
      </c>
      <c r="DT72" s="11">
        <v>0</v>
      </c>
      <c r="DU72" s="11">
        <v>0</v>
      </c>
      <c r="DV72" s="11">
        <v>0</v>
      </c>
      <c r="DW72" s="11">
        <v>0</v>
      </c>
      <c r="DX72" s="11">
        <v>0</v>
      </c>
      <c r="DY72" s="11">
        <v>0</v>
      </c>
      <c r="DZ72" s="11">
        <v>0</v>
      </c>
      <c r="EA72" s="11">
        <v>0</v>
      </c>
      <c r="EB72" s="11">
        <v>0</v>
      </c>
      <c r="EC72" s="11">
        <v>0</v>
      </c>
      <c r="ED72" s="11">
        <v>0</v>
      </c>
      <c r="EE72" s="11">
        <v>0</v>
      </c>
      <c r="EF72" s="11">
        <v>0</v>
      </c>
      <c r="EG72" s="11">
        <v>0</v>
      </c>
      <c r="EH72" s="11">
        <v>0</v>
      </c>
      <c r="EI72" s="11">
        <v>0</v>
      </c>
      <c r="EJ72" s="11">
        <v>0</v>
      </c>
      <c r="EK72" s="11">
        <v>0</v>
      </c>
      <c r="EL72" s="11">
        <v>0</v>
      </c>
      <c r="EM72" s="11">
        <v>0</v>
      </c>
      <c r="EN72" s="11">
        <v>0</v>
      </c>
      <c r="EO72" s="11">
        <v>0</v>
      </c>
      <c r="EP72" s="11">
        <v>0</v>
      </c>
      <c r="EQ72" s="11">
        <v>0</v>
      </c>
      <c r="ER72" s="11">
        <v>0</v>
      </c>
      <c r="ES72" s="11">
        <v>0</v>
      </c>
      <c r="ET72" s="11">
        <v>0</v>
      </c>
      <c r="EU72" s="11">
        <v>0</v>
      </c>
      <c r="EV72" s="11">
        <v>0</v>
      </c>
      <c r="EW72" s="11">
        <v>0</v>
      </c>
      <c r="EX72" s="11">
        <v>0</v>
      </c>
      <c r="EY72" s="9">
        <f t="shared" si="7"/>
        <v>65</v>
      </c>
    </row>
    <row r="73" spans="1:155" x14ac:dyDescent="0.2">
      <c r="A73" t="s">
        <v>64</v>
      </c>
      <c r="B73" s="11">
        <v>9.9061529999999998</v>
      </c>
      <c r="C73" s="11">
        <v>9.516883</v>
      </c>
      <c r="D73" s="11">
        <v>9.4580660000000005</v>
      </c>
      <c r="E73" s="11">
        <v>9.6000119999999995</v>
      </c>
      <c r="F73" s="11">
        <v>11.286799999999999</v>
      </c>
      <c r="G73" s="11">
        <v>10.08789</v>
      </c>
      <c r="H73" s="11">
        <v>10.858560000000001</v>
      </c>
      <c r="I73" s="11">
        <v>11.68882</v>
      </c>
      <c r="J73" s="11">
        <v>11.63236</v>
      </c>
      <c r="K73" s="11">
        <v>12.03622</v>
      </c>
      <c r="L73" s="11">
        <v>12.077109999999999</v>
      </c>
      <c r="M73" s="11">
        <v>12.48986</v>
      </c>
      <c r="N73" s="11">
        <v>12.37825</v>
      </c>
      <c r="O73" s="11">
        <v>11.879759999999999</v>
      </c>
      <c r="P73" s="11">
        <v>11.48279</v>
      </c>
      <c r="Q73" s="11">
        <v>11.108230000000001</v>
      </c>
      <c r="R73" s="11">
        <v>10.969279999999999</v>
      </c>
      <c r="S73" s="11">
        <v>11.04288</v>
      </c>
      <c r="T73" s="11">
        <v>11.277279999999999</v>
      </c>
      <c r="U73" s="11">
        <v>12.93675</v>
      </c>
      <c r="V73" s="11">
        <v>13.80158</v>
      </c>
      <c r="W73" s="11">
        <v>125.7704</v>
      </c>
      <c r="X73" s="11">
        <v>204.40129999999999</v>
      </c>
      <c r="Y73" s="11">
        <v>198.625</v>
      </c>
      <c r="Z73" s="11">
        <v>203.35810000000001</v>
      </c>
      <c r="AA73" s="11">
        <v>205.0557</v>
      </c>
      <c r="AB73" s="11">
        <v>200.6036</v>
      </c>
      <c r="AC73" s="11">
        <v>199.96549999999999</v>
      </c>
      <c r="AD73" s="11">
        <v>199.24279999999999</v>
      </c>
      <c r="AE73" s="11">
        <v>200.00919999999999</v>
      </c>
      <c r="AF73" s="11">
        <v>199.53219999999999</v>
      </c>
      <c r="AG73" s="11">
        <v>199.55609999999999</v>
      </c>
      <c r="AH73" s="11">
        <v>203.1405</v>
      </c>
      <c r="AI73" s="11">
        <v>212.291</v>
      </c>
      <c r="AJ73" s="11">
        <v>208.535</v>
      </c>
      <c r="AK73" s="11">
        <v>211.08179999999999</v>
      </c>
      <c r="AL73" s="11">
        <v>213.30080000000001</v>
      </c>
      <c r="AM73" s="11">
        <v>206.48500000000001</v>
      </c>
      <c r="AN73" s="11">
        <v>205.89340000000001</v>
      </c>
      <c r="AO73" s="11">
        <v>203.81530000000001</v>
      </c>
      <c r="AP73" s="11">
        <v>204.03030000000001</v>
      </c>
      <c r="AQ73" s="11">
        <v>201.8245</v>
      </c>
      <c r="AR73" s="11">
        <v>199.65530000000001</v>
      </c>
      <c r="AS73" s="11">
        <v>216.9753</v>
      </c>
      <c r="AT73" s="11">
        <v>216.92740000000001</v>
      </c>
      <c r="AU73" s="11">
        <v>218.32570000000001</v>
      </c>
      <c r="AV73" s="11">
        <v>219.27809999999999</v>
      </c>
      <c r="AW73" s="11">
        <v>218.90020000000001</v>
      </c>
      <c r="AX73" s="11">
        <v>215.40520000000001</v>
      </c>
      <c r="AY73" s="11">
        <v>227.66929999999999</v>
      </c>
      <c r="AZ73" s="11">
        <v>215.1439</v>
      </c>
      <c r="BA73" s="11">
        <v>197.56899999999999</v>
      </c>
      <c r="BB73" s="11">
        <v>180.0564</v>
      </c>
      <c r="BC73" s="11">
        <v>177.83420000000001</v>
      </c>
      <c r="BD73" s="11">
        <v>176.97829999999999</v>
      </c>
      <c r="BE73" s="11">
        <v>177.63720000000001</v>
      </c>
      <c r="BF73" s="11">
        <v>175.8484</v>
      </c>
      <c r="BG73" s="11">
        <v>173.09559999999999</v>
      </c>
      <c r="BH73" s="11">
        <v>183.37260000000001</v>
      </c>
      <c r="BI73" s="11">
        <v>188.31290000000001</v>
      </c>
      <c r="BJ73" s="11">
        <v>185.98439999999999</v>
      </c>
      <c r="BK73" s="11">
        <v>176.33279999999999</v>
      </c>
      <c r="BL73" s="11">
        <v>172.9453</v>
      </c>
      <c r="BM73" s="11">
        <v>128.5746</v>
      </c>
      <c r="BN73" s="11">
        <v>103.86969999999999</v>
      </c>
      <c r="BO73" s="11">
        <v>87.618009999999998</v>
      </c>
      <c r="BP73" s="11">
        <v>78.128060000000005</v>
      </c>
      <c r="BQ73" s="11">
        <v>72.662090000000006</v>
      </c>
      <c r="BR73" s="11">
        <v>68.355829999999997</v>
      </c>
      <c r="BS73" s="11">
        <v>63.276159999999997</v>
      </c>
      <c r="BT73" s="11">
        <v>59.757420000000003</v>
      </c>
      <c r="BU73" s="11">
        <v>59.242310000000003</v>
      </c>
      <c r="BV73" s="11">
        <v>57.56935</v>
      </c>
      <c r="BW73" s="11">
        <v>57.334560000000003</v>
      </c>
      <c r="BX73" s="11">
        <v>53.283410000000003</v>
      </c>
      <c r="BY73" s="11">
        <v>52.20241</v>
      </c>
      <c r="BZ73" s="11">
        <v>49.745480000000001</v>
      </c>
      <c r="CA73" s="11">
        <v>46.487789999999997</v>
      </c>
      <c r="CB73" s="11">
        <v>45.358960000000003</v>
      </c>
      <c r="CC73" s="11">
        <v>43.122709999999998</v>
      </c>
      <c r="CD73" s="11">
        <v>41.327689999999997</v>
      </c>
      <c r="CE73" s="11">
        <v>40.560920000000003</v>
      </c>
      <c r="CF73" s="11">
        <v>35.820569999999996</v>
      </c>
      <c r="CG73" s="11">
        <v>30.849640000000001</v>
      </c>
      <c r="CH73" s="11">
        <v>29.01107</v>
      </c>
      <c r="CI73" s="11">
        <v>27.56615</v>
      </c>
      <c r="CJ73" s="11">
        <v>27.282579999999999</v>
      </c>
      <c r="CK73" s="11">
        <v>26.671990000000001</v>
      </c>
      <c r="CL73" s="11">
        <v>26.334160000000001</v>
      </c>
      <c r="CM73" s="11">
        <v>25.73696</v>
      </c>
      <c r="CN73" s="11">
        <v>26.569479999999999</v>
      </c>
      <c r="CO73" s="11">
        <v>31.144179999999999</v>
      </c>
      <c r="CP73" s="11">
        <v>23.85482</v>
      </c>
      <c r="CQ73" s="11">
        <v>7.2458239999999998</v>
      </c>
      <c r="CR73" s="11">
        <v>7.3265789999999997</v>
      </c>
      <c r="CS73" s="11">
        <v>7.2417819999999997</v>
      </c>
      <c r="CT73" s="11">
        <v>6.6999839999999997</v>
      </c>
      <c r="CU73" s="11">
        <v>6.5288069999999996</v>
      </c>
      <c r="CV73" s="11">
        <v>6.5391979999999998</v>
      </c>
      <c r="CW73" s="11">
        <v>6.2260489999999997</v>
      </c>
      <c r="CX73" s="11">
        <v>6.01525</v>
      </c>
      <c r="CY73" s="11">
        <v>5.9933709999999998</v>
      </c>
      <c r="CZ73" s="11">
        <v>5.9321299999999999</v>
      </c>
      <c r="DA73" s="11">
        <v>5.8187860000000002</v>
      </c>
      <c r="DB73" s="11">
        <v>5.6188820000000002</v>
      </c>
      <c r="DC73" s="11">
        <v>5.4944420000000003</v>
      </c>
      <c r="DD73" s="11">
        <v>5.4044309999999998</v>
      </c>
      <c r="DE73" s="11">
        <v>5.3701470000000002</v>
      </c>
      <c r="DF73" s="11">
        <v>5.6501380000000001</v>
      </c>
      <c r="DG73" s="11">
        <v>5.6211060000000002</v>
      </c>
      <c r="DH73" s="11">
        <v>5.5135769999999997</v>
      </c>
      <c r="DI73" s="11">
        <v>5.2490110000000003</v>
      </c>
      <c r="DJ73" s="11">
        <v>4.9874840000000003</v>
      </c>
      <c r="DK73" s="11">
        <v>4.880071</v>
      </c>
      <c r="DL73" s="11">
        <v>5.3606920000000002</v>
      </c>
      <c r="DM73" s="11">
        <v>5.6124239999999999</v>
      </c>
      <c r="DN73" s="11">
        <v>5.3238709999999996</v>
      </c>
      <c r="DO73" s="11">
        <v>5.23224</v>
      </c>
      <c r="DP73" s="11">
        <v>5.1082970000000003</v>
      </c>
      <c r="DQ73" s="11">
        <v>5.4500640000000002</v>
      </c>
      <c r="DR73" s="11">
        <v>5.4778599999999997</v>
      </c>
      <c r="DS73" s="11">
        <v>5.4030680000000002</v>
      </c>
      <c r="DT73" s="11">
        <v>5.3374259999999998</v>
      </c>
      <c r="DU73" s="11">
        <v>5.3695849999999998</v>
      </c>
      <c r="DV73" s="11">
        <v>5.5579489999999998</v>
      </c>
      <c r="DW73" s="11">
        <v>5.4778539999999998</v>
      </c>
      <c r="DX73" s="11">
        <v>5.3089630000000003</v>
      </c>
      <c r="DY73" s="11">
        <v>5.3758480000000004</v>
      </c>
      <c r="DZ73" s="11">
        <v>5.0403159999999998</v>
      </c>
      <c r="EA73" s="11">
        <v>5.1241120000000002</v>
      </c>
      <c r="EB73" s="11">
        <v>4.981725</v>
      </c>
      <c r="EC73" s="11">
        <v>5.0400260000000001</v>
      </c>
      <c r="ED73" s="11">
        <v>6.9817749999999998</v>
      </c>
      <c r="EE73" s="11">
        <v>5.2379259999999999</v>
      </c>
      <c r="EF73" s="11">
        <v>5.4550010000000002</v>
      </c>
      <c r="EG73" s="11">
        <v>5.1844789999999996</v>
      </c>
      <c r="EH73" s="11">
        <v>4.9732139999999996</v>
      </c>
      <c r="EI73" s="11">
        <v>4.8285780000000003</v>
      </c>
      <c r="EJ73" s="11">
        <v>4.7092879999999999</v>
      </c>
      <c r="EK73" s="11">
        <v>4.7660980000000004</v>
      </c>
      <c r="EL73" s="11">
        <v>4.6718970000000004</v>
      </c>
      <c r="EM73" s="11">
        <v>4.5264769999999999</v>
      </c>
      <c r="EN73" s="11">
        <v>4.5169800000000002</v>
      </c>
      <c r="EO73" s="11">
        <v>5.0809959999999998</v>
      </c>
      <c r="EP73" s="11">
        <v>9.139132</v>
      </c>
      <c r="EQ73" s="11">
        <v>12.261200000000001</v>
      </c>
      <c r="ER73" s="11">
        <v>4.7453099999999999</v>
      </c>
      <c r="ES73" s="11">
        <v>4.6264010000000004</v>
      </c>
      <c r="ET73" s="11">
        <v>4.460407</v>
      </c>
      <c r="EU73" s="11">
        <v>5.8351759999999997</v>
      </c>
      <c r="EV73" s="11">
        <v>9.0442929999999997</v>
      </c>
      <c r="EW73" s="11">
        <v>9.7107759999999992</v>
      </c>
      <c r="EX73" s="11">
        <v>10.592549999999999</v>
      </c>
      <c r="EY73" s="9">
        <f>SUM(B73:EX73)</f>
        <v>10429.886917000003</v>
      </c>
    </row>
    <row r="74" spans="1:155" x14ac:dyDescent="0.2">
      <c r="A74" t="s">
        <v>101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0.51</v>
      </c>
      <c r="T74" s="11">
        <v>1.02</v>
      </c>
      <c r="U74" s="11">
        <v>1.02</v>
      </c>
      <c r="V74" s="11">
        <v>0.51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0.86</v>
      </c>
      <c r="AG74" s="11">
        <v>1.72</v>
      </c>
      <c r="AH74" s="11">
        <v>1.72</v>
      </c>
      <c r="AI74" s="11">
        <v>1.72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0.86</v>
      </c>
      <c r="AQ74" s="11">
        <v>1.72</v>
      </c>
      <c r="AR74" s="11">
        <v>0.86</v>
      </c>
      <c r="AS74" s="11">
        <v>0.86</v>
      </c>
      <c r="AT74" s="11">
        <v>1.72</v>
      </c>
      <c r="AU74" s="11">
        <v>0.86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0</v>
      </c>
      <c r="BI74" s="11">
        <v>0</v>
      </c>
      <c r="BJ74" s="11">
        <v>0</v>
      </c>
      <c r="BK74" s="11">
        <v>0</v>
      </c>
      <c r="BL74" s="11">
        <v>0</v>
      </c>
      <c r="BM74" s="11">
        <v>0</v>
      </c>
      <c r="BN74" s="11">
        <v>0</v>
      </c>
      <c r="BO74" s="11">
        <v>0</v>
      </c>
      <c r="BP74" s="11">
        <v>0</v>
      </c>
      <c r="BQ74" s="11">
        <v>0</v>
      </c>
      <c r="BR74" s="11">
        <v>0</v>
      </c>
      <c r="BS74" s="11">
        <v>0</v>
      </c>
      <c r="BT74" s="11">
        <v>0</v>
      </c>
      <c r="BU74" s="11">
        <v>0</v>
      </c>
      <c r="BV74" s="11">
        <v>0</v>
      </c>
      <c r="BW74" s="11">
        <v>0</v>
      </c>
      <c r="BX74" s="11">
        <v>0.51</v>
      </c>
      <c r="BY74" s="11">
        <v>1.72</v>
      </c>
      <c r="BZ74" s="11">
        <v>1.72</v>
      </c>
      <c r="CA74" s="11">
        <v>1.72</v>
      </c>
      <c r="CB74" s="11">
        <v>0</v>
      </c>
      <c r="CC74" s="11">
        <v>0</v>
      </c>
      <c r="CD74" s="11">
        <v>0</v>
      </c>
      <c r="CE74" s="11">
        <v>1.72</v>
      </c>
      <c r="CF74" s="11">
        <v>1.72</v>
      </c>
      <c r="CG74" s="11">
        <v>1.72</v>
      </c>
      <c r="CH74" s="11">
        <v>1.72</v>
      </c>
      <c r="CI74" s="11">
        <v>1.02</v>
      </c>
      <c r="CJ74" s="11">
        <v>1.02</v>
      </c>
      <c r="CK74" s="11">
        <v>1.02</v>
      </c>
      <c r="CL74" s="11">
        <v>0</v>
      </c>
      <c r="CM74" s="11">
        <v>0</v>
      </c>
      <c r="CN74" s="11">
        <v>0</v>
      </c>
      <c r="CO74" s="11">
        <v>0</v>
      </c>
      <c r="CP74" s="11">
        <v>0</v>
      </c>
      <c r="CQ74" s="11">
        <v>0</v>
      </c>
      <c r="CR74" s="11">
        <v>0</v>
      </c>
      <c r="CS74" s="11">
        <v>0</v>
      </c>
      <c r="CT74" s="11">
        <v>0</v>
      </c>
      <c r="CU74" s="11">
        <v>0</v>
      </c>
      <c r="CV74" s="11">
        <v>0</v>
      </c>
      <c r="CW74" s="11">
        <v>0</v>
      </c>
      <c r="CX74" s="11">
        <v>0</v>
      </c>
      <c r="CY74" s="11">
        <v>0</v>
      </c>
      <c r="CZ74" s="11">
        <v>0</v>
      </c>
      <c r="DA74" s="11">
        <v>0</v>
      </c>
      <c r="DB74" s="11">
        <v>0</v>
      </c>
      <c r="DC74" s="11">
        <v>0</v>
      </c>
      <c r="DD74" s="11">
        <v>0</v>
      </c>
      <c r="DE74" s="11">
        <v>0</v>
      </c>
      <c r="DF74" s="11">
        <v>0</v>
      </c>
      <c r="DG74" s="11">
        <v>0</v>
      </c>
      <c r="DH74" s="11">
        <v>0</v>
      </c>
      <c r="DI74" s="11">
        <v>0</v>
      </c>
      <c r="DJ74" s="11">
        <v>0</v>
      </c>
      <c r="DK74" s="11">
        <v>0</v>
      </c>
      <c r="DL74" s="11">
        <v>0</v>
      </c>
      <c r="DM74" s="11">
        <v>0</v>
      </c>
      <c r="DN74" s="11">
        <v>0</v>
      </c>
      <c r="DO74" s="11">
        <v>0</v>
      </c>
      <c r="DP74" s="11">
        <v>0</v>
      </c>
      <c r="DQ74" s="11">
        <v>0</v>
      </c>
      <c r="DR74" s="11">
        <v>0</v>
      </c>
      <c r="DS74" s="11">
        <v>0</v>
      </c>
      <c r="DT74" s="11">
        <v>0</v>
      </c>
      <c r="DU74" s="11">
        <v>0</v>
      </c>
      <c r="DV74" s="11">
        <v>0</v>
      </c>
      <c r="DW74" s="11">
        <v>0</v>
      </c>
      <c r="DX74" s="11">
        <v>0</v>
      </c>
      <c r="DY74" s="11">
        <v>0</v>
      </c>
      <c r="DZ74" s="11">
        <v>0</v>
      </c>
      <c r="EA74" s="11">
        <v>0</v>
      </c>
      <c r="EB74" s="11">
        <v>0</v>
      </c>
      <c r="EC74" s="11">
        <v>0</v>
      </c>
      <c r="ED74" s="11">
        <v>0</v>
      </c>
      <c r="EE74" s="11">
        <v>0</v>
      </c>
      <c r="EF74" s="11">
        <v>0</v>
      </c>
      <c r="EG74" s="11">
        <v>0</v>
      </c>
      <c r="EH74" s="11">
        <v>0</v>
      </c>
      <c r="EI74" s="11">
        <v>0</v>
      </c>
      <c r="EJ74" s="11">
        <v>0</v>
      </c>
      <c r="EK74" s="11">
        <v>0</v>
      </c>
      <c r="EL74" s="11">
        <v>0</v>
      </c>
      <c r="EM74" s="11">
        <v>0</v>
      </c>
      <c r="EN74" s="11">
        <v>0</v>
      </c>
      <c r="EO74" s="11">
        <v>0</v>
      </c>
      <c r="EP74" s="11">
        <v>0</v>
      </c>
      <c r="EQ74" s="11">
        <v>0</v>
      </c>
      <c r="ER74" s="11">
        <v>0</v>
      </c>
      <c r="ES74" s="11">
        <v>0</v>
      </c>
      <c r="ET74" s="11">
        <v>0</v>
      </c>
      <c r="EU74" s="11">
        <v>0</v>
      </c>
      <c r="EV74" s="11">
        <v>0</v>
      </c>
      <c r="EW74" s="11">
        <v>0</v>
      </c>
      <c r="EX74" s="11">
        <v>0</v>
      </c>
      <c r="EY74" s="9">
        <f t="shared" si="7"/>
        <v>31.56999999999999</v>
      </c>
    </row>
    <row r="75" spans="1:155" x14ac:dyDescent="0.2">
      <c r="A75" t="s">
        <v>65</v>
      </c>
      <c r="B75" s="11">
        <v>0.91597600000000001</v>
      </c>
      <c r="C75" s="11">
        <v>1.006575</v>
      </c>
      <c r="D75" s="11">
        <v>1.1493610000000001</v>
      </c>
      <c r="E75" s="11">
        <v>1.243787</v>
      </c>
      <c r="F75" s="11">
        <v>1.28752</v>
      </c>
      <c r="G75" s="11">
        <v>1.1277219999999999</v>
      </c>
      <c r="H75" s="11">
        <v>3.2163560000000002</v>
      </c>
      <c r="I75" s="11">
        <v>7.4950989999999997</v>
      </c>
      <c r="J75" s="11">
        <v>7.6857759999999997</v>
      </c>
      <c r="K75" s="11">
        <v>7.9808500000000002</v>
      </c>
      <c r="L75" s="11">
        <v>7.9688340000000002</v>
      </c>
      <c r="M75" s="11">
        <v>8.0938890000000008</v>
      </c>
      <c r="N75" s="11">
        <v>7.9973080000000003</v>
      </c>
      <c r="O75" s="11">
        <v>8.0190330000000003</v>
      </c>
      <c r="P75" s="11">
        <v>8.1545900000000007</v>
      </c>
      <c r="Q75" s="11">
        <v>8.3885620000000003</v>
      </c>
      <c r="R75" s="11">
        <v>8.0946909999999992</v>
      </c>
      <c r="S75" s="11">
        <v>8.2820400000000003</v>
      </c>
      <c r="T75" s="11">
        <v>7.918158</v>
      </c>
      <c r="U75" s="11">
        <v>8.1958680000000008</v>
      </c>
      <c r="V75" s="11">
        <v>15.67299</v>
      </c>
      <c r="W75" s="11">
        <v>29.25019</v>
      </c>
      <c r="X75" s="11">
        <v>35.306939999999997</v>
      </c>
      <c r="Y75" s="11">
        <v>40.33052</v>
      </c>
      <c r="Z75" s="11">
        <v>45.966729999999998</v>
      </c>
      <c r="AA75" s="11">
        <v>49.719059999999999</v>
      </c>
      <c r="AB75" s="11">
        <v>50.964060000000003</v>
      </c>
      <c r="AC75" s="11">
        <v>45.30612</v>
      </c>
      <c r="AD75" s="11">
        <v>37.793489999999998</v>
      </c>
      <c r="AE75" s="11">
        <v>40.314239999999998</v>
      </c>
      <c r="AF75" s="11">
        <v>48.501570000000001</v>
      </c>
      <c r="AG75" s="11">
        <v>48.813220000000001</v>
      </c>
      <c r="AH75" s="11">
        <v>48.876339999999999</v>
      </c>
      <c r="AI75" s="11">
        <v>50.206919999999997</v>
      </c>
      <c r="AJ75" s="11">
        <v>53.007860000000001</v>
      </c>
      <c r="AK75" s="11">
        <v>54.881979999999999</v>
      </c>
      <c r="AL75" s="11">
        <v>55.721139999999998</v>
      </c>
      <c r="AM75" s="11">
        <v>51.000830000000001</v>
      </c>
      <c r="AN75" s="11">
        <v>48.79392</v>
      </c>
      <c r="AO75" s="11">
        <v>49.568390000000001</v>
      </c>
      <c r="AP75" s="11">
        <v>50.974339999999998</v>
      </c>
      <c r="AQ75" s="11">
        <v>48.40878</v>
      </c>
      <c r="AR75" s="11">
        <v>43.411790000000003</v>
      </c>
      <c r="AS75" s="11">
        <v>45.122039999999998</v>
      </c>
      <c r="AT75" s="11">
        <v>48.901780000000002</v>
      </c>
      <c r="AU75" s="11">
        <v>50.59431</v>
      </c>
      <c r="AV75" s="11">
        <v>52.527180000000001</v>
      </c>
      <c r="AW75" s="11">
        <v>54.508980000000001</v>
      </c>
      <c r="AX75" s="11">
        <v>57.179070000000003</v>
      </c>
      <c r="AY75" s="11">
        <v>58.412370000000003</v>
      </c>
      <c r="AZ75" s="11">
        <v>53.882809999999999</v>
      </c>
      <c r="BA75" s="11">
        <v>46.656849999999999</v>
      </c>
      <c r="BB75" s="11">
        <v>42.352350000000001</v>
      </c>
      <c r="BC75" s="11">
        <v>41.169080000000001</v>
      </c>
      <c r="BD75" s="11">
        <v>40.686309999999999</v>
      </c>
      <c r="BE75" s="11">
        <v>40.679780000000001</v>
      </c>
      <c r="BF75" s="11">
        <v>39.381999999999998</v>
      </c>
      <c r="BG75" s="11">
        <v>41.82076</v>
      </c>
      <c r="BH75" s="11">
        <v>47.059649999999998</v>
      </c>
      <c r="BI75" s="11">
        <v>48.104050000000001</v>
      </c>
      <c r="BJ75" s="11">
        <v>46.426189999999998</v>
      </c>
      <c r="BK75" s="11">
        <v>41.933399999999999</v>
      </c>
      <c r="BL75" s="11">
        <v>38.468269999999997</v>
      </c>
      <c r="BM75" s="11">
        <v>29.59535</v>
      </c>
      <c r="BN75" s="11">
        <v>23.28678</v>
      </c>
      <c r="BO75" s="11">
        <v>19.363710000000001</v>
      </c>
      <c r="BP75" s="11">
        <v>16.90428</v>
      </c>
      <c r="BQ75" s="11">
        <v>14.707850000000001</v>
      </c>
      <c r="BR75" s="11">
        <v>13.24611</v>
      </c>
      <c r="BS75" s="11">
        <v>12.199820000000001</v>
      </c>
      <c r="BT75" s="11">
        <v>11.375870000000001</v>
      </c>
      <c r="BU75" s="11">
        <v>10.10051</v>
      </c>
      <c r="BV75" s="11">
        <v>5.6752229999999999</v>
      </c>
      <c r="BW75" s="11">
        <v>1.4457329999999999</v>
      </c>
      <c r="BX75" s="11">
        <v>1.1546190000000001</v>
      </c>
      <c r="BY75" s="11">
        <v>1.0780110000000001</v>
      </c>
      <c r="BZ75" s="11">
        <v>0.99510399999999999</v>
      </c>
      <c r="CA75" s="11">
        <v>0.93160100000000001</v>
      </c>
      <c r="CB75" s="11">
        <v>0.92414600000000002</v>
      </c>
      <c r="CC75" s="11">
        <v>0.82778399999999996</v>
      </c>
      <c r="CD75" s="11">
        <v>0.80205700000000002</v>
      </c>
      <c r="CE75" s="11">
        <v>0.71663500000000002</v>
      </c>
      <c r="CF75" s="11">
        <v>0.71418300000000001</v>
      </c>
      <c r="CG75" s="11">
        <v>0.71078200000000002</v>
      </c>
      <c r="CH75" s="11">
        <v>0.57762599999999997</v>
      </c>
      <c r="CI75" s="11">
        <v>0.59491400000000005</v>
      </c>
      <c r="CJ75" s="11">
        <v>0.60726000000000002</v>
      </c>
      <c r="CK75" s="11">
        <v>0.60747200000000001</v>
      </c>
      <c r="CL75" s="11">
        <v>0.60724400000000001</v>
      </c>
      <c r="CM75" s="11">
        <v>0.60868</v>
      </c>
      <c r="CN75" s="11">
        <v>0.68968099999999999</v>
      </c>
      <c r="CO75" s="11">
        <v>0.67119799999999996</v>
      </c>
      <c r="CP75" s="11">
        <v>0.63471599999999995</v>
      </c>
      <c r="CQ75" s="11">
        <v>0.73245000000000005</v>
      </c>
      <c r="CR75" s="11">
        <v>0.62532299999999996</v>
      </c>
      <c r="CS75" s="11">
        <v>0.490371</v>
      </c>
      <c r="CT75" s="11">
        <v>0.61413600000000002</v>
      </c>
      <c r="CU75" s="11">
        <v>0.63177899999999998</v>
      </c>
      <c r="CV75" s="11">
        <v>0.62701799999999996</v>
      </c>
      <c r="CW75" s="11">
        <v>0.64443600000000001</v>
      </c>
      <c r="CX75" s="11">
        <v>0.64473199999999997</v>
      </c>
      <c r="CY75" s="11">
        <v>0.67233900000000002</v>
      </c>
      <c r="CZ75" s="11">
        <v>0.73119199999999995</v>
      </c>
      <c r="DA75" s="11">
        <v>0.64517500000000005</v>
      </c>
      <c r="DB75" s="11">
        <v>0.51490899999999995</v>
      </c>
      <c r="DC75" s="11">
        <v>0.50281100000000001</v>
      </c>
      <c r="DD75" s="11">
        <v>0.75765800000000005</v>
      </c>
      <c r="DE75" s="11">
        <v>0.70522700000000005</v>
      </c>
      <c r="DF75" s="11">
        <v>0.69749899999999998</v>
      </c>
      <c r="DG75" s="11">
        <v>0.55801299999999998</v>
      </c>
      <c r="DH75" s="11">
        <v>0.55296999999999996</v>
      </c>
      <c r="DI75" s="11">
        <v>0.55267299999999997</v>
      </c>
      <c r="DJ75" s="11">
        <v>0.552458</v>
      </c>
      <c r="DK75" s="11">
        <v>0.57716000000000001</v>
      </c>
      <c r="DL75" s="11">
        <v>0.64593500000000004</v>
      </c>
      <c r="DM75" s="11">
        <v>0.63910999999999996</v>
      </c>
      <c r="DN75" s="11">
        <v>0.70980100000000002</v>
      </c>
      <c r="DO75" s="11">
        <v>0.67955399999999999</v>
      </c>
      <c r="DP75" s="11">
        <v>0.66324700000000003</v>
      </c>
      <c r="DQ75" s="11">
        <v>0.78683999999999998</v>
      </c>
      <c r="DR75" s="11">
        <v>0.75045499999999998</v>
      </c>
      <c r="DS75" s="11">
        <v>0.75080199999999997</v>
      </c>
      <c r="DT75" s="11">
        <v>0.74957799999999997</v>
      </c>
      <c r="DU75" s="11">
        <v>0.66820599999999997</v>
      </c>
      <c r="DV75" s="11">
        <v>0.57414600000000005</v>
      </c>
      <c r="DW75" s="11">
        <v>0.57272400000000001</v>
      </c>
      <c r="DX75" s="11">
        <v>0.33602100000000001</v>
      </c>
      <c r="DY75" s="11">
        <v>0.205625</v>
      </c>
      <c r="DZ75" s="11">
        <v>0.17255200000000001</v>
      </c>
      <c r="EA75" s="11">
        <v>0.42907800000000001</v>
      </c>
      <c r="EB75" s="11">
        <v>0.54186400000000001</v>
      </c>
      <c r="EC75" s="11">
        <v>0.38739600000000002</v>
      </c>
      <c r="ED75" s="11">
        <v>0.57609500000000002</v>
      </c>
      <c r="EE75" s="11">
        <v>0.71315600000000001</v>
      </c>
      <c r="EF75" s="11">
        <v>0.42478700000000003</v>
      </c>
      <c r="EG75" s="11">
        <v>0.68480399999999997</v>
      </c>
      <c r="EH75" s="11">
        <v>0.61593600000000004</v>
      </c>
      <c r="EI75" s="11">
        <v>3.8788999999999997E-2</v>
      </c>
      <c r="EJ75" s="11">
        <v>0.35375299999999998</v>
      </c>
      <c r="EK75" s="11">
        <v>0.52893199999999996</v>
      </c>
      <c r="EL75" s="11">
        <v>0.46797699999999998</v>
      </c>
      <c r="EM75" s="11">
        <v>0.72372700000000001</v>
      </c>
      <c r="EN75" s="11">
        <v>4.5476000000000003E-2</v>
      </c>
      <c r="EO75" s="11">
        <v>1.317785</v>
      </c>
      <c r="EP75" s="11">
        <v>0.65350200000000003</v>
      </c>
      <c r="EQ75" s="11">
        <v>0.532219</v>
      </c>
      <c r="ER75" s="11">
        <v>0.30579000000000001</v>
      </c>
      <c r="ES75" s="11">
        <v>2.3666E-2</v>
      </c>
      <c r="ET75" s="11">
        <v>0.196765</v>
      </c>
      <c r="EU75" s="11">
        <v>0.58807900000000002</v>
      </c>
      <c r="EV75" s="11">
        <v>1.213525</v>
      </c>
      <c r="EW75" s="11">
        <v>1.5745210000000001</v>
      </c>
      <c r="EX75" s="11">
        <v>1.7854559999999999</v>
      </c>
      <c r="EY75" s="9">
        <f>SUM(B75:EX75)</f>
        <v>2301.8935970000002</v>
      </c>
    </row>
    <row r="76" spans="1:155" x14ac:dyDescent="0.2">
      <c r="A76" t="s">
        <v>66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2.9754489999999998</v>
      </c>
      <c r="W76" s="11">
        <v>13.414059999999999</v>
      </c>
      <c r="X76" s="11">
        <v>16.85219</v>
      </c>
      <c r="Y76" s="11">
        <v>18.952929999999999</v>
      </c>
      <c r="Z76" s="11">
        <v>17.725899999999999</v>
      </c>
      <c r="AA76" s="11">
        <v>17.70365</v>
      </c>
      <c r="AB76" s="11">
        <v>17.63533</v>
      </c>
      <c r="AC76" s="11">
        <v>16.68967</v>
      </c>
      <c r="AD76" s="11">
        <v>16.83276</v>
      </c>
      <c r="AE76" s="11">
        <v>17.18046</v>
      </c>
      <c r="AF76" s="11">
        <v>16.977499999999999</v>
      </c>
      <c r="AG76" s="11">
        <v>17.02739</v>
      </c>
      <c r="AH76" s="11">
        <v>17.065169999999998</v>
      </c>
      <c r="AI76" s="11">
        <v>16.675249999999998</v>
      </c>
      <c r="AJ76" s="11">
        <v>16.619720000000001</v>
      </c>
      <c r="AK76" s="11">
        <v>16.756129999999999</v>
      </c>
      <c r="AL76" s="11">
        <v>16.891069999999999</v>
      </c>
      <c r="AM76" s="11">
        <v>19.935300000000002</v>
      </c>
      <c r="AN76" s="11">
        <v>21.944140000000001</v>
      </c>
      <c r="AO76" s="11">
        <v>21.821349999999999</v>
      </c>
      <c r="AP76" s="11">
        <v>21.874980000000001</v>
      </c>
      <c r="AQ76" s="11">
        <v>20.99737</v>
      </c>
      <c r="AR76" s="11">
        <v>18.556719999999999</v>
      </c>
      <c r="AS76" s="11">
        <v>19.142479999999999</v>
      </c>
      <c r="AT76" s="11">
        <v>21.13786</v>
      </c>
      <c r="AU76" s="11">
        <v>20.985420000000001</v>
      </c>
      <c r="AV76" s="11">
        <v>21.591139999999999</v>
      </c>
      <c r="AW76" s="11">
        <v>23.099070000000001</v>
      </c>
      <c r="AX76" s="11">
        <v>24.20955</v>
      </c>
      <c r="AY76" s="11">
        <v>25.4084</v>
      </c>
      <c r="AZ76" s="11">
        <v>24.190989999999999</v>
      </c>
      <c r="BA76" s="11">
        <v>21.357559999999999</v>
      </c>
      <c r="BB76" s="11">
        <v>19.275469999999999</v>
      </c>
      <c r="BC76" s="11">
        <v>13.73996</v>
      </c>
      <c r="BD76" s="11">
        <v>3.1836920000000002</v>
      </c>
      <c r="BE76" s="11">
        <v>0</v>
      </c>
      <c r="BF76" s="11">
        <v>0</v>
      </c>
      <c r="BG76" s="11">
        <v>0</v>
      </c>
      <c r="BH76" s="11">
        <v>0</v>
      </c>
      <c r="BI76" s="11">
        <v>0</v>
      </c>
      <c r="BJ76" s="11">
        <v>0</v>
      </c>
      <c r="BK76" s="11">
        <v>0</v>
      </c>
      <c r="BL76" s="11">
        <v>0</v>
      </c>
      <c r="BM76" s="11">
        <v>0</v>
      </c>
      <c r="BN76" s="11">
        <v>0</v>
      </c>
      <c r="BO76" s="11">
        <v>0</v>
      </c>
      <c r="BP76" s="11">
        <v>0</v>
      </c>
      <c r="BQ76" s="11">
        <v>0</v>
      </c>
      <c r="BR76" s="11">
        <v>0</v>
      </c>
      <c r="BS76" s="11">
        <v>2.1078269999999999</v>
      </c>
      <c r="BT76" s="11">
        <v>3.7052369999999999</v>
      </c>
      <c r="BU76" s="11">
        <v>5.7486000000000002E-2</v>
      </c>
      <c r="BV76" s="11">
        <v>1.052E-3</v>
      </c>
      <c r="BW76" s="11">
        <v>0</v>
      </c>
      <c r="BX76" s="11">
        <v>0</v>
      </c>
      <c r="BY76" s="11">
        <v>0</v>
      </c>
      <c r="BZ76" s="11">
        <v>0</v>
      </c>
      <c r="CA76" s="11">
        <v>0</v>
      </c>
      <c r="CB76" s="11">
        <v>0</v>
      </c>
      <c r="CC76" s="11">
        <v>0</v>
      </c>
      <c r="CD76" s="11">
        <v>0</v>
      </c>
      <c r="CE76" s="11">
        <v>0</v>
      </c>
      <c r="CF76" s="11">
        <v>0</v>
      </c>
      <c r="CG76" s="11">
        <v>0</v>
      </c>
      <c r="CH76" s="11">
        <v>0</v>
      </c>
      <c r="CI76" s="11">
        <v>0</v>
      </c>
      <c r="CJ76" s="11">
        <v>0</v>
      </c>
      <c r="CK76" s="11">
        <v>0</v>
      </c>
      <c r="CL76" s="11">
        <v>0</v>
      </c>
      <c r="CM76" s="11">
        <v>0</v>
      </c>
      <c r="CN76" s="11">
        <v>0</v>
      </c>
      <c r="CO76" s="11">
        <v>8.5880000000000001E-3</v>
      </c>
      <c r="CP76" s="11">
        <v>0</v>
      </c>
      <c r="CQ76" s="11">
        <v>0</v>
      </c>
      <c r="CR76" s="11">
        <v>0</v>
      </c>
      <c r="CS76" s="11">
        <v>0</v>
      </c>
      <c r="CT76" s="11">
        <v>0</v>
      </c>
      <c r="CU76" s="11">
        <v>0</v>
      </c>
      <c r="CV76" s="11">
        <v>0</v>
      </c>
      <c r="CW76" s="11">
        <v>0</v>
      </c>
      <c r="CX76" s="11">
        <v>0</v>
      </c>
      <c r="CY76" s="11">
        <v>0</v>
      </c>
      <c r="CZ76" s="11">
        <v>0</v>
      </c>
      <c r="DA76" s="11">
        <v>0</v>
      </c>
      <c r="DB76" s="11">
        <v>0</v>
      </c>
      <c r="DC76" s="11">
        <v>0</v>
      </c>
      <c r="DD76" s="11">
        <v>0</v>
      </c>
      <c r="DE76" s="11">
        <v>0</v>
      </c>
      <c r="DF76" s="11">
        <v>0</v>
      </c>
      <c r="DG76" s="11">
        <v>0</v>
      </c>
      <c r="DH76" s="11">
        <v>0</v>
      </c>
      <c r="DI76" s="11">
        <v>0</v>
      </c>
      <c r="DJ76" s="11">
        <v>0</v>
      </c>
      <c r="DK76" s="11">
        <v>0</v>
      </c>
      <c r="DL76" s="11">
        <v>0</v>
      </c>
      <c r="DM76" s="11">
        <v>0</v>
      </c>
      <c r="DN76" s="11">
        <v>0</v>
      </c>
      <c r="DO76" s="11">
        <v>0</v>
      </c>
      <c r="DP76" s="11">
        <v>0</v>
      </c>
      <c r="DQ76" s="11">
        <v>0</v>
      </c>
      <c r="DR76" s="11">
        <v>0</v>
      </c>
      <c r="DS76" s="11">
        <v>0</v>
      </c>
      <c r="DT76" s="11">
        <v>0</v>
      </c>
      <c r="DU76" s="11">
        <v>0</v>
      </c>
      <c r="DV76" s="11">
        <v>0</v>
      </c>
      <c r="DW76" s="11">
        <v>0</v>
      </c>
      <c r="DX76" s="11">
        <v>0</v>
      </c>
      <c r="DY76" s="11">
        <v>0</v>
      </c>
      <c r="DZ76" s="11">
        <v>0</v>
      </c>
      <c r="EA76" s="11">
        <v>0</v>
      </c>
      <c r="EB76" s="11">
        <v>0</v>
      </c>
      <c r="EC76" s="11">
        <v>0</v>
      </c>
      <c r="ED76" s="11">
        <v>0</v>
      </c>
      <c r="EE76" s="11">
        <v>0</v>
      </c>
      <c r="EF76" s="11">
        <v>0</v>
      </c>
      <c r="EG76" s="11">
        <v>0</v>
      </c>
      <c r="EH76" s="11">
        <v>0</v>
      </c>
      <c r="EI76" s="11">
        <v>0</v>
      </c>
      <c r="EJ76" s="11">
        <v>0</v>
      </c>
      <c r="EK76" s="11">
        <v>0</v>
      </c>
      <c r="EL76" s="11">
        <v>0</v>
      </c>
      <c r="EM76" s="11">
        <v>0</v>
      </c>
      <c r="EN76" s="11">
        <v>0</v>
      </c>
      <c r="EO76" s="11">
        <v>0</v>
      </c>
      <c r="EP76" s="11">
        <v>0</v>
      </c>
      <c r="EQ76" s="11">
        <v>0</v>
      </c>
      <c r="ER76" s="11">
        <v>0</v>
      </c>
      <c r="ES76" s="11">
        <v>0</v>
      </c>
      <c r="ET76" s="11">
        <v>0</v>
      </c>
      <c r="EU76" s="11">
        <v>0</v>
      </c>
      <c r="EV76" s="11">
        <v>0</v>
      </c>
      <c r="EW76" s="11">
        <v>0</v>
      </c>
      <c r="EX76" s="11">
        <v>0</v>
      </c>
      <c r="EY76" s="9">
        <f>SUM(B76:EX76)</f>
        <v>642.30627100000004</v>
      </c>
    </row>
    <row r="77" spans="1:155" x14ac:dyDescent="0.2">
      <c r="A77" t="s">
        <v>102</v>
      </c>
      <c r="B77" s="11">
        <v>2.029172</v>
      </c>
      <c r="C77" s="11">
        <v>2.0565509999999998</v>
      </c>
      <c r="D77" s="11">
        <v>2.229733</v>
      </c>
      <c r="E77" s="11">
        <v>2.3815770000000001</v>
      </c>
      <c r="F77" s="11">
        <v>2.406272</v>
      </c>
      <c r="G77" s="11">
        <v>2.2965779999999998</v>
      </c>
      <c r="H77" s="11">
        <v>2.3126159999999998</v>
      </c>
      <c r="I77" s="11">
        <v>2.3114940000000002</v>
      </c>
      <c r="J77" s="11">
        <v>2.0309050000000002</v>
      </c>
      <c r="K77" s="11">
        <v>2.0442</v>
      </c>
      <c r="L77" s="11">
        <v>2.0131290000000002</v>
      </c>
      <c r="M77" s="11">
        <v>1.9226650000000001</v>
      </c>
      <c r="N77" s="11">
        <v>1.8438680000000001</v>
      </c>
      <c r="O77" s="11">
        <v>1.7838849999999999</v>
      </c>
      <c r="P77" s="11">
        <v>1.769479</v>
      </c>
      <c r="Q77" s="11">
        <v>1.8596440000000001</v>
      </c>
      <c r="R77" s="11">
        <v>2.024448</v>
      </c>
      <c r="S77" s="11">
        <v>1.9775039999999999</v>
      </c>
      <c r="T77" s="11">
        <v>1.995484</v>
      </c>
      <c r="U77" s="11">
        <v>9.8416999999999994</v>
      </c>
      <c r="V77" s="11">
        <v>40.878970000000002</v>
      </c>
      <c r="W77" s="11">
        <v>126.7299</v>
      </c>
      <c r="X77" s="11">
        <v>147.4058</v>
      </c>
      <c r="Y77" s="11">
        <v>211.5154</v>
      </c>
      <c r="Z77" s="11">
        <v>170.01179999999999</v>
      </c>
      <c r="AA77" s="11">
        <v>178.6463</v>
      </c>
      <c r="AB77" s="11">
        <v>194.113</v>
      </c>
      <c r="AC77" s="11">
        <v>241.7433</v>
      </c>
      <c r="AD77" s="11">
        <v>221.74889999999999</v>
      </c>
      <c r="AE77" s="11">
        <v>224.2328</v>
      </c>
      <c r="AF77" s="11">
        <v>226.3664</v>
      </c>
      <c r="AG77" s="11">
        <v>227.7911</v>
      </c>
      <c r="AH77" s="11">
        <v>212.36199999999999</v>
      </c>
      <c r="AI77" s="11">
        <v>206.34229999999999</v>
      </c>
      <c r="AJ77" s="11">
        <v>208.13249999999999</v>
      </c>
      <c r="AK77" s="11">
        <v>211.80760000000001</v>
      </c>
      <c r="AL77" s="11">
        <v>211.96950000000001</v>
      </c>
      <c r="AM77" s="11">
        <v>220.1575</v>
      </c>
      <c r="AN77" s="11">
        <v>251.625</v>
      </c>
      <c r="AO77" s="11">
        <v>268.0247</v>
      </c>
      <c r="AP77" s="11">
        <v>251.72450000000001</v>
      </c>
      <c r="AQ77" s="11">
        <v>224.98679999999999</v>
      </c>
      <c r="AR77" s="11">
        <v>195.71700000000001</v>
      </c>
      <c r="AS77" s="11">
        <v>192.846</v>
      </c>
      <c r="AT77" s="11">
        <v>190.2458</v>
      </c>
      <c r="AU77" s="11">
        <v>191.24870000000001</v>
      </c>
      <c r="AV77" s="11">
        <v>199.80940000000001</v>
      </c>
      <c r="AW77" s="11">
        <v>214.88730000000001</v>
      </c>
      <c r="AX77" s="11">
        <v>226.5334</v>
      </c>
      <c r="AY77" s="11">
        <v>228.80449999999999</v>
      </c>
      <c r="AZ77" s="11">
        <v>228</v>
      </c>
      <c r="BA77" s="11">
        <v>226</v>
      </c>
      <c r="BB77" s="11">
        <v>175.107</v>
      </c>
      <c r="BC77" s="11">
        <v>164.71809999999999</v>
      </c>
      <c r="BD77" s="11">
        <v>161.3914</v>
      </c>
      <c r="BE77" s="11">
        <v>177.33539999999999</v>
      </c>
      <c r="BF77" s="11">
        <v>164.26310000000001</v>
      </c>
      <c r="BG77" s="11">
        <v>242.51009999999999</v>
      </c>
      <c r="BH77" s="11">
        <v>357.71080000000001</v>
      </c>
      <c r="BI77" s="11">
        <v>296.57749999999999</v>
      </c>
      <c r="BJ77" s="11">
        <v>190.8862</v>
      </c>
      <c r="BK77" s="11">
        <v>176.86869999999999</v>
      </c>
      <c r="BL77" s="11">
        <v>162.57509999999999</v>
      </c>
      <c r="BM77" s="11">
        <v>129.4794</v>
      </c>
      <c r="BN77" s="11">
        <v>116.3105</v>
      </c>
      <c r="BO77" s="11">
        <v>109.0235</v>
      </c>
      <c r="BP77" s="11">
        <v>93.945049999999995</v>
      </c>
      <c r="BQ77" s="11">
        <v>80.071539999999999</v>
      </c>
      <c r="BR77" s="11">
        <v>74.453689999999995</v>
      </c>
      <c r="BS77" s="11">
        <v>72.190610000000007</v>
      </c>
      <c r="BT77" s="11">
        <v>80.343100000000007</v>
      </c>
      <c r="BU77" s="11">
        <v>67.002340000000004</v>
      </c>
      <c r="BV77" s="11">
        <v>55.19941</v>
      </c>
      <c r="BW77" s="11">
        <v>47.810189999999999</v>
      </c>
      <c r="BX77" s="11">
        <v>48.345260000000003</v>
      </c>
      <c r="BY77" s="11">
        <v>45.677579999999999</v>
      </c>
      <c r="BZ77" s="11">
        <v>41.546109999999999</v>
      </c>
      <c r="CA77" s="11">
        <v>39.13458</v>
      </c>
      <c r="CB77" s="11">
        <v>37.462049999999998</v>
      </c>
      <c r="CC77" s="11">
        <v>35.372280000000003</v>
      </c>
      <c r="CD77" s="11">
        <v>33.441540000000003</v>
      </c>
      <c r="CE77" s="11">
        <v>32.617870000000003</v>
      </c>
      <c r="CF77" s="11">
        <v>29.80865</v>
      </c>
      <c r="CG77" s="11">
        <v>29.3353</v>
      </c>
      <c r="CH77" s="11">
        <v>25.50226</v>
      </c>
      <c r="CI77" s="11">
        <v>20.534379999999999</v>
      </c>
      <c r="CJ77" s="11">
        <v>19.90504</v>
      </c>
      <c r="CK77" s="11">
        <v>20.37678</v>
      </c>
      <c r="CL77" s="11">
        <v>20.48583</v>
      </c>
      <c r="CM77" s="11">
        <v>23.187670000000001</v>
      </c>
      <c r="CN77" s="11">
        <v>29.16919</v>
      </c>
      <c r="CO77" s="11">
        <v>27.75694</v>
      </c>
      <c r="CP77" s="11">
        <v>25.968240000000002</v>
      </c>
      <c r="CQ77" s="11">
        <v>27.288589999999999</v>
      </c>
      <c r="CR77" s="11">
        <v>27.601279999999999</v>
      </c>
      <c r="CS77" s="11">
        <v>27.966270000000002</v>
      </c>
      <c r="CT77" s="11">
        <v>24.707999999999998</v>
      </c>
      <c r="CU77" s="11">
        <v>10.92306</v>
      </c>
      <c r="CV77" s="11">
        <v>6.1535950000000001</v>
      </c>
      <c r="CW77" s="11">
        <v>5.9620340000000001</v>
      </c>
      <c r="CX77" s="11">
        <v>5.7968739999999999</v>
      </c>
      <c r="CY77" s="11">
        <v>5.4956230000000001</v>
      </c>
      <c r="CZ77" s="11">
        <v>5.4030519999999997</v>
      </c>
      <c r="DA77" s="11">
        <v>5.268891</v>
      </c>
      <c r="DB77" s="11">
        <v>5.487914</v>
      </c>
      <c r="DC77" s="11">
        <v>5.4802739999999996</v>
      </c>
      <c r="DD77" s="11">
        <v>5.4590500000000004</v>
      </c>
      <c r="DE77" s="11">
        <v>5.2500720000000003</v>
      </c>
      <c r="DF77" s="11">
        <v>5.1627409999999996</v>
      </c>
      <c r="DG77" s="11">
        <v>5.12</v>
      </c>
      <c r="DH77" s="11">
        <v>5.094157</v>
      </c>
      <c r="DI77" s="11">
        <v>5.1519329999999997</v>
      </c>
      <c r="DJ77" s="11">
        <v>5.2655599999999998</v>
      </c>
      <c r="DK77" s="11">
        <v>5.2706169999999997</v>
      </c>
      <c r="DL77" s="11">
        <v>5.3500199999999998</v>
      </c>
      <c r="DM77" s="11">
        <v>5.4420539999999997</v>
      </c>
      <c r="DN77" s="11">
        <v>5.4569549999999998</v>
      </c>
      <c r="DO77" s="11">
        <v>5.5845919999999998</v>
      </c>
      <c r="DP77" s="11">
        <v>5.7156640000000003</v>
      </c>
      <c r="DQ77" s="11">
        <v>5.7162389999999998</v>
      </c>
      <c r="DR77" s="11">
        <v>5.7167519999999996</v>
      </c>
      <c r="DS77" s="11">
        <v>5.6649620000000001</v>
      </c>
      <c r="DT77" s="11">
        <v>5.5648270000000002</v>
      </c>
      <c r="DU77" s="11">
        <v>5.4981809999999998</v>
      </c>
      <c r="DV77" s="11">
        <v>5.4252729999999998</v>
      </c>
      <c r="DW77" s="11">
        <v>5.3881759999999996</v>
      </c>
      <c r="DX77" s="11">
        <v>5.3533200000000001</v>
      </c>
      <c r="DY77" s="11">
        <v>5.35283</v>
      </c>
      <c r="DZ77" s="11">
        <v>5.2561090000000004</v>
      </c>
      <c r="EA77" s="11">
        <v>5.1083400000000001</v>
      </c>
      <c r="EB77" s="11">
        <v>5.0002849999999999</v>
      </c>
      <c r="EC77" s="11">
        <v>7.0032699999999997</v>
      </c>
      <c r="ED77" s="11">
        <v>9.5622559999999996</v>
      </c>
      <c r="EE77" s="11">
        <v>9.1399139999999992</v>
      </c>
      <c r="EF77" s="11">
        <v>8.9016850000000005</v>
      </c>
      <c r="EG77" s="11">
        <v>8.6749349999999996</v>
      </c>
      <c r="EH77" s="11">
        <v>8.4280159999999995</v>
      </c>
      <c r="EI77" s="11">
        <v>7.0663130000000001</v>
      </c>
      <c r="EJ77" s="11">
        <v>5.0747330000000002</v>
      </c>
      <c r="EK77" s="11">
        <v>4.7046669999999997</v>
      </c>
      <c r="EL77" s="11">
        <v>8.2572349999999997</v>
      </c>
      <c r="EM77" s="11">
        <v>10.54678</v>
      </c>
      <c r="EN77" s="11">
        <v>10.474019999999999</v>
      </c>
      <c r="EO77" s="11">
        <v>10.219250000000001</v>
      </c>
      <c r="EP77" s="11">
        <v>10.424519999999999</v>
      </c>
      <c r="EQ77" s="11">
        <v>10.43488</v>
      </c>
      <c r="ER77" s="11">
        <v>10.35812</v>
      </c>
      <c r="ES77" s="11">
        <v>10.08168</v>
      </c>
      <c r="ET77" s="11">
        <v>9.5947340000000008</v>
      </c>
      <c r="EU77" s="11">
        <v>9.1258169999999996</v>
      </c>
      <c r="EV77" s="11">
        <v>9.4971230000000002</v>
      </c>
      <c r="EW77" s="11">
        <v>9.4436560000000007</v>
      </c>
      <c r="EX77" s="11">
        <v>9.5981749999999995</v>
      </c>
      <c r="EY77" s="9">
        <f>SUM(B77:EX77)</f>
        <v>10897.455298999996</v>
      </c>
    </row>
    <row r="78" spans="1:155" x14ac:dyDescent="0.2">
      <c r="A78" t="s">
        <v>103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4</v>
      </c>
      <c r="AL78" s="11">
        <v>4</v>
      </c>
      <c r="AM78" s="11">
        <v>7</v>
      </c>
      <c r="AN78" s="11">
        <v>7</v>
      </c>
      <c r="AO78" s="11">
        <v>7</v>
      </c>
      <c r="AP78" s="11">
        <v>7</v>
      </c>
      <c r="AQ78" s="11">
        <v>4</v>
      </c>
      <c r="AR78" s="11">
        <v>4</v>
      </c>
      <c r="AS78" s="11">
        <v>4</v>
      </c>
      <c r="AT78" s="11">
        <v>7</v>
      </c>
      <c r="AU78" s="11">
        <v>7</v>
      </c>
      <c r="AV78" s="11">
        <v>7</v>
      </c>
      <c r="AW78" s="11">
        <v>7</v>
      </c>
      <c r="AX78" s="11">
        <v>4</v>
      </c>
      <c r="AY78" s="11">
        <v>4</v>
      </c>
      <c r="AZ78" s="11">
        <v>4</v>
      </c>
      <c r="BA78" s="11">
        <v>7</v>
      </c>
      <c r="BB78" s="11">
        <v>7</v>
      </c>
      <c r="BC78" s="11">
        <v>7</v>
      </c>
      <c r="BD78" s="11">
        <v>7</v>
      </c>
      <c r="BE78" s="11">
        <v>4</v>
      </c>
      <c r="BF78" s="11">
        <v>4</v>
      </c>
      <c r="BG78" s="11">
        <v>4</v>
      </c>
      <c r="BH78" s="11">
        <v>3</v>
      </c>
      <c r="BI78" s="11">
        <v>3</v>
      </c>
      <c r="BJ78" s="11">
        <v>3</v>
      </c>
      <c r="BK78" s="11">
        <v>3</v>
      </c>
      <c r="BL78" s="11">
        <v>0</v>
      </c>
      <c r="BM78" s="11">
        <v>0</v>
      </c>
      <c r="BN78" s="11">
        <v>0</v>
      </c>
      <c r="BO78" s="11">
        <v>5</v>
      </c>
      <c r="BP78" s="11">
        <v>5</v>
      </c>
      <c r="BQ78" s="11">
        <v>5</v>
      </c>
      <c r="BR78" s="11">
        <v>5</v>
      </c>
      <c r="BS78" s="11">
        <v>0</v>
      </c>
      <c r="BT78" s="11">
        <v>4</v>
      </c>
      <c r="BU78" s="11">
        <v>4</v>
      </c>
      <c r="BV78" s="11">
        <v>7</v>
      </c>
      <c r="BW78" s="11">
        <v>7</v>
      </c>
      <c r="BX78" s="11">
        <v>7</v>
      </c>
      <c r="BY78" s="11">
        <v>7</v>
      </c>
      <c r="BZ78" s="11">
        <v>0</v>
      </c>
      <c r="CA78" s="11">
        <v>0</v>
      </c>
      <c r="CB78" s="11">
        <v>0</v>
      </c>
      <c r="CC78" s="11">
        <v>0</v>
      </c>
      <c r="CD78" s="11">
        <v>0</v>
      </c>
      <c r="CE78" s="11">
        <v>0</v>
      </c>
      <c r="CF78" s="11">
        <v>0</v>
      </c>
      <c r="CG78" s="11">
        <v>0</v>
      </c>
      <c r="CH78" s="11">
        <v>0</v>
      </c>
      <c r="CI78" s="11">
        <v>0</v>
      </c>
      <c r="CJ78" s="11">
        <v>0</v>
      </c>
      <c r="CK78" s="11">
        <v>0</v>
      </c>
      <c r="CL78" s="11">
        <v>0</v>
      </c>
      <c r="CM78" s="11">
        <v>0</v>
      </c>
      <c r="CN78" s="11">
        <v>0</v>
      </c>
      <c r="CO78" s="11">
        <v>0</v>
      </c>
      <c r="CP78" s="11">
        <v>0</v>
      </c>
      <c r="CQ78" s="11">
        <v>0</v>
      </c>
      <c r="CR78" s="11">
        <v>0</v>
      </c>
      <c r="CS78" s="11">
        <v>0</v>
      </c>
      <c r="CT78" s="11">
        <v>0</v>
      </c>
      <c r="CU78" s="11">
        <v>0</v>
      </c>
      <c r="CV78" s="11">
        <v>0</v>
      </c>
      <c r="CW78" s="11">
        <v>0</v>
      </c>
      <c r="CX78" s="11">
        <v>0</v>
      </c>
      <c r="CY78" s="11">
        <v>0</v>
      </c>
      <c r="CZ78" s="11">
        <v>0</v>
      </c>
      <c r="DA78" s="11">
        <v>0</v>
      </c>
      <c r="DB78" s="11">
        <v>0</v>
      </c>
      <c r="DC78" s="11">
        <v>0</v>
      </c>
      <c r="DD78" s="11">
        <v>0</v>
      </c>
      <c r="DE78" s="11">
        <v>0</v>
      </c>
      <c r="DF78" s="11">
        <v>0</v>
      </c>
      <c r="DG78" s="11">
        <v>0</v>
      </c>
      <c r="DH78" s="11">
        <v>0</v>
      </c>
      <c r="DI78" s="11">
        <v>0</v>
      </c>
      <c r="DJ78" s="11">
        <v>0</v>
      </c>
      <c r="DK78" s="11">
        <v>0</v>
      </c>
      <c r="DL78" s="11">
        <v>0</v>
      </c>
      <c r="DM78" s="11">
        <v>0</v>
      </c>
      <c r="DN78" s="11">
        <v>0</v>
      </c>
      <c r="DO78" s="11">
        <v>0</v>
      </c>
      <c r="DP78" s="11">
        <v>0</v>
      </c>
      <c r="DQ78" s="11">
        <v>0</v>
      </c>
      <c r="DR78" s="11">
        <v>0</v>
      </c>
      <c r="DS78" s="11">
        <v>0</v>
      </c>
      <c r="DT78" s="11">
        <v>0</v>
      </c>
      <c r="DU78" s="11">
        <v>0</v>
      </c>
      <c r="DV78" s="11">
        <v>0</v>
      </c>
      <c r="DW78" s="11">
        <v>0</v>
      </c>
      <c r="DX78" s="11">
        <v>0</v>
      </c>
      <c r="DY78" s="11">
        <v>0</v>
      </c>
      <c r="DZ78" s="11">
        <v>0</v>
      </c>
      <c r="EA78" s="11">
        <v>0</v>
      </c>
      <c r="EB78" s="11">
        <v>0</v>
      </c>
      <c r="EC78" s="11">
        <v>0</v>
      </c>
      <c r="ED78" s="11">
        <v>0</v>
      </c>
      <c r="EE78" s="11">
        <v>0</v>
      </c>
      <c r="EF78" s="11">
        <v>0</v>
      </c>
      <c r="EG78" s="11">
        <v>0</v>
      </c>
      <c r="EH78" s="11">
        <v>0</v>
      </c>
      <c r="EI78" s="11">
        <v>0</v>
      </c>
      <c r="EJ78" s="11">
        <v>0</v>
      </c>
      <c r="EK78" s="11">
        <v>0</v>
      </c>
      <c r="EL78" s="11">
        <v>0</v>
      </c>
      <c r="EM78" s="11">
        <v>0</v>
      </c>
      <c r="EN78" s="11">
        <v>0</v>
      </c>
      <c r="EO78" s="11">
        <v>0</v>
      </c>
      <c r="EP78" s="11">
        <v>0</v>
      </c>
      <c r="EQ78" s="11">
        <v>0</v>
      </c>
      <c r="ER78" s="11">
        <v>0</v>
      </c>
      <c r="ES78" s="11">
        <v>0</v>
      </c>
      <c r="ET78" s="11">
        <v>0</v>
      </c>
      <c r="EU78" s="11">
        <v>0</v>
      </c>
      <c r="EV78" s="11">
        <v>0</v>
      </c>
      <c r="EW78" s="11">
        <v>0</v>
      </c>
      <c r="EX78" s="11">
        <v>0</v>
      </c>
      <c r="EY78" s="9">
        <f t="shared" ref="EY78" si="8">SUM(B78:EX78)</f>
        <v>196</v>
      </c>
    </row>
    <row r="79" spans="1:155" x14ac:dyDescent="0.2">
      <c r="A79" t="s">
        <v>67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2.5</v>
      </c>
      <c r="V79" s="11">
        <v>2.5</v>
      </c>
      <c r="W79" s="11">
        <v>2.5</v>
      </c>
      <c r="X79" s="11">
        <v>2.5</v>
      </c>
      <c r="Y79" s="11">
        <v>2.5</v>
      </c>
      <c r="Z79" s="11">
        <v>2.5</v>
      </c>
      <c r="AA79" s="11">
        <v>2.5</v>
      </c>
      <c r="AB79" s="11">
        <v>2.5</v>
      </c>
      <c r="AC79" s="11">
        <v>2.5</v>
      </c>
      <c r="AD79" s="11">
        <v>2.5</v>
      </c>
      <c r="AE79" s="11">
        <v>2.5</v>
      </c>
      <c r="AF79" s="11">
        <v>2.5</v>
      </c>
      <c r="AG79" s="11">
        <v>1.5</v>
      </c>
      <c r="AH79" s="11">
        <v>1.5</v>
      </c>
      <c r="AI79" s="11">
        <v>1.5</v>
      </c>
      <c r="AJ79" s="11">
        <v>1.5</v>
      </c>
      <c r="AK79" s="11">
        <v>1.5</v>
      </c>
      <c r="AL79" s="11">
        <v>1.5</v>
      </c>
      <c r="AM79" s="11">
        <v>1.5</v>
      </c>
      <c r="AN79" s="11">
        <v>1.5</v>
      </c>
      <c r="AO79" s="11">
        <v>1.5</v>
      </c>
      <c r="AP79" s="11">
        <v>1.5</v>
      </c>
      <c r="AQ79" s="11">
        <v>1.5</v>
      </c>
      <c r="AR79" s="11">
        <v>1.5</v>
      </c>
      <c r="AS79" s="11">
        <v>1.5</v>
      </c>
      <c r="AT79" s="11">
        <v>1.5</v>
      </c>
      <c r="AU79" s="11">
        <v>2.5</v>
      </c>
      <c r="AV79" s="11">
        <v>2.5</v>
      </c>
      <c r="AW79" s="11">
        <v>2.5</v>
      </c>
      <c r="AX79" s="11">
        <v>2.5</v>
      </c>
      <c r="AY79" s="11">
        <v>2.5</v>
      </c>
      <c r="AZ79" s="11">
        <v>2.5</v>
      </c>
      <c r="BA79" s="11">
        <v>2.5</v>
      </c>
      <c r="BB79" s="11">
        <v>2.5</v>
      </c>
      <c r="BC79" s="11">
        <v>2.5</v>
      </c>
      <c r="BD79" s="11">
        <v>2.5</v>
      </c>
      <c r="BE79" s="11">
        <v>2.5</v>
      </c>
      <c r="BF79" s="11">
        <v>2.5</v>
      </c>
      <c r="BG79" s="11">
        <v>2.5</v>
      </c>
      <c r="BH79" s="11">
        <v>2.5</v>
      </c>
      <c r="BI79" s="11">
        <v>2.5</v>
      </c>
      <c r="BJ79" s="11">
        <v>2.5</v>
      </c>
      <c r="BK79" s="11">
        <v>1.5</v>
      </c>
      <c r="BL79" s="11">
        <v>1.5</v>
      </c>
      <c r="BM79" s="11">
        <v>1.5</v>
      </c>
      <c r="BN79" s="11">
        <v>1.5</v>
      </c>
      <c r="BO79" s="11">
        <v>1.5</v>
      </c>
      <c r="BP79" s="11">
        <v>1.5</v>
      </c>
      <c r="BQ79" s="11">
        <v>1.5</v>
      </c>
      <c r="BR79" s="11">
        <v>1.5</v>
      </c>
      <c r="BS79" s="11">
        <v>1.5</v>
      </c>
      <c r="BT79" s="11">
        <v>1.5</v>
      </c>
      <c r="BU79" s="11">
        <v>0</v>
      </c>
      <c r="BV79" s="11">
        <v>0</v>
      </c>
      <c r="BW79" s="11">
        <v>0</v>
      </c>
      <c r="BX79" s="11">
        <v>0</v>
      </c>
      <c r="BY79" s="11">
        <v>0</v>
      </c>
      <c r="BZ79" s="11">
        <v>0</v>
      </c>
      <c r="CA79" s="11">
        <v>0</v>
      </c>
      <c r="CB79" s="11">
        <v>0</v>
      </c>
      <c r="CC79" s="11">
        <v>0</v>
      </c>
      <c r="CD79" s="11">
        <v>0</v>
      </c>
      <c r="CE79" s="11">
        <v>1.5</v>
      </c>
      <c r="CF79" s="11">
        <v>1.5</v>
      </c>
      <c r="CG79" s="11">
        <v>1.5</v>
      </c>
      <c r="CH79" s="11">
        <v>1.5</v>
      </c>
      <c r="CI79" s="11">
        <v>1.5</v>
      </c>
      <c r="CJ79" s="11">
        <v>2.5</v>
      </c>
      <c r="CK79" s="11">
        <v>2.5</v>
      </c>
      <c r="CL79" s="11">
        <v>2.5</v>
      </c>
      <c r="CM79" s="11">
        <v>2.5</v>
      </c>
      <c r="CN79" s="11">
        <v>2.5</v>
      </c>
      <c r="CO79" s="11">
        <v>2.5</v>
      </c>
      <c r="CP79" s="11">
        <v>2.5</v>
      </c>
      <c r="CQ79" s="11">
        <v>2.5</v>
      </c>
      <c r="CR79" s="11">
        <v>2.5</v>
      </c>
      <c r="CS79" s="11">
        <v>2.5</v>
      </c>
      <c r="CT79" s="11">
        <v>2.5</v>
      </c>
      <c r="CU79" s="11">
        <v>2.5</v>
      </c>
      <c r="CV79" s="11">
        <v>2.5</v>
      </c>
      <c r="CW79" s="11">
        <v>2.5</v>
      </c>
      <c r="CX79" s="11">
        <v>2.5</v>
      </c>
      <c r="CY79" s="11">
        <v>2.5</v>
      </c>
      <c r="CZ79" s="11">
        <v>0</v>
      </c>
      <c r="DA79" s="11">
        <v>0</v>
      </c>
      <c r="DB79" s="11">
        <v>0</v>
      </c>
      <c r="DC79" s="11">
        <v>0</v>
      </c>
      <c r="DD79" s="11">
        <v>0</v>
      </c>
      <c r="DE79" s="11">
        <v>0</v>
      </c>
      <c r="DF79" s="11">
        <v>0</v>
      </c>
      <c r="DG79" s="11">
        <v>0</v>
      </c>
      <c r="DH79" s="11">
        <v>0</v>
      </c>
      <c r="DI79" s="11">
        <v>0</v>
      </c>
      <c r="DJ79" s="11">
        <v>0</v>
      </c>
      <c r="DK79" s="11">
        <v>0</v>
      </c>
      <c r="DL79" s="11">
        <v>0</v>
      </c>
      <c r="DM79" s="11">
        <v>0</v>
      </c>
      <c r="DN79" s="11">
        <v>0</v>
      </c>
      <c r="DO79" s="11">
        <v>0</v>
      </c>
      <c r="DP79" s="11">
        <v>0</v>
      </c>
      <c r="DQ79" s="11">
        <v>0</v>
      </c>
      <c r="DR79" s="11">
        <v>0</v>
      </c>
      <c r="DS79" s="11">
        <v>0</v>
      </c>
      <c r="DT79" s="11">
        <v>0</v>
      </c>
      <c r="DU79" s="11">
        <v>0</v>
      </c>
      <c r="DV79" s="11">
        <v>0</v>
      </c>
      <c r="DW79" s="11">
        <v>0</v>
      </c>
      <c r="DX79" s="11">
        <v>0</v>
      </c>
      <c r="DY79" s="11">
        <v>0</v>
      </c>
      <c r="DZ79" s="11">
        <v>0</v>
      </c>
      <c r="EA79" s="11">
        <v>0</v>
      </c>
      <c r="EB79" s="11">
        <v>0</v>
      </c>
      <c r="EC79" s="11">
        <v>0</v>
      </c>
      <c r="ED79" s="11">
        <v>0</v>
      </c>
      <c r="EE79" s="11">
        <v>0</v>
      </c>
      <c r="EF79" s="11">
        <v>0</v>
      </c>
      <c r="EG79" s="11">
        <v>0</v>
      </c>
      <c r="EH79" s="11">
        <v>0</v>
      </c>
      <c r="EI79" s="11">
        <v>0</v>
      </c>
      <c r="EJ79" s="11">
        <v>0</v>
      </c>
      <c r="EK79" s="11">
        <v>0</v>
      </c>
      <c r="EL79" s="11">
        <v>0</v>
      </c>
      <c r="EM79" s="11">
        <v>0</v>
      </c>
      <c r="EN79" s="11">
        <v>0</v>
      </c>
      <c r="EO79" s="11">
        <v>0</v>
      </c>
      <c r="EP79" s="11">
        <v>0</v>
      </c>
      <c r="EQ79" s="11">
        <v>0</v>
      </c>
      <c r="ER79" s="11">
        <v>0</v>
      </c>
      <c r="ES79" s="11">
        <v>0</v>
      </c>
      <c r="ET79" s="11">
        <v>0</v>
      </c>
      <c r="EU79" s="11">
        <v>0</v>
      </c>
      <c r="EV79" s="11">
        <v>0</v>
      </c>
      <c r="EW79" s="11">
        <v>0</v>
      </c>
      <c r="EX79" s="11">
        <v>0</v>
      </c>
      <c r="EY79" s="9">
        <f>SUM(B79:EX79)</f>
        <v>153.5</v>
      </c>
    </row>
    <row r="80" spans="1:155" x14ac:dyDescent="0.2">
      <c r="A80" t="s">
        <v>68</v>
      </c>
      <c r="B80" s="7">
        <f>SUM(B66:B79)</f>
        <v>29.502051999999999</v>
      </c>
      <c r="C80" s="7">
        <f t="shared" ref="C80:BN80" si="9">SUM(C66:C79)</f>
        <v>29.506833</v>
      </c>
      <c r="D80" s="7">
        <f t="shared" si="9"/>
        <v>30.481393999999998</v>
      </c>
      <c r="E80" s="7">
        <f t="shared" si="9"/>
        <v>30.425739</v>
      </c>
      <c r="F80" s="7">
        <f t="shared" si="9"/>
        <v>33.953274999999998</v>
      </c>
      <c r="G80" s="7">
        <f t="shared" si="9"/>
        <v>33.368557999999993</v>
      </c>
      <c r="H80" s="7">
        <f t="shared" si="9"/>
        <v>37.371622000000002</v>
      </c>
      <c r="I80" s="7">
        <f t="shared" si="9"/>
        <v>42.206696999999998</v>
      </c>
      <c r="J80" s="7">
        <f t="shared" si="9"/>
        <v>41.950054999999992</v>
      </c>
      <c r="K80" s="7">
        <f t="shared" si="9"/>
        <v>43.101441000000008</v>
      </c>
      <c r="L80" s="7">
        <f t="shared" si="9"/>
        <v>42.484870999999998</v>
      </c>
      <c r="M80" s="7">
        <f t="shared" si="9"/>
        <v>43.258267000000011</v>
      </c>
      <c r="N80" s="7">
        <f t="shared" si="9"/>
        <v>42.547433999999996</v>
      </c>
      <c r="O80" s="7">
        <f t="shared" si="9"/>
        <v>41.255327999999999</v>
      </c>
      <c r="P80" s="7">
        <f t="shared" si="9"/>
        <v>127.012114</v>
      </c>
      <c r="Q80" s="7">
        <f t="shared" si="9"/>
        <v>369.05665599999998</v>
      </c>
      <c r="R80" s="7">
        <f t="shared" si="9"/>
        <v>373.42367700000005</v>
      </c>
      <c r="S80" s="7">
        <f t="shared" si="9"/>
        <v>374.42923200000001</v>
      </c>
      <c r="T80" s="7">
        <f t="shared" si="9"/>
        <v>382.32155999999998</v>
      </c>
      <c r="U80" s="7">
        <f t="shared" si="9"/>
        <v>432.03770000000003</v>
      </c>
      <c r="V80" s="7">
        <f t="shared" si="9"/>
        <v>508.49225400000006</v>
      </c>
      <c r="W80" s="7">
        <f t="shared" si="9"/>
        <v>757.10160800000006</v>
      </c>
      <c r="X80" s="7">
        <f t="shared" si="9"/>
        <v>873.96451999999988</v>
      </c>
      <c r="Y80" s="7">
        <f t="shared" si="9"/>
        <v>933.470416</v>
      </c>
      <c r="Z80" s="7">
        <f t="shared" si="9"/>
        <v>884.05279299999995</v>
      </c>
      <c r="AA80" s="7">
        <f t="shared" si="9"/>
        <v>899.4377760000001</v>
      </c>
      <c r="AB80" s="7">
        <f t="shared" si="9"/>
        <v>918.83014299999991</v>
      </c>
      <c r="AC80" s="7">
        <f t="shared" si="9"/>
        <v>968.9693299999999</v>
      </c>
      <c r="AD80" s="7">
        <f t="shared" si="9"/>
        <v>953.18613400000004</v>
      </c>
      <c r="AE80" s="7">
        <f t="shared" si="9"/>
        <v>965.4963570000001</v>
      </c>
      <c r="AF80" s="7">
        <f t="shared" si="9"/>
        <v>976.66628900000001</v>
      </c>
      <c r="AG80" s="7">
        <f t="shared" si="9"/>
        <v>981.38487199999997</v>
      </c>
      <c r="AH80" s="7">
        <f t="shared" si="9"/>
        <v>971.09695899999997</v>
      </c>
      <c r="AI80" s="7">
        <f t="shared" si="9"/>
        <v>976.56775300000004</v>
      </c>
      <c r="AJ80" s="7">
        <f t="shared" si="9"/>
        <v>978.16449299999999</v>
      </c>
      <c r="AK80" s="7">
        <f t="shared" si="9"/>
        <v>983.43352199999993</v>
      </c>
      <c r="AL80" s="7">
        <f t="shared" si="9"/>
        <v>978.01875200000006</v>
      </c>
      <c r="AM80" s="7">
        <f t="shared" si="9"/>
        <v>1000.084524</v>
      </c>
      <c r="AN80" s="7">
        <f t="shared" si="9"/>
        <v>1038.343539</v>
      </c>
      <c r="AO80" s="7">
        <f t="shared" si="9"/>
        <v>1050.909255</v>
      </c>
      <c r="AP80" s="7">
        <f t="shared" si="9"/>
        <v>1036.4936500000001</v>
      </c>
      <c r="AQ80" s="7">
        <f t="shared" si="9"/>
        <v>1009.0365990000001</v>
      </c>
      <c r="AR80" s="7">
        <f t="shared" si="9"/>
        <v>969.25216599999999</v>
      </c>
      <c r="AS80" s="7">
        <f t="shared" si="9"/>
        <v>987.83396699999992</v>
      </c>
      <c r="AT80" s="7">
        <f t="shared" si="9"/>
        <v>991.14740500000016</v>
      </c>
      <c r="AU80" s="7">
        <f t="shared" si="9"/>
        <v>986.57104099999992</v>
      </c>
      <c r="AV80" s="7">
        <f t="shared" si="9"/>
        <v>1002.499295</v>
      </c>
      <c r="AW80" s="7">
        <f t="shared" si="9"/>
        <v>1027.2276139999999</v>
      </c>
      <c r="AX80" s="7">
        <f t="shared" si="9"/>
        <v>1026.187367</v>
      </c>
      <c r="AY80" s="7">
        <f t="shared" si="9"/>
        <v>1036.169384</v>
      </c>
      <c r="AZ80" s="7">
        <f t="shared" si="9"/>
        <v>1002.159461</v>
      </c>
      <c r="BA80" s="7">
        <f t="shared" si="9"/>
        <v>981.24064099999998</v>
      </c>
      <c r="BB80" s="7">
        <f t="shared" si="9"/>
        <v>912.68170300000008</v>
      </c>
      <c r="BC80" s="7">
        <f t="shared" si="9"/>
        <v>883.59228200000007</v>
      </c>
      <c r="BD80" s="7">
        <f t="shared" si="9"/>
        <v>856.56809499999997</v>
      </c>
      <c r="BE80" s="7">
        <f t="shared" si="9"/>
        <v>854.5607050000001</v>
      </c>
      <c r="BF80" s="7">
        <f t="shared" si="9"/>
        <v>838.917867</v>
      </c>
      <c r="BG80" s="7">
        <f t="shared" si="9"/>
        <v>943.61971299999993</v>
      </c>
      <c r="BH80" s="7">
        <f t="shared" si="9"/>
        <v>1058.7803240000001</v>
      </c>
      <c r="BI80" s="7">
        <f t="shared" si="9"/>
        <v>978.21766099999991</v>
      </c>
      <c r="BJ80" s="7">
        <f t="shared" si="9"/>
        <v>855.44769900000006</v>
      </c>
      <c r="BK80" s="7">
        <f t="shared" si="9"/>
        <v>705.12530099999992</v>
      </c>
      <c r="BL80" s="7">
        <f t="shared" si="9"/>
        <v>492.14054099999998</v>
      </c>
      <c r="BM80" s="7">
        <f t="shared" si="9"/>
        <v>379.32435199999998</v>
      </c>
      <c r="BN80" s="7">
        <f t="shared" si="9"/>
        <v>334.92659299999997</v>
      </c>
      <c r="BO80" s="7">
        <f t="shared" ref="BO80:DZ80" si="10">SUM(BO66:BO79)</f>
        <v>304.042958</v>
      </c>
      <c r="BP80" s="7">
        <f t="shared" si="10"/>
        <v>277.94053600000001</v>
      </c>
      <c r="BQ80" s="7">
        <f t="shared" si="10"/>
        <v>248.61500500000002</v>
      </c>
      <c r="BR80" s="7">
        <f t="shared" si="10"/>
        <v>229.838594</v>
      </c>
      <c r="BS80" s="7">
        <f t="shared" si="10"/>
        <v>221.071234</v>
      </c>
      <c r="BT80" s="7">
        <f t="shared" si="10"/>
        <v>228.27103800000003</v>
      </c>
      <c r="BU80" s="7">
        <f t="shared" si="10"/>
        <v>207.545175</v>
      </c>
      <c r="BV80" s="7">
        <f t="shared" si="10"/>
        <v>184.579891</v>
      </c>
      <c r="BW80" s="7">
        <f t="shared" si="10"/>
        <v>177.01043799999999</v>
      </c>
      <c r="BX80" s="7">
        <f t="shared" si="10"/>
        <v>173.78339500000001</v>
      </c>
      <c r="BY80" s="7">
        <f t="shared" si="10"/>
        <v>166.81882100000001</v>
      </c>
      <c r="BZ80" s="7">
        <f t="shared" si="10"/>
        <v>150.23122100000001</v>
      </c>
      <c r="CA80" s="7">
        <f t="shared" si="10"/>
        <v>139.00718699999999</v>
      </c>
      <c r="CB80" s="7">
        <f t="shared" si="10"/>
        <v>135.15235099999998</v>
      </c>
      <c r="CC80" s="7">
        <f t="shared" si="10"/>
        <v>127.24328499999999</v>
      </c>
      <c r="CD80" s="7">
        <f t="shared" si="10"/>
        <v>121.70560200000001</v>
      </c>
      <c r="CE80" s="7">
        <f t="shared" si="10"/>
        <v>121.88419500000001</v>
      </c>
      <c r="CF80" s="7">
        <f t="shared" si="10"/>
        <v>113.075857</v>
      </c>
      <c r="CG80" s="7">
        <f t="shared" si="10"/>
        <v>107.055824</v>
      </c>
      <c r="CH80" s="7">
        <f t="shared" si="10"/>
        <v>100.397154</v>
      </c>
      <c r="CI80" s="7">
        <f t="shared" si="10"/>
        <v>92.728219999999993</v>
      </c>
      <c r="CJ80" s="7">
        <f t="shared" si="10"/>
        <v>92.748999999999995</v>
      </c>
      <c r="CK80" s="7">
        <f t="shared" si="10"/>
        <v>92.386053999999987</v>
      </c>
      <c r="CL80" s="7">
        <f t="shared" si="10"/>
        <v>90.81737099999998</v>
      </c>
      <c r="CM80" s="7">
        <f t="shared" si="10"/>
        <v>95.728634</v>
      </c>
      <c r="CN80" s="7">
        <f t="shared" si="10"/>
        <v>105.060886</v>
      </c>
      <c r="CO80" s="7">
        <f t="shared" si="10"/>
        <v>105.56121</v>
      </c>
      <c r="CP80" s="7">
        <f t="shared" si="10"/>
        <v>87.72124199999999</v>
      </c>
      <c r="CQ80" s="7">
        <f t="shared" si="10"/>
        <v>74.70981900000001</v>
      </c>
      <c r="CR80" s="7">
        <f t="shared" si="10"/>
        <v>74.667848000000006</v>
      </c>
      <c r="CS80" s="7">
        <f t="shared" si="10"/>
        <v>76.447160999999994</v>
      </c>
      <c r="CT80" s="7">
        <f t="shared" si="10"/>
        <v>78.384931999999992</v>
      </c>
      <c r="CU80" s="7">
        <f t="shared" si="10"/>
        <v>59.485020999999996</v>
      </c>
      <c r="CV80" s="7">
        <f t="shared" si="10"/>
        <v>54.625345000000003</v>
      </c>
      <c r="CW80" s="7">
        <f t="shared" si="10"/>
        <v>54.114784999999998</v>
      </c>
      <c r="CX80" s="7">
        <f t="shared" si="10"/>
        <v>52.317680000000003</v>
      </c>
      <c r="CY80" s="7">
        <f t="shared" si="10"/>
        <v>51.197989000000007</v>
      </c>
      <c r="CZ80" s="7">
        <f t="shared" si="10"/>
        <v>48.095296000000005</v>
      </c>
      <c r="DA80" s="7">
        <f t="shared" si="10"/>
        <v>47.875145000000003</v>
      </c>
      <c r="DB80" s="7">
        <f t="shared" si="10"/>
        <v>50.731415999999996</v>
      </c>
      <c r="DC80" s="7">
        <f t="shared" si="10"/>
        <v>52.023925000000006</v>
      </c>
      <c r="DD80" s="7">
        <f t="shared" si="10"/>
        <v>48.115853999999999</v>
      </c>
      <c r="DE80" s="7">
        <f t="shared" si="10"/>
        <v>46.902017000000008</v>
      </c>
      <c r="DF80" s="7">
        <f t="shared" si="10"/>
        <v>46.634500999999993</v>
      </c>
      <c r="DG80" s="7">
        <f t="shared" si="10"/>
        <v>32.598700000000001</v>
      </c>
      <c r="DH80" s="7">
        <f t="shared" si="10"/>
        <v>29.665976000000001</v>
      </c>
      <c r="DI80" s="7">
        <f t="shared" si="10"/>
        <v>29.337515</v>
      </c>
      <c r="DJ80" s="7">
        <f t="shared" si="10"/>
        <v>23.324758000000003</v>
      </c>
      <c r="DK80" s="7">
        <f t="shared" si="10"/>
        <v>20.937514</v>
      </c>
      <c r="DL80" s="7">
        <f t="shared" si="10"/>
        <v>24.782613000000001</v>
      </c>
      <c r="DM80" s="7">
        <f t="shared" si="10"/>
        <v>25.580027999999999</v>
      </c>
      <c r="DN80" s="7">
        <f t="shared" si="10"/>
        <v>21.522123999999998</v>
      </c>
      <c r="DO80" s="7">
        <f t="shared" si="10"/>
        <v>14.127513</v>
      </c>
      <c r="DP80" s="7">
        <f t="shared" si="10"/>
        <v>14.029129000000001</v>
      </c>
      <c r="DQ80" s="7">
        <f t="shared" si="10"/>
        <v>14.470211000000001</v>
      </c>
      <c r="DR80" s="7">
        <f t="shared" si="10"/>
        <v>14.438542</v>
      </c>
      <c r="DS80" s="7">
        <f t="shared" si="10"/>
        <v>14.261071999999999</v>
      </c>
      <c r="DT80" s="7">
        <f t="shared" si="10"/>
        <v>14.067353000000001</v>
      </c>
      <c r="DU80" s="7">
        <f t="shared" si="10"/>
        <v>14.026116999999999</v>
      </c>
      <c r="DV80" s="7">
        <f t="shared" si="10"/>
        <v>15.038119999999999</v>
      </c>
      <c r="DW80" s="7">
        <f t="shared" si="10"/>
        <v>16.667119</v>
      </c>
      <c r="DX80" s="7">
        <f t="shared" si="10"/>
        <v>15.519225</v>
      </c>
      <c r="DY80" s="7">
        <f t="shared" si="10"/>
        <v>15.28425</v>
      </c>
      <c r="DZ80" s="7">
        <f t="shared" si="10"/>
        <v>14.588904000000001</v>
      </c>
      <c r="EA80" s="7">
        <f t="shared" ref="EA80:EX80" si="11">SUM(EA66:EA79)</f>
        <v>16.098005999999998</v>
      </c>
      <c r="EB80" s="7">
        <f t="shared" si="11"/>
        <v>19.004697</v>
      </c>
      <c r="EC80" s="7">
        <f t="shared" si="11"/>
        <v>21.012001999999999</v>
      </c>
      <c r="ED80" s="7">
        <f t="shared" si="11"/>
        <v>26.816713999999997</v>
      </c>
      <c r="EE80" s="7">
        <f t="shared" si="11"/>
        <v>23.808259999999997</v>
      </c>
      <c r="EF80" s="7">
        <f t="shared" si="11"/>
        <v>23.164284000000002</v>
      </c>
      <c r="EG80" s="7">
        <f t="shared" si="11"/>
        <v>22.926072999999999</v>
      </c>
      <c r="EH80" s="7">
        <f t="shared" si="11"/>
        <v>22.407025999999995</v>
      </c>
      <c r="EI80" s="7">
        <f t="shared" si="11"/>
        <v>20.361091999999999</v>
      </c>
      <c r="EJ80" s="7">
        <f t="shared" si="11"/>
        <v>18.654823</v>
      </c>
      <c r="EK80" s="7">
        <f t="shared" si="11"/>
        <v>18.683309999999999</v>
      </c>
      <c r="EL80" s="7">
        <f t="shared" si="11"/>
        <v>27.196565</v>
      </c>
      <c r="EM80" s="7">
        <f t="shared" si="11"/>
        <v>32.800572000000003</v>
      </c>
      <c r="EN80" s="7">
        <f t="shared" si="11"/>
        <v>32.390208999999999</v>
      </c>
      <c r="EO80" s="7">
        <f t="shared" si="11"/>
        <v>33.839993</v>
      </c>
      <c r="EP80" s="7">
        <f t="shared" si="11"/>
        <v>38.624194000000003</v>
      </c>
      <c r="EQ80" s="7">
        <f t="shared" si="11"/>
        <v>41.252595999999997</v>
      </c>
      <c r="ER80" s="7">
        <f t="shared" si="11"/>
        <v>32.902594000000001</v>
      </c>
      <c r="ES80" s="7">
        <f t="shared" si="11"/>
        <v>31.595981000000002</v>
      </c>
      <c r="ET80" s="7">
        <f t="shared" si="11"/>
        <v>33.978085999999998</v>
      </c>
      <c r="EU80" s="7">
        <f t="shared" si="11"/>
        <v>32.918931000000001</v>
      </c>
      <c r="EV80" s="7">
        <f t="shared" si="11"/>
        <v>49.533397000000001</v>
      </c>
      <c r="EW80" s="7">
        <f t="shared" si="11"/>
        <v>47.964518999999996</v>
      </c>
      <c r="EX80" s="7">
        <f t="shared" si="11"/>
        <v>43.377636999999993</v>
      </c>
      <c r="EY80" s="9">
        <f>SUM(B80:EX80)</f>
        <v>49637.016675999985</v>
      </c>
    </row>
    <row r="81" spans="1:155" x14ac:dyDescent="0.2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9"/>
    </row>
    <row r="82" spans="1:155" x14ac:dyDescent="0.2">
      <c r="A82" t="s">
        <v>97</v>
      </c>
      <c r="B82" s="1">
        <f>B119-B118</f>
        <v>-172</v>
      </c>
      <c r="C82" s="1">
        <f t="shared" ref="C82:BN82" si="12">C119-C118</f>
        <v>-160</v>
      </c>
      <c r="D82" s="1">
        <f t="shared" si="12"/>
        <v>-248</v>
      </c>
      <c r="E82" s="1">
        <f t="shared" si="12"/>
        <v>-429</v>
      </c>
      <c r="F82" s="1">
        <f t="shared" si="12"/>
        <v>-631</v>
      </c>
      <c r="G82" s="1">
        <f t="shared" si="12"/>
        <v>-712</v>
      </c>
      <c r="H82" s="1">
        <f t="shared" si="12"/>
        <v>-701</v>
      </c>
      <c r="I82" s="1">
        <f t="shared" si="12"/>
        <v>-582</v>
      </c>
      <c r="J82" s="1">
        <f t="shared" si="12"/>
        <v>-479</v>
      </c>
      <c r="K82" s="1">
        <f t="shared" si="12"/>
        <v>-417</v>
      </c>
      <c r="L82" s="1">
        <f t="shared" si="12"/>
        <v>-358</v>
      </c>
      <c r="M82" s="1">
        <f t="shared" si="12"/>
        <v>-323</v>
      </c>
      <c r="N82" s="1">
        <f t="shared" si="12"/>
        <v>-305</v>
      </c>
      <c r="O82" s="1">
        <f t="shared" si="12"/>
        <v>-261</v>
      </c>
      <c r="P82" s="1">
        <f t="shared" si="12"/>
        <v>-63</v>
      </c>
      <c r="Q82" s="1">
        <f t="shared" si="12"/>
        <v>15</v>
      </c>
      <c r="R82" s="1">
        <f t="shared" si="12"/>
        <v>-80</v>
      </c>
      <c r="S82" s="1">
        <f t="shared" si="12"/>
        <v>-255</v>
      </c>
      <c r="T82" s="1">
        <f t="shared" si="12"/>
        <v>-520</v>
      </c>
      <c r="U82" s="1">
        <f t="shared" si="12"/>
        <v>-25</v>
      </c>
      <c r="V82" s="1">
        <f t="shared" si="12"/>
        <v>258</v>
      </c>
      <c r="W82" s="1">
        <f t="shared" si="12"/>
        <v>228</v>
      </c>
      <c r="X82" s="1">
        <f t="shared" si="12"/>
        <v>255</v>
      </c>
      <c r="Y82" s="1">
        <f t="shared" si="12"/>
        <v>277</v>
      </c>
      <c r="Z82" s="1">
        <f t="shared" si="12"/>
        <v>231</v>
      </c>
      <c r="AA82" s="1">
        <f t="shared" si="12"/>
        <v>200</v>
      </c>
      <c r="AB82" s="1">
        <f t="shared" si="12"/>
        <v>-10</v>
      </c>
      <c r="AC82" s="1">
        <f t="shared" si="12"/>
        <v>-200</v>
      </c>
      <c r="AD82" s="1">
        <f t="shared" si="12"/>
        <v>-350</v>
      </c>
      <c r="AE82" s="1">
        <f t="shared" si="12"/>
        <v>-350</v>
      </c>
      <c r="AF82" s="1">
        <f t="shared" si="12"/>
        <v>-230</v>
      </c>
      <c r="AG82" s="1">
        <f t="shared" si="12"/>
        <v>-110</v>
      </c>
      <c r="AH82" s="1">
        <f t="shared" si="12"/>
        <v>140</v>
      </c>
      <c r="AI82" s="1">
        <f t="shared" si="12"/>
        <v>275</v>
      </c>
      <c r="AJ82" s="1">
        <f t="shared" si="12"/>
        <v>273</v>
      </c>
      <c r="AK82" s="1">
        <f t="shared" si="12"/>
        <v>345</v>
      </c>
      <c r="AL82" s="1">
        <f t="shared" si="12"/>
        <v>412</v>
      </c>
      <c r="AM82" s="1">
        <f t="shared" si="12"/>
        <v>497</v>
      </c>
      <c r="AN82" s="1">
        <f t="shared" si="12"/>
        <v>554</v>
      </c>
      <c r="AO82" s="1">
        <f t="shared" si="12"/>
        <v>577</v>
      </c>
      <c r="AP82" s="1">
        <f t="shared" si="12"/>
        <v>577</v>
      </c>
      <c r="AQ82" s="1">
        <f t="shared" si="12"/>
        <v>569</v>
      </c>
      <c r="AR82" s="1">
        <f t="shared" si="12"/>
        <v>578</v>
      </c>
      <c r="AS82" s="1">
        <f t="shared" si="12"/>
        <v>612</v>
      </c>
      <c r="AT82" s="1">
        <f t="shared" si="12"/>
        <v>635</v>
      </c>
      <c r="AU82" s="1">
        <f t="shared" si="12"/>
        <v>648</v>
      </c>
      <c r="AV82" s="1">
        <f t="shared" si="12"/>
        <v>632</v>
      </c>
      <c r="AW82" s="1">
        <f t="shared" si="12"/>
        <v>601</v>
      </c>
      <c r="AX82" s="1">
        <f t="shared" si="12"/>
        <v>510</v>
      </c>
      <c r="AY82" s="1">
        <f t="shared" si="12"/>
        <v>471</v>
      </c>
      <c r="AZ82" s="1">
        <f t="shared" si="12"/>
        <v>501</v>
      </c>
      <c r="BA82" s="1">
        <f t="shared" si="12"/>
        <v>560</v>
      </c>
      <c r="BB82" s="1">
        <f t="shared" si="12"/>
        <v>594</v>
      </c>
      <c r="BC82" s="1">
        <f t="shared" si="12"/>
        <v>611</v>
      </c>
      <c r="BD82" s="1">
        <f t="shared" si="12"/>
        <v>626</v>
      </c>
      <c r="BE82" s="1">
        <f t="shared" si="12"/>
        <v>636</v>
      </c>
      <c r="BF82" s="1">
        <f t="shared" si="12"/>
        <v>645</v>
      </c>
      <c r="BG82" s="1">
        <f t="shared" si="12"/>
        <v>620</v>
      </c>
      <c r="BH82" s="1">
        <f t="shared" si="12"/>
        <v>560</v>
      </c>
      <c r="BI82" s="1">
        <f t="shared" si="12"/>
        <v>560</v>
      </c>
      <c r="BJ82" s="1">
        <f t="shared" si="12"/>
        <v>575</v>
      </c>
      <c r="BK82" s="1">
        <f t="shared" si="12"/>
        <v>244</v>
      </c>
      <c r="BL82" s="1">
        <f t="shared" si="12"/>
        <v>27</v>
      </c>
      <c r="BM82" s="1">
        <f t="shared" si="12"/>
        <v>27</v>
      </c>
      <c r="BN82" s="1">
        <f t="shared" si="12"/>
        <v>18</v>
      </c>
      <c r="BO82" s="1">
        <f t="shared" ref="BO82:DZ82" si="13">BO119-BO118</f>
        <v>20</v>
      </c>
      <c r="BP82" s="1">
        <f t="shared" si="13"/>
        <v>26</v>
      </c>
      <c r="BQ82" s="1">
        <f t="shared" si="13"/>
        <v>39</v>
      </c>
      <c r="BR82" s="1">
        <f t="shared" si="13"/>
        <v>49</v>
      </c>
      <c r="BS82" s="1">
        <f t="shared" si="13"/>
        <v>45</v>
      </c>
      <c r="BT82" s="1">
        <f t="shared" si="13"/>
        <v>31</v>
      </c>
      <c r="BU82" s="1">
        <f t="shared" si="13"/>
        <v>-50</v>
      </c>
      <c r="BV82" s="1">
        <f t="shared" si="13"/>
        <v>-212</v>
      </c>
      <c r="BW82" s="1">
        <f t="shared" si="13"/>
        <v>-145</v>
      </c>
      <c r="BX82" s="1">
        <f t="shared" si="13"/>
        <v>-90</v>
      </c>
      <c r="BY82" s="1">
        <f t="shared" si="13"/>
        <v>-58</v>
      </c>
      <c r="BZ82" s="1">
        <f t="shared" si="13"/>
        <v>-29</v>
      </c>
      <c r="CA82" s="1">
        <f t="shared" si="13"/>
        <v>-11</v>
      </c>
      <c r="CB82" s="1">
        <f t="shared" si="13"/>
        <v>-4</v>
      </c>
      <c r="CC82" s="1">
        <f t="shared" si="13"/>
        <v>16</v>
      </c>
      <c r="CD82" s="1">
        <f t="shared" si="13"/>
        <v>26</v>
      </c>
      <c r="CE82" s="1">
        <f t="shared" si="13"/>
        <v>25</v>
      </c>
      <c r="CF82" s="1">
        <f t="shared" si="13"/>
        <v>24</v>
      </c>
      <c r="CG82" s="1">
        <f t="shared" si="13"/>
        <v>28</v>
      </c>
      <c r="CH82" s="1">
        <f t="shared" si="13"/>
        <v>31</v>
      </c>
      <c r="CI82" s="1">
        <f t="shared" si="13"/>
        <v>33</v>
      </c>
      <c r="CJ82" s="1">
        <f t="shared" si="13"/>
        <v>32</v>
      </c>
      <c r="CK82" s="1">
        <f t="shared" si="13"/>
        <v>28</v>
      </c>
      <c r="CL82" s="1">
        <f t="shared" si="13"/>
        <v>30</v>
      </c>
      <c r="CM82" s="1">
        <f t="shared" si="13"/>
        <v>26</v>
      </c>
      <c r="CN82" s="1">
        <f t="shared" si="13"/>
        <v>-12</v>
      </c>
      <c r="CO82" s="1">
        <f t="shared" si="13"/>
        <v>-24</v>
      </c>
      <c r="CP82" s="1">
        <f t="shared" si="13"/>
        <v>-12</v>
      </c>
      <c r="CQ82" s="1">
        <f t="shared" si="13"/>
        <v>-26</v>
      </c>
      <c r="CR82" s="1">
        <f t="shared" si="13"/>
        <v>-19</v>
      </c>
      <c r="CS82" s="1">
        <f t="shared" si="13"/>
        <v>-22</v>
      </c>
      <c r="CT82" s="1">
        <f t="shared" si="13"/>
        <v>4</v>
      </c>
      <c r="CU82" s="1">
        <f t="shared" si="13"/>
        <v>6</v>
      </c>
      <c r="CV82" s="1">
        <f t="shared" si="13"/>
        <v>-6</v>
      </c>
      <c r="CW82" s="1">
        <f t="shared" si="13"/>
        <v>-5</v>
      </c>
      <c r="CX82" s="1">
        <f t="shared" si="13"/>
        <v>3</v>
      </c>
      <c r="CY82" s="1">
        <f t="shared" si="13"/>
        <v>12</v>
      </c>
      <c r="CZ82" s="1">
        <f t="shared" si="13"/>
        <v>19</v>
      </c>
      <c r="DA82" s="1">
        <f t="shared" si="13"/>
        <v>22</v>
      </c>
      <c r="DB82" s="1">
        <f t="shared" si="13"/>
        <v>15</v>
      </c>
      <c r="DC82" s="1">
        <f t="shared" si="13"/>
        <v>18</v>
      </c>
      <c r="DD82" s="1">
        <f t="shared" si="13"/>
        <v>25</v>
      </c>
      <c r="DE82" s="1">
        <f t="shared" si="13"/>
        <v>32</v>
      </c>
      <c r="DF82" s="1">
        <f t="shared" si="13"/>
        <v>22</v>
      </c>
      <c r="DG82" s="1">
        <f t="shared" si="13"/>
        <v>16.399999999999999</v>
      </c>
      <c r="DH82" s="1">
        <f t="shared" si="13"/>
        <v>17.100000000000001</v>
      </c>
      <c r="DI82" s="1">
        <f t="shared" si="13"/>
        <v>15.3</v>
      </c>
      <c r="DJ82" s="1">
        <f t="shared" si="13"/>
        <v>-1</v>
      </c>
      <c r="DK82" s="1">
        <f t="shared" si="13"/>
        <v>-17</v>
      </c>
      <c r="DL82" s="1">
        <f t="shared" si="13"/>
        <v>-33</v>
      </c>
      <c r="DM82" s="1">
        <f t="shared" si="13"/>
        <v>-132</v>
      </c>
      <c r="DN82" s="1">
        <f t="shared" si="13"/>
        <v>-95</v>
      </c>
      <c r="DO82" s="1">
        <f t="shared" si="13"/>
        <v>-132</v>
      </c>
      <c r="DP82" s="1">
        <f t="shared" si="13"/>
        <v>-138</v>
      </c>
      <c r="DQ82" s="1">
        <f t="shared" si="13"/>
        <v>-131</v>
      </c>
      <c r="DR82" s="1">
        <f t="shared" si="13"/>
        <v>-127</v>
      </c>
      <c r="DS82" s="1">
        <f t="shared" si="13"/>
        <v>-78</v>
      </c>
      <c r="DT82" s="1">
        <f t="shared" si="13"/>
        <v>-57</v>
      </c>
      <c r="DU82" s="1">
        <f t="shared" si="13"/>
        <v>-46</v>
      </c>
      <c r="DV82" s="1">
        <f t="shared" si="13"/>
        <v>-33</v>
      </c>
      <c r="DW82" s="1">
        <f t="shared" si="13"/>
        <v>-26</v>
      </c>
      <c r="DX82" s="1">
        <f t="shared" si="13"/>
        <v>-16</v>
      </c>
      <c r="DY82" s="1">
        <f t="shared" si="13"/>
        <v>-7</v>
      </c>
      <c r="DZ82" s="1">
        <f t="shared" si="13"/>
        <v>-5</v>
      </c>
      <c r="EA82" s="1">
        <f t="shared" ref="EA82:EX82" si="14">EA119-EA118</f>
        <v>-7</v>
      </c>
      <c r="EB82" s="1">
        <f t="shared" si="14"/>
        <v>-6</v>
      </c>
      <c r="EC82" s="1">
        <f t="shared" si="14"/>
        <v>-9</v>
      </c>
      <c r="ED82" s="1">
        <f t="shared" si="14"/>
        <v>-119</v>
      </c>
      <c r="EE82" s="1">
        <f t="shared" si="14"/>
        <v>-98</v>
      </c>
      <c r="EF82" s="1">
        <f t="shared" si="14"/>
        <v>-47</v>
      </c>
      <c r="EG82" s="1">
        <f t="shared" si="14"/>
        <v>-33</v>
      </c>
      <c r="EH82" s="1">
        <f t="shared" si="14"/>
        <v>-26</v>
      </c>
      <c r="EI82" s="1">
        <f t="shared" si="14"/>
        <v>-18</v>
      </c>
      <c r="EJ82" s="1">
        <f t="shared" si="14"/>
        <v>-12</v>
      </c>
      <c r="EK82" s="1">
        <f t="shared" si="14"/>
        <v>-9</v>
      </c>
      <c r="EL82" s="1">
        <f t="shared" si="14"/>
        <v>-6</v>
      </c>
      <c r="EM82" s="1">
        <f t="shared" si="14"/>
        <v>-4</v>
      </c>
      <c r="EN82" s="1">
        <f t="shared" si="14"/>
        <v>-7</v>
      </c>
      <c r="EO82" s="1">
        <f t="shared" si="14"/>
        <v>-4</v>
      </c>
      <c r="EP82" s="1">
        <f t="shared" si="14"/>
        <v>-9</v>
      </c>
      <c r="EQ82" s="1">
        <f t="shared" si="14"/>
        <v>-20</v>
      </c>
      <c r="ER82" s="1">
        <f t="shared" si="14"/>
        <v>-14</v>
      </c>
      <c r="ES82" s="1">
        <f t="shared" si="14"/>
        <v>-3</v>
      </c>
      <c r="ET82" s="1">
        <f t="shared" si="14"/>
        <v>2</v>
      </c>
      <c r="EU82" s="1">
        <f t="shared" si="14"/>
        <v>3</v>
      </c>
      <c r="EV82" s="1">
        <f t="shared" si="14"/>
        <v>-290</v>
      </c>
      <c r="EW82" s="1">
        <f t="shared" si="14"/>
        <v>-843</v>
      </c>
      <c r="EX82" s="1">
        <f t="shared" si="14"/>
        <v>-481</v>
      </c>
      <c r="EY82" s="5">
        <f>SUM(B82:EX82)</f>
        <v>6079.7999999999993</v>
      </c>
    </row>
    <row r="83" spans="1:155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5"/>
    </row>
    <row r="84" spans="1:155" x14ac:dyDescent="0.2">
      <c r="A84" t="s">
        <v>69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5"/>
    </row>
    <row r="85" spans="1:155" x14ac:dyDescent="0.2">
      <c r="A85" t="s">
        <v>70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0.31</v>
      </c>
      <c r="AB85" s="15">
        <v>1.19</v>
      </c>
      <c r="AC85" s="15">
        <v>0.52</v>
      </c>
      <c r="AD85" s="15">
        <v>1.8</v>
      </c>
      <c r="AE85" s="15">
        <v>2.67</v>
      </c>
      <c r="AF85" s="15">
        <v>1.18</v>
      </c>
      <c r="AG85" s="15">
        <v>2.67</v>
      </c>
      <c r="AH85" s="15">
        <v>2.67</v>
      </c>
      <c r="AI85" s="15">
        <v>4.34</v>
      </c>
      <c r="AJ85" s="15">
        <v>5.5600000000000005</v>
      </c>
      <c r="AK85" s="15">
        <v>5.5600000000000005</v>
      </c>
      <c r="AL85" s="15">
        <v>5.5600000000000005</v>
      </c>
      <c r="AM85" s="15">
        <v>5.5600000000000005</v>
      </c>
      <c r="AN85" s="15">
        <v>5.5600000000000005</v>
      </c>
      <c r="AO85" s="15">
        <v>5.5600000000000005</v>
      </c>
      <c r="AP85" s="15">
        <v>4.57</v>
      </c>
      <c r="AQ85" s="15">
        <v>3.58</v>
      </c>
      <c r="AR85" s="15">
        <v>4.45</v>
      </c>
      <c r="AS85" s="15">
        <v>4.45</v>
      </c>
      <c r="AT85" s="15">
        <v>4.45</v>
      </c>
      <c r="AU85" s="15">
        <v>4.13</v>
      </c>
      <c r="AV85" s="15">
        <v>2.1</v>
      </c>
      <c r="AW85" s="15">
        <v>7.0000000000000007E-2</v>
      </c>
      <c r="AX85" s="15">
        <v>0.57999999999999996</v>
      </c>
      <c r="AY85" s="15">
        <v>2.1</v>
      </c>
      <c r="AZ85" s="15">
        <v>3.1</v>
      </c>
      <c r="BA85" s="15">
        <v>3.56</v>
      </c>
      <c r="BB85" s="15">
        <v>2.9699999999999998</v>
      </c>
      <c r="BC85" s="15">
        <v>2.94</v>
      </c>
      <c r="BD85" s="15">
        <v>5.17</v>
      </c>
      <c r="BE85" s="15">
        <v>5.95</v>
      </c>
      <c r="BF85" s="15">
        <v>5.75</v>
      </c>
      <c r="BG85" s="15">
        <v>3.04</v>
      </c>
      <c r="BH85" s="15">
        <v>3.1500000000000004</v>
      </c>
      <c r="BI85" s="15">
        <v>6.11</v>
      </c>
      <c r="BJ85" s="15">
        <v>6.45</v>
      </c>
      <c r="BK85" s="15">
        <v>5.92</v>
      </c>
      <c r="BL85" s="15">
        <v>5.28</v>
      </c>
      <c r="BM85" s="15">
        <v>3.3200000000000003</v>
      </c>
      <c r="BN85" s="15">
        <v>2.89</v>
      </c>
      <c r="BO85" s="15">
        <v>2.89</v>
      </c>
      <c r="BP85" s="15">
        <v>3.22</v>
      </c>
      <c r="BQ85" s="15">
        <v>3.66</v>
      </c>
      <c r="BR85" s="15">
        <v>3.5300000000000002</v>
      </c>
      <c r="BS85" s="15">
        <v>3.7800000000000002</v>
      </c>
      <c r="BT85" s="15">
        <v>3.7800000000000002</v>
      </c>
      <c r="BU85" s="15">
        <v>3.75</v>
      </c>
      <c r="BV85" s="15">
        <v>4.12</v>
      </c>
      <c r="BW85" s="15">
        <v>4.67</v>
      </c>
      <c r="BX85" s="15">
        <v>4.3600000000000003</v>
      </c>
      <c r="BY85" s="15">
        <v>4.42</v>
      </c>
      <c r="BZ85" s="15">
        <v>4.66</v>
      </c>
      <c r="CA85" s="15">
        <v>4.67</v>
      </c>
      <c r="CB85" s="15">
        <v>4.67</v>
      </c>
      <c r="CC85" s="15">
        <v>4.67</v>
      </c>
      <c r="CD85" s="15">
        <v>7.3100000000000005</v>
      </c>
      <c r="CE85" s="15">
        <v>7.34</v>
      </c>
      <c r="CF85" s="15">
        <v>7.27</v>
      </c>
      <c r="CG85" s="15">
        <v>6.45</v>
      </c>
      <c r="CH85" s="15">
        <v>6.45</v>
      </c>
      <c r="CI85" s="15">
        <v>6.45</v>
      </c>
      <c r="CJ85" s="15">
        <v>6.45</v>
      </c>
      <c r="CK85" s="15">
        <v>6.4499999999999993</v>
      </c>
      <c r="CL85" s="15">
        <v>6.45</v>
      </c>
      <c r="CM85" s="15">
        <v>4.82</v>
      </c>
      <c r="CN85" s="15">
        <v>2.67</v>
      </c>
      <c r="CO85" s="15">
        <v>2.67</v>
      </c>
      <c r="CP85" s="15">
        <v>2.67</v>
      </c>
      <c r="CQ85" s="15">
        <v>2.76</v>
      </c>
      <c r="CR85" s="15">
        <v>3.13</v>
      </c>
      <c r="CS85" s="15">
        <v>3.0999999999999996</v>
      </c>
      <c r="CT85" s="15">
        <v>1.2</v>
      </c>
      <c r="CU85" s="15">
        <v>0</v>
      </c>
      <c r="CV85" s="15">
        <v>0</v>
      </c>
      <c r="CW85" s="15">
        <v>0</v>
      </c>
      <c r="CX85" s="15">
        <v>0</v>
      </c>
      <c r="CY85" s="15">
        <v>1.18</v>
      </c>
      <c r="CZ85" s="15">
        <v>2.67</v>
      </c>
      <c r="DA85" s="15">
        <v>2.67</v>
      </c>
      <c r="DB85" s="15">
        <v>2.67</v>
      </c>
      <c r="DC85" s="15">
        <v>2.67</v>
      </c>
      <c r="DD85" s="15">
        <v>2.67</v>
      </c>
      <c r="DE85" s="15">
        <v>2.67</v>
      </c>
      <c r="DF85" s="15">
        <v>2.67</v>
      </c>
      <c r="DG85" s="15">
        <v>2.67</v>
      </c>
      <c r="DH85" s="15">
        <v>2.6999999999999997</v>
      </c>
      <c r="DI85" s="15">
        <v>3.17</v>
      </c>
      <c r="DJ85" s="15">
        <v>3.02</v>
      </c>
      <c r="DK85" s="15">
        <v>0.87</v>
      </c>
      <c r="DL85" s="15">
        <v>0</v>
      </c>
      <c r="DM85" s="15">
        <v>0</v>
      </c>
      <c r="DN85" s="15">
        <v>0</v>
      </c>
      <c r="DO85" s="15">
        <v>0</v>
      </c>
      <c r="DP85" s="15">
        <v>0</v>
      </c>
      <c r="DQ85" s="15">
        <v>0</v>
      </c>
      <c r="DR85" s="15">
        <v>0</v>
      </c>
      <c r="DS85" s="15">
        <v>0</v>
      </c>
      <c r="DT85" s="15">
        <v>0</v>
      </c>
      <c r="DU85" s="15">
        <v>0</v>
      </c>
      <c r="DV85" s="15">
        <v>0</v>
      </c>
      <c r="DW85" s="15">
        <v>0</v>
      </c>
      <c r="DX85" s="15">
        <v>0</v>
      </c>
      <c r="DY85" s="15">
        <v>0</v>
      </c>
      <c r="DZ85" s="15">
        <v>0</v>
      </c>
      <c r="EA85" s="15">
        <v>0</v>
      </c>
      <c r="EB85" s="15">
        <v>0</v>
      </c>
      <c r="EC85" s="15">
        <v>0</v>
      </c>
      <c r="ED85" s="15">
        <v>0</v>
      </c>
      <c r="EE85" s="15">
        <v>0</v>
      </c>
      <c r="EF85" s="15">
        <v>0</v>
      </c>
      <c r="EG85" s="15">
        <v>0</v>
      </c>
      <c r="EH85" s="15">
        <v>0</v>
      </c>
      <c r="EI85" s="15">
        <v>0</v>
      </c>
      <c r="EJ85" s="15">
        <v>0</v>
      </c>
      <c r="EK85" s="15">
        <v>0</v>
      </c>
      <c r="EL85" s="15">
        <v>0</v>
      </c>
      <c r="EM85" s="15">
        <v>0</v>
      </c>
      <c r="EN85" s="15">
        <v>0</v>
      </c>
      <c r="EO85" s="15">
        <v>0</v>
      </c>
      <c r="EP85" s="15">
        <v>0</v>
      </c>
      <c r="EQ85" s="15">
        <v>0</v>
      </c>
      <c r="ER85" s="15">
        <v>0</v>
      </c>
      <c r="ES85" s="15">
        <v>0</v>
      </c>
      <c r="ET85" s="15">
        <v>0</v>
      </c>
      <c r="EU85" s="15">
        <v>0</v>
      </c>
      <c r="EV85" s="15">
        <v>0</v>
      </c>
      <c r="EW85" s="15">
        <v>0</v>
      </c>
      <c r="EX85" s="15">
        <v>0</v>
      </c>
      <c r="EY85" s="5">
        <f t="shared" ref="EY85:EY93" si="15">SUM(B85:EX85)</f>
        <v>323.58000000000004</v>
      </c>
    </row>
    <row r="86" spans="1:155" s="6" customFormat="1" x14ac:dyDescent="0.2">
      <c r="A86" s="16" t="s">
        <v>108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1.1100000000000001</v>
      </c>
      <c r="X86" s="15">
        <v>2.21</v>
      </c>
      <c r="Y86" s="15">
        <v>3.34</v>
      </c>
      <c r="Z86" s="15">
        <v>1.08</v>
      </c>
      <c r="AA86" s="15">
        <v>2.79</v>
      </c>
      <c r="AB86" s="15">
        <v>5.64</v>
      </c>
      <c r="AC86" s="15">
        <v>5.76</v>
      </c>
      <c r="AD86" s="15">
        <v>6.38</v>
      </c>
      <c r="AE86" s="15">
        <v>2.11</v>
      </c>
      <c r="AF86" s="15">
        <v>4.45</v>
      </c>
      <c r="AG86" s="15">
        <v>6.68</v>
      </c>
      <c r="AH86" s="15">
        <v>4.53</v>
      </c>
      <c r="AI86" s="15">
        <v>5.63</v>
      </c>
      <c r="AJ86" s="15">
        <v>6.68</v>
      </c>
      <c r="AK86" s="15">
        <v>5.79</v>
      </c>
      <c r="AL86" s="15">
        <v>6.68</v>
      </c>
      <c r="AM86" s="15">
        <v>6.68</v>
      </c>
      <c r="AN86" s="15">
        <v>4.54</v>
      </c>
      <c r="AO86" s="15">
        <v>1.81</v>
      </c>
      <c r="AP86" s="15">
        <v>2.8400000000000003</v>
      </c>
      <c r="AQ86" s="15">
        <v>1.17</v>
      </c>
      <c r="AR86" s="15">
        <v>0</v>
      </c>
      <c r="AS86" s="15">
        <v>1.49</v>
      </c>
      <c r="AT86" s="15">
        <v>3.09</v>
      </c>
      <c r="AU86" s="15">
        <v>4.21</v>
      </c>
      <c r="AV86" s="15">
        <v>5.85</v>
      </c>
      <c r="AW86" s="15">
        <v>5.5</v>
      </c>
      <c r="AX86" s="15">
        <v>1.74</v>
      </c>
      <c r="AY86" s="15">
        <v>3.41</v>
      </c>
      <c r="AZ86" s="15">
        <v>4.49</v>
      </c>
      <c r="BA86" s="15">
        <v>5.41</v>
      </c>
      <c r="BB86" s="15">
        <v>5.34</v>
      </c>
      <c r="BC86" s="15">
        <v>5.88</v>
      </c>
      <c r="BD86" s="15">
        <v>6.68</v>
      </c>
      <c r="BE86" s="15">
        <v>1.43</v>
      </c>
      <c r="BF86" s="15">
        <v>0</v>
      </c>
      <c r="BG86" s="15">
        <v>0</v>
      </c>
      <c r="BH86" s="15">
        <v>0</v>
      </c>
      <c r="BI86" s="15">
        <v>0</v>
      </c>
      <c r="BJ86" s="15">
        <v>0.54</v>
      </c>
      <c r="BK86" s="15">
        <v>3.34</v>
      </c>
      <c r="BL86" s="15">
        <v>3.34</v>
      </c>
      <c r="BM86" s="15">
        <v>0.79</v>
      </c>
      <c r="BN86" s="15">
        <v>0.85</v>
      </c>
      <c r="BO86" s="15">
        <v>3.34</v>
      </c>
      <c r="BP86" s="15">
        <v>3.34</v>
      </c>
      <c r="BQ86" s="15">
        <v>2.96</v>
      </c>
      <c r="BR86" s="15">
        <v>2.2200000000000002</v>
      </c>
      <c r="BS86" s="15">
        <v>1.48</v>
      </c>
      <c r="BT86" s="15">
        <v>0.74</v>
      </c>
      <c r="BU86" s="15">
        <v>0.09</v>
      </c>
      <c r="BV86" s="15">
        <v>3.34</v>
      </c>
      <c r="BW86" s="15">
        <v>2.41</v>
      </c>
      <c r="BX86" s="15">
        <v>6.68</v>
      </c>
      <c r="BY86" s="15">
        <v>6.34</v>
      </c>
      <c r="BZ86" s="15">
        <v>5.65</v>
      </c>
      <c r="CA86" s="15">
        <v>5.93</v>
      </c>
      <c r="CB86" s="15">
        <v>3.34</v>
      </c>
      <c r="CC86" s="15">
        <v>4.75</v>
      </c>
      <c r="CD86" s="15">
        <v>5.4</v>
      </c>
      <c r="CE86" s="15">
        <v>5.0999999999999996</v>
      </c>
      <c r="CF86" s="15">
        <v>6.07</v>
      </c>
      <c r="CG86" s="15">
        <v>4.09</v>
      </c>
      <c r="CH86" s="15">
        <v>4.43</v>
      </c>
      <c r="CI86" s="15">
        <v>6.68</v>
      </c>
      <c r="CJ86" s="15">
        <v>3.98</v>
      </c>
      <c r="CK86" s="15">
        <v>3.13</v>
      </c>
      <c r="CL86" s="15">
        <v>1.99</v>
      </c>
      <c r="CM86" s="15">
        <v>2.33</v>
      </c>
      <c r="CN86" s="15">
        <v>0.33</v>
      </c>
      <c r="CO86" s="15">
        <v>3.17</v>
      </c>
      <c r="CP86" s="15">
        <v>3.4</v>
      </c>
      <c r="CQ86" s="15">
        <v>4.05</v>
      </c>
      <c r="CR86" s="15">
        <v>6.68</v>
      </c>
      <c r="CS86" s="15">
        <v>6.68</v>
      </c>
      <c r="CT86" s="15">
        <v>2</v>
      </c>
      <c r="CU86" s="15">
        <v>0</v>
      </c>
      <c r="CV86" s="15">
        <v>0</v>
      </c>
      <c r="CW86" s="15">
        <v>0</v>
      </c>
      <c r="CX86" s="15">
        <v>0</v>
      </c>
      <c r="CY86" s="15">
        <v>0</v>
      </c>
      <c r="CZ86" s="15">
        <v>0</v>
      </c>
      <c r="DA86" s="15">
        <v>0</v>
      </c>
      <c r="DB86" s="15">
        <v>0</v>
      </c>
      <c r="DC86" s="15">
        <v>0</v>
      </c>
      <c r="DD86" s="15">
        <v>0</v>
      </c>
      <c r="DE86" s="15">
        <v>0</v>
      </c>
      <c r="DF86" s="15">
        <v>0</v>
      </c>
      <c r="DG86" s="15">
        <v>0</v>
      </c>
      <c r="DH86" s="15">
        <v>0</v>
      </c>
      <c r="DI86" s="15">
        <v>0</v>
      </c>
      <c r="DJ86" s="15">
        <v>0</v>
      </c>
      <c r="DK86" s="15">
        <v>0</v>
      </c>
      <c r="DL86" s="15">
        <v>0</v>
      </c>
      <c r="DM86" s="15">
        <v>0</v>
      </c>
      <c r="DN86" s="15">
        <v>0</v>
      </c>
      <c r="DO86" s="15">
        <v>0</v>
      </c>
      <c r="DP86" s="15">
        <v>0</v>
      </c>
      <c r="DQ86" s="15">
        <v>0</v>
      </c>
      <c r="DR86" s="15">
        <v>0</v>
      </c>
      <c r="DS86" s="15">
        <v>0</v>
      </c>
      <c r="DT86" s="15">
        <v>0</v>
      </c>
      <c r="DU86" s="15">
        <v>0</v>
      </c>
      <c r="DV86" s="15">
        <v>0</v>
      </c>
      <c r="DW86" s="15">
        <v>0</v>
      </c>
      <c r="DX86" s="15">
        <v>0</v>
      </c>
      <c r="DY86" s="15">
        <v>0</v>
      </c>
      <c r="DZ86" s="15">
        <v>0</v>
      </c>
      <c r="EA86" s="15">
        <v>0</v>
      </c>
      <c r="EB86" s="15">
        <v>0</v>
      </c>
      <c r="EC86" s="15">
        <v>0</v>
      </c>
      <c r="ED86" s="15">
        <v>0</v>
      </c>
      <c r="EE86" s="15">
        <v>0</v>
      </c>
      <c r="EF86" s="15">
        <v>0</v>
      </c>
      <c r="EG86" s="15">
        <v>0</v>
      </c>
      <c r="EH86" s="15">
        <v>0</v>
      </c>
      <c r="EI86" s="15">
        <v>0</v>
      </c>
      <c r="EJ86" s="15">
        <v>0</v>
      </c>
      <c r="EK86" s="15">
        <v>0</v>
      </c>
      <c r="EL86" s="15">
        <v>0</v>
      </c>
      <c r="EM86" s="15">
        <v>0</v>
      </c>
      <c r="EN86" s="15">
        <v>0</v>
      </c>
      <c r="EO86" s="15">
        <v>0</v>
      </c>
      <c r="EP86" s="15">
        <v>0</v>
      </c>
      <c r="EQ86" s="15">
        <v>0</v>
      </c>
      <c r="ER86" s="15">
        <v>0</v>
      </c>
      <c r="ES86" s="15">
        <v>0</v>
      </c>
      <c r="ET86" s="15">
        <v>0</v>
      </c>
      <c r="EU86" s="15">
        <v>0</v>
      </c>
      <c r="EV86" s="15">
        <v>0</v>
      </c>
      <c r="EW86" s="15">
        <v>0</v>
      </c>
      <c r="EX86" s="15">
        <v>0</v>
      </c>
      <c r="EY86" s="5">
        <f t="shared" si="15"/>
        <v>273.40000000000009</v>
      </c>
    </row>
    <row r="87" spans="1:155" x14ac:dyDescent="0.2">
      <c r="A87" t="s">
        <v>71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1.65</v>
      </c>
      <c r="Y87" s="15">
        <v>2.66</v>
      </c>
      <c r="Z87" s="15">
        <v>4.1500000000000004</v>
      </c>
      <c r="AA87" s="15">
        <v>9.94</v>
      </c>
      <c r="AB87" s="15">
        <v>12.78</v>
      </c>
      <c r="AC87" s="15">
        <v>13.13</v>
      </c>
      <c r="AD87" s="15">
        <v>13.55</v>
      </c>
      <c r="AE87" s="15">
        <v>13.46</v>
      </c>
      <c r="AF87" s="15">
        <v>13.39</v>
      </c>
      <c r="AG87" s="15">
        <v>13.35</v>
      </c>
      <c r="AH87" s="15">
        <v>13.29</v>
      </c>
      <c r="AI87" s="15">
        <v>13.22</v>
      </c>
      <c r="AJ87" s="15">
        <v>13.21</v>
      </c>
      <c r="AK87" s="15">
        <v>13.16</v>
      </c>
      <c r="AL87" s="15">
        <v>13.13</v>
      </c>
      <c r="AM87" s="15">
        <v>13.12</v>
      </c>
      <c r="AN87" s="15">
        <v>13.16</v>
      </c>
      <c r="AO87" s="15">
        <v>13.15</v>
      </c>
      <c r="AP87" s="15">
        <v>13.12</v>
      </c>
      <c r="AQ87" s="15">
        <v>13.12</v>
      </c>
      <c r="AR87" s="15">
        <v>13.2</v>
      </c>
      <c r="AS87" s="15">
        <v>13.36</v>
      </c>
      <c r="AT87" s="15">
        <v>13.21</v>
      </c>
      <c r="AU87" s="15">
        <v>13.1</v>
      </c>
      <c r="AV87" s="15">
        <v>13.07</v>
      </c>
      <c r="AW87" s="15">
        <v>13.04</v>
      </c>
      <c r="AX87" s="15">
        <v>13.04</v>
      </c>
      <c r="AY87" s="15">
        <v>13.05</v>
      </c>
      <c r="AZ87" s="15">
        <v>13.05</v>
      </c>
      <c r="BA87" s="15">
        <v>13.08</v>
      </c>
      <c r="BB87" s="15">
        <v>13.13</v>
      </c>
      <c r="BC87" s="15">
        <v>13.12</v>
      </c>
      <c r="BD87" s="15">
        <v>13.1</v>
      </c>
      <c r="BE87" s="15">
        <v>13.09</v>
      </c>
      <c r="BF87" s="15">
        <v>13.11</v>
      </c>
      <c r="BG87" s="15">
        <v>13.08</v>
      </c>
      <c r="BH87" s="15">
        <v>13.04</v>
      </c>
      <c r="BI87" s="15">
        <v>13.06</v>
      </c>
      <c r="BJ87" s="15">
        <v>13.11</v>
      </c>
      <c r="BK87" s="15">
        <v>13.12</v>
      </c>
      <c r="BL87" s="15">
        <v>13.16</v>
      </c>
      <c r="BM87" s="15">
        <v>13.19</v>
      </c>
      <c r="BN87" s="15">
        <v>13.34</v>
      </c>
      <c r="BO87" s="15">
        <v>13.57</v>
      </c>
      <c r="BP87" s="15">
        <v>13.37</v>
      </c>
      <c r="BQ87" s="15">
        <v>11.02</v>
      </c>
      <c r="BR87" s="15">
        <v>9.35</v>
      </c>
      <c r="BS87" s="15">
        <v>7.77</v>
      </c>
      <c r="BT87" s="15">
        <v>6.32</v>
      </c>
      <c r="BU87" s="15">
        <v>5.59</v>
      </c>
      <c r="BV87" s="15">
        <v>6.43</v>
      </c>
      <c r="BW87" s="15">
        <v>6.03</v>
      </c>
      <c r="BX87" s="15">
        <v>5.17</v>
      </c>
      <c r="BY87" s="15">
        <v>4.57</v>
      </c>
      <c r="BZ87" s="15">
        <v>4.1100000000000003</v>
      </c>
      <c r="CA87" s="15">
        <v>4.04</v>
      </c>
      <c r="CB87" s="15">
        <v>4.71</v>
      </c>
      <c r="CC87" s="15">
        <v>3.62</v>
      </c>
      <c r="CD87" s="15">
        <v>2.2400000000000002</v>
      </c>
      <c r="CE87" s="15">
        <v>2.67</v>
      </c>
      <c r="CF87" s="15">
        <v>2.4700000000000002</v>
      </c>
      <c r="CG87" s="15">
        <v>1.81</v>
      </c>
      <c r="CH87" s="15">
        <v>1.68</v>
      </c>
      <c r="CI87" s="15">
        <v>1.56</v>
      </c>
      <c r="CJ87" s="15">
        <v>1.99</v>
      </c>
      <c r="CK87" s="15">
        <v>2.17</v>
      </c>
      <c r="CL87" s="15">
        <v>2.04</v>
      </c>
      <c r="CM87" s="15">
        <v>2.0099999999999998</v>
      </c>
      <c r="CN87" s="15">
        <v>2.5299999999999998</v>
      </c>
      <c r="CO87" s="15">
        <v>2.39</v>
      </c>
      <c r="CP87" s="15">
        <v>2</v>
      </c>
      <c r="CQ87" s="15">
        <v>1.71</v>
      </c>
      <c r="CR87" s="15">
        <v>1.4</v>
      </c>
      <c r="CS87" s="15">
        <v>0.87</v>
      </c>
      <c r="CT87" s="15">
        <v>0</v>
      </c>
      <c r="CU87" s="15">
        <v>0</v>
      </c>
      <c r="CV87" s="15">
        <v>0</v>
      </c>
      <c r="CW87" s="15">
        <v>0</v>
      </c>
      <c r="CX87" s="15">
        <v>0</v>
      </c>
      <c r="CY87" s="15">
        <v>0</v>
      </c>
      <c r="CZ87" s="15">
        <v>0</v>
      </c>
      <c r="DA87" s="15">
        <v>0</v>
      </c>
      <c r="DB87" s="15">
        <v>0</v>
      </c>
      <c r="DC87" s="15">
        <v>0</v>
      </c>
      <c r="DD87" s="15">
        <v>0</v>
      </c>
      <c r="DE87" s="15">
        <v>0</v>
      </c>
      <c r="DF87" s="15">
        <v>0</v>
      </c>
      <c r="DG87" s="15">
        <v>0</v>
      </c>
      <c r="DH87" s="15">
        <v>0</v>
      </c>
      <c r="DI87" s="15">
        <v>0</v>
      </c>
      <c r="DJ87" s="15">
        <v>0</v>
      </c>
      <c r="DK87" s="15">
        <v>0</v>
      </c>
      <c r="DL87" s="15">
        <v>0</v>
      </c>
      <c r="DM87" s="15">
        <v>0</v>
      </c>
      <c r="DN87" s="15">
        <v>0</v>
      </c>
      <c r="DO87" s="15">
        <v>0</v>
      </c>
      <c r="DP87" s="15">
        <v>0</v>
      </c>
      <c r="DQ87" s="15">
        <v>0</v>
      </c>
      <c r="DR87" s="15">
        <v>0</v>
      </c>
      <c r="DS87" s="15">
        <v>0</v>
      </c>
      <c r="DT87" s="15">
        <v>0</v>
      </c>
      <c r="DU87" s="15">
        <v>0</v>
      </c>
      <c r="DV87" s="15">
        <v>0</v>
      </c>
      <c r="DW87" s="15">
        <v>0</v>
      </c>
      <c r="DX87" s="15">
        <v>0</v>
      </c>
      <c r="DY87" s="15">
        <v>0</v>
      </c>
      <c r="DZ87" s="15">
        <v>0</v>
      </c>
      <c r="EA87" s="15">
        <v>0</v>
      </c>
      <c r="EB87" s="15">
        <v>0</v>
      </c>
      <c r="EC87" s="15">
        <v>0</v>
      </c>
      <c r="ED87" s="15">
        <v>0</v>
      </c>
      <c r="EE87" s="15">
        <v>0</v>
      </c>
      <c r="EF87" s="15">
        <v>0</v>
      </c>
      <c r="EG87" s="15">
        <v>0</v>
      </c>
      <c r="EH87" s="15">
        <v>0</v>
      </c>
      <c r="EI87" s="15">
        <v>0</v>
      </c>
      <c r="EJ87" s="15">
        <v>0</v>
      </c>
      <c r="EK87" s="15">
        <v>0</v>
      </c>
      <c r="EL87" s="15">
        <v>0</v>
      </c>
      <c r="EM87" s="15">
        <v>0</v>
      </c>
      <c r="EN87" s="15">
        <v>0</v>
      </c>
      <c r="EO87" s="15">
        <v>0</v>
      </c>
      <c r="EP87" s="15">
        <v>0</v>
      </c>
      <c r="EQ87" s="15">
        <v>0</v>
      </c>
      <c r="ER87" s="15">
        <v>0</v>
      </c>
      <c r="ES87" s="15">
        <v>0</v>
      </c>
      <c r="ET87" s="15">
        <v>0</v>
      </c>
      <c r="EU87" s="15">
        <v>0</v>
      </c>
      <c r="EV87" s="15">
        <v>0</v>
      </c>
      <c r="EW87" s="15">
        <v>0</v>
      </c>
      <c r="EX87" s="15">
        <v>0</v>
      </c>
      <c r="EY87" s="5">
        <f t="shared" si="15"/>
        <v>668.8</v>
      </c>
    </row>
    <row r="88" spans="1:155" x14ac:dyDescent="0.2">
      <c r="A88" t="s">
        <v>72</v>
      </c>
      <c r="B88" s="15">
        <v>5.41</v>
      </c>
      <c r="C88" s="15">
        <v>5.29</v>
      </c>
      <c r="D88" s="15">
        <v>5.15</v>
      </c>
      <c r="E88" s="15">
        <v>5.01</v>
      </c>
      <c r="F88" s="15">
        <v>4.67</v>
      </c>
      <c r="G88" s="15">
        <v>3.75</v>
      </c>
      <c r="H88" s="15">
        <v>3.63</v>
      </c>
      <c r="I88" s="15">
        <v>3.27</v>
      </c>
      <c r="J88" s="15">
        <v>3.95</v>
      </c>
      <c r="K88" s="15">
        <v>3.89</v>
      </c>
      <c r="L88" s="15">
        <v>4.43</v>
      </c>
      <c r="M88" s="15">
        <v>4.03</v>
      </c>
      <c r="N88" s="15">
        <v>3.27</v>
      </c>
      <c r="O88" s="15">
        <v>2.93</v>
      </c>
      <c r="P88" s="15">
        <v>1.85</v>
      </c>
      <c r="Q88" s="15">
        <v>2.12</v>
      </c>
      <c r="R88" s="15">
        <v>2.19</v>
      </c>
      <c r="S88" s="15">
        <v>2.82</v>
      </c>
      <c r="T88" s="15">
        <v>1.54</v>
      </c>
      <c r="U88" s="15">
        <v>0.68</v>
      </c>
      <c r="V88" s="15">
        <v>0.79</v>
      </c>
      <c r="W88" s="15">
        <v>0.7</v>
      </c>
      <c r="X88" s="15">
        <v>2.13</v>
      </c>
      <c r="Y88" s="15">
        <v>3.18</v>
      </c>
      <c r="Z88" s="15">
        <v>7.83</v>
      </c>
      <c r="AA88" s="15">
        <v>12.89</v>
      </c>
      <c r="AB88" s="15">
        <v>15.88</v>
      </c>
      <c r="AC88" s="15">
        <v>12.87</v>
      </c>
      <c r="AD88" s="15">
        <v>14.12</v>
      </c>
      <c r="AE88" s="15">
        <v>10.34</v>
      </c>
      <c r="AF88" s="15">
        <v>11.66</v>
      </c>
      <c r="AG88" s="15">
        <v>9.57</v>
      </c>
      <c r="AH88" s="15">
        <v>8.25</v>
      </c>
      <c r="AI88" s="15">
        <v>10.130000000000001</v>
      </c>
      <c r="AJ88" s="15">
        <v>6.59</v>
      </c>
      <c r="AK88" s="15">
        <v>6.82</v>
      </c>
      <c r="AL88" s="15">
        <v>12.07</v>
      </c>
      <c r="AM88" s="15">
        <v>9.0500000000000007</v>
      </c>
      <c r="AN88" s="15">
        <v>8.35</v>
      </c>
      <c r="AO88" s="15">
        <v>9.41</v>
      </c>
      <c r="AP88" s="15">
        <v>9.82</v>
      </c>
      <c r="AQ88" s="15">
        <v>10.42</v>
      </c>
      <c r="AR88" s="15">
        <v>10.71</v>
      </c>
      <c r="AS88" s="15">
        <v>11.52</v>
      </c>
      <c r="AT88" s="15">
        <v>11.02</v>
      </c>
      <c r="AU88" s="15">
        <v>10.47</v>
      </c>
      <c r="AV88" s="15">
        <v>10.26</v>
      </c>
      <c r="AW88" s="15">
        <v>10.37</v>
      </c>
      <c r="AX88" s="15">
        <v>10.39</v>
      </c>
      <c r="AY88" s="15">
        <v>10.62</v>
      </c>
      <c r="AZ88" s="15">
        <v>11.02</v>
      </c>
      <c r="BA88" s="15">
        <v>11.17</v>
      </c>
      <c r="BB88" s="15">
        <v>11.87</v>
      </c>
      <c r="BC88" s="15">
        <v>12.9</v>
      </c>
      <c r="BD88" s="15">
        <v>12.96</v>
      </c>
      <c r="BE88" s="15">
        <v>12.12</v>
      </c>
      <c r="BF88" s="15">
        <v>14.15</v>
      </c>
      <c r="BG88" s="15">
        <v>14.06</v>
      </c>
      <c r="BH88" s="15">
        <v>14.05</v>
      </c>
      <c r="BI88" s="15">
        <v>14.68</v>
      </c>
      <c r="BJ88" s="15">
        <v>15.59</v>
      </c>
      <c r="BK88" s="15">
        <v>17.29</v>
      </c>
      <c r="BL88" s="15">
        <v>19.23</v>
      </c>
      <c r="BM88" s="15">
        <v>21.25</v>
      </c>
      <c r="BN88" s="15">
        <v>22.78</v>
      </c>
      <c r="BO88" s="15">
        <v>25.07</v>
      </c>
      <c r="BP88" s="15">
        <v>19.68</v>
      </c>
      <c r="BQ88" s="15">
        <v>11.27</v>
      </c>
      <c r="BR88" s="15">
        <v>11.6</v>
      </c>
      <c r="BS88" s="15">
        <v>11.91</v>
      </c>
      <c r="BT88" s="15">
        <v>9.19</v>
      </c>
      <c r="BU88" s="15">
        <v>4.45</v>
      </c>
      <c r="BV88" s="15">
        <v>4.46</v>
      </c>
      <c r="BW88" s="15">
        <v>4.34</v>
      </c>
      <c r="BX88" s="15">
        <v>4.2</v>
      </c>
      <c r="BY88" s="15">
        <v>3.97</v>
      </c>
      <c r="BZ88" s="15">
        <v>3.65</v>
      </c>
      <c r="CA88" s="15">
        <v>3.25</v>
      </c>
      <c r="CB88" s="15">
        <v>2.88</v>
      </c>
      <c r="CC88" s="15">
        <v>1.3</v>
      </c>
      <c r="CD88" s="15">
        <v>1.2</v>
      </c>
      <c r="CE88" s="15">
        <v>0.47</v>
      </c>
      <c r="CF88" s="15">
        <v>0.56000000000000005</v>
      </c>
      <c r="CG88" s="15">
        <v>0.03</v>
      </c>
      <c r="CH88" s="15">
        <v>0</v>
      </c>
      <c r="CI88" s="15">
        <v>0</v>
      </c>
      <c r="CJ88" s="15">
        <v>0</v>
      </c>
      <c r="CK88" s="15">
        <v>0</v>
      </c>
      <c r="CL88" s="15">
        <v>0</v>
      </c>
      <c r="CM88" s="15">
        <v>0</v>
      </c>
      <c r="CN88" s="15">
        <v>0</v>
      </c>
      <c r="CO88" s="15">
        <v>0.01</v>
      </c>
      <c r="CP88" s="15">
        <v>0</v>
      </c>
      <c r="CQ88" s="15">
        <v>0</v>
      </c>
      <c r="CR88" s="15">
        <v>0</v>
      </c>
      <c r="CS88" s="15">
        <v>0</v>
      </c>
      <c r="CT88" s="15">
        <v>0.01</v>
      </c>
      <c r="CU88" s="15">
        <v>0.04</v>
      </c>
      <c r="CV88" s="15">
        <v>0.14000000000000001</v>
      </c>
      <c r="CW88" s="15">
        <v>0.46</v>
      </c>
      <c r="CX88" s="15">
        <v>0.14000000000000001</v>
      </c>
      <c r="CY88" s="15">
        <v>0.01</v>
      </c>
      <c r="CZ88" s="15">
        <v>0</v>
      </c>
      <c r="DA88" s="15">
        <v>0</v>
      </c>
      <c r="DB88" s="15">
        <v>0</v>
      </c>
      <c r="DC88" s="15">
        <v>0</v>
      </c>
      <c r="DD88" s="15">
        <v>0</v>
      </c>
      <c r="DE88" s="15">
        <v>0</v>
      </c>
      <c r="DF88" s="15">
        <v>0</v>
      </c>
      <c r="DG88" s="15">
        <v>0</v>
      </c>
      <c r="DH88" s="15">
        <v>0</v>
      </c>
      <c r="DI88" s="15">
        <v>0</v>
      </c>
      <c r="DJ88" s="15">
        <v>0</v>
      </c>
      <c r="DK88" s="15">
        <v>0</v>
      </c>
      <c r="DL88" s="15">
        <v>0</v>
      </c>
      <c r="DM88" s="15">
        <v>0</v>
      </c>
      <c r="DN88" s="15">
        <v>0</v>
      </c>
      <c r="DO88" s="15">
        <v>0</v>
      </c>
      <c r="DP88" s="15">
        <v>0</v>
      </c>
      <c r="DQ88" s="15">
        <v>0</v>
      </c>
      <c r="DR88" s="15">
        <v>0</v>
      </c>
      <c r="DS88" s="15">
        <v>0</v>
      </c>
      <c r="DT88" s="15">
        <v>0</v>
      </c>
      <c r="DU88" s="15">
        <v>0</v>
      </c>
      <c r="DV88" s="15">
        <v>0</v>
      </c>
      <c r="DW88" s="15">
        <v>0</v>
      </c>
      <c r="DX88" s="15">
        <v>0</v>
      </c>
      <c r="DY88" s="15">
        <v>0</v>
      </c>
      <c r="DZ88" s="15">
        <v>0</v>
      </c>
      <c r="EA88" s="15">
        <v>0</v>
      </c>
      <c r="EB88" s="15">
        <v>0</v>
      </c>
      <c r="EC88" s="15">
        <v>0</v>
      </c>
      <c r="ED88" s="15">
        <v>0</v>
      </c>
      <c r="EE88" s="15">
        <v>0</v>
      </c>
      <c r="EF88" s="15">
        <v>0</v>
      </c>
      <c r="EG88" s="15">
        <v>0</v>
      </c>
      <c r="EH88" s="15">
        <v>0</v>
      </c>
      <c r="EI88" s="15">
        <v>0</v>
      </c>
      <c r="EJ88" s="15">
        <v>0</v>
      </c>
      <c r="EK88" s="15">
        <v>0</v>
      </c>
      <c r="EL88" s="15">
        <v>0</v>
      </c>
      <c r="EM88" s="15">
        <v>0</v>
      </c>
      <c r="EN88" s="15">
        <v>0</v>
      </c>
      <c r="EO88" s="15">
        <v>0</v>
      </c>
      <c r="EP88" s="15">
        <v>0</v>
      </c>
      <c r="EQ88" s="15">
        <v>0</v>
      </c>
      <c r="ER88" s="15">
        <v>0</v>
      </c>
      <c r="ES88" s="15">
        <v>0</v>
      </c>
      <c r="ET88" s="15">
        <v>0</v>
      </c>
      <c r="EU88" s="15">
        <v>0</v>
      </c>
      <c r="EV88" s="15">
        <v>0</v>
      </c>
      <c r="EW88" s="15">
        <v>0</v>
      </c>
      <c r="EX88" s="15">
        <v>0</v>
      </c>
      <c r="EY88" s="5">
        <f t="shared" si="15"/>
        <v>697.52</v>
      </c>
    </row>
    <row r="89" spans="1:155" x14ac:dyDescent="0.2">
      <c r="A89" t="s">
        <v>73</v>
      </c>
      <c r="B89" s="15">
        <v>32.659999999999997</v>
      </c>
      <c r="C89" s="15">
        <v>32.659999999999997</v>
      </c>
      <c r="D89" s="15">
        <v>32.53</v>
      </c>
      <c r="E89" s="15">
        <v>32.15</v>
      </c>
      <c r="F89" s="15">
        <v>31.6</v>
      </c>
      <c r="G89" s="15">
        <v>31.28</v>
      </c>
      <c r="H89" s="15">
        <v>32.090000000000003</v>
      </c>
      <c r="I89" s="15">
        <v>33.58</v>
      </c>
      <c r="J89" s="15">
        <v>34.46</v>
      </c>
      <c r="K89" s="15">
        <v>34.619999999999997</v>
      </c>
      <c r="L89" s="15">
        <v>35.17</v>
      </c>
      <c r="M89" s="15">
        <v>34.549999999999997</v>
      </c>
      <c r="N89" s="15">
        <v>34.01</v>
      </c>
      <c r="O89" s="15">
        <v>33.130000000000003</v>
      </c>
      <c r="P89" s="15">
        <v>31.63</v>
      </c>
      <c r="Q89" s="15">
        <v>29.97</v>
      </c>
      <c r="R89" s="15">
        <v>31.37</v>
      </c>
      <c r="S89" s="15">
        <v>38.22</v>
      </c>
      <c r="T89" s="15">
        <v>39.9</v>
      </c>
      <c r="U89" s="15">
        <v>42.04</v>
      </c>
      <c r="V89" s="15">
        <v>35.380000000000003</v>
      </c>
      <c r="W89" s="15">
        <v>34.04</v>
      </c>
      <c r="X89" s="15">
        <v>61.63</v>
      </c>
      <c r="Y89" s="15">
        <v>79.08</v>
      </c>
      <c r="Z89" s="15">
        <v>96.63</v>
      </c>
      <c r="AA89" s="15">
        <v>135.44</v>
      </c>
      <c r="AB89" s="15">
        <v>133.84</v>
      </c>
      <c r="AC89" s="15">
        <v>126.73</v>
      </c>
      <c r="AD89" s="15">
        <v>130.16</v>
      </c>
      <c r="AE89" s="15">
        <v>133.74</v>
      </c>
      <c r="AF89" s="15">
        <v>136.16999999999999</v>
      </c>
      <c r="AG89" s="15">
        <v>138.13999999999999</v>
      </c>
      <c r="AH89" s="15">
        <v>139.96</v>
      </c>
      <c r="AI89" s="15">
        <v>141.94999999999999</v>
      </c>
      <c r="AJ89" s="15">
        <v>140.75</v>
      </c>
      <c r="AK89" s="15">
        <v>141.09</v>
      </c>
      <c r="AL89" s="15">
        <v>140.94999999999999</v>
      </c>
      <c r="AM89" s="15">
        <v>140.28</v>
      </c>
      <c r="AN89" s="15">
        <v>137.46</v>
      </c>
      <c r="AO89" s="15">
        <v>137.5</v>
      </c>
      <c r="AP89" s="15">
        <v>137.24</v>
      </c>
      <c r="AQ89" s="15">
        <v>140.26</v>
      </c>
      <c r="AR89" s="15">
        <v>142.66</v>
      </c>
      <c r="AS89" s="15">
        <v>142.02000000000001</v>
      </c>
      <c r="AT89" s="15">
        <v>148.24</v>
      </c>
      <c r="AU89" s="15">
        <v>152.99</v>
      </c>
      <c r="AV89" s="15">
        <v>156.41999999999999</v>
      </c>
      <c r="AW89" s="15">
        <v>144.63999999999999</v>
      </c>
      <c r="AX89" s="15">
        <v>148.47999999999999</v>
      </c>
      <c r="AY89" s="15">
        <v>153.13999999999999</v>
      </c>
      <c r="AZ89" s="15">
        <v>151.68</v>
      </c>
      <c r="BA89" s="15">
        <v>148.68</v>
      </c>
      <c r="BB89" s="15">
        <v>145.71</v>
      </c>
      <c r="BC89" s="15">
        <v>144.24</v>
      </c>
      <c r="BD89" s="15">
        <v>142.59</v>
      </c>
      <c r="BE89" s="15">
        <v>141.72999999999999</v>
      </c>
      <c r="BF89" s="15">
        <v>138.22</v>
      </c>
      <c r="BG89" s="15">
        <v>127.51</v>
      </c>
      <c r="BH89" s="15">
        <v>133.69</v>
      </c>
      <c r="BI89" s="15">
        <v>134.84</v>
      </c>
      <c r="BJ89" s="15">
        <v>131.49</v>
      </c>
      <c r="BK89" s="15">
        <v>130.93</v>
      </c>
      <c r="BL89" s="15">
        <v>130.55000000000001</v>
      </c>
      <c r="BM89" s="15">
        <v>129.54</v>
      </c>
      <c r="BN89" s="15">
        <v>126.8</v>
      </c>
      <c r="BO89" s="15">
        <v>124.09</v>
      </c>
      <c r="BP89" s="15">
        <v>120.43</v>
      </c>
      <c r="BQ89" s="15">
        <v>94.91</v>
      </c>
      <c r="BR89" s="15">
        <v>65.83</v>
      </c>
      <c r="BS89" s="15">
        <v>34.43</v>
      </c>
      <c r="BT89" s="15">
        <v>5.68</v>
      </c>
      <c r="BU89" s="15">
        <v>0.31</v>
      </c>
      <c r="BV89" s="15">
        <v>0</v>
      </c>
      <c r="BW89" s="15">
        <v>0</v>
      </c>
      <c r="BX89" s="15">
        <v>0</v>
      </c>
      <c r="BY89" s="15">
        <v>0</v>
      </c>
      <c r="BZ89" s="15">
        <v>0</v>
      </c>
      <c r="CA89" s="15">
        <v>0</v>
      </c>
      <c r="CB89" s="15">
        <v>0</v>
      </c>
      <c r="CC89" s="15">
        <v>0</v>
      </c>
      <c r="CD89" s="15">
        <v>0</v>
      </c>
      <c r="CE89" s="15">
        <v>0</v>
      </c>
      <c r="CF89" s="15">
        <v>0</v>
      </c>
      <c r="CG89" s="15">
        <v>0</v>
      </c>
      <c r="CH89" s="15">
        <v>0</v>
      </c>
      <c r="CI89" s="15">
        <v>0</v>
      </c>
      <c r="CJ89" s="15">
        <v>0</v>
      </c>
      <c r="CK89" s="15">
        <v>0</v>
      </c>
      <c r="CL89" s="15">
        <v>0</v>
      </c>
      <c r="CM89" s="15">
        <v>0</v>
      </c>
      <c r="CN89" s="15">
        <v>0</v>
      </c>
      <c r="CO89" s="15">
        <v>0</v>
      </c>
      <c r="CP89" s="15">
        <v>0</v>
      </c>
      <c r="CQ89" s="15">
        <v>0</v>
      </c>
      <c r="CR89" s="15">
        <v>0</v>
      </c>
      <c r="CS89" s="15">
        <v>0</v>
      </c>
      <c r="CT89" s="15">
        <v>0</v>
      </c>
      <c r="CU89" s="15">
        <v>0</v>
      </c>
      <c r="CV89" s="15">
        <v>0</v>
      </c>
      <c r="CW89" s="15">
        <v>0</v>
      </c>
      <c r="CX89" s="15">
        <v>0</v>
      </c>
      <c r="CY89" s="15">
        <v>0</v>
      </c>
      <c r="CZ89" s="15">
        <v>0</v>
      </c>
      <c r="DA89" s="15">
        <v>0</v>
      </c>
      <c r="DB89" s="15">
        <v>0</v>
      </c>
      <c r="DC89" s="15">
        <v>0</v>
      </c>
      <c r="DD89" s="15">
        <v>0</v>
      </c>
      <c r="DE89" s="15">
        <v>0</v>
      </c>
      <c r="DF89" s="15">
        <v>0</v>
      </c>
      <c r="DG89" s="15">
        <v>0</v>
      </c>
      <c r="DH89" s="15">
        <v>0</v>
      </c>
      <c r="DI89" s="15">
        <v>0</v>
      </c>
      <c r="DJ89" s="15">
        <v>0</v>
      </c>
      <c r="DK89" s="15">
        <v>0</v>
      </c>
      <c r="DL89" s="15">
        <v>0</v>
      </c>
      <c r="DM89" s="15">
        <v>0</v>
      </c>
      <c r="DN89" s="15">
        <v>0</v>
      </c>
      <c r="DO89" s="15">
        <v>0</v>
      </c>
      <c r="DP89" s="15">
        <v>0</v>
      </c>
      <c r="DQ89" s="15">
        <v>0</v>
      </c>
      <c r="DR89" s="15">
        <v>0</v>
      </c>
      <c r="DS89" s="15">
        <v>0</v>
      </c>
      <c r="DT89" s="15">
        <v>0</v>
      </c>
      <c r="DU89" s="15">
        <v>0</v>
      </c>
      <c r="DV89" s="15">
        <v>0</v>
      </c>
      <c r="DW89" s="15">
        <v>0</v>
      </c>
      <c r="DX89" s="15">
        <v>0</v>
      </c>
      <c r="DY89" s="15">
        <v>0</v>
      </c>
      <c r="DZ89" s="15">
        <v>0</v>
      </c>
      <c r="EA89" s="15">
        <v>0</v>
      </c>
      <c r="EB89" s="15">
        <v>0</v>
      </c>
      <c r="EC89" s="15">
        <v>0</v>
      </c>
      <c r="ED89" s="15">
        <v>0</v>
      </c>
      <c r="EE89" s="15">
        <v>0</v>
      </c>
      <c r="EF89" s="15">
        <v>0</v>
      </c>
      <c r="EG89" s="15">
        <v>0</v>
      </c>
      <c r="EH89" s="15">
        <v>0</v>
      </c>
      <c r="EI89" s="15">
        <v>0</v>
      </c>
      <c r="EJ89" s="15">
        <v>0</v>
      </c>
      <c r="EK89" s="15">
        <v>0</v>
      </c>
      <c r="EL89" s="15">
        <v>0</v>
      </c>
      <c r="EM89" s="15">
        <v>0</v>
      </c>
      <c r="EN89" s="15">
        <v>0</v>
      </c>
      <c r="EO89" s="15">
        <v>0</v>
      </c>
      <c r="EP89" s="15">
        <v>0</v>
      </c>
      <c r="EQ89" s="15">
        <v>0</v>
      </c>
      <c r="ER89" s="15">
        <v>0</v>
      </c>
      <c r="ES89" s="15">
        <v>0</v>
      </c>
      <c r="ET89" s="15">
        <v>0</v>
      </c>
      <c r="EU89" s="15">
        <v>0</v>
      </c>
      <c r="EV89" s="15">
        <v>0</v>
      </c>
      <c r="EW89" s="15">
        <v>0</v>
      </c>
      <c r="EX89" s="15">
        <v>0</v>
      </c>
      <c r="EY89" s="5">
        <f t="shared" si="15"/>
        <v>7008.510000000002</v>
      </c>
    </row>
    <row r="90" spans="1:155" x14ac:dyDescent="0.2">
      <c r="A90" t="s">
        <v>74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10</v>
      </c>
      <c r="O90" s="15">
        <v>10</v>
      </c>
      <c r="P90" s="15">
        <v>10</v>
      </c>
      <c r="Q90" s="15">
        <v>10</v>
      </c>
      <c r="R90" s="15">
        <v>10</v>
      </c>
      <c r="S90" s="15">
        <v>10</v>
      </c>
      <c r="T90" s="15">
        <v>10</v>
      </c>
      <c r="U90" s="15">
        <v>10</v>
      </c>
      <c r="V90" s="15">
        <v>10</v>
      </c>
      <c r="W90" s="15">
        <v>10</v>
      </c>
      <c r="X90" s="15">
        <v>10</v>
      </c>
      <c r="Y90" s="15">
        <v>10</v>
      </c>
      <c r="Z90" s="15">
        <v>10</v>
      </c>
      <c r="AA90" s="15">
        <v>10</v>
      </c>
      <c r="AB90" s="15">
        <v>15</v>
      </c>
      <c r="AC90" s="15">
        <v>15</v>
      </c>
      <c r="AD90" s="15">
        <v>15</v>
      </c>
      <c r="AE90" s="15">
        <v>15</v>
      </c>
      <c r="AF90" s="15">
        <v>15</v>
      </c>
      <c r="AG90" s="15">
        <v>15</v>
      </c>
      <c r="AH90" s="15">
        <v>15</v>
      </c>
      <c r="AI90" s="15">
        <v>30</v>
      </c>
      <c r="AJ90" s="15">
        <v>30</v>
      </c>
      <c r="AK90" s="15">
        <v>30</v>
      </c>
      <c r="AL90" s="15">
        <v>30</v>
      </c>
      <c r="AM90" s="15">
        <v>30</v>
      </c>
      <c r="AN90" s="15">
        <v>30</v>
      </c>
      <c r="AO90" s="15">
        <v>30</v>
      </c>
      <c r="AP90" s="15">
        <v>50</v>
      </c>
      <c r="AQ90" s="15">
        <v>50</v>
      </c>
      <c r="AR90" s="15">
        <v>50</v>
      </c>
      <c r="AS90" s="15">
        <v>50</v>
      </c>
      <c r="AT90" s="15">
        <v>50</v>
      </c>
      <c r="AU90" s="15">
        <v>50</v>
      </c>
      <c r="AV90" s="15">
        <v>50</v>
      </c>
      <c r="AW90" s="15">
        <v>50</v>
      </c>
      <c r="AX90" s="15">
        <v>50</v>
      </c>
      <c r="AY90" s="15">
        <v>50</v>
      </c>
      <c r="AZ90" s="15">
        <v>50</v>
      </c>
      <c r="BA90" s="15">
        <v>50</v>
      </c>
      <c r="BB90" s="15">
        <v>50</v>
      </c>
      <c r="BC90" s="15">
        <v>50</v>
      </c>
      <c r="BD90" s="15">
        <v>50</v>
      </c>
      <c r="BE90" s="15">
        <v>50</v>
      </c>
      <c r="BF90" s="15">
        <v>50</v>
      </c>
      <c r="BG90" s="15">
        <v>50</v>
      </c>
      <c r="BH90" s="15">
        <v>50</v>
      </c>
      <c r="BI90" s="15">
        <v>50</v>
      </c>
      <c r="BJ90" s="15">
        <v>50</v>
      </c>
      <c r="BK90" s="15">
        <v>50</v>
      </c>
      <c r="BL90" s="15">
        <v>50</v>
      </c>
      <c r="BM90" s="15">
        <v>50</v>
      </c>
      <c r="BN90" s="15">
        <v>50</v>
      </c>
      <c r="BO90" s="15">
        <v>50</v>
      </c>
      <c r="BP90" s="15">
        <v>50</v>
      </c>
      <c r="BQ90" s="15">
        <v>40</v>
      </c>
      <c r="BR90" s="15">
        <v>40</v>
      </c>
      <c r="BS90" s="15">
        <v>40</v>
      </c>
      <c r="BT90" s="15">
        <v>40</v>
      </c>
      <c r="BU90" s="15">
        <v>40</v>
      </c>
      <c r="BV90" s="15">
        <v>40</v>
      </c>
      <c r="BW90" s="15">
        <v>40</v>
      </c>
      <c r="BX90" s="15">
        <v>40</v>
      </c>
      <c r="BY90" s="15">
        <v>0</v>
      </c>
      <c r="BZ90" s="15">
        <v>0</v>
      </c>
      <c r="CA90" s="15">
        <v>0</v>
      </c>
      <c r="CB90" s="15">
        <v>0</v>
      </c>
      <c r="CC90" s="15">
        <v>0</v>
      </c>
      <c r="CD90" s="15">
        <v>0</v>
      </c>
      <c r="CE90" s="15">
        <v>0</v>
      </c>
      <c r="CF90" s="15">
        <v>0</v>
      </c>
      <c r="CG90" s="15">
        <v>0</v>
      </c>
      <c r="CH90" s="15">
        <v>0</v>
      </c>
      <c r="CI90" s="15">
        <v>0</v>
      </c>
      <c r="CJ90" s="15">
        <v>0</v>
      </c>
      <c r="CK90" s="15">
        <v>0</v>
      </c>
      <c r="CL90" s="15">
        <v>0</v>
      </c>
      <c r="CM90" s="15">
        <v>0</v>
      </c>
      <c r="CN90" s="15">
        <v>0</v>
      </c>
      <c r="CO90" s="15">
        <v>0</v>
      </c>
      <c r="CP90" s="15">
        <v>0</v>
      </c>
      <c r="CQ90" s="15">
        <v>0</v>
      </c>
      <c r="CR90" s="15">
        <v>0</v>
      </c>
      <c r="CS90" s="15">
        <v>0</v>
      </c>
      <c r="CT90" s="15">
        <v>0</v>
      </c>
      <c r="CU90" s="15">
        <v>0</v>
      </c>
      <c r="CV90" s="15">
        <v>0</v>
      </c>
      <c r="CW90" s="15">
        <v>0</v>
      </c>
      <c r="CX90" s="15">
        <v>0</v>
      </c>
      <c r="CY90" s="15">
        <v>0</v>
      </c>
      <c r="CZ90" s="15">
        <v>0</v>
      </c>
      <c r="DA90" s="15">
        <v>0</v>
      </c>
      <c r="DB90" s="15">
        <v>0</v>
      </c>
      <c r="DC90" s="15">
        <v>0</v>
      </c>
      <c r="DD90" s="15">
        <v>0</v>
      </c>
      <c r="DE90" s="15">
        <v>0</v>
      </c>
      <c r="DF90" s="15">
        <v>0</v>
      </c>
      <c r="DG90" s="15">
        <v>0</v>
      </c>
      <c r="DH90" s="15">
        <v>0</v>
      </c>
      <c r="DI90" s="15">
        <v>0</v>
      </c>
      <c r="DJ90" s="15">
        <v>0</v>
      </c>
      <c r="DK90" s="15">
        <v>0</v>
      </c>
      <c r="DL90" s="15">
        <v>0</v>
      </c>
      <c r="DM90" s="15">
        <v>0</v>
      </c>
      <c r="DN90" s="15">
        <v>0</v>
      </c>
      <c r="DO90" s="15">
        <v>0</v>
      </c>
      <c r="DP90" s="15">
        <v>0</v>
      </c>
      <c r="DQ90" s="15">
        <v>0</v>
      </c>
      <c r="DR90" s="15">
        <v>0</v>
      </c>
      <c r="DS90" s="15">
        <v>0</v>
      </c>
      <c r="DT90" s="15">
        <v>0</v>
      </c>
      <c r="DU90" s="15">
        <v>0</v>
      </c>
      <c r="DV90" s="15">
        <v>0</v>
      </c>
      <c r="DW90" s="15">
        <v>0</v>
      </c>
      <c r="DX90" s="15">
        <v>0</v>
      </c>
      <c r="DY90" s="15">
        <v>0</v>
      </c>
      <c r="DZ90" s="15">
        <v>0</v>
      </c>
      <c r="EA90" s="15">
        <v>0</v>
      </c>
      <c r="EB90" s="15">
        <v>0</v>
      </c>
      <c r="EC90" s="15">
        <v>0</v>
      </c>
      <c r="ED90" s="15">
        <v>0</v>
      </c>
      <c r="EE90" s="15">
        <v>0</v>
      </c>
      <c r="EF90" s="15">
        <v>0</v>
      </c>
      <c r="EG90" s="15">
        <v>0</v>
      </c>
      <c r="EH90" s="15">
        <v>0</v>
      </c>
      <c r="EI90" s="15">
        <v>0</v>
      </c>
      <c r="EJ90" s="15">
        <v>0</v>
      </c>
      <c r="EK90" s="15">
        <v>0</v>
      </c>
      <c r="EL90" s="15">
        <v>0</v>
      </c>
      <c r="EM90" s="15">
        <v>0</v>
      </c>
      <c r="EN90" s="15">
        <v>0</v>
      </c>
      <c r="EO90" s="15">
        <v>0</v>
      </c>
      <c r="EP90" s="15">
        <v>0</v>
      </c>
      <c r="EQ90" s="15">
        <v>0</v>
      </c>
      <c r="ER90" s="15">
        <v>0</v>
      </c>
      <c r="ES90" s="15">
        <v>0</v>
      </c>
      <c r="ET90" s="15">
        <v>0</v>
      </c>
      <c r="EU90" s="15">
        <v>0</v>
      </c>
      <c r="EV90" s="15">
        <v>0</v>
      </c>
      <c r="EW90" s="15">
        <v>0</v>
      </c>
      <c r="EX90" s="15">
        <v>0</v>
      </c>
      <c r="EY90" s="5">
        <f t="shared" si="15"/>
        <v>2125</v>
      </c>
    </row>
    <row r="91" spans="1:155" s="6" customFormat="1" x14ac:dyDescent="0.2">
      <c r="A91" s="6" t="s">
        <v>75</v>
      </c>
      <c r="B91" s="15">
        <v>12.56</v>
      </c>
      <c r="C91" s="15">
        <v>12.13</v>
      </c>
      <c r="D91" s="15">
        <v>11.58</v>
      </c>
      <c r="E91" s="15">
        <v>11.11</v>
      </c>
      <c r="F91" s="15">
        <v>10.87</v>
      </c>
      <c r="G91" s="15">
        <v>13.08</v>
      </c>
      <c r="H91" s="15">
        <v>16.22</v>
      </c>
      <c r="I91" s="15">
        <v>18.399999999999999</v>
      </c>
      <c r="J91" s="15">
        <v>19.829999999999998</v>
      </c>
      <c r="K91" s="15">
        <v>20.95</v>
      </c>
      <c r="L91" s="15">
        <v>21.97</v>
      </c>
      <c r="M91" s="15">
        <v>22.46</v>
      </c>
      <c r="N91" s="15">
        <v>22.49</v>
      </c>
      <c r="O91" s="15">
        <v>21.36</v>
      </c>
      <c r="P91" s="15">
        <v>20.92</v>
      </c>
      <c r="Q91" s="15">
        <v>20.079999999999998</v>
      </c>
      <c r="R91" s="15">
        <v>20.78</v>
      </c>
      <c r="S91" s="15">
        <v>20.8</v>
      </c>
      <c r="T91" s="15">
        <v>20.53</v>
      </c>
      <c r="U91" s="15">
        <v>20.29</v>
      </c>
      <c r="V91" s="15">
        <v>19.96</v>
      </c>
      <c r="W91" s="15">
        <v>20.170000000000002</v>
      </c>
      <c r="X91" s="15">
        <v>20.85</v>
      </c>
      <c r="Y91" s="15">
        <v>23.66</v>
      </c>
      <c r="Z91" s="15">
        <v>25.72</v>
      </c>
      <c r="AA91" s="15">
        <v>28.55</v>
      </c>
      <c r="AB91" s="15">
        <v>31.64</v>
      </c>
      <c r="AC91" s="15">
        <v>36.75</v>
      </c>
      <c r="AD91" s="15">
        <v>38.14</v>
      </c>
      <c r="AE91" s="15">
        <v>39.35</v>
      </c>
      <c r="AF91" s="15">
        <v>41.2</v>
      </c>
      <c r="AG91" s="15">
        <v>43.1</v>
      </c>
      <c r="AH91" s="15">
        <v>43.92</v>
      </c>
      <c r="AI91" s="15">
        <v>46.03</v>
      </c>
      <c r="AJ91" s="15">
        <v>47.28</v>
      </c>
      <c r="AK91" s="15">
        <v>50.67</v>
      </c>
      <c r="AL91" s="15">
        <v>52.95</v>
      </c>
      <c r="AM91" s="15">
        <v>54.88</v>
      </c>
      <c r="AN91" s="15">
        <v>54.96</v>
      </c>
      <c r="AO91" s="15">
        <v>55.8</v>
      </c>
      <c r="AP91" s="15">
        <v>56.39</v>
      </c>
      <c r="AQ91" s="15">
        <v>56.29</v>
      </c>
      <c r="AR91" s="15">
        <v>57.22</v>
      </c>
      <c r="AS91" s="15">
        <v>55.31</v>
      </c>
      <c r="AT91" s="15">
        <v>53.18</v>
      </c>
      <c r="AU91" s="15">
        <v>51.99</v>
      </c>
      <c r="AV91" s="15">
        <v>54.47</v>
      </c>
      <c r="AW91" s="15">
        <v>56.29</v>
      </c>
      <c r="AX91" s="15">
        <v>61.07</v>
      </c>
      <c r="AY91" s="15">
        <v>63.88</v>
      </c>
      <c r="AZ91" s="15">
        <v>63.06</v>
      </c>
      <c r="BA91" s="15">
        <v>61.61</v>
      </c>
      <c r="BB91" s="15">
        <v>57.82</v>
      </c>
      <c r="BC91" s="15">
        <v>56.56</v>
      </c>
      <c r="BD91" s="15">
        <v>55.66</v>
      </c>
      <c r="BE91" s="15">
        <v>55.14</v>
      </c>
      <c r="BF91" s="15">
        <v>54.45</v>
      </c>
      <c r="BG91" s="15">
        <v>54.97</v>
      </c>
      <c r="BH91" s="15">
        <v>55.79</v>
      </c>
      <c r="BI91" s="15">
        <v>55.59</v>
      </c>
      <c r="BJ91" s="15">
        <v>53.04</v>
      </c>
      <c r="BK91" s="15">
        <v>48.05</v>
      </c>
      <c r="BL91" s="15">
        <v>46.84</v>
      </c>
      <c r="BM91" s="15">
        <v>45.15</v>
      </c>
      <c r="BN91" s="15">
        <v>44.49</v>
      </c>
      <c r="BO91" s="15">
        <v>43.6</v>
      </c>
      <c r="BP91" s="15">
        <v>42.04</v>
      </c>
      <c r="BQ91" s="15">
        <v>42.79</v>
      </c>
      <c r="BR91" s="15">
        <v>39.409999999999997</v>
      </c>
      <c r="BS91" s="15">
        <v>33.93</v>
      </c>
      <c r="BT91" s="15">
        <v>28.78</v>
      </c>
      <c r="BU91" s="15">
        <v>26.33</v>
      </c>
      <c r="BV91" s="15">
        <v>24.66</v>
      </c>
      <c r="BW91" s="15">
        <v>3.94</v>
      </c>
      <c r="BX91" s="15">
        <v>0.51</v>
      </c>
      <c r="BY91" s="15">
        <v>0.3</v>
      </c>
      <c r="BZ91" s="15">
        <v>0</v>
      </c>
      <c r="CA91" s="15">
        <v>0</v>
      </c>
      <c r="CB91" s="15">
        <v>0</v>
      </c>
      <c r="CC91" s="15">
        <v>0</v>
      </c>
      <c r="CD91" s="15">
        <v>0</v>
      </c>
      <c r="CE91" s="15">
        <v>0</v>
      </c>
      <c r="CF91" s="15">
        <v>0</v>
      </c>
      <c r="CG91" s="15">
        <v>0</v>
      </c>
      <c r="CH91" s="15">
        <v>0</v>
      </c>
      <c r="CI91" s="15">
        <v>0</v>
      </c>
      <c r="CJ91" s="15">
        <v>0</v>
      </c>
      <c r="CK91" s="15">
        <v>0</v>
      </c>
      <c r="CL91" s="15">
        <v>0</v>
      </c>
      <c r="CM91" s="15">
        <v>0</v>
      </c>
      <c r="CN91" s="15">
        <v>0</v>
      </c>
      <c r="CO91" s="15">
        <v>0</v>
      </c>
      <c r="CP91" s="15">
        <v>0</v>
      </c>
      <c r="CQ91" s="15">
        <v>0</v>
      </c>
      <c r="CR91" s="15">
        <v>0</v>
      </c>
      <c r="CS91" s="15">
        <v>0</v>
      </c>
      <c r="CT91" s="15">
        <v>0</v>
      </c>
      <c r="CU91" s="15">
        <v>0.99</v>
      </c>
      <c r="CV91" s="15">
        <v>2.12</v>
      </c>
      <c r="CW91" s="15">
        <v>2.46</v>
      </c>
      <c r="CX91" s="15">
        <v>3.53</v>
      </c>
      <c r="CY91" s="15">
        <v>2.31</v>
      </c>
      <c r="CZ91" s="15">
        <v>1.82</v>
      </c>
      <c r="DA91" s="15">
        <v>1.34</v>
      </c>
      <c r="DB91" s="15">
        <v>0</v>
      </c>
      <c r="DC91" s="15">
        <v>0.42</v>
      </c>
      <c r="DD91" s="15">
        <v>0</v>
      </c>
      <c r="DE91" s="15">
        <v>0</v>
      </c>
      <c r="DF91" s="15">
        <v>0</v>
      </c>
      <c r="DG91" s="15">
        <v>0</v>
      </c>
      <c r="DH91" s="15">
        <v>0</v>
      </c>
      <c r="DI91" s="15">
        <v>1.35</v>
      </c>
      <c r="DJ91" s="15">
        <v>2.4300000000000002</v>
      </c>
      <c r="DK91" s="15">
        <v>2.31</v>
      </c>
      <c r="DL91" s="15">
        <v>3.9</v>
      </c>
      <c r="DM91" s="15">
        <v>1.2</v>
      </c>
      <c r="DN91" s="15">
        <v>0.09</v>
      </c>
      <c r="DO91" s="15">
        <v>1.0900000000000001</v>
      </c>
      <c r="DP91" s="15">
        <v>1.23</v>
      </c>
      <c r="DQ91" s="15">
        <v>1.9</v>
      </c>
      <c r="DR91" s="15">
        <v>1.33</v>
      </c>
      <c r="DS91" s="15">
        <v>1.2</v>
      </c>
      <c r="DT91" s="15">
        <v>0.76</v>
      </c>
      <c r="DU91" s="15">
        <v>0.27</v>
      </c>
      <c r="DV91" s="15">
        <v>0.23</v>
      </c>
      <c r="DW91" s="15">
        <v>1.29</v>
      </c>
      <c r="DX91" s="15">
        <v>1.74</v>
      </c>
      <c r="DY91" s="15">
        <v>7.0000000000000007E-2</v>
      </c>
      <c r="DZ91" s="15">
        <v>0</v>
      </c>
      <c r="EA91" s="15">
        <v>0</v>
      </c>
      <c r="EB91" s="15">
        <v>0</v>
      </c>
      <c r="EC91" s="15">
        <v>0</v>
      </c>
      <c r="ED91" s="15">
        <v>0</v>
      </c>
      <c r="EE91" s="15">
        <v>0</v>
      </c>
      <c r="EF91" s="15">
        <v>0</v>
      </c>
      <c r="EG91" s="15">
        <v>0</v>
      </c>
      <c r="EH91" s="15">
        <v>0</v>
      </c>
      <c r="EI91" s="15">
        <v>0</v>
      </c>
      <c r="EJ91" s="15">
        <v>0</v>
      </c>
      <c r="EK91" s="15">
        <v>0</v>
      </c>
      <c r="EL91" s="15">
        <v>0.27</v>
      </c>
      <c r="EM91" s="15">
        <v>0.74</v>
      </c>
      <c r="EN91" s="15">
        <v>0.47</v>
      </c>
      <c r="EO91" s="15">
        <v>0.34</v>
      </c>
      <c r="EP91" s="15">
        <v>0.37</v>
      </c>
      <c r="EQ91" s="15">
        <v>0.08</v>
      </c>
      <c r="ER91" s="15">
        <v>0.33</v>
      </c>
      <c r="ES91" s="15">
        <v>0.41</v>
      </c>
      <c r="ET91" s="15">
        <v>0.35</v>
      </c>
      <c r="EU91" s="15">
        <v>0.38</v>
      </c>
      <c r="EV91" s="15">
        <v>1.9</v>
      </c>
      <c r="EW91" s="15">
        <v>6.55</v>
      </c>
      <c r="EX91" s="15">
        <v>12.66</v>
      </c>
      <c r="EY91" s="5">
        <f t="shared" si="15"/>
        <v>2856.8199999999993</v>
      </c>
    </row>
    <row r="92" spans="1:155" x14ac:dyDescent="0.2">
      <c r="A92" s="6" t="s">
        <v>104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1.43</v>
      </c>
      <c r="Y92" s="15">
        <v>2.02</v>
      </c>
      <c r="Z92" s="15">
        <v>1.58</v>
      </c>
      <c r="AA92" s="15">
        <v>1.33</v>
      </c>
      <c r="AB92" s="15">
        <v>0</v>
      </c>
      <c r="AC92" s="15">
        <v>0</v>
      </c>
      <c r="AD92" s="15">
        <v>0</v>
      </c>
      <c r="AE92" s="15">
        <v>0.21</v>
      </c>
      <c r="AF92" s="15">
        <v>1.58</v>
      </c>
      <c r="AG92" s="15">
        <v>1.91</v>
      </c>
      <c r="AH92" s="15">
        <v>2.2599999999999998</v>
      </c>
      <c r="AI92" s="15">
        <v>2.3199999999999998</v>
      </c>
      <c r="AJ92" s="15">
        <v>2.21</v>
      </c>
      <c r="AK92" s="15">
        <v>2.2000000000000002</v>
      </c>
      <c r="AL92" s="15">
        <v>2.2799999999999998</v>
      </c>
      <c r="AM92" s="15">
        <v>1.45</v>
      </c>
      <c r="AN92" s="15">
        <v>1.41</v>
      </c>
      <c r="AO92" s="15">
        <v>1.1499999999999999</v>
      </c>
      <c r="AP92" s="15">
        <v>1.67</v>
      </c>
      <c r="AQ92" s="15">
        <v>2.25</v>
      </c>
      <c r="AR92" s="15">
        <v>2.4500000000000002</v>
      </c>
      <c r="AS92" s="15">
        <v>2.4500000000000002</v>
      </c>
      <c r="AT92" s="15">
        <v>1.77</v>
      </c>
      <c r="AU92" s="15">
        <v>1.53</v>
      </c>
      <c r="AV92" s="15">
        <v>1.69</v>
      </c>
      <c r="AW92" s="15">
        <v>1.34</v>
      </c>
      <c r="AX92" s="15">
        <v>1.25</v>
      </c>
      <c r="AY92" s="15">
        <v>1.51</v>
      </c>
      <c r="AZ92" s="15">
        <v>1.79</v>
      </c>
      <c r="BA92" s="15">
        <v>1.59</v>
      </c>
      <c r="BB92" s="15">
        <v>2.4500000000000002</v>
      </c>
      <c r="BC92" s="15">
        <v>1.97</v>
      </c>
      <c r="BD92" s="15">
        <v>1.55</v>
      </c>
      <c r="BE92" s="15">
        <v>2.35</v>
      </c>
      <c r="BF92" s="15">
        <v>1.8</v>
      </c>
      <c r="BG92" s="15">
        <v>2.4500000000000002</v>
      </c>
      <c r="BH92" s="15">
        <v>0.65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0.54</v>
      </c>
      <c r="BR92" s="15">
        <v>1.0900000000000001</v>
      </c>
      <c r="BS92" s="15">
        <v>1.63</v>
      </c>
      <c r="BT92" s="15">
        <v>2.17</v>
      </c>
      <c r="BU92" s="15">
        <v>2.4500000000000002</v>
      </c>
      <c r="BV92" s="15">
        <v>2.31</v>
      </c>
      <c r="BW92" s="15">
        <v>2</v>
      </c>
      <c r="BX92" s="15">
        <v>1.66</v>
      </c>
      <c r="BY92" s="15">
        <v>2.35</v>
      </c>
      <c r="BZ92" s="15">
        <v>2.1</v>
      </c>
      <c r="CA92" s="15">
        <v>2.09</v>
      </c>
      <c r="CB92" s="15">
        <v>0.53</v>
      </c>
      <c r="CC92" s="15">
        <v>2.14</v>
      </c>
      <c r="CD92" s="15">
        <v>2.44</v>
      </c>
      <c r="CE92" s="15">
        <v>2.4500000000000002</v>
      </c>
      <c r="CF92" s="15">
        <v>2.4500000000000002</v>
      </c>
      <c r="CG92" s="15">
        <v>1.45</v>
      </c>
      <c r="CH92" s="15">
        <v>1.71</v>
      </c>
      <c r="CI92" s="15">
        <v>2.4500000000000002</v>
      </c>
      <c r="CJ92" s="15">
        <v>1.97</v>
      </c>
      <c r="CK92" s="15">
        <v>2.4500000000000002</v>
      </c>
      <c r="CL92" s="15">
        <v>2.4500000000000002</v>
      </c>
      <c r="CM92" s="15">
        <v>2.4500000000000002</v>
      </c>
      <c r="CN92" s="15">
        <v>2.4500000000000002</v>
      </c>
      <c r="CO92" s="15">
        <v>2.4500000000000002</v>
      </c>
      <c r="CP92" s="15">
        <v>2.4500000000000002</v>
      </c>
      <c r="CQ92" s="15">
        <v>2.4500000000000002</v>
      </c>
      <c r="CR92" s="15">
        <v>2.4500000000000002</v>
      </c>
      <c r="CS92" s="15">
        <v>2.4500000000000002</v>
      </c>
      <c r="CT92" s="15">
        <v>2.4500000000000002</v>
      </c>
      <c r="CU92" s="15">
        <v>1.48</v>
      </c>
      <c r="CV92" s="15">
        <v>2.4500000000000002</v>
      </c>
      <c r="CW92" s="15">
        <v>2.4500000000000002</v>
      </c>
      <c r="CX92" s="15">
        <v>2.4500000000000002</v>
      </c>
      <c r="CY92" s="15">
        <v>2.4500000000000002</v>
      </c>
      <c r="CZ92" s="15">
        <v>2.4500000000000002</v>
      </c>
      <c r="DA92" s="15">
        <v>0.19</v>
      </c>
      <c r="DB92" s="15">
        <v>0</v>
      </c>
      <c r="DC92" s="15">
        <v>0</v>
      </c>
      <c r="DD92" s="15">
        <v>0</v>
      </c>
      <c r="DE92" s="15">
        <v>0</v>
      </c>
      <c r="DF92" s="15">
        <v>0</v>
      </c>
      <c r="DG92" s="15">
        <v>0</v>
      </c>
      <c r="DH92" s="15">
        <v>0</v>
      </c>
      <c r="DI92" s="15">
        <v>0</v>
      </c>
      <c r="DJ92" s="15">
        <v>0</v>
      </c>
      <c r="DK92" s="15">
        <v>0</v>
      </c>
      <c r="DL92" s="15">
        <v>0</v>
      </c>
      <c r="DM92" s="15">
        <v>0</v>
      </c>
      <c r="DN92" s="15">
        <v>0</v>
      </c>
      <c r="DO92" s="15">
        <v>0</v>
      </c>
      <c r="DP92" s="15">
        <v>0</v>
      </c>
      <c r="DQ92" s="15">
        <v>0</v>
      </c>
      <c r="DR92" s="15">
        <v>0</v>
      </c>
      <c r="DS92" s="15">
        <v>0</v>
      </c>
      <c r="DT92" s="15">
        <v>0</v>
      </c>
      <c r="DU92" s="15">
        <v>0</v>
      </c>
      <c r="DV92" s="15">
        <v>0</v>
      </c>
      <c r="DW92" s="15">
        <v>0</v>
      </c>
      <c r="DX92" s="15">
        <v>0</v>
      </c>
      <c r="DY92" s="15">
        <v>0</v>
      </c>
      <c r="DZ92" s="15">
        <v>0</v>
      </c>
      <c r="EA92" s="15">
        <v>0</v>
      </c>
      <c r="EB92" s="15">
        <v>0</v>
      </c>
      <c r="EC92" s="15">
        <v>0</v>
      </c>
      <c r="ED92" s="15">
        <v>0</v>
      </c>
      <c r="EE92" s="15">
        <v>0</v>
      </c>
      <c r="EF92" s="15">
        <v>0</v>
      </c>
      <c r="EG92" s="15">
        <v>0</v>
      </c>
      <c r="EH92" s="15">
        <v>0</v>
      </c>
      <c r="EI92" s="15">
        <v>0</v>
      </c>
      <c r="EJ92" s="15">
        <v>0</v>
      </c>
      <c r="EK92" s="15">
        <v>0</v>
      </c>
      <c r="EL92" s="15">
        <v>0</v>
      </c>
      <c r="EM92" s="15">
        <v>0</v>
      </c>
      <c r="EN92" s="15">
        <v>0</v>
      </c>
      <c r="EO92" s="15">
        <v>0</v>
      </c>
      <c r="EP92" s="15">
        <v>0</v>
      </c>
      <c r="EQ92" s="15">
        <v>0</v>
      </c>
      <c r="ER92" s="15">
        <v>0</v>
      </c>
      <c r="ES92" s="15">
        <v>0</v>
      </c>
      <c r="ET92" s="15">
        <v>0</v>
      </c>
      <c r="EU92" s="15">
        <v>0</v>
      </c>
      <c r="EV92" s="15">
        <v>0</v>
      </c>
      <c r="EW92" s="15">
        <v>0</v>
      </c>
      <c r="EX92" s="15">
        <v>0</v>
      </c>
      <c r="EY92" s="5">
        <f t="shared" si="15"/>
        <v>136.25</v>
      </c>
    </row>
    <row r="93" spans="1:155" x14ac:dyDescent="0.2">
      <c r="A93" t="s">
        <v>76</v>
      </c>
      <c r="B93" s="1">
        <f>SUM(B85:B92)</f>
        <v>50.629999999999995</v>
      </c>
      <c r="C93" s="1">
        <f t="shared" ref="C93:BN93" si="16">SUM(C85:C92)</f>
        <v>50.08</v>
      </c>
      <c r="D93" s="1">
        <f t="shared" si="16"/>
        <v>49.26</v>
      </c>
      <c r="E93" s="1">
        <f t="shared" si="16"/>
        <v>48.269999999999996</v>
      </c>
      <c r="F93" s="1">
        <f t="shared" si="16"/>
        <v>47.14</v>
      </c>
      <c r="G93" s="1">
        <f t="shared" si="16"/>
        <v>48.11</v>
      </c>
      <c r="H93" s="1">
        <f t="shared" si="16"/>
        <v>51.940000000000005</v>
      </c>
      <c r="I93" s="1">
        <f t="shared" si="16"/>
        <v>55.25</v>
      </c>
      <c r="J93" s="1">
        <f t="shared" si="16"/>
        <v>58.24</v>
      </c>
      <c r="K93" s="1">
        <f t="shared" si="16"/>
        <v>59.459999999999994</v>
      </c>
      <c r="L93" s="1">
        <f t="shared" si="16"/>
        <v>61.57</v>
      </c>
      <c r="M93" s="1">
        <f t="shared" si="16"/>
        <v>61.04</v>
      </c>
      <c r="N93" s="1">
        <f t="shared" si="16"/>
        <v>69.77</v>
      </c>
      <c r="O93" s="1">
        <f t="shared" si="16"/>
        <v>67.42</v>
      </c>
      <c r="P93" s="1">
        <f t="shared" si="16"/>
        <v>64.400000000000006</v>
      </c>
      <c r="Q93" s="1">
        <f t="shared" si="16"/>
        <v>62.169999999999995</v>
      </c>
      <c r="R93" s="1">
        <f t="shared" si="16"/>
        <v>64.34</v>
      </c>
      <c r="S93" s="1">
        <f t="shared" si="16"/>
        <v>71.84</v>
      </c>
      <c r="T93" s="1">
        <f t="shared" si="16"/>
        <v>71.97</v>
      </c>
      <c r="U93" s="1">
        <f t="shared" si="16"/>
        <v>73.009999999999991</v>
      </c>
      <c r="V93" s="1">
        <f t="shared" si="16"/>
        <v>66.13</v>
      </c>
      <c r="W93" s="1">
        <f t="shared" si="16"/>
        <v>66.02000000000001</v>
      </c>
      <c r="X93" s="1">
        <f t="shared" si="16"/>
        <v>99.9</v>
      </c>
      <c r="Y93" s="1">
        <f t="shared" si="16"/>
        <v>123.93999999999998</v>
      </c>
      <c r="Z93" s="1">
        <f t="shared" si="16"/>
        <v>146.99</v>
      </c>
      <c r="AA93" s="1">
        <f t="shared" si="16"/>
        <v>201.25000000000003</v>
      </c>
      <c r="AB93" s="1">
        <f t="shared" si="16"/>
        <v>215.97000000000003</v>
      </c>
      <c r="AC93" s="1">
        <f t="shared" si="16"/>
        <v>210.76</v>
      </c>
      <c r="AD93" s="1">
        <f t="shared" si="16"/>
        <v>219.14999999999998</v>
      </c>
      <c r="AE93" s="1">
        <f t="shared" si="16"/>
        <v>216.88000000000002</v>
      </c>
      <c r="AF93" s="1">
        <f t="shared" si="16"/>
        <v>224.63000000000002</v>
      </c>
      <c r="AG93" s="1">
        <f t="shared" si="16"/>
        <v>230.41999999999996</v>
      </c>
      <c r="AH93" s="1">
        <f t="shared" si="16"/>
        <v>229.88</v>
      </c>
      <c r="AI93" s="1">
        <f t="shared" si="16"/>
        <v>253.61999999999998</v>
      </c>
      <c r="AJ93" s="1">
        <f t="shared" si="16"/>
        <v>252.28000000000003</v>
      </c>
      <c r="AK93" s="1">
        <f t="shared" si="16"/>
        <v>255.29000000000002</v>
      </c>
      <c r="AL93" s="1">
        <f t="shared" si="16"/>
        <v>263.61999999999995</v>
      </c>
      <c r="AM93" s="1">
        <f t="shared" si="16"/>
        <v>261.02</v>
      </c>
      <c r="AN93" s="1">
        <f t="shared" si="16"/>
        <v>255.44</v>
      </c>
      <c r="AO93" s="1">
        <f t="shared" si="16"/>
        <v>254.38000000000002</v>
      </c>
      <c r="AP93" s="1">
        <f t="shared" si="16"/>
        <v>275.65000000000003</v>
      </c>
      <c r="AQ93" s="1">
        <f t="shared" si="16"/>
        <v>277.08999999999997</v>
      </c>
      <c r="AR93" s="1">
        <f t="shared" si="16"/>
        <v>280.69</v>
      </c>
      <c r="AS93" s="1">
        <f t="shared" si="16"/>
        <v>280.59999999999997</v>
      </c>
      <c r="AT93" s="1">
        <f t="shared" si="16"/>
        <v>284.95999999999998</v>
      </c>
      <c r="AU93" s="1">
        <f t="shared" si="16"/>
        <v>288.41999999999996</v>
      </c>
      <c r="AV93" s="1">
        <f t="shared" si="16"/>
        <v>293.85999999999996</v>
      </c>
      <c r="AW93" s="1">
        <f t="shared" si="16"/>
        <v>281.24999999999994</v>
      </c>
      <c r="AX93" s="1">
        <f t="shared" si="16"/>
        <v>286.55</v>
      </c>
      <c r="AY93" s="1">
        <f t="shared" si="16"/>
        <v>297.70999999999998</v>
      </c>
      <c r="AZ93" s="1">
        <f t="shared" si="16"/>
        <v>298.19</v>
      </c>
      <c r="BA93" s="1">
        <f t="shared" si="16"/>
        <v>295.09999999999997</v>
      </c>
      <c r="BB93" s="1">
        <f t="shared" si="16"/>
        <v>289.29000000000002</v>
      </c>
      <c r="BC93" s="1">
        <f t="shared" si="16"/>
        <v>287.61</v>
      </c>
      <c r="BD93" s="1">
        <f t="shared" si="16"/>
        <v>287.70999999999998</v>
      </c>
      <c r="BE93" s="1">
        <f t="shared" si="16"/>
        <v>281.81</v>
      </c>
      <c r="BF93" s="1">
        <f t="shared" si="16"/>
        <v>277.48</v>
      </c>
      <c r="BG93" s="1">
        <f t="shared" si="16"/>
        <v>265.10999999999996</v>
      </c>
      <c r="BH93" s="1">
        <f t="shared" si="16"/>
        <v>270.37</v>
      </c>
      <c r="BI93" s="1">
        <f t="shared" si="16"/>
        <v>274.27999999999997</v>
      </c>
      <c r="BJ93" s="1">
        <f t="shared" si="16"/>
        <v>270.22000000000003</v>
      </c>
      <c r="BK93" s="1">
        <f t="shared" si="16"/>
        <v>268.65000000000003</v>
      </c>
      <c r="BL93" s="1">
        <f t="shared" si="16"/>
        <v>268.39999999999998</v>
      </c>
      <c r="BM93" s="1">
        <f t="shared" si="16"/>
        <v>263.23999999999995</v>
      </c>
      <c r="BN93" s="1">
        <f t="shared" si="16"/>
        <v>261.14999999999998</v>
      </c>
      <c r="BO93" s="1">
        <f t="shared" ref="BO93:DZ93" si="17">SUM(BO85:BO92)</f>
        <v>262.56</v>
      </c>
      <c r="BP93" s="1">
        <f t="shared" si="17"/>
        <v>252.08</v>
      </c>
      <c r="BQ93" s="1">
        <f t="shared" si="17"/>
        <v>207.14999999999998</v>
      </c>
      <c r="BR93" s="1">
        <f t="shared" si="17"/>
        <v>173.03</v>
      </c>
      <c r="BS93" s="1">
        <f t="shared" si="17"/>
        <v>134.93</v>
      </c>
      <c r="BT93" s="1">
        <f t="shared" si="17"/>
        <v>96.660000000000011</v>
      </c>
      <c r="BU93" s="1">
        <f t="shared" si="17"/>
        <v>82.97</v>
      </c>
      <c r="BV93" s="1">
        <f t="shared" si="17"/>
        <v>85.320000000000007</v>
      </c>
      <c r="BW93" s="1">
        <f t="shared" si="17"/>
        <v>63.39</v>
      </c>
      <c r="BX93" s="1">
        <f t="shared" si="17"/>
        <v>62.579999999999991</v>
      </c>
      <c r="BY93" s="1">
        <f t="shared" si="17"/>
        <v>21.950000000000003</v>
      </c>
      <c r="BZ93" s="1">
        <f t="shared" si="17"/>
        <v>20.170000000000002</v>
      </c>
      <c r="CA93" s="1">
        <f t="shared" si="17"/>
        <v>19.98</v>
      </c>
      <c r="CB93" s="1">
        <f t="shared" si="17"/>
        <v>16.13</v>
      </c>
      <c r="CC93" s="1">
        <f t="shared" si="17"/>
        <v>16.48</v>
      </c>
      <c r="CD93" s="1">
        <f t="shared" si="17"/>
        <v>18.590000000000003</v>
      </c>
      <c r="CE93" s="1">
        <f t="shared" si="17"/>
        <v>18.03</v>
      </c>
      <c r="CF93" s="1">
        <f t="shared" si="17"/>
        <v>18.82</v>
      </c>
      <c r="CG93" s="1">
        <f t="shared" si="17"/>
        <v>13.829999999999998</v>
      </c>
      <c r="CH93" s="1">
        <f t="shared" si="17"/>
        <v>14.27</v>
      </c>
      <c r="CI93" s="1">
        <f t="shared" si="17"/>
        <v>17.14</v>
      </c>
      <c r="CJ93" s="1">
        <f t="shared" si="17"/>
        <v>14.39</v>
      </c>
      <c r="CK93" s="1">
        <f t="shared" si="17"/>
        <v>14.2</v>
      </c>
      <c r="CL93" s="1">
        <f t="shared" si="17"/>
        <v>12.93</v>
      </c>
      <c r="CM93" s="1">
        <f t="shared" si="17"/>
        <v>11.61</v>
      </c>
      <c r="CN93" s="1">
        <f t="shared" si="17"/>
        <v>7.9799999999999995</v>
      </c>
      <c r="CO93" s="1">
        <f t="shared" si="17"/>
        <v>10.690000000000001</v>
      </c>
      <c r="CP93" s="1">
        <f t="shared" si="17"/>
        <v>10.52</v>
      </c>
      <c r="CQ93" s="1">
        <f t="shared" si="17"/>
        <v>10.969999999999999</v>
      </c>
      <c r="CR93" s="1">
        <f t="shared" si="17"/>
        <v>13.66</v>
      </c>
      <c r="CS93" s="1">
        <f t="shared" si="17"/>
        <v>13.099999999999998</v>
      </c>
      <c r="CT93" s="1">
        <f t="shared" si="17"/>
        <v>5.66</v>
      </c>
      <c r="CU93" s="1">
        <f t="shared" si="17"/>
        <v>2.5099999999999998</v>
      </c>
      <c r="CV93" s="1">
        <f t="shared" si="17"/>
        <v>4.7100000000000009</v>
      </c>
      <c r="CW93" s="1">
        <f t="shared" si="17"/>
        <v>5.37</v>
      </c>
      <c r="CX93" s="1">
        <f t="shared" si="17"/>
        <v>6.12</v>
      </c>
      <c r="CY93" s="1">
        <f t="shared" si="17"/>
        <v>5.95</v>
      </c>
      <c r="CZ93" s="1">
        <f t="shared" si="17"/>
        <v>6.94</v>
      </c>
      <c r="DA93" s="1">
        <f t="shared" si="17"/>
        <v>4.2</v>
      </c>
      <c r="DB93" s="1">
        <f t="shared" si="17"/>
        <v>2.67</v>
      </c>
      <c r="DC93" s="1">
        <f t="shared" si="17"/>
        <v>3.09</v>
      </c>
      <c r="DD93" s="1">
        <f t="shared" si="17"/>
        <v>2.67</v>
      </c>
      <c r="DE93" s="1">
        <f t="shared" si="17"/>
        <v>2.67</v>
      </c>
      <c r="DF93" s="1">
        <f t="shared" si="17"/>
        <v>2.67</v>
      </c>
      <c r="DG93" s="1">
        <f t="shared" si="17"/>
        <v>2.67</v>
      </c>
      <c r="DH93" s="1">
        <f t="shared" si="17"/>
        <v>2.6999999999999997</v>
      </c>
      <c r="DI93" s="1">
        <f t="shared" si="17"/>
        <v>4.5199999999999996</v>
      </c>
      <c r="DJ93" s="1">
        <f t="shared" si="17"/>
        <v>5.45</v>
      </c>
      <c r="DK93" s="1">
        <f t="shared" si="17"/>
        <v>3.18</v>
      </c>
      <c r="DL93" s="1">
        <f t="shared" si="17"/>
        <v>3.9</v>
      </c>
      <c r="DM93" s="1">
        <f t="shared" si="17"/>
        <v>1.2</v>
      </c>
      <c r="DN93" s="1">
        <f t="shared" si="17"/>
        <v>0.09</v>
      </c>
      <c r="DO93" s="1">
        <f t="shared" si="17"/>
        <v>1.0900000000000001</v>
      </c>
      <c r="DP93" s="1">
        <f t="shared" si="17"/>
        <v>1.23</v>
      </c>
      <c r="DQ93" s="1">
        <f t="shared" si="17"/>
        <v>1.9</v>
      </c>
      <c r="DR93" s="1">
        <f t="shared" si="17"/>
        <v>1.33</v>
      </c>
      <c r="DS93" s="1">
        <f t="shared" si="17"/>
        <v>1.2</v>
      </c>
      <c r="DT93" s="1">
        <f t="shared" si="17"/>
        <v>0.76</v>
      </c>
      <c r="DU93" s="1">
        <f t="shared" si="17"/>
        <v>0.27</v>
      </c>
      <c r="DV93" s="1">
        <f t="shared" si="17"/>
        <v>0.23</v>
      </c>
      <c r="DW93" s="1">
        <f t="shared" si="17"/>
        <v>1.29</v>
      </c>
      <c r="DX93" s="1">
        <f t="shared" si="17"/>
        <v>1.74</v>
      </c>
      <c r="DY93" s="1">
        <f t="shared" si="17"/>
        <v>7.0000000000000007E-2</v>
      </c>
      <c r="DZ93" s="1">
        <f t="shared" si="17"/>
        <v>0</v>
      </c>
      <c r="EA93" s="1">
        <f t="shared" ref="EA93:EX93" si="18">SUM(EA85:EA92)</f>
        <v>0</v>
      </c>
      <c r="EB93" s="1">
        <f t="shared" si="18"/>
        <v>0</v>
      </c>
      <c r="EC93" s="1">
        <f t="shared" si="18"/>
        <v>0</v>
      </c>
      <c r="ED93" s="1">
        <f t="shared" si="18"/>
        <v>0</v>
      </c>
      <c r="EE93" s="1">
        <f t="shared" si="18"/>
        <v>0</v>
      </c>
      <c r="EF93" s="1">
        <f t="shared" si="18"/>
        <v>0</v>
      </c>
      <c r="EG93" s="1">
        <f t="shared" si="18"/>
        <v>0</v>
      </c>
      <c r="EH93" s="1">
        <f t="shared" si="18"/>
        <v>0</v>
      </c>
      <c r="EI93" s="1">
        <f t="shared" si="18"/>
        <v>0</v>
      </c>
      <c r="EJ93" s="1">
        <f t="shared" si="18"/>
        <v>0</v>
      </c>
      <c r="EK93" s="1">
        <f t="shared" si="18"/>
        <v>0</v>
      </c>
      <c r="EL93" s="1">
        <f t="shared" si="18"/>
        <v>0.27</v>
      </c>
      <c r="EM93" s="1">
        <f t="shared" si="18"/>
        <v>0.74</v>
      </c>
      <c r="EN93" s="1">
        <f t="shared" si="18"/>
        <v>0.47</v>
      </c>
      <c r="EO93" s="1">
        <f t="shared" si="18"/>
        <v>0.34</v>
      </c>
      <c r="EP93" s="1">
        <f t="shared" si="18"/>
        <v>0.37</v>
      </c>
      <c r="EQ93" s="1">
        <f t="shared" si="18"/>
        <v>0.08</v>
      </c>
      <c r="ER93" s="1">
        <f t="shared" si="18"/>
        <v>0.33</v>
      </c>
      <c r="ES93" s="1">
        <f t="shared" si="18"/>
        <v>0.41</v>
      </c>
      <c r="ET93" s="1">
        <f t="shared" si="18"/>
        <v>0.35</v>
      </c>
      <c r="EU93" s="1">
        <f t="shared" si="18"/>
        <v>0.38</v>
      </c>
      <c r="EV93" s="1">
        <f t="shared" si="18"/>
        <v>1.9</v>
      </c>
      <c r="EW93" s="1">
        <f t="shared" si="18"/>
        <v>6.55</v>
      </c>
      <c r="EX93" s="1">
        <f t="shared" si="18"/>
        <v>12.66</v>
      </c>
      <c r="EY93" s="5">
        <f t="shared" si="15"/>
        <v>14089.880000000003</v>
      </c>
    </row>
    <row r="94" spans="1:155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5"/>
    </row>
    <row r="95" spans="1:155" x14ac:dyDescent="0.2">
      <c r="A95" t="s">
        <v>77</v>
      </c>
      <c r="B95" s="8">
        <v>16</v>
      </c>
      <c r="C95" s="8">
        <v>15</v>
      </c>
      <c r="D95" s="8">
        <v>15</v>
      </c>
      <c r="E95" s="8">
        <v>14</v>
      </c>
      <c r="F95" s="8">
        <v>12</v>
      </c>
      <c r="G95" s="8">
        <v>1.5</v>
      </c>
      <c r="H95" s="8">
        <v>1.1000000000000001</v>
      </c>
      <c r="I95" s="8">
        <v>1.1000000000000001</v>
      </c>
      <c r="J95" s="8">
        <v>1.1000000000000001</v>
      </c>
      <c r="K95" s="8">
        <v>1.5</v>
      </c>
      <c r="L95" s="8">
        <v>1.8</v>
      </c>
      <c r="M95" s="8">
        <v>1.4</v>
      </c>
      <c r="N95" s="8">
        <v>1.3</v>
      </c>
      <c r="O95" s="8">
        <v>1.9</v>
      </c>
      <c r="P95" s="8">
        <v>2.1</v>
      </c>
      <c r="Q95" s="8">
        <v>1.8</v>
      </c>
      <c r="R95" s="8">
        <v>1</v>
      </c>
      <c r="S95" s="8">
        <v>0.77</v>
      </c>
      <c r="T95" s="8">
        <v>0.84</v>
      </c>
      <c r="U95" s="8">
        <v>0.95</v>
      </c>
      <c r="V95" s="8">
        <v>1.2</v>
      </c>
      <c r="W95" s="8">
        <v>0.72</v>
      </c>
      <c r="X95" s="8">
        <v>0.82</v>
      </c>
      <c r="Y95" s="8">
        <v>0.8</v>
      </c>
      <c r="Z95" s="8">
        <v>0.92</v>
      </c>
      <c r="AA95" s="8">
        <v>1.1000000000000001</v>
      </c>
      <c r="AB95" s="8">
        <v>1.1000000000000001</v>
      </c>
      <c r="AC95" s="8">
        <v>1.2</v>
      </c>
      <c r="AD95" s="8">
        <v>1.3</v>
      </c>
      <c r="AE95" s="8">
        <v>1.3</v>
      </c>
      <c r="AF95" s="8">
        <v>0.97</v>
      </c>
      <c r="AG95" s="8">
        <v>0.98</v>
      </c>
      <c r="AH95" s="8">
        <v>1.1000000000000001</v>
      </c>
      <c r="AI95" s="8">
        <v>1</v>
      </c>
      <c r="AJ95" s="8">
        <v>1</v>
      </c>
      <c r="AK95" s="8">
        <v>1.1000000000000001</v>
      </c>
      <c r="AL95" s="8">
        <v>1.3</v>
      </c>
      <c r="AM95" s="8">
        <v>1.4</v>
      </c>
      <c r="AN95" s="8">
        <v>1.5</v>
      </c>
      <c r="AO95" s="8">
        <v>1.7</v>
      </c>
      <c r="AP95" s="8">
        <v>1.8</v>
      </c>
      <c r="AQ95" s="8">
        <v>1.9</v>
      </c>
      <c r="AR95" s="8">
        <v>2.1</v>
      </c>
      <c r="AS95" s="8">
        <v>2</v>
      </c>
      <c r="AT95" s="8">
        <v>2</v>
      </c>
      <c r="AU95" s="8">
        <v>2</v>
      </c>
      <c r="AV95" s="8">
        <v>2.5</v>
      </c>
      <c r="AW95" s="8">
        <v>3.9</v>
      </c>
      <c r="AX95" s="8">
        <v>6</v>
      </c>
      <c r="AY95" s="8">
        <v>40</v>
      </c>
      <c r="AZ95" s="8">
        <v>69</v>
      </c>
      <c r="BA95" s="8">
        <v>67</v>
      </c>
      <c r="BB95" s="8">
        <v>72</v>
      </c>
      <c r="BC95" s="8">
        <v>67</v>
      </c>
      <c r="BD95" s="8">
        <v>66</v>
      </c>
      <c r="BE95" s="8">
        <v>64</v>
      </c>
      <c r="BF95" s="8">
        <v>66</v>
      </c>
      <c r="BG95" s="8">
        <v>71</v>
      </c>
      <c r="BH95" s="8">
        <v>75</v>
      </c>
      <c r="BI95" s="8">
        <v>79</v>
      </c>
      <c r="BJ95" s="8">
        <v>135</v>
      </c>
      <c r="BK95" s="8">
        <v>227</v>
      </c>
      <c r="BL95" s="8">
        <v>208</v>
      </c>
      <c r="BM95" s="8">
        <v>196</v>
      </c>
      <c r="BN95" s="8">
        <v>185</v>
      </c>
      <c r="BO95" s="8">
        <v>178</v>
      </c>
      <c r="BP95" s="8">
        <v>164</v>
      </c>
      <c r="BQ95" s="8">
        <v>172</v>
      </c>
      <c r="BR95" s="8">
        <v>146</v>
      </c>
      <c r="BS95" s="8">
        <v>112</v>
      </c>
      <c r="BT95" s="8">
        <v>81</v>
      </c>
      <c r="BU95" s="8">
        <v>64</v>
      </c>
      <c r="BV95" s="8">
        <v>92</v>
      </c>
      <c r="BW95" s="8">
        <v>264</v>
      </c>
      <c r="BX95" s="8">
        <v>184</v>
      </c>
      <c r="BY95" s="8">
        <v>153</v>
      </c>
      <c r="BZ95" s="8">
        <v>135</v>
      </c>
      <c r="CA95" s="8">
        <v>125</v>
      </c>
      <c r="CB95" s="8">
        <v>119</v>
      </c>
      <c r="CC95" s="8">
        <v>120</v>
      </c>
      <c r="CD95" s="8">
        <v>112</v>
      </c>
      <c r="CE95" s="8">
        <v>85</v>
      </c>
      <c r="CF95" s="8">
        <v>82</v>
      </c>
      <c r="CG95" s="8">
        <v>79</v>
      </c>
      <c r="CH95" s="8">
        <v>68</v>
      </c>
      <c r="CI95" s="8">
        <v>60</v>
      </c>
      <c r="CJ95" s="8">
        <v>46</v>
      </c>
      <c r="CK95" s="8">
        <v>43</v>
      </c>
      <c r="CL95" s="8">
        <v>41</v>
      </c>
      <c r="CM95" s="8">
        <v>39</v>
      </c>
      <c r="CN95" s="8">
        <v>45</v>
      </c>
      <c r="CO95" s="8">
        <v>66</v>
      </c>
      <c r="CP95" s="8">
        <v>66</v>
      </c>
      <c r="CQ95" s="8">
        <v>60</v>
      </c>
      <c r="CR95" s="8">
        <v>54</v>
      </c>
      <c r="CS95" s="8">
        <v>51</v>
      </c>
      <c r="CT95" s="8">
        <v>57</v>
      </c>
      <c r="CU95" s="8">
        <v>99</v>
      </c>
      <c r="CV95" s="8">
        <v>119</v>
      </c>
      <c r="CW95" s="8">
        <v>125</v>
      </c>
      <c r="CX95" s="8">
        <v>135</v>
      </c>
      <c r="CY95" s="8">
        <v>126</v>
      </c>
      <c r="CZ95" s="8">
        <v>116</v>
      </c>
      <c r="DA95" s="8">
        <v>109</v>
      </c>
      <c r="DB95" s="8">
        <v>106</v>
      </c>
      <c r="DC95" s="8">
        <v>107</v>
      </c>
      <c r="DD95" s="8">
        <v>103</v>
      </c>
      <c r="DE95" s="8">
        <v>98</v>
      </c>
      <c r="DF95" s="8">
        <v>92</v>
      </c>
      <c r="DG95" s="8">
        <v>88</v>
      </c>
      <c r="DH95" s="8">
        <v>81</v>
      </c>
      <c r="DI95" s="8">
        <v>68</v>
      </c>
      <c r="DJ95" s="8">
        <v>77</v>
      </c>
      <c r="DK95" s="8">
        <v>78</v>
      </c>
      <c r="DL95" s="8">
        <v>95</v>
      </c>
      <c r="DM95" s="8">
        <v>111</v>
      </c>
      <c r="DN95" s="8">
        <v>106</v>
      </c>
      <c r="DO95" s="8">
        <v>110</v>
      </c>
      <c r="DP95" s="8">
        <v>117</v>
      </c>
      <c r="DQ95" s="8">
        <v>128</v>
      </c>
      <c r="DR95" s="8">
        <v>123</v>
      </c>
      <c r="DS95" s="8">
        <v>120</v>
      </c>
      <c r="DT95" s="8">
        <v>116</v>
      </c>
      <c r="DU95" s="8">
        <v>112</v>
      </c>
      <c r="DV95" s="8">
        <v>108</v>
      </c>
      <c r="DW95" s="8">
        <v>103</v>
      </c>
      <c r="DX95" s="8">
        <v>100</v>
      </c>
      <c r="DY95" s="8">
        <v>96</v>
      </c>
      <c r="DZ95" s="8">
        <v>90</v>
      </c>
      <c r="EA95" s="8">
        <v>82</v>
      </c>
      <c r="EB95" s="8">
        <v>79</v>
      </c>
      <c r="EC95" s="8">
        <v>79</v>
      </c>
      <c r="ED95" s="8">
        <v>77</v>
      </c>
      <c r="EE95" s="8">
        <v>73</v>
      </c>
      <c r="EF95" s="8">
        <v>70</v>
      </c>
      <c r="EG95" s="8">
        <v>73</v>
      </c>
      <c r="EH95" s="8">
        <v>74</v>
      </c>
      <c r="EI95" s="8">
        <v>73</v>
      </c>
      <c r="EJ95" s="8">
        <v>71</v>
      </c>
      <c r="EK95" s="8">
        <v>72</v>
      </c>
      <c r="EL95" s="8">
        <v>61</v>
      </c>
      <c r="EM95" s="8">
        <v>66</v>
      </c>
      <c r="EN95" s="8">
        <v>65</v>
      </c>
      <c r="EO95" s="8">
        <v>62</v>
      </c>
      <c r="EP95" s="8">
        <v>63</v>
      </c>
      <c r="EQ95" s="8">
        <v>65</v>
      </c>
      <c r="ER95" s="8">
        <v>66</v>
      </c>
      <c r="ES95" s="8">
        <v>66</v>
      </c>
      <c r="ET95" s="8">
        <v>65</v>
      </c>
      <c r="EU95" s="8">
        <v>68</v>
      </c>
      <c r="EV95" s="8">
        <v>89</v>
      </c>
      <c r="EW95" s="8">
        <v>126</v>
      </c>
      <c r="EX95" s="8">
        <v>166</v>
      </c>
      <c r="EY95" s="5">
        <f>SUM(B95:EX95)</f>
        <v>10201.869999999999</v>
      </c>
    </row>
    <row r="96" spans="1:15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5"/>
    </row>
    <row r="97" spans="1:155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5"/>
    </row>
    <row r="98" spans="1:155" x14ac:dyDescent="0.2">
      <c r="A98" t="s">
        <v>78</v>
      </c>
      <c r="B98" s="1">
        <f t="shared" ref="B98:AG98" si="19">+B7+B8+B60-B62-B63+B80-B82+B93+B95</f>
        <v>417.52205199999992</v>
      </c>
      <c r="C98" s="1">
        <f t="shared" si="19"/>
        <v>406.39683299999996</v>
      </c>
      <c r="D98" s="1">
        <f t="shared" si="19"/>
        <v>504.131394</v>
      </c>
      <c r="E98" s="1">
        <f t="shared" si="19"/>
        <v>689.51573899999994</v>
      </c>
      <c r="F98" s="1">
        <f t="shared" si="19"/>
        <v>899.96327499999995</v>
      </c>
      <c r="G98" s="1">
        <f t="shared" si="19"/>
        <v>986.93855799999994</v>
      </c>
      <c r="H98" s="1">
        <f t="shared" si="19"/>
        <v>981.54162200000007</v>
      </c>
      <c r="I98" s="1">
        <f t="shared" si="19"/>
        <v>866.47669700000006</v>
      </c>
      <c r="J98" s="1">
        <f t="shared" si="19"/>
        <v>781.00005500000009</v>
      </c>
      <c r="K98" s="1">
        <f t="shared" si="19"/>
        <v>723.90144100000009</v>
      </c>
      <c r="L98" s="1">
        <f t="shared" si="19"/>
        <v>664.61487099999999</v>
      </c>
      <c r="M98" s="1">
        <f t="shared" si="19"/>
        <v>625.17826699999989</v>
      </c>
      <c r="N98" s="1">
        <f t="shared" si="19"/>
        <v>618.92743399999995</v>
      </c>
      <c r="O98" s="1">
        <f t="shared" si="19"/>
        <v>579.79532799999993</v>
      </c>
      <c r="P98" s="1">
        <f t="shared" si="19"/>
        <v>480.382114</v>
      </c>
      <c r="Q98" s="1">
        <f t="shared" si="19"/>
        <v>658.99665599999992</v>
      </c>
      <c r="R98" s="1">
        <f t="shared" si="19"/>
        <v>778.70367700000008</v>
      </c>
      <c r="S98" s="1">
        <f t="shared" si="19"/>
        <v>969.62923200000012</v>
      </c>
      <c r="T98" s="1">
        <f t="shared" si="19"/>
        <v>1276.88156</v>
      </c>
      <c r="U98" s="1">
        <f t="shared" si="19"/>
        <v>934.70770000000005</v>
      </c>
      <c r="V98" s="1">
        <f t="shared" si="19"/>
        <v>783.5122540000001</v>
      </c>
      <c r="W98" s="1">
        <f t="shared" si="19"/>
        <v>1041.3916080000001</v>
      </c>
      <c r="X98" s="1">
        <f t="shared" si="19"/>
        <v>1180.0645199999999</v>
      </c>
      <c r="Y98" s="1">
        <f t="shared" si="19"/>
        <v>1250.330416</v>
      </c>
      <c r="Z98" s="1">
        <f t="shared" si="19"/>
        <v>1273.872793</v>
      </c>
      <c r="AA98" s="1">
        <f t="shared" si="19"/>
        <v>1390.707776</v>
      </c>
      <c r="AB98" s="1">
        <f t="shared" si="19"/>
        <v>1650.940143</v>
      </c>
      <c r="AC98" s="1">
        <f t="shared" si="19"/>
        <v>1893.6993300000001</v>
      </c>
      <c r="AD98" s="1">
        <f t="shared" si="19"/>
        <v>2060.1961340000003</v>
      </c>
      <c r="AE98" s="1">
        <f t="shared" si="19"/>
        <v>2070.6563570000003</v>
      </c>
      <c r="AF98" s="1">
        <f t="shared" si="19"/>
        <v>1967.2462890000002</v>
      </c>
      <c r="AG98" s="1">
        <f t="shared" si="19"/>
        <v>1893.234872</v>
      </c>
      <c r="AH98" s="1">
        <f t="shared" ref="AH98:BM98" si="20">+AH7+AH8+AH60-AH62-AH63+AH80-AH82+AH93+AH95</f>
        <v>1658.9969590000001</v>
      </c>
      <c r="AI98" s="1">
        <f t="shared" si="20"/>
        <v>1582.0677529999998</v>
      </c>
      <c r="AJ98" s="1">
        <f t="shared" si="20"/>
        <v>1554.6144929999998</v>
      </c>
      <c r="AK98" s="1">
        <f t="shared" si="20"/>
        <v>1487.9035220000001</v>
      </c>
      <c r="AL98" s="1">
        <f t="shared" si="20"/>
        <v>1449.4387519999998</v>
      </c>
      <c r="AM98" s="1">
        <f t="shared" si="20"/>
        <v>1381.454524</v>
      </c>
      <c r="AN98" s="1">
        <f t="shared" si="20"/>
        <v>1343.793539</v>
      </c>
      <c r="AO98" s="1">
        <f t="shared" si="20"/>
        <v>1288.2592550000002</v>
      </c>
      <c r="AP98" s="1">
        <f t="shared" si="20"/>
        <v>1267.17365</v>
      </c>
      <c r="AQ98" s="1">
        <f t="shared" si="20"/>
        <v>1247.4065990000001</v>
      </c>
      <c r="AR98" s="1">
        <f t="shared" si="20"/>
        <v>1194.9221660000001</v>
      </c>
      <c r="AS98" s="1">
        <f t="shared" si="20"/>
        <v>1176.913967</v>
      </c>
      <c r="AT98" s="1">
        <f t="shared" si="20"/>
        <v>1156.5374050000003</v>
      </c>
      <c r="AU98" s="1">
        <f t="shared" si="20"/>
        <v>1122.771041</v>
      </c>
      <c r="AV98" s="1">
        <f t="shared" si="20"/>
        <v>1137.279295</v>
      </c>
      <c r="AW98" s="1">
        <f t="shared" si="20"/>
        <v>1203.8876139999998</v>
      </c>
      <c r="AX98" s="1">
        <f t="shared" si="20"/>
        <v>1303.5173669999999</v>
      </c>
      <c r="AY98" s="1">
        <f t="shared" si="20"/>
        <v>1403.7893840000002</v>
      </c>
      <c r="AZ98" s="1">
        <f t="shared" si="20"/>
        <v>1332.399461</v>
      </c>
      <c r="BA98" s="1">
        <f t="shared" si="20"/>
        <v>1240.550641</v>
      </c>
      <c r="BB98" s="1">
        <f t="shared" si="20"/>
        <v>1139.2317029999999</v>
      </c>
      <c r="BC98" s="1">
        <f t="shared" si="20"/>
        <v>1070.4922820000002</v>
      </c>
      <c r="BD98" s="1">
        <f t="shared" si="20"/>
        <v>1027.8280949999998</v>
      </c>
      <c r="BE98" s="1">
        <f t="shared" si="20"/>
        <v>989.08070500000008</v>
      </c>
      <c r="BF98" s="1">
        <f t="shared" si="20"/>
        <v>975.00786700000003</v>
      </c>
      <c r="BG98" s="1">
        <f t="shared" si="20"/>
        <v>1117.439713</v>
      </c>
      <c r="BH98" s="1">
        <f t="shared" si="20"/>
        <v>1310.3403239999998</v>
      </c>
      <c r="BI98" s="1">
        <f t="shared" si="20"/>
        <v>1218.4176609999997</v>
      </c>
      <c r="BJ98" s="1">
        <f t="shared" si="20"/>
        <v>1111.1776990000001</v>
      </c>
      <c r="BK98" s="1">
        <f t="shared" si="20"/>
        <v>1348.6153009999998</v>
      </c>
      <c r="BL98" s="1">
        <f t="shared" si="20"/>
        <v>1273.110541</v>
      </c>
      <c r="BM98" s="1">
        <f t="shared" si="20"/>
        <v>1120.8143520000001</v>
      </c>
      <c r="BN98" s="1">
        <f t="shared" ref="BN98:CS98" si="21">+BN7+BN8+BN60-BN62-BN63+BN80-BN82+BN93+BN95</f>
        <v>1084.1865929999999</v>
      </c>
      <c r="BO98" s="1">
        <f t="shared" si="21"/>
        <v>1040.492958</v>
      </c>
      <c r="BP98" s="1">
        <f t="shared" si="21"/>
        <v>972.23053600000003</v>
      </c>
      <c r="BQ98" s="1">
        <f t="shared" si="21"/>
        <v>873.81500499999993</v>
      </c>
      <c r="BR98" s="1">
        <f t="shared" si="21"/>
        <v>746.68859400000008</v>
      </c>
      <c r="BS98" s="1">
        <f t="shared" si="21"/>
        <v>661.91123400000004</v>
      </c>
      <c r="BT98" s="1">
        <f t="shared" si="21"/>
        <v>614.46103800000003</v>
      </c>
      <c r="BU98" s="1">
        <f t="shared" si="21"/>
        <v>680.51517499999989</v>
      </c>
      <c r="BV98" s="1">
        <f t="shared" si="21"/>
        <v>841.35989100000006</v>
      </c>
      <c r="BW98" s="1">
        <f t="shared" si="21"/>
        <v>881.16043799999989</v>
      </c>
      <c r="BX98" s="1">
        <f t="shared" si="21"/>
        <v>729.05339499999991</v>
      </c>
      <c r="BY98" s="1">
        <f t="shared" si="21"/>
        <v>604.66882099999998</v>
      </c>
      <c r="BZ98" s="1">
        <f t="shared" si="21"/>
        <v>525.55122099999994</v>
      </c>
      <c r="CA98" s="1">
        <f t="shared" si="21"/>
        <v>488.6971870000001</v>
      </c>
      <c r="CB98" s="1">
        <f t="shared" si="21"/>
        <v>477.08235099999985</v>
      </c>
      <c r="CC98" s="1">
        <f t="shared" si="21"/>
        <v>444.61328499999996</v>
      </c>
      <c r="CD98" s="1">
        <f t="shared" si="21"/>
        <v>385.59560199999987</v>
      </c>
      <c r="CE98" s="1">
        <f t="shared" si="21"/>
        <v>380.56419499999993</v>
      </c>
      <c r="CF98" s="1">
        <f t="shared" si="21"/>
        <v>357.6058569999999</v>
      </c>
      <c r="CG98" s="1">
        <f t="shared" si="21"/>
        <v>321.42582399999998</v>
      </c>
      <c r="CH98" s="1">
        <f t="shared" si="21"/>
        <v>280.82715399999995</v>
      </c>
      <c r="CI98" s="1">
        <f t="shared" si="21"/>
        <v>250.43822</v>
      </c>
      <c r="CJ98" s="1">
        <f t="shared" si="21"/>
        <v>231.91899999999998</v>
      </c>
      <c r="CK98" s="1">
        <f t="shared" si="21"/>
        <v>230.24605399999999</v>
      </c>
      <c r="CL98" s="1">
        <f t="shared" si="21"/>
        <v>225.44737099999998</v>
      </c>
      <c r="CM98" s="1">
        <f t="shared" si="21"/>
        <v>258.27863400000001</v>
      </c>
      <c r="CN98" s="1">
        <f t="shared" si="21"/>
        <v>312.40088600000001</v>
      </c>
      <c r="CO98" s="1">
        <f t="shared" si="21"/>
        <v>345.94121000000007</v>
      </c>
      <c r="CP98" s="1">
        <f t="shared" si="21"/>
        <v>289.57124199999998</v>
      </c>
      <c r="CQ98" s="1">
        <f t="shared" si="21"/>
        <v>256.15981899999997</v>
      </c>
      <c r="CR98" s="1">
        <f t="shared" si="21"/>
        <v>244.437848</v>
      </c>
      <c r="CS98" s="1">
        <f t="shared" si="21"/>
        <v>258.27716099999998</v>
      </c>
      <c r="CT98" s="1">
        <f t="shared" ref="CT98:DY98" si="22">+CT7+CT8+CT60-CT62-CT63+CT80-CT82+CT93+CT95</f>
        <v>246.73493200000001</v>
      </c>
      <c r="CU98" s="1">
        <f t="shared" si="22"/>
        <v>262.95502099999999</v>
      </c>
      <c r="CV98" s="1">
        <f t="shared" si="22"/>
        <v>289.50534499999998</v>
      </c>
      <c r="CW98" s="1">
        <f t="shared" si="22"/>
        <v>299.06478499999997</v>
      </c>
      <c r="CX98" s="1">
        <f t="shared" si="22"/>
        <v>298.85767999999996</v>
      </c>
      <c r="CY98" s="1">
        <f t="shared" si="22"/>
        <v>279.62798899999996</v>
      </c>
      <c r="CZ98" s="1">
        <f t="shared" si="22"/>
        <v>257.56529599999999</v>
      </c>
      <c r="DA98" s="1">
        <f t="shared" si="22"/>
        <v>245.10514499999999</v>
      </c>
      <c r="DB98" s="1">
        <f t="shared" si="22"/>
        <v>248.66141599999995</v>
      </c>
      <c r="DC98" s="1">
        <f t="shared" si="22"/>
        <v>250.73392500000003</v>
      </c>
      <c r="DD98" s="1">
        <f t="shared" si="22"/>
        <v>235.415854</v>
      </c>
      <c r="DE98" s="1">
        <f t="shared" si="22"/>
        <v>217.77201699999995</v>
      </c>
      <c r="DF98" s="1">
        <f t="shared" si="22"/>
        <v>229.66450099999997</v>
      </c>
      <c r="DG98" s="1">
        <f t="shared" si="22"/>
        <v>212.87869999999998</v>
      </c>
      <c r="DH98" s="1">
        <f t="shared" si="22"/>
        <v>190.105976</v>
      </c>
      <c r="DI98" s="1">
        <f t="shared" si="22"/>
        <v>193.15751499999999</v>
      </c>
      <c r="DJ98" s="1">
        <f t="shared" si="22"/>
        <v>234.144758</v>
      </c>
      <c r="DK98" s="1">
        <f t="shared" si="22"/>
        <v>237.79751400000001</v>
      </c>
      <c r="DL98" s="1">
        <f t="shared" si="22"/>
        <v>293.61261300000001</v>
      </c>
      <c r="DM98" s="1">
        <f t="shared" si="22"/>
        <v>412.23002799999995</v>
      </c>
      <c r="DN98" s="1">
        <f t="shared" si="22"/>
        <v>348.08212400000002</v>
      </c>
      <c r="DO98" s="1">
        <f t="shared" si="22"/>
        <v>386.80751299999997</v>
      </c>
      <c r="DP98" s="1">
        <f t="shared" si="22"/>
        <v>408.599129</v>
      </c>
      <c r="DQ98" s="1">
        <f t="shared" si="22"/>
        <v>430.290211</v>
      </c>
      <c r="DR98" s="1">
        <f t="shared" si="22"/>
        <v>425.46854200000001</v>
      </c>
      <c r="DS98" s="1">
        <f t="shared" si="22"/>
        <v>368.901072</v>
      </c>
      <c r="DT98" s="1">
        <f t="shared" si="22"/>
        <v>340.02735299999995</v>
      </c>
      <c r="DU98" s="1">
        <f t="shared" si="22"/>
        <v>317.10611700000004</v>
      </c>
      <c r="DV98" s="1">
        <f t="shared" si="22"/>
        <v>290.56811999999996</v>
      </c>
      <c r="DW98" s="1">
        <f t="shared" si="22"/>
        <v>269.73711900000001</v>
      </c>
      <c r="DX98" s="1">
        <f t="shared" si="22"/>
        <v>252.04922500000001</v>
      </c>
      <c r="DY98" s="1">
        <f t="shared" si="22"/>
        <v>234.54424999999998</v>
      </c>
      <c r="DZ98" s="1">
        <f t="shared" ref="DZ98:EX98" si="23">+DZ7+DZ8+DZ60-DZ62-DZ63+DZ80-DZ82+DZ93+DZ95</f>
        <v>225.228904</v>
      </c>
      <c r="EA98" s="1">
        <f t="shared" si="23"/>
        <v>220.95800600000001</v>
      </c>
      <c r="EB98" s="1">
        <f t="shared" si="23"/>
        <v>221.81469700000002</v>
      </c>
      <c r="EC98" s="1">
        <f t="shared" si="23"/>
        <v>232.442002</v>
      </c>
      <c r="ED98" s="1">
        <f t="shared" si="23"/>
        <v>372.68671399999999</v>
      </c>
      <c r="EE98" s="1">
        <f t="shared" si="23"/>
        <v>335.40826000000004</v>
      </c>
      <c r="EF98" s="1">
        <f t="shared" si="23"/>
        <v>267.85428400000001</v>
      </c>
      <c r="EG98" s="1">
        <f t="shared" si="23"/>
        <v>253.94607299999998</v>
      </c>
      <c r="EH98" s="1">
        <f t="shared" si="23"/>
        <v>245.98702600000001</v>
      </c>
      <c r="EI98" s="1">
        <f t="shared" si="23"/>
        <v>233.311092</v>
      </c>
      <c r="EJ98" s="1">
        <f t="shared" si="23"/>
        <v>220.41482300000001</v>
      </c>
      <c r="EK98" s="1">
        <f t="shared" si="23"/>
        <v>218.06331</v>
      </c>
      <c r="EL98" s="1">
        <f t="shared" si="23"/>
        <v>212.51656500000001</v>
      </c>
      <c r="EM98" s="1">
        <f t="shared" si="23"/>
        <v>219.78057200000003</v>
      </c>
      <c r="EN98" s="1">
        <f t="shared" si="23"/>
        <v>221.57020900000001</v>
      </c>
      <c r="EO98" s="1">
        <f t="shared" si="23"/>
        <v>216.459993</v>
      </c>
      <c r="EP98" s="1">
        <f t="shared" si="23"/>
        <v>229.13419400000004</v>
      </c>
      <c r="EQ98" s="1">
        <f t="shared" si="23"/>
        <v>245.37259600000002</v>
      </c>
      <c r="ER98" s="1">
        <f t="shared" si="23"/>
        <v>228.37259400000002</v>
      </c>
      <c r="ES98" s="1">
        <f t="shared" si="23"/>
        <v>213.31598099999999</v>
      </c>
      <c r="ET98" s="1">
        <f t="shared" si="23"/>
        <v>207.598086</v>
      </c>
      <c r="EU98" s="1">
        <f t="shared" si="23"/>
        <v>214.12893099999999</v>
      </c>
      <c r="EV98" s="1">
        <f t="shared" si="23"/>
        <v>606.43339700000001</v>
      </c>
      <c r="EW98" s="1">
        <f t="shared" si="23"/>
        <v>1146.104519</v>
      </c>
      <c r="EX98" s="1">
        <f t="shared" si="23"/>
        <v>778.00763699999993</v>
      </c>
      <c r="EY98" s="5">
        <f>SUM(B98:EX98)</f>
        <v>106826.59667600003</v>
      </c>
    </row>
    <row r="99" spans="1:15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5"/>
    </row>
    <row r="100" spans="1:155" x14ac:dyDescent="0.2">
      <c r="A100" t="s">
        <v>79</v>
      </c>
      <c r="B100" s="1">
        <f>IF(B98&lt;1250, B98*0.006,"na")</f>
        <v>2.5051323119999998</v>
      </c>
      <c r="C100" s="1">
        <f t="shared" ref="C100:BN100" si="24">IF(C98&lt;1250, C98*0.006,"na")</f>
        <v>2.438380998</v>
      </c>
      <c r="D100" s="1">
        <f t="shared" si="24"/>
        <v>3.024788364</v>
      </c>
      <c r="E100" s="1">
        <f t="shared" si="24"/>
        <v>4.1370944339999998</v>
      </c>
      <c r="F100" s="1">
        <f t="shared" si="24"/>
        <v>5.3997796500000002</v>
      </c>
      <c r="G100" s="1">
        <f t="shared" si="24"/>
        <v>5.921631348</v>
      </c>
      <c r="H100" s="1">
        <f t="shared" si="24"/>
        <v>5.8892497320000006</v>
      </c>
      <c r="I100" s="8">
        <f t="shared" si="24"/>
        <v>5.1988601820000007</v>
      </c>
      <c r="J100" s="8">
        <f t="shared" si="24"/>
        <v>4.6860003300000006</v>
      </c>
      <c r="K100" s="8">
        <f t="shared" si="24"/>
        <v>4.3434086460000003</v>
      </c>
      <c r="L100" s="8">
        <f t="shared" si="24"/>
        <v>3.9876892260000001</v>
      </c>
      <c r="M100" s="8">
        <f t="shared" si="24"/>
        <v>3.7510696019999994</v>
      </c>
      <c r="N100" s="8">
        <f t="shared" si="24"/>
        <v>3.7135646039999997</v>
      </c>
      <c r="O100" s="8">
        <f t="shared" si="24"/>
        <v>3.4787719679999998</v>
      </c>
      <c r="P100" s="8">
        <f t="shared" si="24"/>
        <v>2.8822926840000003</v>
      </c>
      <c r="Q100" s="8">
        <f t="shared" si="24"/>
        <v>3.9539799359999996</v>
      </c>
      <c r="R100" s="8">
        <f t="shared" si="24"/>
        <v>4.6722220620000003</v>
      </c>
      <c r="S100" s="8">
        <f t="shared" si="24"/>
        <v>5.8177753920000006</v>
      </c>
      <c r="T100" s="8" t="str">
        <f t="shared" si="24"/>
        <v>na</v>
      </c>
      <c r="U100" s="8">
        <f t="shared" si="24"/>
        <v>5.6082462</v>
      </c>
      <c r="V100" s="8">
        <f t="shared" si="24"/>
        <v>4.7010735240000008</v>
      </c>
      <c r="W100" s="8">
        <f t="shared" si="24"/>
        <v>6.2483496480000014</v>
      </c>
      <c r="X100" s="8">
        <f t="shared" si="24"/>
        <v>7.0803871199999993</v>
      </c>
      <c r="Y100" s="8" t="str">
        <f t="shared" si="24"/>
        <v>na</v>
      </c>
      <c r="Z100" s="8" t="str">
        <f t="shared" si="24"/>
        <v>na</v>
      </c>
      <c r="AA100" s="8" t="str">
        <f t="shared" si="24"/>
        <v>na</v>
      </c>
      <c r="AB100" s="8" t="str">
        <f t="shared" si="24"/>
        <v>na</v>
      </c>
      <c r="AC100" s="8" t="str">
        <f t="shared" si="24"/>
        <v>na</v>
      </c>
      <c r="AD100" s="8" t="str">
        <f t="shared" si="24"/>
        <v>na</v>
      </c>
      <c r="AE100" s="8" t="str">
        <f t="shared" si="24"/>
        <v>na</v>
      </c>
      <c r="AF100" s="8" t="str">
        <f t="shared" si="24"/>
        <v>na</v>
      </c>
      <c r="AG100" s="8" t="str">
        <f t="shared" si="24"/>
        <v>na</v>
      </c>
      <c r="AH100" s="8" t="str">
        <f t="shared" si="24"/>
        <v>na</v>
      </c>
      <c r="AI100" s="8" t="str">
        <f t="shared" si="24"/>
        <v>na</v>
      </c>
      <c r="AJ100" s="8" t="str">
        <f t="shared" si="24"/>
        <v>na</v>
      </c>
      <c r="AK100" s="8" t="str">
        <f t="shared" si="24"/>
        <v>na</v>
      </c>
      <c r="AL100" s="8" t="str">
        <f t="shared" si="24"/>
        <v>na</v>
      </c>
      <c r="AM100" s="8" t="str">
        <f t="shared" si="24"/>
        <v>na</v>
      </c>
      <c r="AN100" s="8" t="str">
        <f t="shared" si="24"/>
        <v>na</v>
      </c>
      <c r="AO100" s="8" t="str">
        <f t="shared" si="24"/>
        <v>na</v>
      </c>
      <c r="AP100" s="8" t="str">
        <f t="shared" si="24"/>
        <v>na</v>
      </c>
      <c r="AQ100" s="8">
        <f t="shared" si="24"/>
        <v>7.4844395940000013</v>
      </c>
      <c r="AR100" s="8">
        <f t="shared" si="24"/>
        <v>7.1695329960000009</v>
      </c>
      <c r="AS100" s="8">
        <f t="shared" si="24"/>
        <v>7.0614838019999997</v>
      </c>
      <c r="AT100" s="8">
        <f t="shared" si="24"/>
        <v>6.9392244300000021</v>
      </c>
      <c r="AU100" s="8">
        <f t="shared" si="24"/>
        <v>6.7366262460000002</v>
      </c>
      <c r="AV100" s="8">
        <f t="shared" si="24"/>
        <v>6.8236757700000004</v>
      </c>
      <c r="AW100" s="8">
        <f t="shared" si="24"/>
        <v>7.2233256839999989</v>
      </c>
      <c r="AX100" s="8" t="str">
        <f t="shared" si="24"/>
        <v>na</v>
      </c>
      <c r="AY100" s="8" t="str">
        <f t="shared" si="24"/>
        <v>na</v>
      </c>
      <c r="AZ100" s="8" t="str">
        <f t="shared" si="24"/>
        <v>na</v>
      </c>
      <c r="BA100" s="8">
        <f t="shared" si="24"/>
        <v>7.4433038460000001</v>
      </c>
      <c r="BB100" s="8">
        <f t="shared" si="24"/>
        <v>6.8353902179999997</v>
      </c>
      <c r="BC100" s="8">
        <f t="shared" si="24"/>
        <v>6.422953692000001</v>
      </c>
      <c r="BD100" s="8">
        <f t="shared" si="24"/>
        <v>6.166968569999999</v>
      </c>
      <c r="BE100" s="8">
        <f t="shared" si="24"/>
        <v>5.9344842300000007</v>
      </c>
      <c r="BF100" s="8">
        <f t="shared" si="24"/>
        <v>5.8500472020000007</v>
      </c>
      <c r="BG100" s="8">
        <f t="shared" si="24"/>
        <v>6.704638278</v>
      </c>
      <c r="BH100" s="8" t="str">
        <f t="shared" si="24"/>
        <v>na</v>
      </c>
      <c r="BI100" s="8">
        <f t="shared" si="24"/>
        <v>7.3105059659999982</v>
      </c>
      <c r="BJ100" s="8">
        <f t="shared" si="24"/>
        <v>6.6670661940000002</v>
      </c>
      <c r="BK100" s="8" t="str">
        <f t="shared" si="24"/>
        <v>na</v>
      </c>
      <c r="BL100" s="8" t="str">
        <f t="shared" si="24"/>
        <v>na</v>
      </c>
      <c r="BM100" s="8">
        <f t="shared" si="24"/>
        <v>6.724886112000001</v>
      </c>
      <c r="BN100" s="8">
        <f t="shared" si="24"/>
        <v>6.5051195579999996</v>
      </c>
      <c r="BO100" s="8">
        <f t="shared" ref="BO100:CM100" si="25">IF(BO98&lt;1250, BO98*0.006,"na")</f>
        <v>6.2429577480000003</v>
      </c>
      <c r="BP100" s="8">
        <f t="shared" si="25"/>
        <v>5.8333832160000005</v>
      </c>
      <c r="BQ100" s="8">
        <f t="shared" si="25"/>
        <v>5.2428900299999999</v>
      </c>
      <c r="BR100" s="8">
        <f t="shared" si="25"/>
        <v>4.4801315640000006</v>
      </c>
      <c r="BS100" s="8">
        <f t="shared" si="25"/>
        <v>3.9714674040000002</v>
      </c>
      <c r="BT100" s="8">
        <f t="shared" si="25"/>
        <v>3.6867662280000002</v>
      </c>
      <c r="BU100" s="8">
        <f t="shared" si="25"/>
        <v>4.0830910499999993</v>
      </c>
      <c r="BV100" s="8">
        <f t="shared" si="25"/>
        <v>5.0481593460000003</v>
      </c>
      <c r="BW100" s="8">
        <f t="shared" si="25"/>
        <v>5.2869626279999995</v>
      </c>
      <c r="BX100" s="8">
        <f t="shared" si="25"/>
        <v>4.3743203699999995</v>
      </c>
      <c r="BY100" s="8">
        <f t="shared" si="25"/>
        <v>3.6280129259999998</v>
      </c>
      <c r="BZ100" s="8">
        <f t="shared" si="25"/>
        <v>3.1533073259999997</v>
      </c>
      <c r="CA100" s="8">
        <f t="shared" si="25"/>
        <v>2.9321831220000005</v>
      </c>
      <c r="CB100" s="8">
        <f t="shared" si="25"/>
        <v>2.8624941059999993</v>
      </c>
      <c r="CC100" s="8">
        <f t="shared" si="25"/>
        <v>2.6676797099999998</v>
      </c>
      <c r="CD100" s="8">
        <f t="shared" si="25"/>
        <v>2.3135736119999994</v>
      </c>
      <c r="CE100" s="8">
        <f t="shared" si="25"/>
        <v>2.2833851699999994</v>
      </c>
      <c r="CF100" s="8">
        <f t="shared" si="25"/>
        <v>2.1456351419999993</v>
      </c>
      <c r="CG100" s="8">
        <f t="shared" si="25"/>
        <v>1.9285549439999998</v>
      </c>
      <c r="CH100" s="8">
        <f t="shared" si="25"/>
        <v>1.6849629239999997</v>
      </c>
      <c r="CI100" s="8">
        <f t="shared" si="25"/>
        <v>1.50262932</v>
      </c>
      <c r="CJ100" s="8">
        <f t="shared" si="25"/>
        <v>1.3915139999999999</v>
      </c>
      <c r="CK100" s="8">
        <f t="shared" si="25"/>
        <v>1.3814763239999999</v>
      </c>
      <c r="CL100" s="8">
        <f t="shared" si="25"/>
        <v>1.3526842259999998</v>
      </c>
      <c r="CM100" s="8">
        <f t="shared" si="25"/>
        <v>1.5496718040000002</v>
      </c>
      <c r="CN100" s="1">
        <f t="shared" ref="CN100:DZ100" si="26">IF(CN98&lt;1250, CN98*0.006,"na")</f>
        <v>1.874405316</v>
      </c>
      <c r="CO100" s="1">
        <f t="shared" si="26"/>
        <v>2.0756472600000007</v>
      </c>
      <c r="CP100" s="1">
        <f t="shared" si="26"/>
        <v>1.7374274519999999</v>
      </c>
      <c r="CQ100" s="1">
        <f t="shared" si="26"/>
        <v>1.536958914</v>
      </c>
      <c r="CR100" s="1">
        <f t="shared" si="26"/>
        <v>1.4666270880000001</v>
      </c>
      <c r="CS100" s="1">
        <f t="shared" si="26"/>
        <v>1.5496629659999999</v>
      </c>
      <c r="CT100" s="1">
        <f t="shared" si="26"/>
        <v>1.4804095920000002</v>
      </c>
      <c r="CU100" s="1">
        <f t="shared" si="26"/>
        <v>1.5777301260000001</v>
      </c>
      <c r="CV100" s="1">
        <f t="shared" si="26"/>
        <v>1.7370320699999999</v>
      </c>
      <c r="CW100" s="1">
        <f t="shared" si="26"/>
        <v>1.7943887099999998</v>
      </c>
      <c r="CX100" s="1">
        <f t="shared" si="26"/>
        <v>1.7931460799999999</v>
      </c>
      <c r="CY100" s="1">
        <f t="shared" si="26"/>
        <v>1.6777679339999998</v>
      </c>
      <c r="CZ100" s="1">
        <f t="shared" si="26"/>
        <v>1.545391776</v>
      </c>
      <c r="DA100" s="1">
        <f t="shared" si="26"/>
        <v>1.4706308699999999</v>
      </c>
      <c r="DB100" s="1">
        <f t="shared" si="26"/>
        <v>1.4919684959999997</v>
      </c>
      <c r="DC100" s="1">
        <f t="shared" si="26"/>
        <v>1.5044035500000001</v>
      </c>
      <c r="DD100" s="1">
        <f t="shared" si="26"/>
        <v>1.4124951240000001</v>
      </c>
      <c r="DE100" s="1">
        <f t="shared" si="26"/>
        <v>1.3066321019999998</v>
      </c>
      <c r="DF100" s="1">
        <f t="shared" si="26"/>
        <v>1.3779870059999999</v>
      </c>
      <c r="DG100" s="1">
        <f t="shared" si="26"/>
        <v>1.2772721999999999</v>
      </c>
      <c r="DH100" s="1">
        <f t="shared" si="26"/>
        <v>1.1406358560000001</v>
      </c>
      <c r="DI100" s="1">
        <f t="shared" si="26"/>
        <v>1.15894509</v>
      </c>
      <c r="DJ100" s="1">
        <f t="shared" si="26"/>
        <v>1.4048685480000001</v>
      </c>
      <c r="DK100" s="1">
        <f t="shared" si="26"/>
        <v>1.426785084</v>
      </c>
      <c r="DL100" s="1">
        <f t="shared" si="26"/>
        <v>1.761675678</v>
      </c>
      <c r="DM100" s="1">
        <f t="shared" si="26"/>
        <v>2.4733801679999998</v>
      </c>
      <c r="DN100" s="1">
        <f t="shared" si="26"/>
        <v>2.0884927440000003</v>
      </c>
      <c r="DO100" s="1">
        <f t="shared" si="26"/>
        <v>2.3208450780000001</v>
      </c>
      <c r="DP100" s="1">
        <f t="shared" si="26"/>
        <v>2.4515947740000001</v>
      </c>
      <c r="DQ100" s="1">
        <f t="shared" si="26"/>
        <v>2.5817412659999999</v>
      </c>
      <c r="DR100" s="1">
        <f t="shared" si="26"/>
        <v>2.5528112520000001</v>
      </c>
      <c r="DS100" s="1">
        <f t="shared" si="26"/>
        <v>2.2134064320000002</v>
      </c>
      <c r="DT100" s="1">
        <f t="shared" si="26"/>
        <v>2.0401641179999999</v>
      </c>
      <c r="DU100" s="1">
        <f t="shared" si="26"/>
        <v>1.9026367020000003</v>
      </c>
      <c r="DV100" s="1">
        <f t="shared" si="26"/>
        <v>1.7434087199999999</v>
      </c>
      <c r="DW100" s="1">
        <f t="shared" si="26"/>
        <v>1.618422714</v>
      </c>
      <c r="DX100" s="1">
        <f t="shared" si="26"/>
        <v>1.51229535</v>
      </c>
      <c r="DY100" s="1">
        <f t="shared" si="26"/>
        <v>1.4072654999999998</v>
      </c>
      <c r="DZ100" s="1">
        <f t="shared" si="26"/>
        <v>1.3513734239999999</v>
      </c>
      <c r="EA100" s="1">
        <f t="shared" ref="EA100:EX100" si="27">IF(EA98&lt;1250, EA98*0.006,"na")</f>
        <v>1.325748036</v>
      </c>
      <c r="EB100" s="1">
        <f t="shared" si="27"/>
        <v>1.3308881820000003</v>
      </c>
      <c r="EC100" s="1">
        <f t="shared" si="27"/>
        <v>1.3946520120000001</v>
      </c>
      <c r="ED100" s="1">
        <f t="shared" si="27"/>
        <v>2.2361202840000001</v>
      </c>
      <c r="EE100" s="1">
        <f t="shared" si="27"/>
        <v>2.0124495600000003</v>
      </c>
      <c r="EF100" s="1">
        <f t="shared" si="27"/>
        <v>1.607125704</v>
      </c>
      <c r="EG100" s="1">
        <f t="shared" si="27"/>
        <v>1.5236764379999999</v>
      </c>
      <c r="EH100" s="1">
        <f t="shared" si="27"/>
        <v>1.4759221560000002</v>
      </c>
      <c r="EI100" s="1">
        <f t="shared" si="27"/>
        <v>1.399866552</v>
      </c>
      <c r="EJ100" s="1">
        <f t="shared" si="27"/>
        <v>1.322488938</v>
      </c>
      <c r="EK100" s="1">
        <f t="shared" si="27"/>
        <v>1.3083798600000001</v>
      </c>
      <c r="EL100" s="1">
        <f t="shared" si="27"/>
        <v>1.2750993900000001</v>
      </c>
      <c r="EM100" s="1">
        <f t="shared" si="27"/>
        <v>1.3186834320000003</v>
      </c>
      <c r="EN100" s="1">
        <f t="shared" si="27"/>
        <v>1.3294212540000001</v>
      </c>
      <c r="EO100" s="1">
        <f t="shared" si="27"/>
        <v>1.298759958</v>
      </c>
      <c r="EP100" s="1">
        <f t="shared" si="27"/>
        <v>1.3748051640000003</v>
      </c>
      <c r="EQ100" s="1">
        <f t="shared" si="27"/>
        <v>1.4722355760000001</v>
      </c>
      <c r="ER100" s="1">
        <f t="shared" si="27"/>
        <v>1.3702355640000001</v>
      </c>
      <c r="ES100" s="1">
        <f t="shared" si="27"/>
        <v>1.279895886</v>
      </c>
      <c r="ET100" s="1">
        <f t="shared" si="27"/>
        <v>1.245588516</v>
      </c>
      <c r="EU100" s="1">
        <f t="shared" si="27"/>
        <v>1.284773586</v>
      </c>
      <c r="EV100" s="1">
        <f t="shared" si="27"/>
        <v>3.6386003820000004</v>
      </c>
      <c r="EW100" s="1">
        <f t="shared" si="27"/>
        <v>6.8766271139999997</v>
      </c>
      <c r="EX100" s="1">
        <f t="shared" si="27"/>
        <v>4.6680458219999998</v>
      </c>
      <c r="EY100" s="5">
        <f>SUM(B100:EX100)</f>
        <v>414.68013708600012</v>
      </c>
    </row>
    <row r="101" spans="1:155" x14ac:dyDescent="0.2">
      <c r="A101" t="s">
        <v>80</v>
      </c>
      <c r="B101" s="1">
        <f t="shared" ref="B101:AG101" si="28">B7+B8</f>
        <v>0</v>
      </c>
      <c r="C101" s="1">
        <f t="shared" si="28"/>
        <v>0</v>
      </c>
      <c r="D101" s="1">
        <f t="shared" si="28"/>
        <v>0</v>
      </c>
      <c r="E101" s="1">
        <f t="shared" si="28"/>
        <v>0</v>
      </c>
      <c r="F101" s="1">
        <f t="shared" si="28"/>
        <v>0</v>
      </c>
      <c r="G101" s="1">
        <f t="shared" si="28"/>
        <v>0</v>
      </c>
      <c r="H101" s="1">
        <f t="shared" si="28"/>
        <v>0</v>
      </c>
      <c r="I101" s="1">
        <f t="shared" si="28"/>
        <v>0</v>
      </c>
      <c r="J101" s="1">
        <f t="shared" si="28"/>
        <v>0</v>
      </c>
      <c r="K101" s="1">
        <f t="shared" si="28"/>
        <v>0</v>
      </c>
      <c r="L101" s="1">
        <f t="shared" si="28"/>
        <v>0</v>
      </c>
      <c r="M101" s="1">
        <f t="shared" si="28"/>
        <v>0</v>
      </c>
      <c r="N101" s="1">
        <f t="shared" si="28"/>
        <v>0</v>
      </c>
      <c r="O101" s="1">
        <f t="shared" si="28"/>
        <v>0</v>
      </c>
      <c r="P101" s="1">
        <f t="shared" si="28"/>
        <v>0</v>
      </c>
      <c r="Q101" s="1">
        <f t="shared" si="28"/>
        <v>0</v>
      </c>
      <c r="R101" s="1">
        <f t="shared" si="28"/>
        <v>0</v>
      </c>
      <c r="S101" s="1">
        <f t="shared" si="28"/>
        <v>0</v>
      </c>
      <c r="T101" s="1">
        <f t="shared" si="28"/>
        <v>0</v>
      </c>
      <c r="U101" s="1">
        <f t="shared" si="28"/>
        <v>0</v>
      </c>
      <c r="V101" s="1">
        <f t="shared" si="28"/>
        <v>12.01</v>
      </c>
      <c r="W101" s="1">
        <f t="shared" si="28"/>
        <v>12.01</v>
      </c>
      <c r="X101" s="1">
        <f t="shared" si="28"/>
        <v>12.01</v>
      </c>
      <c r="Y101" s="1">
        <f t="shared" si="28"/>
        <v>12.01</v>
      </c>
      <c r="Z101" s="1">
        <f t="shared" si="28"/>
        <v>12.01</v>
      </c>
      <c r="AA101" s="1">
        <f t="shared" si="28"/>
        <v>12.01</v>
      </c>
      <c r="AB101" s="1">
        <f t="shared" si="28"/>
        <v>12.01</v>
      </c>
      <c r="AC101" s="1">
        <f t="shared" si="28"/>
        <v>12.01</v>
      </c>
      <c r="AD101" s="1">
        <f t="shared" si="28"/>
        <v>12.01</v>
      </c>
      <c r="AE101" s="1">
        <f t="shared" si="28"/>
        <v>12.01</v>
      </c>
      <c r="AF101" s="1">
        <f t="shared" si="28"/>
        <v>12.01</v>
      </c>
      <c r="AG101" s="1">
        <f t="shared" si="28"/>
        <v>12.01</v>
      </c>
      <c r="AH101" s="1">
        <f t="shared" ref="AH101:BM101" si="29">AH7+AH8</f>
        <v>12.01</v>
      </c>
      <c r="AI101" s="1">
        <f t="shared" si="29"/>
        <v>7.51</v>
      </c>
      <c r="AJ101" s="1">
        <f t="shared" si="29"/>
        <v>7.51</v>
      </c>
      <c r="AK101" s="1">
        <f t="shared" si="29"/>
        <v>7.51</v>
      </c>
      <c r="AL101" s="1">
        <f t="shared" si="29"/>
        <v>7.51</v>
      </c>
      <c r="AM101" s="1">
        <f t="shared" si="29"/>
        <v>12.91</v>
      </c>
      <c r="AN101" s="1">
        <f t="shared" si="29"/>
        <v>19</v>
      </c>
      <c r="AO101" s="1">
        <f t="shared" si="29"/>
        <v>18.78</v>
      </c>
      <c r="AP101" s="1">
        <f t="shared" si="29"/>
        <v>18.89</v>
      </c>
      <c r="AQ101" s="1">
        <f t="shared" si="29"/>
        <v>19.049999999999997</v>
      </c>
      <c r="AR101" s="1">
        <f t="shared" si="29"/>
        <v>18.91</v>
      </c>
      <c r="AS101" s="1">
        <f t="shared" si="29"/>
        <v>18.829999999999998</v>
      </c>
      <c r="AT101" s="1">
        <f t="shared" si="29"/>
        <v>18.68</v>
      </c>
      <c r="AU101" s="1">
        <f t="shared" si="29"/>
        <v>18.46</v>
      </c>
      <c r="AV101" s="1">
        <f t="shared" si="29"/>
        <v>18.299999999999997</v>
      </c>
      <c r="AW101" s="1">
        <f t="shared" si="29"/>
        <v>18.310000000000002</v>
      </c>
      <c r="AX101" s="1">
        <f t="shared" si="29"/>
        <v>18.259999999999998</v>
      </c>
      <c r="AY101" s="1">
        <f t="shared" si="29"/>
        <v>18.149999999999999</v>
      </c>
      <c r="AZ101" s="1">
        <f t="shared" si="29"/>
        <v>18.079999999999998</v>
      </c>
      <c r="BA101" s="1">
        <f t="shared" si="29"/>
        <v>18.13</v>
      </c>
      <c r="BB101" s="1">
        <f t="shared" si="29"/>
        <v>18.170000000000002</v>
      </c>
      <c r="BC101" s="1">
        <f t="shared" si="29"/>
        <v>18.14</v>
      </c>
      <c r="BD101" s="1">
        <f t="shared" si="29"/>
        <v>18.13</v>
      </c>
      <c r="BE101" s="1">
        <f t="shared" si="29"/>
        <v>13.78</v>
      </c>
      <c r="BF101" s="1">
        <f t="shared" si="29"/>
        <v>9.9499999999999993</v>
      </c>
      <c r="BG101" s="1">
        <f t="shared" si="29"/>
        <v>8.16</v>
      </c>
      <c r="BH101" s="1">
        <f t="shared" si="29"/>
        <v>8.129999999999999</v>
      </c>
      <c r="BI101" s="1">
        <f t="shared" si="29"/>
        <v>8.120000000000001</v>
      </c>
      <c r="BJ101" s="1">
        <f t="shared" si="29"/>
        <v>7.84</v>
      </c>
      <c r="BK101" s="1">
        <f t="shared" si="29"/>
        <v>8.08</v>
      </c>
      <c r="BL101" s="1">
        <f t="shared" si="29"/>
        <v>8.2799999999999994</v>
      </c>
      <c r="BM101" s="1">
        <f t="shared" si="29"/>
        <v>8.379999999999999</v>
      </c>
      <c r="BN101" s="1">
        <f t="shared" ref="BN101:CS101" si="30">BN7+BN8</f>
        <v>8.26</v>
      </c>
      <c r="BO101" s="1">
        <f t="shared" si="30"/>
        <v>8.1</v>
      </c>
      <c r="BP101" s="1">
        <f t="shared" si="30"/>
        <v>7.92</v>
      </c>
      <c r="BQ101" s="1">
        <f t="shared" si="30"/>
        <v>7.77</v>
      </c>
      <c r="BR101" s="1">
        <f t="shared" si="30"/>
        <v>7.67</v>
      </c>
      <c r="BS101" s="1">
        <f t="shared" si="30"/>
        <v>7.57</v>
      </c>
      <c r="BT101" s="1">
        <f t="shared" si="30"/>
        <v>7.5</v>
      </c>
      <c r="BU101" s="1">
        <f t="shared" si="30"/>
        <v>7.48</v>
      </c>
      <c r="BV101" s="1">
        <f t="shared" si="30"/>
        <v>7.2899999999999991</v>
      </c>
      <c r="BW101" s="1">
        <f t="shared" si="30"/>
        <v>7.18</v>
      </c>
      <c r="BX101" s="1">
        <f t="shared" si="30"/>
        <v>7.08</v>
      </c>
      <c r="BY101" s="1">
        <f t="shared" si="30"/>
        <v>7.0299999999999994</v>
      </c>
      <c r="BZ101" s="1">
        <f t="shared" si="30"/>
        <v>4.5200000000000005</v>
      </c>
      <c r="CA101" s="1">
        <f t="shared" si="30"/>
        <v>4.49</v>
      </c>
      <c r="CB101" s="1">
        <f t="shared" si="30"/>
        <v>4.46</v>
      </c>
      <c r="CC101" s="1">
        <f t="shared" si="30"/>
        <v>4.42</v>
      </c>
      <c r="CD101" s="1">
        <f t="shared" si="30"/>
        <v>4.38</v>
      </c>
      <c r="CE101" s="1">
        <f t="shared" si="30"/>
        <v>4.51</v>
      </c>
      <c r="CF101" s="1">
        <f t="shared" si="30"/>
        <v>4.58</v>
      </c>
      <c r="CG101" s="1">
        <f t="shared" si="30"/>
        <v>4.5600000000000005</v>
      </c>
      <c r="CH101" s="1">
        <f t="shared" si="30"/>
        <v>4.55</v>
      </c>
      <c r="CI101" s="1">
        <f t="shared" si="30"/>
        <v>4.5200000000000005</v>
      </c>
      <c r="CJ101" s="1">
        <f t="shared" si="30"/>
        <v>4.47</v>
      </c>
      <c r="CK101" s="1">
        <f t="shared" si="30"/>
        <v>4.4400000000000004</v>
      </c>
      <c r="CL101" s="1">
        <f t="shared" si="30"/>
        <v>4.53</v>
      </c>
      <c r="CM101" s="1">
        <f t="shared" si="30"/>
        <v>4.6900000000000004</v>
      </c>
      <c r="CN101" s="1">
        <f t="shared" si="30"/>
        <v>4.7300000000000004</v>
      </c>
      <c r="CO101" s="1">
        <f t="shared" si="30"/>
        <v>3.5500000000000003</v>
      </c>
      <c r="CP101" s="1">
        <f t="shared" si="30"/>
        <v>2.62</v>
      </c>
      <c r="CQ101" s="1">
        <f t="shared" si="30"/>
        <v>2.58</v>
      </c>
      <c r="CR101" s="1">
        <f t="shared" si="30"/>
        <v>2.6</v>
      </c>
      <c r="CS101" s="1">
        <f t="shared" si="30"/>
        <v>2.5700000000000003</v>
      </c>
      <c r="CT101" s="1">
        <f t="shared" ref="CT101:DY101" si="31">CT7+CT8</f>
        <v>2.5500000000000003</v>
      </c>
      <c r="CU101" s="1">
        <f t="shared" si="31"/>
        <v>2.56</v>
      </c>
      <c r="CV101" s="1">
        <f t="shared" si="31"/>
        <v>4.05</v>
      </c>
      <c r="CW101" s="1">
        <f t="shared" si="31"/>
        <v>5.21</v>
      </c>
      <c r="CX101" s="1">
        <f t="shared" si="31"/>
        <v>5.23</v>
      </c>
      <c r="CY101" s="1">
        <f t="shared" si="31"/>
        <v>5.23</v>
      </c>
      <c r="CZ101" s="1">
        <f t="shared" si="31"/>
        <v>5.17</v>
      </c>
      <c r="DA101" s="1">
        <f t="shared" si="31"/>
        <v>5.12</v>
      </c>
      <c r="DB101" s="1">
        <f t="shared" si="31"/>
        <v>5.12</v>
      </c>
      <c r="DC101" s="1">
        <f t="shared" si="31"/>
        <v>4.6500000000000004</v>
      </c>
      <c r="DD101" s="1">
        <f t="shared" si="31"/>
        <v>4.5999999999999996</v>
      </c>
      <c r="DE101" s="1">
        <f t="shared" si="31"/>
        <v>4.57</v>
      </c>
      <c r="DF101" s="1">
        <f t="shared" si="31"/>
        <v>4.5599999999999996</v>
      </c>
      <c r="DG101" s="1">
        <f t="shared" si="31"/>
        <v>3.14</v>
      </c>
      <c r="DH101" s="1">
        <f t="shared" si="31"/>
        <v>2</v>
      </c>
      <c r="DI101" s="1">
        <f t="shared" si="31"/>
        <v>2.1</v>
      </c>
      <c r="DJ101" s="1">
        <f t="shared" si="31"/>
        <v>2.08</v>
      </c>
      <c r="DK101" s="1">
        <f t="shared" si="31"/>
        <v>2.0699999999999998</v>
      </c>
      <c r="DL101" s="1">
        <f t="shared" si="31"/>
        <v>2.12</v>
      </c>
      <c r="DM101" s="1">
        <f t="shared" si="31"/>
        <v>2.1</v>
      </c>
      <c r="DN101" s="1">
        <f t="shared" si="31"/>
        <v>2.09</v>
      </c>
      <c r="DO101" s="1">
        <f t="shared" si="31"/>
        <v>2.09</v>
      </c>
      <c r="DP101" s="1">
        <f t="shared" si="31"/>
        <v>2.1</v>
      </c>
      <c r="DQ101" s="1">
        <f t="shared" si="31"/>
        <v>2.87</v>
      </c>
      <c r="DR101" s="1">
        <f t="shared" si="31"/>
        <v>2.72</v>
      </c>
      <c r="DS101" s="1">
        <f t="shared" si="31"/>
        <v>2.76</v>
      </c>
      <c r="DT101" s="1">
        <f t="shared" si="31"/>
        <v>2.74</v>
      </c>
      <c r="DU101" s="1">
        <f t="shared" si="31"/>
        <v>2.7</v>
      </c>
      <c r="DV101" s="1">
        <f t="shared" si="31"/>
        <v>2.67</v>
      </c>
      <c r="DW101" s="1">
        <f t="shared" si="31"/>
        <v>2.66</v>
      </c>
      <c r="DX101" s="1">
        <f t="shared" si="31"/>
        <v>2.2599999999999998</v>
      </c>
      <c r="DY101" s="1">
        <f t="shared" si="31"/>
        <v>1.76</v>
      </c>
      <c r="DZ101" s="1">
        <f t="shared" ref="DZ101:EX101" si="32">DZ7+DZ8</f>
        <v>1.76</v>
      </c>
      <c r="EA101" s="1">
        <f t="shared" si="32"/>
        <v>1.77</v>
      </c>
      <c r="EB101" s="1">
        <f t="shared" si="32"/>
        <v>1.76</v>
      </c>
      <c r="EC101" s="1">
        <f t="shared" si="32"/>
        <v>1.85</v>
      </c>
      <c r="ED101" s="1">
        <f t="shared" si="32"/>
        <v>2.0099999999999998</v>
      </c>
      <c r="EE101" s="1">
        <f t="shared" si="32"/>
        <v>2.19</v>
      </c>
      <c r="EF101" s="1">
        <f t="shared" si="32"/>
        <v>2.19</v>
      </c>
      <c r="EG101" s="1">
        <f t="shared" si="32"/>
        <v>2.17</v>
      </c>
      <c r="EH101" s="1">
        <f t="shared" si="32"/>
        <v>2.16</v>
      </c>
      <c r="EI101" s="1">
        <f t="shared" si="32"/>
        <v>2.2000000000000002</v>
      </c>
      <c r="EJ101" s="1">
        <f t="shared" si="32"/>
        <v>2.2799999999999998</v>
      </c>
      <c r="EK101" s="1">
        <f t="shared" si="32"/>
        <v>2.36</v>
      </c>
      <c r="EL101" s="1">
        <f t="shared" si="32"/>
        <v>2.08</v>
      </c>
      <c r="EM101" s="1">
        <f t="shared" si="32"/>
        <v>1.83</v>
      </c>
      <c r="EN101" s="1">
        <f t="shared" si="32"/>
        <v>1.8900000000000001</v>
      </c>
      <c r="EO101" s="1">
        <f t="shared" si="32"/>
        <v>1.87</v>
      </c>
      <c r="EP101" s="1">
        <f t="shared" si="32"/>
        <v>1.84</v>
      </c>
      <c r="EQ101" s="1">
        <f t="shared" si="32"/>
        <v>1.82</v>
      </c>
      <c r="ER101" s="1">
        <f t="shared" si="32"/>
        <v>1.76</v>
      </c>
      <c r="ES101" s="1">
        <f t="shared" si="32"/>
        <v>1.6900000000000002</v>
      </c>
      <c r="ET101" s="1">
        <f t="shared" si="32"/>
        <v>1.7000000000000002</v>
      </c>
      <c r="EU101" s="1">
        <f t="shared" si="32"/>
        <v>1.79</v>
      </c>
      <c r="EV101" s="1">
        <f t="shared" si="32"/>
        <v>1.98</v>
      </c>
      <c r="EW101" s="1">
        <f t="shared" si="32"/>
        <v>1.8900000000000001</v>
      </c>
      <c r="EX101" s="1">
        <f t="shared" si="32"/>
        <v>1.85</v>
      </c>
      <c r="EY101" s="5">
        <f>SUM(B101:EX101)</f>
        <v>919.03000000000031</v>
      </c>
    </row>
    <row r="102" spans="1:15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5"/>
    </row>
    <row r="103" spans="1:155" x14ac:dyDescent="0.2">
      <c r="A103" t="s">
        <v>81</v>
      </c>
      <c r="B103" s="1">
        <f>IF(B98&lt;1250, B98*0.493,"na")</f>
        <v>205.83837163599995</v>
      </c>
      <c r="C103" s="1">
        <f t="shared" ref="C103:BN103" si="33">IF(C98&lt;1250, C98*0.493,"na")</f>
        <v>200.35363866899996</v>
      </c>
      <c r="D103" s="1">
        <f t="shared" si="33"/>
        <v>248.536777242</v>
      </c>
      <c r="E103" s="1">
        <f t="shared" si="33"/>
        <v>339.93125932699996</v>
      </c>
      <c r="F103" s="1">
        <f t="shared" si="33"/>
        <v>443.68189457499994</v>
      </c>
      <c r="G103" s="1">
        <f t="shared" si="33"/>
        <v>486.56070909399995</v>
      </c>
      <c r="H103" s="1">
        <f t="shared" si="33"/>
        <v>483.90001964600003</v>
      </c>
      <c r="I103" s="8">
        <f t="shared" si="33"/>
        <v>427.173011621</v>
      </c>
      <c r="J103" s="8">
        <f t="shared" si="33"/>
        <v>385.03302711500004</v>
      </c>
      <c r="K103" s="8">
        <f t="shared" si="33"/>
        <v>356.88341041300004</v>
      </c>
      <c r="L103" s="8">
        <f t="shared" si="33"/>
        <v>327.65513140299998</v>
      </c>
      <c r="M103" s="8">
        <f t="shared" si="33"/>
        <v>308.21288563099995</v>
      </c>
      <c r="N103" s="8">
        <f t="shared" si="33"/>
        <v>305.13122496199998</v>
      </c>
      <c r="O103" s="8">
        <f t="shared" si="33"/>
        <v>285.83909670399999</v>
      </c>
      <c r="P103" s="8">
        <f t="shared" si="33"/>
        <v>236.828382202</v>
      </c>
      <c r="Q103" s="8">
        <f t="shared" si="33"/>
        <v>324.88535140799996</v>
      </c>
      <c r="R103" s="8">
        <f t="shared" si="33"/>
        <v>383.90091276100003</v>
      </c>
      <c r="S103" s="8">
        <f t="shared" si="33"/>
        <v>478.02721137600003</v>
      </c>
      <c r="T103" s="8"/>
      <c r="U103" s="8">
        <f t="shared" si="33"/>
        <v>460.81089610000004</v>
      </c>
      <c r="V103" s="8">
        <f t="shared" si="33"/>
        <v>386.27154122200005</v>
      </c>
      <c r="W103" s="8">
        <f t="shared" si="33"/>
        <v>513.40606274400011</v>
      </c>
      <c r="X103" s="8">
        <f t="shared" si="33"/>
        <v>581.77180835999991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>
        <f t="shared" si="33"/>
        <v>614.97145330700005</v>
      </c>
      <c r="AR103" s="8">
        <f t="shared" si="33"/>
        <v>589.09662783800002</v>
      </c>
      <c r="AS103" s="8">
        <f t="shared" si="33"/>
        <v>580.21858573099996</v>
      </c>
      <c r="AT103" s="8">
        <f t="shared" si="33"/>
        <v>570.17294066500017</v>
      </c>
      <c r="AU103" s="8">
        <f t="shared" si="33"/>
        <v>553.52612321300001</v>
      </c>
      <c r="AV103" s="8">
        <f t="shared" si="33"/>
        <v>560.67869243500002</v>
      </c>
      <c r="AW103" s="8">
        <f t="shared" si="33"/>
        <v>593.51659370199991</v>
      </c>
      <c r="AX103" s="8"/>
      <c r="AY103" s="8"/>
      <c r="AZ103" s="8"/>
      <c r="BA103" s="8">
        <f t="shared" si="33"/>
        <v>611.59146601300006</v>
      </c>
      <c r="BB103" s="8">
        <f t="shared" si="33"/>
        <v>561.64122957899997</v>
      </c>
      <c r="BC103" s="8">
        <f t="shared" si="33"/>
        <v>527.75269502600008</v>
      </c>
      <c r="BD103" s="8">
        <f t="shared" si="33"/>
        <v>506.71925083499991</v>
      </c>
      <c r="BE103" s="8">
        <f t="shared" si="33"/>
        <v>487.61678756500004</v>
      </c>
      <c r="BF103" s="8">
        <f t="shared" si="33"/>
        <v>480.67887843099999</v>
      </c>
      <c r="BG103" s="8">
        <f t="shared" si="33"/>
        <v>550.89777850899998</v>
      </c>
      <c r="BH103" s="8"/>
      <c r="BI103" s="8">
        <f t="shared" si="33"/>
        <v>600.67990687299982</v>
      </c>
      <c r="BJ103" s="8">
        <f t="shared" si="33"/>
        <v>547.81060560700007</v>
      </c>
      <c r="BK103" s="8"/>
      <c r="BL103" s="8"/>
      <c r="BM103" s="8">
        <f t="shared" si="33"/>
        <v>552.56147553599999</v>
      </c>
      <c r="BN103" s="8">
        <f t="shared" si="33"/>
        <v>534.50399034899999</v>
      </c>
      <c r="BO103" s="8">
        <f t="shared" ref="BO103:CS103" si="34">IF(BO98&lt;1250, BO98*0.493,"na")</f>
        <v>512.96302829399997</v>
      </c>
      <c r="BP103" s="8">
        <f t="shared" si="34"/>
        <v>479.30965424800002</v>
      </c>
      <c r="BQ103" s="8">
        <f t="shared" si="34"/>
        <v>430.79079746499997</v>
      </c>
      <c r="BR103" s="8">
        <f t="shared" si="34"/>
        <v>368.11747684200003</v>
      </c>
      <c r="BS103" s="8">
        <f t="shared" si="34"/>
        <v>326.32223836200001</v>
      </c>
      <c r="BT103" s="8">
        <f t="shared" si="34"/>
        <v>302.929291734</v>
      </c>
      <c r="BU103" s="8">
        <f t="shared" si="34"/>
        <v>335.49398127499995</v>
      </c>
      <c r="BV103" s="8">
        <f t="shared" si="34"/>
        <v>414.79042626300003</v>
      </c>
      <c r="BW103" s="8">
        <f t="shared" si="34"/>
        <v>434.41209593399992</v>
      </c>
      <c r="BX103" s="8">
        <f t="shared" si="34"/>
        <v>359.42332373499994</v>
      </c>
      <c r="BY103" s="8">
        <f t="shared" si="34"/>
        <v>298.10172875299997</v>
      </c>
      <c r="BZ103" s="8">
        <f t="shared" si="34"/>
        <v>259.09675195299997</v>
      </c>
      <c r="CA103" s="8">
        <f t="shared" si="34"/>
        <v>240.92771319100004</v>
      </c>
      <c r="CB103" s="8">
        <f t="shared" si="34"/>
        <v>235.20159904299993</v>
      </c>
      <c r="CC103" s="8">
        <f t="shared" si="34"/>
        <v>219.19434950499999</v>
      </c>
      <c r="CD103" s="8">
        <f t="shared" si="34"/>
        <v>190.09863178599994</v>
      </c>
      <c r="CE103" s="8">
        <f t="shared" si="34"/>
        <v>187.61814813499996</v>
      </c>
      <c r="CF103" s="8">
        <f t="shared" si="34"/>
        <v>176.29968750099994</v>
      </c>
      <c r="CG103" s="8">
        <f t="shared" si="34"/>
        <v>158.46293123199999</v>
      </c>
      <c r="CH103" s="8">
        <f t="shared" si="34"/>
        <v>138.44778692199998</v>
      </c>
      <c r="CI103" s="8">
        <f t="shared" si="34"/>
        <v>123.46604246</v>
      </c>
      <c r="CJ103" s="8">
        <f t="shared" si="34"/>
        <v>114.33606699999999</v>
      </c>
      <c r="CK103" s="8">
        <f t="shared" si="34"/>
        <v>113.511304622</v>
      </c>
      <c r="CL103" s="8">
        <f t="shared" si="34"/>
        <v>111.14555390299999</v>
      </c>
      <c r="CM103" s="8">
        <f t="shared" si="34"/>
        <v>127.331366562</v>
      </c>
      <c r="CN103" s="8">
        <f t="shared" si="34"/>
        <v>154.01363679799999</v>
      </c>
      <c r="CO103" s="8">
        <f t="shared" si="34"/>
        <v>170.54901653000005</v>
      </c>
      <c r="CP103" s="8">
        <f t="shared" si="34"/>
        <v>142.75862230599998</v>
      </c>
      <c r="CQ103" s="8">
        <f t="shared" si="34"/>
        <v>126.28679076699999</v>
      </c>
      <c r="CR103" s="8">
        <f t="shared" si="34"/>
        <v>120.507859064</v>
      </c>
      <c r="CS103" s="8">
        <f t="shared" si="34"/>
        <v>127.33064037299999</v>
      </c>
      <c r="CT103" s="1">
        <f t="shared" ref="CT103:DZ103" si="35">IF(CT98&lt;1250, CT98*0.493,"na")</f>
        <v>121.64032147600001</v>
      </c>
      <c r="CU103" s="1">
        <f t="shared" si="35"/>
        <v>129.63682535300001</v>
      </c>
      <c r="CV103" s="1">
        <f t="shared" si="35"/>
        <v>142.72613508499998</v>
      </c>
      <c r="CW103" s="1">
        <f t="shared" si="35"/>
        <v>147.43893900499998</v>
      </c>
      <c r="CX103" s="1">
        <f t="shared" si="35"/>
        <v>147.33683623999997</v>
      </c>
      <c r="CY103" s="1">
        <f t="shared" si="35"/>
        <v>137.85659857699997</v>
      </c>
      <c r="CZ103" s="1">
        <f t="shared" si="35"/>
        <v>126.979690928</v>
      </c>
      <c r="DA103" s="1">
        <f t="shared" si="35"/>
        <v>120.83683648499999</v>
      </c>
      <c r="DB103" s="1">
        <f t="shared" si="35"/>
        <v>122.59007808799997</v>
      </c>
      <c r="DC103" s="1">
        <f t="shared" si="35"/>
        <v>123.61182502500002</v>
      </c>
      <c r="DD103" s="1">
        <f t="shared" si="35"/>
        <v>116.060016022</v>
      </c>
      <c r="DE103" s="1">
        <f t="shared" si="35"/>
        <v>107.36160438099998</v>
      </c>
      <c r="DF103" s="1">
        <f t="shared" si="35"/>
        <v>113.22459899299999</v>
      </c>
      <c r="DG103" s="1">
        <f t="shared" si="35"/>
        <v>104.94919909999999</v>
      </c>
      <c r="DH103" s="1">
        <f t="shared" si="35"/>
        <v>93.722246167999998</v>
      </c>
      <c r="DI103" s="1">
        <f t="shared" si="35"/>
        <v>95.226654894999996</v>
      </c>
      <c r="DJ103" s="1">
        <f t="shared" si="35"/>
        <v>115.433365694</v>
      </c>
      <c r="DK103" s="1">
        <f t="shared" si="35"/>
        <v>117.23417440200001</v>
      </c>
      <c r="DL103" s="1">
        <f t="shared" si="35"/>
        <v>144.75101820899999</v>
      </c>
      <c r="DM103" s="1">
        <f t="shared" si="35"/>
        <v>203.22940380399996</v>
      </c>
      <c r="DN103" s="1">
        <f t="shared" si="35"/>
        <v>171.604487132</v>
      </c>
      <c r="DO103" s="1">
        <f t="shared" si="35"/>
        <v>190.69610390899999</v>
      </c>
      <c r="DP103" s="1">
        <f t="shared" si="35"/>
        <v>201.43937059699999</v>
      </c>
      <c r="DQ103" s="1">
        <f t="shared" si="35"/>
        <v>212.13307402300001</v>
      </c>
      <c r="DR103" s="1">
        <f t="shared" si="35"/>
        <v>209.755991206</v>
      </c>
      <c r="DS103" s="1">
        <f t="shared" si="35"/>
        <v>181.868228496</v>
      </c>
      <c r="DT103" s="1">
        <f t="shared" si="35"/>
        <v>167.63348502899998</v>
      </c>
      <c r="DU103" s="1">
        <f t="shared" si="35"/>
        <v>156.33331568100002</v>
      </c>
      <c r="DV103" s="1">
        <f t="shared" si="35"/>
        <v>143.25008315999997</v>
      </c>
      <c r="DW103" s="1">
        <f t="shared" si="35"/>
        <v>132.980399667</v>
      </c>
      <c r="DX103" s="1">
        <f t="shared" si="35"/>
        <v>124.26026792500001</v>
      </c>
      <c r="DY103" s="1">
        <f t="shared" si="35"/>
        <v>115.63031524999998</v>
      </c>
      <c r="DZ103" s="1">
        <f t="shared" si="35"/>
        <v>111.03784967199999</v>
      </c>
      <c r="EA103" s="1">
        <f t="shared" ref="EA103:EX103" si="36">IF(EA98&lt;1250, EA98*0.493,"na")</f>
        <v>108.93229695800001</v>
      </c>
      <c r="EB103" s="1">
        <f t="shared" si="36"/>
        <v>109.35464562100002</v>
      </c>
      <c r="EC103" s="1">
        <f t="shared" si="36"/>
        <v>114.59390698599999</v>
      </c>
      <c r="ED103" s="1">
        <f t="shared" si="36"/>
        <v>183.73455000199999</v>
      </c>
      <c r="EE103" s="1">
        <f t="shared" si="36"/>
        <v>165.35627218000002</v>
      </c>
      <c r="EF103" s="1">
        <f t="shared" si="36"/>
        <v>132.052162012</v>
      </c>
      <c r="EG103" s="1">
        <f t="shared" si="36"/>
        <v>125.19541398899999</v>
      </c>
      <c r="EH103" s="1">
        <f t="shared" si="36"/>
        <v>121.271603818</v>
      </c>
      <c r="EI103" s="1">
        <f t="shared" si="36"/>
        <v>115.022368356</v>
      </c>
      <c r="EJ103" s="1">
        <f t="shared" si="36"/>
        <v>108.664507739</v>
      </c>
      <c r="EK103" s="1">
        <f t="shared" si="36"/>
        <v>107.50521182999999</v>
      </c>
      <c r="EL103" s="1">
        <f t="shared" si="36"/>
        <v>104.77066654500001</v>
      </c>
      <c r="EM103" s="1">
        <f t="shared" si="36"/>
        <v>108.35182199600001</v>
      </c>
      <c r="EN103" s="1">
        <f t="shared" si="36"/>
        <v>109.234113037</v>
      </c>
      <c r="EO103" s="1">
        <f t="shared" si="36"/>
        <v>106.71477654899999</v>
      </c>
      <c r="EP103" s="1">
        <f t="shared" si="36"/>
        <v>112.96315764200001</v>
      </c>
      <c r="EQ103" s="1">
        <f t="shared" si="36"/>
        <v>120.96868982800001</v>
      </c>
      <c r="ER103" s="1">
        <f t="shared" si="36"/>
        <v>112.58768884200001</v>
      </c>
      <c r="ES103" s="1">
        <f t="shared" si="36"/>
        <v>105.164778633</v>
      </c>
      <c r="ET103" s="1">
        <f t="shared" si="36"/>
        <v>102.345856398</v>
      </c>
      <c r="EU103" s="1">
        <f t="shared" si="36"/>
        <v>105.56556298299999</v>
      </c>
      <c r="EV103" s="1">
        <f t="shared" si="36"/>
        <v>298.97166472100002</v>
      </c>
      <c r="EW103" s="1">
        <f t="shared" si="36"/>
        <v>565.02952786699996</v>
      </c>
      <c r="EX103" s="1">
        <f t="shared" si="36"/>
        <v>383.55776504099998</v>
      </c>
      <c r="EY103" s="5">
        <f>SUM(B103:EX103)</f>
        <v>34072.884597233002</v>
      </c>
    </row>
    <row r="104" spans="1:155" x14ac:dyDescent="0.2">
      <c r="A104" t="s">
        <v>82</v>
      </c>
      <c r="B104" s="1">
        <f t="shared" ref="B104:AG104" si="37">B60-B62-B63-B123</f>
        <v>149.38999999999996</v>
      </c>
      <c r="C104" s="1">
        <f t="shared" si="37"/>
        <v>151.81</v>
      </c>
      <c r="D104" s="1">
        <f t="shared" si="37"/>
        <v>161.39000000000001</v>
      </c>
      <c r="E104" s="1">
        <f t="shared" si="37"/>
        <v>167.81999999999996</v>
      </c>
      <c r="F104" s="1">
        <f t="shared" si="37"/>
        <v>175.86999999999998</v>
      </c>
      <c r="G104" s="1">
        <f t="shared" si="37"/>
        <v>191.95999999999998</v>
      </c>
      <c r="H104" s="1">
        <f t="shared" si="37"/>
        <v>190.12999999999997</v>
      </c>
      <c r="I104" s="1">
        <f t="shared" si="37"/>
        <v>185.92000000000002</v>
      </c>
      <c r="J104" s="1">
        <f t="shared" si="37"/>
        <v>200.71000000000004</v>
      </c>
      <c r="K104" s="1">
        <f t="shared" si="37"/>
        <v>202.84000000000006</v>
      </c>
      <c r="L104" s="1">
        <f t="shared" si="37"/>
        <v>200.76000000000002</v>
      </c>
      <c r="M104" s="1">
        <f t="shared" si="37"/>
        <v>196.48</v>
      </c>
      <c r="N104" s="1">
        <f t="shared" si="37"/>
        <v>200.31</v>
      </c>
      <c r="O104" s="1">
        <f t="shared" si="37"/>
        <v>208.22</v>
      </c>
      <c r="P104" s="1">
        <f t="shared" si="37"/>
        <v>223.87</v>
      </c>
      <c r="Q104" s="1">
        <f t="shared" si="37"/>
        <v>237.96999999999997</v>
      </c>
      <c r="R104" s="1">
        <f t="shared" si="37"/>
        <v>259.94</v>
      </c>
      <c r="S104" s="1">
        <f t="shared" si="37"/>
        <v>267.59000000000003</v>
      </c>
      <c r="T104" s="1">
        <f t="shared" si="37"/>
        <v>301.75000000000006</v>
      </c>
      <c r="U104" s="1">
        <f t="shared" si="37"/>
        <v>403.71</v>
      </c>
      <c r="V104" s="1">
        <f t="shared" si="37"/>
        <v>415.67999999999995</v>
      </c>
      <c r="W104" s="1">
        <f t="shared" si="37"/>
        <v>397.02</v>
      </c>
      <c r="X104" s="1">
        <f t="shared" si="37"/>
        <v>412.06999999999994</v>
      </c>
      <c r="Y104" s="1">
        <f t="shared" si="37"/>
        <v>420.91000000000014</v>
      </c>
      <c r="Z104" s="1">
        <f t="shared" si="37"/>
        <v>424.79999999999995</v>
      </c>
      <c r="AA104" s="1">
        <f t="shared" si="37"/>
        <v>440.91</v>
      </c>
      <c r="AB104" s="1">
        <f t="shared" si="37"/>
        <v>493.03000000000014</v>
      </c>
      <c r="AC104" s="1">
        <f t="shared" si="37"/>
        <v>500.7600000000001</v>
      </c>
      <c r="AD104" s="1">
        <f t="shared" si="37"/>
        <v>524.55000000000007</v>
      </c>
      <c r="AE104" s="1">
        <f t="shared" si="37"/>
        <v>524.97000000000014</v>
      </c>
      <c r="AF104" s="1">
        <f t="shared" si="37"/>
        <v>522.97</v>
      </c>
      <c r="AG104" s="1">
        <f t="shared" si="37"/>
        <v>558.44000000000005</v>
      </c>
      <c r="AH104" s="1">
        <f t="shared" ref="AH104:BM104" si="38">AH60-AH62-AH63-AH123</f>
        <v>549.01</v>
      </c>
      <c r="AI104" s="1">
        <f t="shared" si="38"/>
        <v>582.37</v>
      </c>
      <c r="AJ104" s="1">
        <f t="shared" si="38"/>
        <v>552.66</v>
      </c>
      <c r="AK104" s="1">
        <f t="shared" si="38"/>
        <v>549.57000000000016</v>
      </c>
      <c r="AL104" s="1">
        <f t="shared" si="38"/>
        <v>574.9899999999999</v>
      </c>
      <c r="AM104" s="1">
        <f t="shared" si="38"/>
        <v>567.04</v>
      </c>
      <c r="AN104" s="1">
        <f t="shared" si="38"/>
        <v>547.51</v>
      </c>
      <c r="AO104" s="1">
        <f t="shared" si="38"/>
        <v>503.4899999999999</v>
      </c>
      <c r="AP104" s="1">
        <f t="shared" si="38"/>
        <v>475.33999999999992</v>
      </c>
      <c r="AQ104" s="1">
        <f t="shared" si="38"/>
        <v>474.3300000000001</v>
      </c>
      <c r="AR104" s="1">
        <f t="shared" si="38"/>
        <v>466.97000000000014</v>
      </c>
      <c r="AS104" s="1">
        <f t="shared" si="38"/>
        <v>464.65</v>
      </c>
      <c r="AT104" s="1">
        <f t="shared" si="38"/>
        <v>459.75000000000006</v>
      </c>
      <c r="AU104" s="1">
        <f t="shared" si="38"/>
        <v>439.32</v>
      </c>
      <c r="AV104" s="1">
        <f t="shared" si="38"/>
        <v>416.12000000000006</v>
      </c>
      <c r="AW104" s="1">
        <f t="shared" si="38"/>
        <v>438.19999999999987</v>
      </c>
      <c r="AX104" s="1">
        <f t="shared" si="38"/>
        <v>461.39000000000004</v>
      </c>
      <c r="AY104" s="1">
        <f t="shared" si="38"/>
        <v>459.47000000000008</v>
      </c>
      <c r="AZ104" s="1">
        <f t="shared" si="38"/>
        <v>416.66</v>
      </c>
      <c r="BA104" s="1">
        <f t="shared" si="38"/>
        <v>407.7700000000001</v>
      </c>
      <c r="BB104" s="1">
        <f t="shared" si="38"/>
        <v>409.78</v>
      </c>
      <c r="BC104" s="1">
        <f t="shared" si="38"/>
        <v>393.84999999999991</v>
      </c>
      <c r="BD104" s="1">
        <f t="shared" si="38"/>
        <v>394.12999999999994</v>
      </c>
      <c r="BE104" s="1">
        <f t="shared" si="38"/>
        <v>395.65000000000009</v>
      </c>
      <c r="BF104" s="1">
        <f t="shared" si="38"/>
        <v>412.67</v>
      </c>
      <c r="BG104" s="1">
        <f t="shared" si="38"/>
        <v>434.57</v>
      </c>
      <c r="BH104" s="1">
        <f t="shared" si="38"/>
        <v>443.10999999999996</v>
      </c>
      <c r="BI104" s="1">
        <f t="shared" si="38"/>
        <v>423.85999999999996</v>
      </c>
      <c r="BJ104" s="1">
        <f t="shared" si="38"/>
        <v>402.71000000000004</v>
      </c>
      <c r="BK104" s="1">
        <f t="shared" si="38"/>
        <v>381.83999999999992</v>
      </c>
      <c r="BL104" s="1">
        <f t="shared" si="38"/>
        <v>323.28999999999996</v>
      </c>
      <c r="BM104" s="1">
        <f t="shared" si="38"/>
        <v>300.87000000000006</v>
      </c>
      <c r="BN104" s="1">
        <f t="shared" ref="BN104:CS104" si="39">BN60-BN62-BN63-BN123</f>
        <v>312.84999999999991</v>
      </c>
      <c r="BO104" s="1">
        <f t="shared" si="39"/>
        <v>307.78999999999996</v>
      </c>
      <c r="BP104" s="1">
        <f t="shared" si="39"/>
        <v>296.28999999999996</v>
      </c>
      <c r="BQ104" s="1">
        <f t="shared" si="39"/>
        <v>277.27999999999997</v>
      </c>
      <c r="BR104" s="1">
        <f t="shared" si="39"/>
        <v>239.15000000000003</v>
      </c>
      <c r="BS104" s="1">
        <f t="shared" si="39"/>
        <v>231.34000000000003</v>
      </c>
      <c r="BT104" s="1">
        <f t="shared" si="39"/>
        <v>232.03000000000003</v>
      </c>
      <c r="BU104" s="1">
        <f t="shared" si="39"/>
        <v>268.51999999999987</v>
      </c>
      <c r="BV104" s="1">
        <f t="shared" si="39"/>
        <v>260.17</v>
      </c>
      <c r="BW104" s="1">
        <f t="shared" si="39"/>
        <v>224.57999999999993</v>
      </c>
      <c r="BX104" s="1">
        <f t="shared" si="39"/>
        <v>211.60999999999984</v>
      </c>
      <c r="BY104" s="1">
        <f t="shared" si="39"/>
        <v>197.87</v>
      </c>
      <c r="BZ104" s="1">
        <f t="shared" si="39"/>
        <v>186.63</v>
      </c>
      <c r="CA104" s="1">
        <f t="shared" si="39"/>
        <v>189.22000000000006</v>
      </c>
      <c r="CB104" s="1">
        <f t="shared" si="39"/>
        <v>198.33999999999989</v>
      </c>
      <c r="CC104" s="1">
        <f t="shared" si="39"/>
        <v>192.46999999999994</v>
      </c>
      <c r="CD104" s="1">
        <f t="shared" si="39"/>
        <v>154.9199999999999</v>
      </c>
      <c r="CE104" s="1">
        <f t="shared" si="39"/>
        <v>176.14</v>
      </c>
      <c r="CF104" s="1">
        <f t="shared" si="39"/>
        <v>163.12999999999994</v>
      </c>
      <c r="CG104" s="1">
        <f t="shared" si="39"/>
        <v>144.98000000000002</v>
      </c>
      <c r="CH104" s="1">
        <f t="shared" si="39"/>
        <v>124.60999999999996</v>
      </c>
      <c r="CI104" s="1">
        <f t="shared" si="39"/>
        <v>109.05000000000003</v>
      </c>
      <c r="CJ104" s="1">
        <f t="shared" si="39"/>
        <v>106.30999999999997</v>
      </c>
      <c r="CK104" s="1">
        <f t="shared" si="39"/>
        <v>104.22000000000001</v>
      </c>
      <c r="CL104" s="1">
        <f t="shared" si="39"/>
        <v>106.17</v>
      </c>
      <c r="CM104" s="1">
        <f t="shared" si="39"/>
        <v>133.25000000000003</v>
      </c>
      <c r="CN104" s="1">
        <f t="shared" si="39"/>
        <v>137.63</v>
      </c>
      <c r="CO104" s="1">
        <f t="shared" si="39"/>
        <v>136.14000000000004</v>
      </c>
      <c r="CP104" s="1">
        <f t="shared" si="39"/>
        <v>110.71000000000001</v>
      </c>
      <c r="CQ104" s="1">
        <f t="shared" si="39"/>
        <v>81.900000000000006</v>
      </c>
      <c r="CR104" s="1">
        <f t="shared" si="39"/>
        <v>80.510000000000005</v>
      </c>
      <c r="CS104" s="1">
        <f t="shared" si="39"/>
        <v>93.16</v>
      </c>
      <c r="CT104" s="1">
        <f t="shared" ref="CT104:DY104" si="40">CT60-CT62-CT63-CT123</f>
        <v>107.14000000000001</v>
      </c>
      <c r="CU104" s="1">
        <f t="shared" si="40"/>
        <v>105.40000000000003</v>
      </c>
      <c r="CV104" s="1">
        <f t="shared" si="40"/>
        <v>101.11999999999996</v>
      </c>
      <c r="CW104" s="1">
        <f t="shared" si="40"/>
        <v>104.36999999999998</v>
      </c>
      <c r="CX104" s="1">
        <f t="shared" si="40"/>
        <v>103.18999999999997</v>
      </c>
      <c r="CY104" s="1">
        <f t="shared" si="40"/>
        <v>103.24999999999997</v>
      </c>
      <c r="CZ104" s="1">
        <f t="shared" si="40"/>
        <v>100.35999999999999</v>
      </c>
      <c r="DA104" s="1">
        <f t="shared" si="40"/>
        <v>100.90999999999998</v>
      </c>
      <c r="DB104" s="1">
        <f t="shared" si="40"/>
        <v>99.139999999999958</v>
      </c>
      <c r="DC104" s="1">
        <f t="shared" si="40"/>
        <v>101.97</v>
      </c>
      <c r="DD104" s="1">
        <f t="shared" si="40"/>
        <v>102.02999999999999</v>
      </c>
      <c r="DE104" s="1">
        <f t="shared" si="40"/>
        <v>97.629999999999967</v>
      </c>
      <c r="DF104" s="1">
        <f t="shared" si="40"/>
        <v>105.8</v>
      </c>
      <c r="DG104" s="1">
        <f t="shared" si="40"/>
        <v>102.87</v>
      </c>
      <c r="DH104" s="1">
        <f t="shared" si="40"/>
        <v>91.840000000000018</v>
      </c>
      <c r="DI104" s="1">
        <f t="shared" si="40"/>
        <v>104.5</v>
      </c>
      <c r="DJ104" s="1">
        <f t="shared" si="40"/>
        <v>125.28999999999999</v>
      </c>
      <c r="DK104" s="1">
        <f t="shared" si="40"/>
        <v>116.61</v>
      </c>
      <c r="DL104" s="1">
        <f t="shared" si="40"/>
        <v>134.81</v>
      </c>
      <c r="DM104" s="1">
        <f t="shared" si="40"/>
        <v>140.34999999999997</v>
      </c>
      <c r="DN104" s="1">
        <f t="shared" si="40"/>
        <v>123.38000000000004</v>
      </c>
      <c r="DO104" s="1">
        <f t="shared" si="40"/>
        <v>127.50000000000001</v>
      </c>
      <c r="DP104" s="1">
        <f t="shared" si="40"/>
        <v>136.23999999999998</v>
      </c>
      <c r="DQ104" s="1">
        <f t="shared" si="40"/>
        <v>152.05000000000001</v>
      </c>
      <c r="DR104" s="1">
        <f t="shared" si="40"/>
        <v>156.98000000000002</v>
      </c>
      <c r="DS104" s="1">
        <f t="shared" si="40"/>
        <v>152.68</v>
      </c>
      <c r="DT104" s="1">
        <f t="shared" si="40"/>
        <v>149.45999999999998</v>
      </c>
      <c r="DU104" s="1">
        <f t="shared" si="40"/>
        <v>142.11000000000001</v>
      </c>
      <c r="DV104" s="1">
        <f t="shared" si="40"/>
        <v>131.63</v>
      </c>
      <c r="DW104" s="1">
        <f t="shared" si="40"/>
        <v>120.12</v>
      </c>
      <c r="DX104" s="1">
        <f t="shared" si="40"/>
        <v>116.53</v>
      </c>
      <c r="DY104" s="1">
        <f t="shared" si="40"/>
        <v>114.42999999999998</v>
      </c>
      <c r="DZ104" s="1">
        <f t="shared" ref="DZ104:EX104" si="41">DZ60-DZ62-DZ63-DZ123</f>
        <v>113.88</v>
      </c>
      <c r="EA104" s="1">
        <f t="shared" si="41"/>
        <v>114.09000000000002</v>
      </c>
      <c r="EB104" s="1">
        <f t="shared" si="41"/>
        <v>116.05000000000001</v>
      </c>
      <c r="EC104" s="1">
        <f t="shared" si="41"/>
        <v>121.58000000000001</v>
      </c>
      <c r="ED104" s="1">
        <f t="shared" si="41"/>
        <v>147.86000000000001</v>
      </c>
      <c r="EE104" s="1">
        <f t="shared" si="41"/>
        <v>138.41000000000003</v>
      </c>
      <c r="EF104" s="1">
        <f t="shared" si="41"/>
        <v>125.5</v>
      </c>
      <c r="EG104" s="1">
        <f t="shared" si="41"/>
        <v>122.85</v>
      </c>
      <c r="EH104" s="1">
        <f t="shared" si="41"/>
        <v>121.42000000000002</v>
      </c>
      <c r="EI104" s="1">
        <f t="shared" si="41"/>
        <v>119.75</v>
      </c>
      <c r="EJ104" s="1">
        <f t="shared" si="41"/>
        <v>116.48</v>
      </c>
      <c r="EK104" s="1">
        <f t="shared" si="41"/>
        <v>116.02000000000001</v>
      </c>
      <c r="EL104" s="1">
        <f t="shared" si="41"/>
        <v>115.97</v>
      </c>
      <c r="EM104" s="1">
        <f t="shared" si="41"/>
        <v>114.41000000000003</v>
      </c>
      <c r="EN104" s="1">
        <f t="shared" si="41"/>
        <v>114.82</v>
      </c>
      <c r="EO104" s="1">
        <f t="shared" si="41"/>
        <v>114.41</v>
      </c>
      <c r="EP104" s="1">
        <f t="shared" si="41"/>
        <v>116.30000000000001</v>
      </c>
      <c r="EQ104" s="1">
        <f t="shared" si="41"/>
        <v>117.22</v>
      </c>
      <c r="ER104" s="1">
        <f t="shared" si="41"/>
        <v>113.38</v>
      </c>
      <c r="ES104" s="1">
        <f t="shared" si="41"/>
        <v>110.62</v>
      </c>
      <c r="ET104" s="1">
        <f t="shared" si="41"/>
        <v>108.57000000000001</v>
      </c>
      <c r="EU104" s="1">
        <f t="shared" si="41"/>
        <v>114.03999999999999</v>
      </c>
      <c r="EV104" s="1">
        <f t="shared" si="41"/>
        <v>174.02</v>
      </c>
      <c r="EW104" s="1">
        <f t="shared" si="41"/>
        <v>120.70000000000002</v>
      </c>
      <c r="EX104" s="1">
        <f t="shared" si="41"/>
        <v>73.12</v>
      </c>
      <c r="EY104" s="5">
        <f>SUM(B104:EX104)</f>
        <v>36979.62000000001</v>
      </c>
    </row>
    <row r="105" spans="1:15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5"/>
    </row>
    <row r="106" spans="1:155" x14ac:dyDescent="0.2">
      <c r="A106" t="s">
        <v>83</v>
      </c>
      <c r="B106" s="1">
        <f>IF(B98&lt;1250, B98*0.405, "na")</f>
        <v>169.09643105999999</v>
      </c>
      <c r="C106" s="1">
        <f t="shared" ref="C106:BN106" si="42">IF(C98&lt;1250, C98*0.405, "na")</f>
        <v>164.59071736499999</v>
      </c>
      <c r="D106" s="1">
        <f t="shared" si="42"/>
        <v>204.17321457000003</v>
      </c>
      <c r="E106" s="1">
        <f t="shared" si="42"/>
        <v>279.253874295</v>
      </c>
      <c r="F106" s="1">
        <f t="shared" si="42"/>
        <v>364.48512637499999</v>
      </c>
      <c r="G106" s="1">
        <f t="shared" si="42"/>
        <v>399.71011599000002</v>
      </c>
      <c r="H106" s="1">
        <f t="shared" si="42"/>
        <v>397.52435691000005</v>
      </c>
      <c r="I106" s="8">
        <f t="shared" si="42"/>
        <v>350.92306228500007</v>
      </c>
      <c r="J106" s="8">
        <f t="shared" si="42"/>
        <v>316.30502227500006</v>
      </c>
      <c r="K106" s="8">
        <f t="shared" si="42"/>
        <v>293.18008360500005</v>
      </c>
      <c r="L106" s="8">
        <f t="shared" si="42"/>
        <v>269.16902275500001</v>
      </c>
      <c r="M106" s="8">
        <f t="shared" si="42"/>
        <v>253.19719813499998</v>
      </c>
      <c r="N106" s="8">
        <f t="shared" si="42"/>
        <v>250.66561077</v>
      </c>
      <c r="O106" s="8">
        <f t="shared" si="42"/>
        <v>234.81710783999998</v>
      </c>
      <c r="P106" s="8">
        <f t="shared" si="42"/>
        <v>194.55475617000002</v>
      </c>
      <c r="Q106" s="8">
        <f t="shared" si="42"/>
        <v>266.89364567999996</v>
      </c>
      <c r="R106" s="8">
        <f t="shared" si="42"/>
        <v>315.37498918500006</v>
      </c>
      <c r="S106" s="8">
        <f t="shared" si="42"/>
        <v>392.69983896000008</v>
      </c>
      <c r="T106" s="8"/>
      <c r="U106" s="8">
        <f t="shared" si="42"/>
        <v>378.55661850000007</v>
      </c>
      <c r="V106" s="8">
        <f t="shared" si="42"/>
        <v>317.32246287000004</v>
      </c>
      <c r="W106" s="8">
        <f t="shared" si="42"/>
        <v>421.76360124000007</v>
      </c>
      <c r="X106" s="8">
        <f t="shared" si="42"/>
        <v>477.92613059999996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>
        <f t="shared" si="42"/>
        <v>505.1996725950001</v>
      </c>
      <c r="AR106" s="8">
        <f t="shared" si="42"/>
        <v>483.94347723000004</v>
      </c>
      <c r="AS106" s="8">
        <f t="shared" si="42"/>
        <v>476.65015663500003</v>
      </c>
      <c r="AT106" s="8">
        <f t="shared" si="42"/>
        <v>468.39764902500013</v>
      </c>
      <c r="AU106" s="8">
        <f t="shared" si="42"/>
        <v>454.722271605</v>
      </c>
      <c r="AV106" s="8">
        <f t="shared" si="42"/>
        <v>460.59811447500005</v>
      </c>
      <c r="AW106" s="8">
        <f t="shared" si="42"/>
        <v>487.57448366999995</v>
      </c>
      <c r="AX106" s="8"/>
      <c r="AY106" s="8"/>
      <c r="AZ106" s="8"/>
      <c r="BA106" s="8">
        <f t="shared" si="42"/>
        <v>502.42300960500006</v>
      </c>
      <c r="BB106" s="8">
        <f t="shared" si="42"/>
        <v>461.38883971500002</v>
      </c>
      <c r="BC106" s="8">
        <f t="shared" si="42"/>
        <v>433.54937421000011</v>
      </c>
      <c r="BD106" s="8">
        <f t="shared" si="42"/>
        <v>416.27037847499997</v>
      </c>
      <c r="BE106" s="8">
        <f t="shared" si="42"/>
        <v>400.57768552500005</v>
      </c>
      <c r="BF106" s="8">
        <f t="shared" si="42"/>
        <v>394.87818613500002</v>
      </c>
      <c r="BG106" s="8">
        <f t="shared" si="42"/>
        <v>452.56308376500004</v>
      </c>
      <c r="BH106" s="8"/>
      <c r="BI106" s="8">
        <f t="shared" si="42"/>
        <v>493.45915270499989</v>
      </c>
      <c r="BJ106" s="8">
        <f t="shared" si="42"/>
        <v>450.02696809500009</v>
      </c>
      <c r="BK106" s="8"/>
      <c r="BL106" s="8"/>
      <c r="BM106" s="8">
        <f t="shared" si="42"/>
        <v>453.92981256000007</v>
      </c>
      <c r="BN106" s="8">
        <f t="shared" si="42"/>
        <v>439.09557016499997</v>
      </c>
      <c r="BO106" s="8">
        <f t="shared" ref="BO106:CV106" si="43">IF(BO98&lt;1250, BO98*0.405, "na")</f>
        <v>421.39964799000006</v>
      </c>
      <c r="BP106" s="8">
        <f t="shared" si="43"/>
        <v>393.75336708000003</v>
      </c>
      <c r="BQ106" s="8">
        <f t="shared" si="43"/>
        <v>353.89507702499998</v>
      </c>
      <c r="BR106" s="8">
        <f t="shared" si="43"/>
        <v>302.40888057000006</v>
      </c>
      <c r="BS106" s="8">
        <f t="shared" si="43"/>
        <v>268.07404977000004</v>
      </c>
      <c r="BT106" s="8">
        <f t="shared" si="43"/>
        <v>248.85672039000002</v>
      </c>
      <c r="BU106" s="8">
        <f t="shared" si="43"/>
        <v>275.60864587499998</v>
      </c>
      <c r="BV106" s="8">
        <f t="shared" si="43"/>
        <v>340.75075585500002</v>
      </c>
      <c r="BW106" s="8">
        <f t="shared" si="43"/>
        <v>356.86997738999997</v>
      </c>
      <c r="BX106" s="8">
        <f t="shared" si="43"/>
        <v>295.26662497499996</v>
      </c>
      <c r="BY106" s="8">
        <f t="shared" si="43"/>
        <v>244.890872505</v>
      </c>
      <c r="BZ106" s="8">
        <f t="shared" si="43"/>
        <v>212.848244505</v>
      </c>
      <c r="CA106" s="8">
        <f t="shared" si="43"/>
        <v>197.92236073500004</v>
      </c>
      <c r="CB106" s="8">
        <f t="shared" si="43"/>
        <v>193.21835215499996</v>
      </c>
      <c r="CC106" s="8">
        <f t="shared" si="43"/>
        <v>180.06838042499999</v>
      </c>
      <c r="CD106" s="8">
        <f t="shared" si="43"/>
        <v>156.16621880999995</v>
      </c>
      <c r="CE106" s="8">
        <f t="shared" si="43"/>
        <v>154.12849897499999</v>
      </c>
      <c r="CF106" s="8">
        <f t="shared" si="43"/>
        <v>144.83037208499996</v>
      </c>
      <c r="CG106" s="8">
        <f t="shared" si="43"/>
        <v>130.17745872</v>
      </c>
      <c r="CH106" s="8">
        <f t="shared" si="43"/>
        <v>113.73499736999999</v>
      </c>
      <c r="CI106" s="8">
        <f t="shared" si="43"/>
        <v>101.42747910000001</v>
      </c>
      <c r="CJ106" s="8">
        <f t="shared" si="43"/>
        <v>93.927194999999998</v>
      </c>
      <c r="CK106" s="8">
        <f t="shared" si="43"/>
        <v>93.249651869999994</v>
      </c>
      <c r="CL106" s="8">
        <f t="shared" si="43"/>
        <v>91.306185255000003</v>
      </c>
      <c r="CM106" s="8">
        <f t="shared" si="43"/>
        <v>104.60284677000001</v>
      </c>
      <c r="CN106" s="8">
        <f t="shared" si="43"/>
        <v>126.52235883000002</v>
      </c>
      <c r="CO106" s="8">
        <f t="shared" si="43"/>
        <v>140.10619005000004</v>
      </c>
      <c r="CP106" s="8">
        <f t="shared" si="43"/>
        <v>117.27635301000001</v>
      </c>
      <c r="CQ106" s="8">
        <f t="shared" si="43"/>
        <v>103.744726695</v>
      </c>
      <c r="CR106" s="8">
        <f t="shared" si="43"/>
        <v>98.997328440000004</v>
      </c>
      <c r="CS106" s="8">
        <f t="shared" si="43"/>
        <v>104.602250205</v>
      </c>
      <c r="CT106" s="8">
        <f t="shared" si="43"/>
        <v>99.927647460000017</v>
      </c>
      <c r="CU106" s="8">
        <f t="shared" si="43"/>
        <v>106.496783505</v>
      </c>
      <c r="CV106" s="8">
        <f t="shared" si="43"/>
        <v>117.249664725</v>
      </c>
      <c r="CW106" s="1">
        <f t="shared" ref="CW106:DZ106" si="44">IF(CW98&lt;1250, CW98*0.405, "na")</f>
        <v>121.121237925</v>
      </c>
      <c r="CX106" s="1">
        <f t="shared" si="44"/>
        <v>121.0373604</v>
      </c>
      <c r="CY106" s="1">
        <f t="shared" si="44"/>
        <v>113.24933554499999</v>
      </c>
      <c r="CZ106" s="1">
        <f t="shared" si="44"/>
        <v>104.31394488000001</v>
      </c>
      <c r="DA106" s="1">
        <f t="shared" si="44"/>
        <v>99.267583725000009</v>
      </c>
      <c r="DB106" s="1">
        <f t="shared" si="44"/>
        <v>100.70787347999999</v>
      </c>
      <c r="DC106" s="1">
        <f t="shared" si="44"/>
        <v>101.54723962500002</v>
      </c>
      <c r="DD106" s="1">
        <f t="shared" si="44"/>
        <v>95.343420870000003</v>
      </c>
      <c r="DE106" s="1">
        <f t="shared" si="44"/>
        <v>88.19766688499999</v>
      </c>
      <c r="DF106" s="1">
        <f t="shared" si="44"/>
        <v>93.014122904999994</v>
      </c>
      <c r="DG106" s="1">
        <f t="shared" si="44"/>
        <v>86.215873500000001</v>
      </c>
      <c r="DH106" s="1">
        <f t="shared" si="44"/>
        <v>76.992920280000007</v>
      </c>
      <c r="DI106" s="1">
        <f t="shared" si="44"/>
        <v>78.228793574999997</v>
      </c>
      <c r="DJ106" s="1">
        <f t="shared" si="44"/>
        <v>94.828626990000004</v>
      </c>
      <c r="DK106" s="1">
        <f t="shared" si="44"/>
        <v>96.307993170000003</v>
      </c>
      <c r="DL106" s="1">
        <f t="shared" si="44"/>
        <v>118.91310826500001</v>
      </c>
      <c r="DM106" s="1">
        <f t="shared" si="44"/>
        <v>166.95316133999998</v>
      </c>
      <c r="DN106" s="1">
        <f t="shared" si="44"/>
        <v>140.97326022000001</v>
      </c>
      <c r="DO106" s="1">
        <f t="shared" si="44"/>
        <v>156.657042765</v>
      </c>
      <c r="DP106" s="1">
        <f t="shared" si="44"/>
        <v>165.48264724500001</v>
      </c>
      <c r="DQ106" s="1">
        <f t="shared" si="44"/>
        <v>174.267535455</v>
      </c>
      <c r="DR106" s="1">
        <f t="shared" si="44"/>
        <v>172.31475951000002</v>
      </c>
      <c r="DS106" s="1">
        <f t="shared" si="44"/>
        <v>149.40493416000001</v>
      </c>
      <c r="DT106" s="1">
        <f t="shared" si="44"/>
        <v>137.71107796499999</v>
      </c>
      <c r="DU106" s="1">
        <f t="shared" si="44"/>
        <v>128.42797738500002</v>
      </c>
      <c r="DV106" s="1">
        <f t="shared" si="44"/>
        <v>117.68008859999999</v>
      </c>
      <c r="DW106" s="1">
        <f t="shared" si="44"/>
        <v>109.24353319500001</v>
      </c>
      <c r="DX106" s="1">
        <f t="shared" si="44"/>
        <v>102.079936125</v>
      </c>
      <c r="DY106" s="1">
        <f t="shared" si="44"/>
        <v>94.990421249999997</v>
      </c>
      <c r="DZ106" s="1">
        <f t="shared" si="44"/>
        <v>91.217706120000003</v>
      </c>
      <c r="EA106" s="1">
        <f t="shared" ref="EA106:EX106" si="45">IF(EA98&lt;1250, EA98*0.405, "na")</f>
        <v>89.487992430000006</v>
      </c>
      <c r="EB106" s="1">
        <f t="shared" si="45"/>
        <v>89.834952285000014</v>
      </c>
      <c r="EC106" s="1">
        <f t="shared" si="45"/>
        <v>94.139010810000002</v>
      </c>
      <c r="ED106" s="1">
        <f t="shared" si="45"/>
        <v>150.93811917000002</v>
      </c>
      <c r="EE106" s="1">
        <f t="shared" si="45"/>
        <v>135.84034530000002</v>
      </c>
      <c r="EF106" s="1">
        <f t="shared" si="45"/>
        <v>108.48098502000001</v>
      </c>
      <c r="EG106" s="1">
        <f t="shared" si="45"/>
        <v>102.848159565</v>
      </c>
      <c r="EH106" s="1">
        <f t="shared" si="45"/>
        <v>99.624745530000013</v>
      </c>
      <c r="EI106" s="1">
        <f t="shared" si="45"/>
        <v>94.490992260000013</v>
      </c>
      <c r="EJ106" s="1">
        <f t="shared" si="45"/>
        <v>89.268003315000016</v>
      </c>
      <c r="EK106" s="1">
        <f t="shared" si="45"/>
        <v>88.315640550000012</v>
      </c>
      <c r="EL106" s="1">
        <f t="shared" si="45"/>
        <v>86.069208825000018</v>
      </c>
      <c r="EM106" s="1">
        <f t="shared" si="45"/>
        <v>89.011131660000018</v>
      </c>
      <c r="EN106" s="1">
        <f t="shared" si="45"/>
        <v>89.735934645000015</v>
      </c>
      <c r="EO106" s="1">
        <f t="shared" si="45"/>
        <v>87.666297165000003</v>
      </c>
      <c r="EP106" s="1">
        <f t="shared" si="45"/>
        <v>92.799348570000021</v>
      </c>
      <c r="EQ106" s="1">
        <f t="shared" si="45"/>
        <v>99.375901380000016</v>
      </c>
      <c r="ER106" s="1">
        <f t="shared" si="45"/>
        <v>92.490900570000008</v>
      </c>
      <c r="ES106" s="1">
        <f t="shared" si="45"/>
        <v>86.392972305000001</v>
      </c>
      <c r="ET106" s="1">
        <f t="shared" si="45"/>
        <v>84.077224830000006</v>
      </c>
      <c r="EU106" s="1">
        <f t="shared" si="45"/>
        <v>86.722217055000002</v>
      </c>
      <c r="EV106" s="1">
        <f t="shared" si="45"/>
        <v>245.60552578500003</v>
      </c>
      <c r="EW106" s="1">
        <f t="shared" si="45"/>
        <v>464.17233019500003</v>
      </c>
      <c r="EX106" s="1">
        <f t="shared" si="45"/>
        <v>315.093092985</v>
      </c>
      <c r="EY106" s="5">
        <f>SUM(B106:EX106)</f>
        <v>27990.909253305006</v>
      </c>
    </row>
    <row r="107" spans="1:155" x14ac:dyDescent="0.2">
      <c r="A107" t="s">
        <v>84</v>
      </c>
      <c r="B107" s="1">
        <f t="shared" ref="B107:AG107" si="46">IF(B82&gt;0, IF(B80-B125&gt;0, B80-B125,0),B80)</f>
        <v>29.502051999999999</v>
      </c>
      <c r="C107" s="1">
        <f t="shared" si="46"/>
        <v>29.506833</v>
      </c>
      <c r="D107" s="1">
        <f t="shared" si="46"/>
        <v>30.481393999999998</v>
      </c>
      <c r="E107" s="1">
        <f t="shared" si="46"/>
        <v>30.425739</v>
      </c>
      <c r="F107" s="1">
        <f t="shared" si="46"/>
        <v>33.953274999999998</v>
      </c>
      <c r="G107" s="1">
        <f t="shared" si="46"/>
        <v>33.368557999999993</v>
      </c>
      <c r="H107" s="1">
        <f t="shared" si="46"/>
        <v>37.371622000000002</v>
      </c>
      <c r="I107" s="1">
        <f t="shared" si="46"/>
        <v>42.206696999999998</v>
      </c>
      <c r="J107" s="1">
        <f t="shared" si="46"/>
        <v>41.950054999999992</v>
      </c>
      <c r="K107" s="1">
        <f t="shared" si="46"/>
        <v>43.101441000000008</v>
      </c>
      <c r="L107" s="1">
        <f t="shared" si="46"/>
        <v>42.484870999999998</v>
      </c>
      <c r="M107" s="1">
        <f t="shared" si="46"/>
        <v>43.258267000000011</v>
      </c>
      <c r="N107" s="1">
        <f t="shared" si="46"/>
        <v>42.547433999999996</v>
      </c>
      <c r="O107" s="1">
        <f t="shared" si="46"/>
        <v>41.255327999999999</v>
      </c>
      <c r="P107" s="1">
        <f t="shared" si="46"/>
        <v>127.012114</v>
      </c>
      <c r="Q107" s="1">
        <f t="shared" si="46"/>
        <v>359.60665599999999</v>
      </c>
      <c r="R107" s="1">
        <f t="shared" si="46"/>
        <v>373.42367700000005</v>
      </c>
      <c r="S107" s="1">
        <f t="shared" si="46"/>
        <v>374.42923200000001</v>
      </c>
      <c r="T107" s="1">
        <f t="shared" si="46"/>
        <v>382.32155999999998</v>
      </c>
      <c r="U107" s="1">
        <f t="shared" si="46"/>
        <v>432.03770000000003</v>
      </c>
      <c r="V107" s="1">
        <f t="shared" si="46"/>
        <v>332.35225400000007</v>
      </c>
      <c r="W107" s="1">
        <f t="shared" si="46"/>
        <v>604.38160800000014</v>
      </c>
      <c r="X107" s="1">
        <f t="shared" si="46"/>
        <v>698.61451999999986</v>
      </c>
      <c r="Y107" s="1">
        <f t="shared" si="46"/>
        <v>739.76041600000008</v>
      </c>
      <c r="Z107" s="1">
        <f t="shared" si="46"/>
        <v>728.42279299999996</v>
      </c>
      <c r="AA107" s="1">
        <f t="shared" si="46"/>
        <v>769.4377760000001</v>
      </c>
      <c r="AB107" s="1">
        <f t="shared" si="46"/>
        <v>918.83014299999991</v>
      </c>
      <c r="AC107" s="1">
        <f t="shared" si="46"/>
        <v>968.9693299999999</v>
      </c>
      <c r="AD107" s="1">
        <f t="shared" si="46"/>
        <v>953.18613400000004</v>
      </c>
      <c r="AE107" s="1">
        <f t="shared" si="46"/>
        <v>965.4963570000001</v>
      </c>
      <c r="AF107" s="1">
        <f t="shared" si="46"/>
        <v>976.66628900000001</v>
      </c>
      <c r="AG107" s="1">
        <f t="shared" si="46"/>
        <v>981.38487199999997</v>
      </c>
      <c r="AH107" s="1">
        <f t="shared" ref="AH107:BM107" si="47">IF(AH82&gt;0, IF(AH80-AH125&gt;0, AH80-AH125,0),AH80)</f>
        <v>890.79695900000002</v>
      </c>
      <c r="AI107" s="1">
        <f t="shared" si="47"/>
        <v>784.31775300000004</v>
      </c>
      <c r="AJ107" s="1">
        <f t="shared" si="47"/>
        <v>787.57449300000007</v>
      </c>
      <c r="AK107" s="1">
        <f t="shared" si="47"/>
        <v>733.0835219999999</v>
      </c>
      <c r="AL107" s="1">
        <f t="shared" si="47"/>
        <v>672.05875200000014</v>
      </c>
      <c r="AM107" s="1">
        <f t="shared" si="47"/>
        <v>623.574524</v>
      </c>
      <c r="AN107" s="1">
        <f t="shared" si="47"/>
        <v>614.52353900000003</v>
      </c>
      <c r="AO107" s="1">
        <f t="shared" si="47"/>
        <v>607.99925500000006</v>
      </c>
      <c r="AP107" s="1">
        <f t="shared" si="47"/>
        <v>593.58365000000015</v>
      </c>
      <c r="AQ107" s="1">
        <f t="shared" si="47"/>
        <v>571.76659900000016</v>
      </c>
      <c r="AR107" s="1">
        <f t="shared" si="47"/>
        <v>524.51216599999998</v>
      </c>
      <c r="AS107" s="1">
        <f t="shared" si="47"/>
        <v>514.87396699999999</v>
      </c>
      <c r="AT107" s="1">
        <f t="shared" si="47"/>
        <v>499.09740500000021</v>
      </c>
      <c r="AU107" s="1">
        <f t="shared" si="47"/>
        <v>484.731041</v>
      </c>
      <c r="AV107" s="1">
        <f t="shared" si="47"/>
        <v>513.93929500000002</v>
      </c>
      <c r="AW107" s="1">
        <f t="shared" si="47"/>
        <v>564.39761399999998</v>
      </c>
      <c r="AX107" s="1">
        <f t="shared" si="47"/>
        <v>618.01736700000004</v>
      </c>
      <c r="AY107" s="1">
        <f t="shared" si="47"/>
        <v>668.52938400000005</v>
      </c>
      <c r="AZ107" s="1">
        <f t="shared" si="47"/>
        <v>615.63946099999998</v>
      </c>
      <c r="BA107" s="1">
        <f t="shared" si="47"/>
        <v>547.75064100000009</v>
      </c>
      <c r="BB107" s="1">
        <f t="shared" si="47"/>
        <v>450.9717030000001</v>
      </c>
      <c r="BC107" s="1">
        <f t="shared" si="47"/>
        <v>407.76228200000008</v>
      </c>
      <c r="BD107" s="1">
        <f t="shared" si="47"/>
        <v>368.27809500000006</v>
      </c>
      <c r="BE107" s="1">
        <f t="shared" si="47"/>
        <v>341.96070500000008</v>
      </c>
      <c r="BF107" s="1">
        <f t="shared" si="47"/>
        <v>318.55786699999999</v>
      </c>
      <c r="BG107" s="1">
        <f t="shared" si="47"/>
        <v>443.99971299999993</v>
      </c>
      <c r="BH107" s="1">
        <f t="shared" si="47"/>
        <v>608.93032400000016</v>
      </c>
      <c r="BI107" s="1">
        <f t="shared" si="47"/>
        <v>528.35766100000001</v>
      </c>
      <c r="BJ107" s="1">
        <f t="shared" si="47"/>
        <v>393.15769900000004</v>
      </c>
      <c r="BK107" s="1">
        <f t="shared" si="47"/>
        <v>504.52530099999996</v>
      </c>
      <c r="BL107" s="1">
        <f t="shared" si="47"/>
        <v>469.73054099999996</v>
      </c>
      <c r="BM107" s="1">
        <f t="shared" si="47"/>
        <v>356.91435199999995</v>
      </c>
      <c r="BN107" s="1">
        <f t="shared" ref="BN107:CS107" si="48">IF(BN82&gt;0, IF(BN80-BN125&gt;0, BN80-BN125,0),BN80)</f>
        <v>319.98659299999997</v>
      </c>
      <c r="BO107" s="1">
        <f t="shared" si="48"/>
        <v>287.44295799999998</v>
      </c>
      <c r="BP107" s="1">
        <f t="shared" si="48"/>
        <v>256.36053600000002</v>
      </c>
      <c r="BQ107" s="1">
        <f t="shared" si="48"/>
        <v>216.24500500000002</v>
      </c>
      <c r="BR107" s="1">
        <f t="shared" si="48"/>
        <v>189.16859400000001</v>
      </c>
      <c r="BS107" s="1">
        <f t="shared" si="48"/>
        <v>183.72123400000001</v>
      </c>
      <c r="BT107" s="1">
        <f t="shared" si="48"/>
        <v>202.54103800000004</v>
      </c>
      <c r="BU107" s="1">
        <f t="shared" si="48"/>
        <v>207.545175</v>
      </c>
      <c r="BV107" s="1">
        <f t="shared" si="48"/>
        <v>184.579891</v>
      </c>
      <c r="BW107" s="1">
        <f t="shared" si="48"/>
        <v>177.01043799999999</v>
      </c>
      <c r="BX107" s="1">
        <f t="shared" si="48"/>
        <v>173.78339500000001</v>
      </c>
      <c r="BY107" s="1">
        <f t="shared" si="48"/>
        <v>166.81882100000001</v>
      </c>
      <c r="BZ107" s="1">
        <f t="shared" si="48"/>
        <v>150.23122100000001</v>
      </c>
      <c r="CA107" s="1">
        <f t="shared" si="48"/>
        <v>139.00718699999999</v>
      </c>
      <c r="CB107" s="1">
        <f t="shared" si="48"/>
        <v>135.15235099999998</v>
      </c>
      <c r="CC107" s="1">
        <f t="shared" si="48"/>
        <v>113.96328499999998</v>
      </c>
      <c r="CD107" s="1">
        <f t="shared" si="48"/>
        <v>100.12560200000001</v>
      </c>
      <c r="CE107" s="1">
        <f t="shared" si="48"/>
        <v>101.13419500000001</v>
      </c>
      <c r="CF107" s="1">
        <f t="shared" si="48"/>
        <v>93.155856999999997</v>
      </c>
      <c r="CG107" s="1">
        <f t="shared" si="48"/>
        <v>83.815824000000006</v>
      </c>
      <c r="CH107" s="1">
        <f t="shared" si="48"/>
        <v>74.667153999999996</v>
      </c>
      <c r="CI107" s="1">
        <f t="shared" si="48"/>
        <v>65.338219999999993</v>
      </c>
      <c r="CJ107" s="1">
        <f t="shared" si="48"/>
        <v>66.188999999999993</v>
      </c>
      <c r="CK107" s="1">
        <f t="shared" si="48"/>
        <v>69.146053999999992</v>
      </c>
      <c r="CL107" s="1">
        <f t="shared" si="48"/>
        <v>65.917370999999974</v>
      </c>
      <c r="CM107" s="1">
        <f t="shared" si="48"/>
        <v>74.148634000000001</v>
      </c>
      <c r="CN107" s="1">
        <f t="shared" si="48"/>
        <v>105.060886</v>
      </c>
      <c r="CO107" s="1">
        <f t="shared" si="48"/>
        <v>105.56121</v>
      </c>
      <c r="CP107" s="1">
        <f t="shared" si="48"/>
        <v>87.72124199999999</v>
      </c>
      <c r="CQ107" s="1">
        <f t="shared" si="48"/>
        <v>74.70981900000001</v>
      </c>
      <c r="CR107" s="1">
        <f t="shared" si="48"/>
        <v>74.667848000000006</v>
      </c>
      <c r="CS107" s="1">
        <f t="shared" si="48"/>
        <v>76.447160999999994</v>
      </c>
      <c r="CT107" s="1">
        <f t="shared" ref="CT107:DY107" si="49">IF(CT82&gt;0, IF(CT80-CT125&gt;0, CT80-CT125,0),CT80)</f>
        <v>75.064931999999999</v>
      </c>
      <c r="CU107" s="1">
        <f t="shared" si="49"/>
        <v>54.505020999999999</v>
      </c>
      <c r="CV107" s="1">
        <f t="shared" si="49"/>
        <v>54.625345000000003</v>
      </c>
      <c r="CW107" s="1">
        <f t="shared" si="49"/>
        <v>54.114784999999998</v>
      </c>
      <c r="CX107" s="1">
        <f t="shared" si="49"/>
        <v>49.827680000000001</v>
      </c>
      <c r="CY107" s="1">
        <f t="shared" si="49"/>
        <v>41.237989000000006</v>
      </c>
      <c r="CZ107" s="1">
        <f t="shared" si="49"/>
        <v>32.325296000000009</v>
      </c>
      <c r="DA107" s="1">
        <f t="shared" si="49"/>
        <v>29.615145000000005</v>
      </c>
      <c r="DB107" s="1">
        <f t="shared" si="49"/>
        <v>38.281415999999993</v>
      </c>
      <c r="DC107" s="1">
        <f t="shared" si="49"/>
        <v>37.083925000000008</v>
      </c>
      <c r="DD107" s="1">
        <f t="shared" si="49"/>
        <v>27.365853999999999</v>
      </c>
      <c r="DE107" s="1">
        <f t="shared" si="49"/>
        <v>20.342017000000009</v>
      </c>
      <c r="DF107" s="1">
        <f t="shared" si="49"/>
        <v>28.374500999999995</v>
      </c>
      <c r="DG107" s="1">
        <f t="shared" si="49"/>
        <v>18.986700000000003</v>
      </c>
      <c r="DH107" s="1">
        <f t="shared" si="49"/>
        <v>15.472976000000001</v>
      </c>
      <c r="DI107" s="1">
        <f t="shared" si="49"/>
        <v>16.638514999999998</v>
      </c>
      <c r="DJ107" s="1">
        <f t="shared" si="49"/>
        <v>23.324758000000003</v>
      </c>
      <c r="DK107" s="1">
        <f t="shared" si="49"/>
        <v>20.937514</v>
      </c>
      <c r="DL107" s="1">
        <f t="shared" si="49"/>
        <v>24.782613000000001</v>
      </c>
      <c r="DM107" s="1">
        <f t="shared" si="49"/>
        <v>25.580027999999999</v>
      </c>
      <c r="DN107" s="1">
        <f t="shared" si="49"/>
        <v>21.522123999999998</v>
      </c>
      <c r="DO107" s="1">
        <f t="shared" si="49"/>
        <v>14.127513</v>
      </c>
      <c r="DP107" s="1">
        <f t="shared" si="49"/>
        <v>14.029129000000001</v>
      </c>
      <c r="DQ107" s="1">
        <f t="shared" si="49"/>
        <v>14.470211000000001</v>
      </c>
      <c r="DR107" s="1">
        <f t="shared" si="49"/>
        <v>14.438542</v>
      </c>
      <c r="DS107" s="1">
        <f t="shared" si="49"/>
        <v>14.261071999999999</v>
      </c>
      <c r="DT107" s="1">
        <f t="shared" si="49"/>
        <v>14.067353000000001</v>
      </c>
      <c r="DU107" s="1">
        <f t="shared" si="49"/>
        <v>14.026116999999999</v>
      </c>
      <c r="DV107" s="1">
        <f t="shared" si="49"/>
        <v>15.038119999999999</v>
      </c>
      <c r="DW107" s="1">
        <f t="shared" si="49"/>
        <v>16.667119</v>
      </c>
      <c r="DX107" s="1">
        <f t="shared" si="49"/>
        <v>15.519225</v>
      </c>
      <c r="DY107" s="1">
        <f t="shared" si="49"/>
        <v>15.28425</v>
      </c>
      <c r="DZ107" s="1">
        <f t="shared" ref="DZ107:EX107" si="50">IF(DZ82&gt;0, IF(DZ80-DZ125&gt;0, DZ80-DZ125,0),DZ80)</f>
        <v>14.588904000000001</v>
      </c>
      <c r="EA107" s="1">
        <f t="shared" si="50"/>
        <v>16.098005999999998</v>
      </c>
      <c r="EB107" s="1">
        <f t="shared" si="50"/>
        <v>19.004697</v>
      </c>
      <c r="EC107" s="1">
        <f t="shared" si="50"/>
        <v>21.012001999999999</v>
      </c>
      <c r="ED107" s="1">
        <f t="shared" si="50"/>
        <v>26.816713999999997</v>
      </c>
      <c r="EE107" s="1">
        <f t="shared" si="50"/>
        <v>23.808259999999997</v>
      </c>
      <c r="EF107" s="1">
        <f t="shared" si="50"/>
        <v>23.164284000000002</v>
      </c>
      <c r="EG107" s="1">
        <f t="shared" si="50"/>
        <v>22.926072999999999</v>
      </c>
      <c r="EH107" s="1">
        <f t="shared" si="50"/>
        <v>22.407025999999995</v>
      </c>
      <c r="EI107" s="1">
        <f t="shared" si="50"/>
        <v>20.361091999999999</v>
      </c>
      <c r="EJ107" s="1">
        <f t="shared" si="50"/>
        <v>18.654823</v>
      </c>
      <c r="EK107" s="1">
        <f t="shared" si="50"/>
        <v>18.683309999999999</v>
      </c>
      <c r="EL107" s="1">
        <f t="shared" si="50"/>
        <v>27.196565</v>
      </c>
      <c r="EM107" s="1">
        <f t="shared" si="50"/>
        <v>32.800572000000003</v>
      </c>
      <c r="EN107" s="1">
        <f t="shared" si="50"/>
        <v>32.390208999999999</v>
      </c>
      <c r="EO107" s="1">
        <f t="shared" si="50"/>
        <v>33.839993</v>
      </c>
      <c r="EP107" s="1">
        <f t="shared" si="50"/>
        <v>38.624194000000003</v>
      </c>
      <c r="EQ107" s="1">
        <f t="shared" si="50"/>
        <v>41.252595999999997</v>
      </c>
      <c r="ER107" s="1">
        <f t="shared" si="50"/>
        <v>32.902594000000001</v>
      </c>
      <c r="ES107" s="1">
        <f t="shared" si="50"/>
        <v>31.595981000000002</v>
      </c>
      <c r="ET107" s="1">
        <f t="shared" si="50"/>
        <v>32.318086000000001</v>
      </c>
      <c r="EU107" s="1">
        <f t="shared" si="50"/>
        <v>30.428931000000002</v>
      </c>
      <c r="EV107" s="1">
        <f t="shared" si="50"/>
        <v>49.533397000000001</v>
      </c>
      <c r="EW107" s="1">
        <f t="shared" si="50"/>
        <v>47.964518999999996</v>
      </c>
      <c r="EX107" s="1">
        <f t="shared" si="50"/>
        <v>43.377636999999993</v>
      </c>
      <c r="EY107" s="5">
        <f>SUM(B107:EX107)</f>
        <v>35846.712675999981</v>
      </c>
    </row>
    <row r="108" spans="1:15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5"/>
    </row>
    <row r="109" spans="1:155" x14ac:dyDescent="0.2">
      <c r="A109" t="s">
        <v>85</v>
      </c>
      <c r="B109" s="1">
        <f>IF(B98&lt;1250,B98*0.096,"na")</f>
        <v>40.082116991999996</v>
      </c>
      <c r="C109" s="1">
        <f t="shared" ref="C109:BN109" si="51">IF(C98&lt;1250,C98*0.096,"na")</f>
        <v>39.014095967999999</v>
      </c>
      <c r="D109" s="1">
        <f t="shared" si="51"/>
        <v>48.396613823999999</v>
      </c>
      <c r="E109" s="1">
        <f t="shared" si="51"/>
        <v>66.193510943999996</v>
      </c>
      <c r="F109" s="1">
        <f t="shared" si="51"/>
        <v>86.396474400000002</v>
      </c>
      <c r="G109" s="1">
        <f t="shared" si="51"/>
        <v>94.746101568</v>
      </c>
      <c r="H109" s="1">
        <f t="shared" si="51"/>
        <v>94.227995712000009</v>
      </c>
      <c r="I109" s="8">
        <f t="shared" si="51"/>
        <v>83.181762912000011</v>
      </c>
      <c r="J109" s="8">
        <f t="shared" si="51"/>
        <v>74.97600528000001</v>
      </c>
      <c r="K109" s="8">
        <f t="shared" si="51"/>
        <v>69.494538336000005</v>
      </c>
      <c r="L109" s="8">
        <f t="shared" si="51"/>
        <v>63.803027616000001</v>
      </c>
      <c r="M109" s="8">
        <f t="shared" si="51"/>
        <v>60.01711363199999</v>
      </c>
      <c r="N109" s="8">
        <f t="shared" si="51"/>
        <v>59.417033663999995</v>
      </c>
      <c r="O109" s="8">
        <f t="shared" si="51"/>
        <v>55.660351487999996</v>
      </c>
      <c r="P109" s="8">
        <f t="shared" si="51"/>
        <v>46.116682944000004</v>
      </c>
      <c r="Q109" s="8">
        <f t="shared" si="51"/>
        <v>63.263678975999994</v>
      </c>
      <c r="R109" s="8">
        <f t="shared" si="51"/>
        <v>74.755552992000005</v>
      </c>
      <c r="S109" s="8">
        <f t="shared" si="51"/>
        <v>93.08440627200001</v>
      </c>
      <c r="T109" s="8" t="str">
        <f t="shared" si="51"/>
        <v>na</v>
      </c>
      <c r="U109" s="8">
        <f t="shared" si="51"/>
        <v>89.731939199999999</v>
      </c>
      <c r="V109" s="8">
        <f t="shared" si="51"/>
        <v>75.217176384000012</v>
      </c>
      <c r="W109" s="8">
        <f t="shared" si="51"/>
        <v>99.973594368000022</v>
      </c>
      <c r="X109" s="8">
        <f t="shared" si="51"/>
        <v>113.28619391999999</v>
      </c>
      <c r="Y109" s="8" t="str">
        <f t="shared" si="51"/>
        <v>na</v>
      </c>
      <c r="Z109" s="8" t="str">
        <f t="shared" si="51"/>
        <v>na</v>
      </c>
      <c r="AA109" s="8" t="str">
        <f t="shared" si="51"/>
        <v>na</v>
      </c>
      <c r="AB109" s="8" t="str">
        <f t="shared" si="51"/>
        <v>na</v>
      </c>
      <c r="AC109" s="8" t="str">
        <f t="shared" si="51"/>
        <v>na</v>
      </c>
      <c r="AD109" s="8" t="str">
        <f t="shared" si="51"/>
        <v>na</v>
      </c>
      <c r="AE109" s="8" t="str">
        <f t="shared" si="51"/>
        <v>na</v>
      </c>
      <c r="AF109" s="8" t="str">
        <f t="shared" si="51"/>
        <v>na</v>
      </c>
      <c r="AG109" s="8" t="str">
        <f t="shared" si="51"/>
        <v>na</v>
      </c>
      <c r="AH109" s="8" t="str">
        <f t="shared" si="51"/>
        <v>na</v>
      </c>
      <c r="AI109" s="8" t="str">
        <f t="shared" si="51"/>
        <v>na</v>
      </c>
      <c r="AJ109" s="8" t="str">
        <f t="shared" si="51"/>
        <v>na</v>
      </c>
      <c r="AK109" s="8" t="str">
        <f t="shared" si="51"/>
        <v>na</v>
      </c>
      <c r="AL109" s="8" t="str">
        <f t="shared" si="51"/>
        <v>na</v>
      </c>
      <c r="AM109" s="8" t="str">
        <f t="shared" si="51"/>
        <v>na</v>
      </c>
      <c r="AN109" s="8" t="str">
        <f t="shared" si="51"/>
        <v>na</v>
      </c>
      <c r="AO109" s="8" t="str">
        <f t="shared" si="51"/>
        <v>na</v>
      </c>
      <c r="AP109" s="8" t="str">
        <f t="shared" si="51"/>
        <v>na</v>
      </c>
      <c r="AQ109" s="8">
        <f t="shared" si="51"/>
        <v>119.75103350400002</v>
      </c>
      <c r="AR109" s="8">
        <f t="shared" si="51"/>
        <v>114.71252793600001</v>
      </c>
      <c r="AS109" s="8">
        <f t="shared" si="51"/>
        <v>112.983740832</v>
      </c>
      <c r="AT109" s="8">
        <f t="shared" si="51"/>
        <v>111.02759088000003</v>
      </c>
      <c r="AU109" s="8">
        <f t="shared" si="51"/>
        <v>107.786019936</v>
      </c>
      <c r="AV109" s="8">
        <f t="shared" si="51"/>
        <v>109.17881232000001</v>
      </c>
      <c r="AW109" s="8">
        <f t="shared" si="51"/>
        <v>115.57321094399998</v>
      </c>
      <c r="AX109" s="8" t="str">
        <f t="shared" si="51"/>
        <v>na</v>
      </c>
      <c r="AY109" s="8" t="str">
        <f t="shared" si="51"/>
        <v>na</v>
      </c>
      <c r="AZ109" s="8" t="str">
        <f t="shared" si="51"/>
        <v>na</v>
      </c>
      <c r="BA109" s="8">
        <f t="shared" si="51"/>
        <v>119.092861536</v>
      </c>
      <c r="BB109" s="8">
        <f t="shared" si="51"/>
        <v>109.36624348799999</v>
      </c>
      <c r="BC109" s="8">
        <f t="shared" si="51"/>
        <v>102.76725907200002</v>
      </c>
      <c r="BD109" s="8">
        <f t="shared" si="51"/>
        <v>98.671497119999984</v>
      </c>
      <c r="BE109" s="8">
        <f t="shared" si="51"/>
        <v>94.951747680000011</v>
      </c>
      <c r="BF109" s="8">
        <f t="shared" si="51"/>
        <v>93.600755232000012</v>
      </c>
      <c r="BG109" s="8">
        <f t="shared" si="51"/>
        <v>107.274212448</v>
      </c>
      <c r="BH109" s="8" t="str">
        <f t="shared" si="51"/>
        <v>na</v>
      </c>
      <c r="BI109" s="8">
        <f t="shared" si="51"/>
        <v>116.96809545599997</v>
      </c>
      <c r="BJ109" s="8">
        <f t="shared" si="51"/>
        <v>106.673059104</v>
      </c>
      <c r="BK109" s="8" t="str">
        <f t="shared" si="51"/>
        <v>na</v>
      </c>
      <c r="BL109" s="8" t="str">
        <f t="shared" si="51"/>
        <v>na</v>
      </c>
      <c r="BM109" s="8">
        <f t="shared" si="51"/>
        <v>107.59817779200002</v>
      </c>
      <c r="BN109" s="8">
        <f t="shared" si="51"/>
        <v>104.08191292799999</v>
      </c>
      <c r="BO109" s="8">
        <f t="shared" ref="BO109:DC109" si="52">IF(BO98&lt;1250,BO98*0.096,"na")</f>
        <v>99.887323968000004</v>
      </c>
      <c r="BP109" s="8">
        <f t="shared" si="52"/>
        <v>93.334131456000009</v>
      </c>
      <c r="BQ109" s="8">
        <f t="shared" si="52"/>
        <v>83.886240479999998</v>
      </c>
      <c r="BR109" s="8">
        <f t="shared" si="52"/>
        <v>71.682105024000009</v>
      </c>
      <c r="BS109" s="8">
        <f t="shared" si="52"/>
        <v>63.543478464000003</v>
      </c>
      <c r="BT109" s="8">
        <f t="shared" si="52"/>
        <v>58.988259648000003</v>
      </c>
      <c r="BU109" s="8">
        <f t="shared" si="52"/>
        <v>65.329456799999988</v>
      </c>
      <c r="BV109" s="8">
        <f t="shared" si="52"/>
        <v>80.770549536000004</v>
      </c>
      <c r="BW109" s="8">
        <f t="shared" si="52"/>
        <v>84.591402047999992</v>
      </c>
      <c r="BX109" s="8">
        <f t="shared" si="52"/>
        <v>69.989125919999992</v>
      </c>
      <c r="BY109" s="8">
        <f t="shared" si="52"/>
        <v>58.048206815999997</v>
      </c>
      <c r="BZ109" s="8">
        <f t="shared" si="52"/>
        <v>50.452917215999996</v>
      </c>
      <c r="CA109" s="8">
        <f t="shared" si="52"/>
        <v>46.914929952000008</v>
      </c>
      <c r="CB109" s="8">
        <f t="shared" si="52"/>
        <v>45.799905695999989</v>
      </c>
      <c r="CC109" s="8">
        <f t="shared" si="52"/>
        <v>42.682875359999997</v>
      </c>
      <c r="CD109" s="8">
        <f t="shared" si="52"/>
        <v>37.017177791999991</v>
      </c>
      <c r="CE109" s="8">
        <f t="shared" si="52"/>
        <v>36.534162719999991</v>
      </c>
      <c r="CF109" s="8">
        <f t="shared" si="52"/>
        <v>34.330162271999988</v>
      </c>
      <c r="CG109" s="8">
        <f t="shared" si="52"/>
        <v>30.856879103999997</v>
      </c>
      <c r="CH109" s="8">
        <f t="shared" si="52"/>
        <v>26.959406783999995</v>
      </c>
      <c r="CI109" s="8">
        <f t="shared" si="52"/>
        <v>24.042069120000001</v>
      </c>
      <c r="CJ109" s="8">
        <f t="shared" si="52"/>
        <v>22.264223999999999</v>
      </c>
      <c r="CK109" s="8">
        <f t="shared" si="52"/>
        <v>22.103621183999998</v>
      </c>
      <c r="CL109" s="8">
        <f t="shared" si="52"/>
        <v>21.642947615999997</v>
      </c>
      <c r="CM109" s="8">
        <f t="shared" si="52"/>
        <v>24.794748864000002</v>
      </c>
      <c r="CN109" s="8">
        <f t="shared" si="52"/>
        <v>29.990485056000001</v>
      </c>
      <c r="CO109" s="8">
        <f t="shared" si="52"/>
        <v>33.210356160000011</v>
      </c>
      <c r="CP109" s="8">
        <f t="shared" si="52"/>
        <v>27.798839231999999</v>
      </c>
      <c r="CQ109" s="8">
        <f t="shared" si="52"/>
        <v>24.591342623999999</v>
      </c>
      <c r="CR109" s="8">
        <f t="shared" si="52"/>
        <v>23.466033408000001</v>
      </c>
      <c r="CS109" s="8">
        <f t="shared" si="52"/>
        <v>24.794607455999998</v>
      </c>
      <c r="CT109" s="8">
        <f t="shared" si="52"/>
        <v>23.686553472000003</v>
      </c>
      <c r="CU109" s="8">
        <f t="shared" si="52"/>
        <v>25.243682016000001</v>
      </c>
      <c r="CV109" s="8">
        <f t="shared" si="52"/>
        <v>27.792513119999999</v>
      </c>
      <c r="CW109" s="8">
        <f t="shared" si="52"/>
        <v>28.710219359999996</v>
      </c>
      <c r="CX109" s="8">
        <f t="shared" si="52"/>
        <v>28.690337279999998</v>
      </c>
      <c r="CY109" s="8">
        <f t="shared" si="52"/>
        <v>26.844286943999997</v>
      </c>
      <c r="CZ109" s="8">
        <f t="shared" si="52"/>
        <v>24.726268416</v>
      </c>
      <c r="DA109" s="8">
        <f t="shared" si="52"/>
        <v>23.530093919999999</v>
      </c>
      <c r="DB109" s="8">
        <f t="shared" si="52"/>
        <v>23.871495935999995</v>
      </c>
      <c r="DC109" s="8">
        <f t="shared" si="52"/>
        <v>24.070456800000002</v>
      </c>
      <c r="DD109" s="1">
        <f t="shared" ref="DD109:DZ109" si="53">IF(DD98&lt;1250,DD98*0.096,"na")</f>
        <v>22.599921984000002</v>
      </c>
      <c r="DE109" s="1">
        <f t="shared" si="53"/>
        <v>20.906113631999997</v>
      </c>
      <c r="DF109" s="1">
        <f t="shared" si="53"/>
        <v>22.047792095999998</v>
      </c>
      <c r="DG109" s="1">
        <f t="shared" si="53"/>
        <v>20.436355199999998</v>
      </c>
      <c r="DH109" s="1">
        <f t="shared" si="53"/>
        <v>18.250173696000001</v>
      </c>
      <c r="DI109" s="1">
        <f t="shared" si="53"/>
        <v>18.54312144</v>
      </c>
      <c r="DJ109" s="1">
        <f t="shared" si="53"/>
        <v>22.477896768000001</v>
      </c>
      <c r="DK109" s="1">
        <f t="shared" si="53"/>
        <v>22.828561344000001</v>
      </c>
      <c r="DL109" s="1">
        <f t="shared" si="53"/>
        <v>28.186810848</v>
      </c>
      <c r="DM109" s="1">
        <f t="shared" si="53"/>
        <v>39.574082687999997</v>
      </c>
      <c r="DN109" s="1">
        <f t="shared" si="53"/>
        <v>33.415883904000005</v>
      </c>
      <c r="DO109" s="1">
        <f t="shared" si="53"/>
        <v>37.133521248000001</v>
      </c>
      <c r="DP109" s="1">
        <f t="shared" si="53"/>
        <v>39.225516384000002</v>
      </c>
      <c r="DQ109" s="1">
        <f t="shared" si="53"/>
        <v>41.307860255999998</v>
      </c>
      <c r="DR109" s="1">
        <f t="shared" si="53"/>
        <v>40.844980032000002</v>
      </c>
      <c r="DS109" s="1">
        <f t="shared" si="53"/>
        <v>35.414502912000003</v>
      </c>
      <c r="DT109" s="1">
        <f t="shared" si="53"/>
        <v>32.642625887999998</v>
      </c>
      <c r="DU109" s="1">
        <f t="shared" si="53"/>
        <v>30.442187232000006</v>
      </c>
      <c r="DV109" s="1">
        <f t="shared" si="53"/>
        <v>27.894539519999999</v>
      </c>
      <c r="DW109" s="1">
        <f t="shared" si="53"/>
        <v>25.894763424000001</v>
      </c>
      <c r="DX109" s="1">
        <f t="shared" si="53"/>
        <v>24.196725600000001</v>
      </c>
      <c r="DY109" s="1">
        <f t="shared" si="53"/>
        <v>22.516247999999997</v>
      </c>
      <c r="DZ109" s="1">
        <f t="shared" si="53"/>
        <v>21.621974783999999</v>
      </c>
      <c r="EA109" s="1">
        <f t="shared" ref="EA109:EX109" si="54">IF(EA98&lt;1250,EA98*0.096,"na")</f>
        <v>21.211968576</v>
      </c>
      <c r="EB109" s="1">
        <f t="shared" si="54"/>
        <v>21.294210912000004</v>
      </c>
      <c r="EC109" s="1">
        <f t="shared" si="54"/>
        <v>22.314432192000002</v>
      </c>
      <c r="ED109" s="1">
        <f t="shared" si="54"/>
        <v>35.777924544000001</v>
      </c>
      <c r="EE109" s="1">
        <f t="shared" si="54"/>
        <v>32.199192960000005</v>
      </c>
      <c r="EF109" s="1">
        <f t="shared" si="54"/>
        <v>25.714011264</v>
      </c>
      <c r="EG109" s="1">
        <f t="shared" si="54"/>
        <v>24.378823007999998</v>
      </c>
      <c r="EH109" s="1">
        <f t="shared" si="54"/>
        <v>23.614754496000003</v>
      </c>
      <c r="EI109" s="1">
        <f t="shared" si="54"/>
        <v>22.397864832</v>
      </c>
      <c r="EJ109" s="1">
        <f t="shared" si="54"/>
        <v>21.159823008</v>
      </c>
      <c r="EK109" s="1">
        <f t="shared" si="54"/>
        <v>20.934077760000001</v>
      </c>
      <c r="EL109" s="1">
        <f t="shared" si="54"/>
        <v>20.401590240000001</v>
      </c>
      <c r="EM109" s="1">
        <f t="shared" si="54"/>
        <v>21.098934912000004</v>
      </c>
      <c r="EN109" s="1">
        <f t="shared" si="54"/>
        <v>21.270740064000002</v>
      </c>
      <c r="EO109" s="1">
        <f t="shared" si="54"/>
        <v>20.780159328</v>
      </c>
      <c r="EP109" s="1">
        <f t="shared" si="54"/>
        <v>21.996882624000005</v>
      </c>
      <c r="EQ109" s="1">
        <f t="shared" si="54"/>
        <v>23.555769216000002</v>
      </c>
      <c r="ER109" s="1">
        <f t="shared" si="54"/>
        <v>21.923769024000002</v>
      </c>
      <c r="ES109" s="1">
        <f t="shared" si="54"/>
        <v>20.478334176000001</v>
      </c>
      <c r="ET109" s="1">
        <f t="shared" si="54"/>
        <v>19.929416256</v>
      </c>
      <c r="EU109" s="1">
        <f t="shared" si="54"/>
        <v>20.556377376</v>
      </c>
      <c r="EV109" s="1">
        <f t="shared" si="54"/>
        <v>58.217606112000006</v>
      </c>
      <c r="EW109" s="1">
        <f t="shared" si="54"/>
        <v>110.026033824</v>
      </c>
      <c r="EX109" s="1">
        <f t="shared" si="54"/>
        <v>74.688733151999998</v>
      </c>
      <c r="EY109" s="5">
        <f>SUM(B109:EX109)</f>
        <v>6634.8821933760019</v>
      </c>
    </row>
    <row r="110" spans="1:155" x14ac:dyDescent="0.2">
      <c r="A110" t="s">
        <v>86</v>
      </c>
      <c r="B110" s="1">
        <f t="shared" ref="B110:AG110" si="55">IF(B82&gt;0,IF(B93-B127&gt;0,B93-B127,0),B93)</f>
        <v>50.629999999999995</v>
      </c>
      <c r="C110" s="1">
        <f t="shared" si="55"/>
        <v>50.08</v>
      </c>
      <c r="D110" s="1">
        <f t="shared" si="55"/>
        <v>49.26</v>
      </c>
      <c r="E110" s="1">
        <f t="shared" si="55"/>
        <v>48.269999999999996</v>
      </c>
      <c r="F110" s="1">
        <f t="shared" si="55"/>
        <v>47.14</v>
      </c>
      <c r="G110" s="1">
        <f t="shared" si="55"/>
        <v>48.11</v>
      </c>
      <c r="H110" s="1">
        <f t="shared" si="55"/>
        <v>51.940000000000005</v>
      </c>
      <c r="I110" s="1">
        <f t="shared" si="55"/>
        <v>55.25</v>
      </c>
      <c r="J110" s="1">
        <f t="shared" si="55"/>
        <v>58.24</v>
      </c>
      <c r="K110" s="1">
        <f t="shared" si="55"/>
        <v>59.459999999999994</v>
      </c>
      <c r="L110" s="1">
        <f t="shared" si="55"/>
        <v>61.57</v>
      </c>
      <c r="M110" s="1">
        <f t="shared" si="55"/>
        <v>61.04</v>
      </c>
      <c r="N110" s="1">
        <f t="shared" si="55"/>
        <v>69.77</v>
      </c>
      <c r="O110" s="1">
        <f t="shared" si="55"/>
        <v>67.42</v>
      </c>
      <c r="P110" s="1">
        <f t="shared" si="55"/>
        <v>64.400000000000006</v>
      </c>
      <c r="Q110" s="1">
        <f t="shared" si="55"/>
        <v>59.62</v>
      </c>
      <c r="R110" s="1">
        <f t="shared" si="55"/>
        <v>64.34</v>
      </c>
      <c r="S110" s="1">
        <f t="shared" si="55"/>
        <v>71.84</v>
      </c>
      <c r="T110" s="1">
        <f t="shared" si="55"/>
        <v>71.97</v>
      </c>
      <c r="U110" s="1">
        <f t="shared" si="55"/>
        <v>73.009999999999991</v>
      </c>
      <c r="V110" s="1">
        <f t="shared" si="55"/>
        <v>22.269999999999989</v>
      </c>
      <c r="W110" s="1">
        <f t="shared" si="55"/>
        <v>27.260000000000005</v>
      </c>
      <c r="X110" s="1">
        <f t="shared" si="55"/>
        <v>56.550000000000004</v>
      </c>
      <c r="Y110" s="1">
        <f t="shared" si="55"/>
        <v>76.84999999999998</v>
      </c>
      <c r="Z110" s="1">
        <f t="shared" si="55"/>
        <v>107.72</v>
      </c>
      <c r="AA110" s="1">
        <f t="shared" si="55"/>
        <v>167.25000000000003</v>
      </c>
      <c r="AB110" s="1">
        <f t="shared" si="55"/>
        <v>215.97000000000003</v>
      </c>
      <c r="AC110" s="1">
        <f t="shared" si="55"/>
        <v>210.76</v>
      </c>
      <c r="AD110" s="1">
        <f t="shared" si="55"/>
        <v>219.14999999999998</v>
      </c>
      <c r="AE110" s="1">
        <f t="shared" si="55"/>
        <v>216.88000000000002</v>
      </c>
      <c r="AF110" s="1">
        <f t="shared" si="55"/>
        <v>224.63000000000002</v>
      </c>
      <c r="AG110" s="1">
        <f t="shared" si="55"/>
        <v>230.41999999999996</v>
      </c>
      <c r="AH110" s="1">
        <f t="shared" ref="AH110:BM110" si="56">IF(AH82&gt;0,IF(AH93-AH127&gt;0,AH93-AH127,0),AH93)</f>
        <v>206.07999999999998</v>
      </c>
      <c r="AI110" s="1">
        <f t="shared" si="56"/>
        <v>206.86999999999998</v>
      </c>
      <c r="AJ110" s="1">
        <f t="shared" si="56"/>
        <v>205.87000000000003</v>
      </c>
      <c r="AK110" s="1">
        <f t="shared" si="56"/>
        <v>196.64000000000001</v>
      </c>
      <c r="AL110" s="1">
        <f t="shared" si="56"/>
        <v>193.57999999999993</v>
      </c>
      <c r="AM110" s="1">
        <f t="shared" si="56"/>
        <v>176.52999999999997</v>
      </c>
      <c r="AN110" s="1">
        <f t="shared" si="56"/>
        <v>161.26</v>
      </c>
      <c r="AO110" s="1">
        <f t="shared" si="56"/>
        <v>156.29000000000002</v>
      </c>
      <c r="AP110" s="1">
        <f t="shared" si="56"/>
        <v>177.56000000000003</v>
      </c>
      <c r="AQ110" s="1">
        <f t="shared" si="56"/>
        <v>180.35999999999996</v>
      </c>
      <c r="AR110" s="1">
        <f t="shared" si="56"/>
        <v>182.43</v>
      </c>
      <c r="AS110" s="1">
        <f t="shared" si="56"/>
        <v>176.55999999999995</v>
      </c>
      <c r="AT110" s="1">
        <f t="shared" si="56"/>
        <v>177.01</v>
      </c>
      <c r="AU110" s="1">
        <f t="shared" si="56"/>
        <v>178.25999999999993</v>
      </c>
      <c r="AV110" s="1">
        <f t="shared" si="56"/>
        <v>186.41999999999996</v>
      </c>
      <c r="AW110" s="1">
        <f t="shared" si="56"/>
        <v>179.07999999999993</v>
      </c>
      <c r="AX110" s="1">
        <f t="shared" si="56"/>
        <v>199.85000000000002</v>
      </c>
      <c r="AY110" s="1">
        <f t="shared" si="56"/>
        <v>217.64</v>
      </c>
      <c r="AZ110" s="1">
        <f t="shared" si="56"/>
        <v>213.01999999999998</v>
      </c>
      <c r="BA110" s="1">
        <f t="shared" si="56"/>
        <v>199.89999999999998</v>
      </c>
      <c r="BB110" s="1">
        <f t="shared" si="56"/>
        <v>188.31</v>
      </c>
      <c r="BC110" s="1">
        <f t="shared" si="56"/>
        <v>183.74</v>
      </c>
      <c r="BD110" s="1">
        <f t="shared" si="56"/>
        <v>181.28999999999996</v>
      </c>
      <c r="BE110" s="1">
        <f t="shared" si="56"/>
        <v>173.69</v>
      </c>
      <c r="BF110" s="1">
        <f t="shared" si="56"/>
        <v>167.83</v>
      </c>
      <c r="BG110" s="1">
        <f t="shared" si="56"/>
        <v>159.70999999999995</v>
      </c>
      <c r="BH110" s="1">
        <f t="shared" si="56"/>
        <v>175.17000000000002</v>
      </c>
      <c r="BI110" s="1">
        <f t="shared" si="56"/>
        <v>179.07999999999998</v>
      </c>
      <c r="BJ110" s="1">
        <f t="shared" si="56"/>
        <v>172.47000000000003</v>
      </c>
      <c r="BK110" s="1">
        <f t="shared" si="56"/>
        <v>227.17000000000002</v>
      </c>
      <c r="BL110" s="1">
        <f t="shared" si="56"/>
        <v>263.81</v>
      </c>
      <c r="BM110" s="1">
        <f t="shared" si="56"/>
        <v>258.64999999999998</v>
      </c>
      <c r="BN110" s="1">
        <f t="shared" ref="BN110:CS110" si="57">IF(BN82&gt;0,IF(BN93-BN127&gt;0,BN93-BN127,0),BN93)</f>
        <v>258.08999999999997</v>
      </c>
      <c r="BO110" s="1">
        <f t="shared" si="57"/>
        <v>259.16000000000003</v>
      </c>
      <c r="BP110" s="1">
        <f t="shared" si="57"/>
        <v>247.66000000000003</v>
      </c>
      <c r="BQ110" s="1">
        <f t="shared" si="57"/>
        <v>200.51999999999998</v>
      </c>
      <c r="BR110" s="1">
        <f t="shared" si="57"/>
        <v>164.7</v>
      </c>
      <c r="BS110" s="1">
        <f t="shared" si="57"/>
        <v>127.28</v>
      </c>
      <c r="BT110" s="1">
        <f t="shared" si="57"/>
        <v>91.390000000000015</v>
      </c>
      <c r="BU110" s="1">
        <f t="shared" si="57"/>
        <v>82.97</v>
      </c>
      <c r="BV110" s="1">
        <f t="shared" si="57"/>
        <v>85.320000000000007</v>
      </c>
      <c r="BW110" s="1">
        <f t="shared" si="57"/>
        <v>63.39</v>
      </c>
      <c r="BX110" s="1">
        <f t="shared" si="57"/>
        <v>62.579999999999991</v>
      </c>
      <c r="BY110" s="1">
        <f t="shared" si="57"/>
        <v>21.950000000000003</v>
      </c>
      <c r="BZ110" s="1">
        <f t="shared" si="57"/>
        <v>20.170000000000002</v>
      </c>
      <c r="CA110" s="1">
        <f t="shared" si="57"/>
        <v>19.98</v>
      </c>
      <c r="CB110" s="1">
        <f t="shared" si="57"/>
        <v>16.13</v>
      </c>
      <c r="CC110" s="1">
        <f t="shared" si="57"/>
        <v>13.76</v>
      </c>
      <c r="CD110" s="1">
        <f t="shared" si="57"/>
        <v>14.170000000000003</v>
      </c>
      <c r="CE110" s="1">
        <f t="shared" si="57"/>
        <v>13.780000000000001</v>
      </c>
      <c r="CF110" s="1">
        <f t="shared" si="57"/>
        <v>14.74</v>
      </c>
      <c r="CG110" s="1">
        <f t="shared" si="57"/>
        <v>9.0699999999999967</v>
      </c>
      <c r="CH110" s="1">
        <f t="shared" si="57"/>
        <v>9</v>
      </c>
      <c r="CI110" s="1">
        <f t="shared" si="57"/>
        <v>11.530000000000001</v>
      </c>
      <c r="CJ110" s="1">
        <f t="shared" si="57"/>
        <v>8.9499999999999993</v>
      </c>
      <c r="CK110" s="1">
        <f t="shared" si="57"/>
        <v>9.4399999999999977</v>
      </c>
      <c r="CL110" s="1">
        <f t="shared" si="57"/>
        <v>7.8299999999999992</v>
      </c>
      <c r="CM110" s="1">
        <f t="shared" si="57"/>
        <v>7.1899999999999995</v>
      </c>
      <c r="CN110" s="1">
        <f t="shared" si="57"/>
        <v>7.9799999999999995</v>
      </c>
      <c r="CO110" s="1">
        <f t="shared" si="57"/>
        <v>10.690000000000001</v>
      </c>
      <c r="CP110" s="1">
        <f t="shared" si="57"/>
        <v>10.52</v>
      </c>
      <c r="CQ110" s="1">
        <f t="shared" si="57"/>
        <v>10.969999999999999</v>
      </c>
      <c r="CR110" s="1">
        <f t="shared" si="57"/>
        <v>13.66</v>
      </c>
      <c r="CS110" s="1">
        <f t="shared" si="57"/>
        <v>13.099999999999998</v>
      </c>
      <c r="CT110" s="1">
        <f t="shared" ref="CT110:DY110" si="58">IF(CT82&gt;0,IF(CT93-CT127&gt;0,CT93-CT127,0),CT93)</f>
        <v>4.9800000000000004</v>
      </c>
      <c r="CU110" s="1">
        <f t="shared" si="58"/>
        <v>1.4899999999999998</v>
      </c>
      <c r="CV110" s="1">
        <f t="shared" si="58"/>
        <v>4.7100000000000009</v>
      </c>
      <c r="CW110" s="1">
        <f t="shared" si="58"/>
        <v>5.37</v>
      </c>
      <c r="CX110" s="1">
        <f t="shared" si="58"/>
        <v>5.61</v>
      </c>
      <c r="CY110" s="1">
        <f t="shared" si="58"/>
        <v>3.91</v>
      </c>
      <c r="CZ110" s="1">
        <f t="shared" si="58"/>
        <v>3.71</v>
      </c>
      <c r="DA110" s="1">
        <f t="shared" si="58"/>
        <v>0.45999999999999996</v>
      </c>
      <c r="DB110" s="1">
        <f t="shared" si="58"/>
        <v>0.11999999999999966</v>
      </c>
      <c r="DC110" s="1">
        <f t="shared" si="58"/>
        <v>2.9999999999999805E-2</v>
      </c>
      <c r="DD110" s="1">
        <f t="shared" si="58"/>
        <v>0</v>
      </c>
      <c r="DE110" s="1">
        <f t="shared" si="58"/>
        <v>0</v>
      </c>
      <c r="DF110" s="1">
        <f t="shared" si="58"/>
        <v>0</v>
      </c>
      <c r="DG110" s="1">
        <f t="shared" si="58"/>
        <v>0</v>
      </c>
      <c r="DH110" s="1">
        <f t="shared" si="58"/>
        <v>0</v>
      </c>
      <c r="DI110" s="1">
        <f t="shared" si="58"/>
        <v>1.9189999999999992</v>
      </c>
      <c r="DJ110" s="1">
        <f t="shared" si="58"/>
        <v>5.45</v>
      </c>
      <c r="DK110" s="1">
        <f t="shared" si="58"/>
        <v>3.18</v>
      </c>
      <c r="DL110" s="1">
        <f t="shared" si="58"/>
        <v>3.9</v>
      </c>
      <c r="DM110" s="1">
        <f t="shared" si="58"/>
        <v>1.2</v>
      </c>
      <c r="DN110" s="1">
        <f t="shared" si="58"/>
        <v>0.09</v>
      </c>
      <c r="DO110" s="1">
        <f t="shared" si="58"/>
        <v>1.0900000000000001</v>
      </c>
      <c r="DP110" s="1">
        <f t="shared" si="58"/>
        <v>1.23</v>
      </c>
      <c r="DQ110" s="1">
        <f t="shared" si="58"/>
        <v>1.9</v>
      </c>
      <c r="DR110" s="1">
        <f t="shared" si="58"/>
        <v>1.33</v>
      </c>
      <c r="DS110" s="1">
        <f t="shared" si="58"/>
        <v>1.2</v>
      </c>
      <c r="DT110" s="1">
        <f t="shared" si="58"/>
        <v>0.76</v>
      </c>
      <c r="DU110" s="1">
        <f t="shared" si="58"/>
        <v>0.27</v>
      </c>
      <c r="DV110" s="1">
        <f t="shared" si="58"/>
        <v>0.23</v>
      </c>
      <c r="DW110" s="1">
        <f t="shared" si="58"/>
        <v>1.29</v>
      </c>
      <c r="DX110" s="1">
        <f t="shared" si="58"/>
        <v>1.74</v>
      </c>
      <c r="DY110" s="1">
        <f t="shared" si="58"/>
        <v>7.0000000000000007E-2</v>
      </c>
      <c r="DZ110" s="1">
        <f t="shared" ref="DZ110:EX110" si="59">IF(DZ82&gt;0,IF(DZ93-DZ127&gt;0,DZ93-DZ127,0),DZ93)</f>
        <v>0</v>
      </c>
      <c r="EA110" s="1">
        <f t="shared" si="59"/>
        <v>0</v>
      </c>
      <c r="EB110" s="1">
        <f t="shared" si="59"/>
        <v>0</v>
      </c>
      <c r="EC110" s="1">
        <f t="shared" si="59"/>
        <v>0</v>
      </c>
      <c r="ED110" s="1">
        <f t="shared" si="59"/>
        <v>0</v>
      </c>
      <c r="EE110" s="1">
        <f t="shared" si="59"/>
        <v>0</v>
      </c>
      <c r="EF110" s="1">
        <f t="shared" si="59"/>
        <v>0</v>
      </c>
      <c r="EG110" s="1">
        <f t="shared" si="59"/>
        <v>0</v>
      </c>
      <c r="EH110" s="1">
        <f t="shared" si="59"/>
        <v>0</v>
      </c>
      <c r="EI110" s="1">
        <f t="shared" si="59"/>
        <v>0</v>
      </c>
      <c r="EJ110" s="1">
        <f t="shared" si="59"/>
        <v>0</v>
      </c>
      <c r="EK110" s="1">
        <f t="shared" si="59"/>
        <v>0</v>
      </c>
      <c r="EL110" s="1">
        <f t="shared" si="59"/>
        <v>0.27</v>
      </c>
      <c r="EM110" s="1">
        <f t="shared" si="59"/>
        <v>0.74</v>
      </c>
      <c r="EN110" s="1">
        <f t="shared" si="59"/>
        <v>0.47</v>
      </c>
      <c r="EO110" s="1">
        <f t="shared" si="59"/>
        <v>0.34</v>
      </c>
      <c r="EP110" s="1">
        <f t="shared" si="59"/>
        <v>0.37</v>
      </c>
      <c r="EQ110" s="1">
        <f t="shared" si="59"/>
        <v>0.08</v>
      </c>
      <c r="ER110" s="1">
        <f t="shared" si="59"/>
        <v>0.33</v>
      </c>
      <c r="ES110" s="1">
        <f t="shared" si="59"/>
        <v>0.41</v>
      </c>
      <c r="ET110" s="1">
        <f t="shared" si="59"/>
        <v>9.9999999999999534E-3</v>
      </c>
      <c r="EU110" s="1">
        <f t="shared" si="59"/>
        <v>0</v>
      </c>
      <c r="EV110" s="1">
        <f t="shared" si="59"/>
        <v>1.9</v>
      </c>
      <c r="EW110" s="1">
        <f t="shared" si="59"/>
        <v>6.55</v>
      </c>
      <c r="EX110" s="1">
        <f t="shared" si="59"/>
        <v>12.66</v>
      </c>
      <c r="EY110" s="5">
        <f>SUM(B110:EX110)</f>
        <v>11050.239000000001</v>
      </c>
    </row>
    <row r="111" spans="1:15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</row>
    <row r="112" spans="1:15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</row>
    <row r="113" spans="1:155" x14ac:dyDescent="0.2">
      <c r="A113" t="s">
        <v>87</v>
      </c>
      <c r="B113" s="1" t="s">
        <v>88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 t="s">
        <v>88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 t="s">
        <v>88</v>
      </c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 t="s">
        <v>88</v>
      </c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 t="s">
        <v>88</v>
      </c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</row>
    <row r="114" spans="1:155" x14ac:dyDescent="0.2">
      <c r="B114" s="1" t="s">
        <v>89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 t="s">
        <v>89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 t="s">
        <v>89</v>
      </c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 t="s">
        <v>89</v>
      </c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 t="s">
        <v>89</v>
      </c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</row>
    <row r="115" spans="1:15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</row>
    <row r="116" spans="1:155" x14ac:dyDescent="0.2">
      <c r="B116" s="1">
        <v>1250</v>
      </c>
      <c r="C116" s="1">
        <v>1250</v>
      </c>
      <c r="D116" s="1">
        <v>1250</v>
      </c>
      <c r="E116" s="1">
        <v>1250</v>
      </c>
      <c r="F116" s="1">
        <v>1250</v>
      </c>
      <c r="G116" s="1">
        <v>1250</v>
      </c>
      <c r="H116" s="1">
        <v>1250</v>
      </c>
      <c r="I116" s="1">
        <v>1250</v>
      </c>
      <c r="J116" s="1">
        <v>1250</v>
      </c>
      <c r="K116" s="1">
        <v>1250</v>
      </c>
      <c r="L116" s="1">
        <v>1250</v>
      </c>
      <c r="M116" s="1">
        <v>1250</v>
      </c>
      <c r="N116" s="1">
        <v>1250</v>
      </c>
      <c r="O116" s="1">
        <v>1250</v>
      </c>
      <c r="P116" s="1">
        <v>1250</v>
      </c>
      <c r="Q116" s="1">
        <v>1250</v>
      </c>
      <c r="R116" s="1">
        <v>1250</v>
      </c>
      <c r="S116" s="1">
        <v>1250</v>
      </c>
      <c r="T116" s="1">
        <v>1250</v>
      </c>
      <c r="U116" s="1">
        <v>1250</v>
      </c>
      <c r="V116" s="1">
        <v>1250</v>
      </c>
      <c r="W116" s="1">
        <v>1250</v>
      </c>
      <c r="X116" s="1">
        <v>1250</v>
      </c>
      <c r="Y116" s="1">
        <v>1250</v>
      </c>
      <c r="Z116" s="1">
        <v>1250</v>
      </c>
      <c r="AA116" s="1">
        <v>1250</v>
      </c>
      <c r="AB116" s="1">
        <v>1250</v>
      </c>
      <c r="AC116" s="1">
        <v>1250</v>
      </c>
      <c r="AD116" s="1">
        <v>1250</v>
      </c>
      <c r="AE116" s="1">
        <v>1250</v>
      </c>
      <c r="AF116" s="1">
        <v>1250</v>
      </c>
      <c r="AG116" s="1">
        <v>1250</v>
      </c>
      <c r="AH116" s="1">
        <v>1250</v>
      </c>
      <c r="AI116" s="1">
        <v>1250</v>
      </c>
      <c r="AJ116" s="1">
        <v>1250</v>
      </c>
      <c r="AK116" s="1">
        <v>1250</v>
      </c>
      <c r="AL116" s="1">
        <v>1250</v>
      </c>
      <c r="AM116" s="1">
        <v>1250</v>
      </c>
      <c r="AN116" s="1">
        <v>1250</v>
      </c>
      <c r="AO116" s="1">
        <v>1250</v>
      </c>
      <c r="AP116" s="1">
        <v>1250</v>
      </c>
      <c r="AQ116" s="1">
        <v>1250</v>
      </c>
      <c r="AR116" s="1">
        <v>1250</v>
      </c>
      <c r="AS116" s="1">
        <v>1250</v>
      </c>
      <c r="AT116" s="1">
        <v>1250</v>
      </c>
      <c r="AU116" s="1">
        <v>1250</v>
      </c>
      <c r="AV116" s="1">
        <v>1250</v>
      </c>
      <c r="AW116" s="1">
        <v>1250</v>
      </c>
      <c r="AX116" s="1">
        <v>1250</v>
      </c>
      <c r="AY116" s="1">
        <v>1250</v>
      </c>
      <c r="AZ116" s="1">
        <v>1250</v>
      </c>
      <c r="BA116" s="1">
        <v>1250</v>
      </c>
      <c r="BB116" s="1">
        <v>1250</v>
      </c>
      <c r="BC116" s="1">
        <v>1250</v>
      </c>
      <c r="BD116" s="1">
        <v>1250</v>
      </c>
      <c r="BE116" s="1">
        <v>1250</v>
      </c>
      <c r="BF116" s="1">
        <v>1250</v>
      </c>
      <c r="BG116" s="1">
        <v>1250</v>
      </c>
      <c r="BH116" s="1">
        <v>1250</v>
      </c>
      <c r="BI116" s="1">
        <v>1250</v>
      </c>
      <c r="BJ116" s="1">
        <v>1250</v>
      </c>
      <c r="BK116" s="1">
        <v>1250</v>
      </c>
      <c r="BL116" s="1">
        <v>1250</v>
      </c>
      <c r="BM116" s="1">
        <v>1250</v>
      </c>
      <c r="BN116" s="1">
        <v>1250</v>
      </c>
      <c r="BO116" s="1">
        <v>1250</v>
      </c>
      <c r="BP116" s="1">
        <v>1250</v>
      </c>
      <c r="BQ116" s="1">
        <v>1250</v>
      </c>
      <c r="BR116" s="1">
        <v>1250</v>
      </c>
      <c r="BS116" s="1">
        <v>1250</v>
      </c>
      <c r="BT116" s="1">
        <v>1250</v>
      </c>
      <c r="BU116" s="1">
        <v>1250</v>
      </c>
      <c r="BV116" s="1">
        <v>1250</v>
      </c>
      <c r="BW116" s="1">
        <v>1250</v>
      </c>
      <c r="BX116" s="1">
        <v>1250</v>
      </c>
      <c r="BY116" s="1">
        <v>1250</v>
      </c>
      <c r="BZ116" s="1">
        <v>1250</v>
      </c>
      <c r="CA116" s="1">
        <v>1250</v>
      </c>
      <c r="CB116" s="1">
        <v>1250</v>
      </c>
      <c r="CC116" s="1">
        <v>1250</v>
      </c>
      <c r="CD116" s="1">
        <v>1250</v>
      </c>
      <c r="CE116" s="1">
        <v>1250</v>
      </c>
      <c r="CF116" s="1">
        <v>1250</v>
      </c>
      <c r="CG116" s="1">
        <v>1250</v>
      </c>
      <c r="CH116" s="1">
        <v>1250</v>
      </c>
      <c r="CI116" s="1">
        <v>1250</v>
      </c>
      <c r="CJ116" s="1">
        <v>1250</v>
      </c>
      <c r="CK116" s="1">
        <v>1250</v>
      </c>
      <c r="CL116" s="1">
        <v>1250</v>
      </c>
      <c r="CM116" s="1">
        <v>1250</v>
      </c>
      <c r="CN116" s="1">
        <v>1250</v>
      </c>
      <c r="CO116" s="1">
        <v>1250</v>
      </c>
      <c r="CP116" s="1">
        <v>1250</v>
      </c>
      <c r="CQ116" s="1">
        <v>1250</v>
      </c>
      <c r="CR116" s="1">
        <v>1250</v>
      </c>
      <c r="CS116" s="1">
        <v>1250</v>
      </c>
      <c r="CT116" s="1">
        <v>1250</v>
      </c>
      <c r="CU116" s="1">
        <v>1250</v>
      </c>
      <c r="CV116" s="1">
        <v>1250</v>
      </c>
      <c r="CW116" s="1">
        <v>1250</v>
      </c>
      <c r="CX116" s="1">
        <v>1250</v>
      </c>
      <c r="CY116" s="1">
        <v>1250</v>
      </c>
      <c r="CZ116" s="1">
        <v>1250</v>
      </c>
      <c r="DA116" s="1">
        <v>1250</v>
      </c>
      <c r="DB116" s="1">
        <v>1250</v>
      </c>
      <c r="DC116" s="1">
        <v>1250</v>
      </c>
      <c r="DD116" s="1">
        <v>1250</v>
      </c>
      <c r="DE116" s="1">
        <v>1250</v>
      </c>
      <c r="DF116" s="1">
        <v>1250</v>
      </c>
      <c r="DG116" s="1">
        <v>1250</v>
      </c>
      <c r="DH116" s="1">
        <v>1250</v>
      </c>
      <c r="DI116" s="1">
        <v>1250</v>
      </c>
      <c r="DJ116" s="1">
        <v>1250</v>
      </c>
      <c r="DK116" s="1">
        <v>1250</v>
      </c>
      <c r="DL116" s="1">
        <v>1250</v>
      </c>
      <c r="DM116" s="1">
        <v>1250</v>
      </c>
      <c r="DN116" s="1">
        <v>1250</v>
      </c>
      <c r="DO116" s="1">
        <v>1250</v>
      </c>
      <c r="DP116" s="1">
        <v>1250</v>
      </c>
      <c r="DQ116" s="1">
        <v>1250</v>
      </c>
      <c r="DR116" s="1">
        <v>1250</v>
      </c>
      <c r="DS116" s="1">
        <v>1250</v>
      </c>
      <c r="DT116" s="1">
        <v>1250</v>
      </c>
      <c r="DU116" s="1">
        <v>1250</v>
      </c>
      <c r="DV116" s="1">
        <v>1250</v>
      </c>
      <c r="DW116" s="1">
        <v>1250</v>
      </c>
      <c r="DX116" s="1">
        <v>1250</v>
      </c>
      <c r="DY116" s="1">
        <v>1250</v>
      </c>
      <c r="DZ116" s="1">
        <v>1250</v>
      </c>
      <c r="EA116" s="1">
        <v>1250</v>
      </c>
      <c r="EB116" s="1">
        <v>1250</v>
      </c>
      <c r="EC116" s="1">
        <v>1250</v>
      </c>
      <c r="ED116" s="1">
        <v>1250</v>
      </c>
      <c r="EE116" s="1">
        <v>1250</v>
      </c>
      <c r="EF116" s="1">
        <v>1250</v>
      </c>
      <c r="EG116" s="1">
        <v>1250</v>
      </c>
      <c r="EH116" s="1">
        <v>1250</v>
      </c>
      <c r="EI116" s="1">
        <v>1250</v>
      </c>
      <c r="EJ116" s="1">
        <v>1250</v>
      </c>
      <c r="EK116" s="1">
        <v>1250</v>
      </c>
      <c r="EL116" s="1">
        <v>1250</v>
      </c>
      <c r="EM116" s="1">
        <v>1250</v>
      </c>
      <c r="EN116" s="1">
        <v>1250</v>
      </c>
      <c r="EO116" s="1">
        <v>1250</v>
      </c>
      <c r="EP116" s="1">
        <v>1250</v>
      </c>
      <c r="EQ116" s="1">
        <v>1250</v>
      </c>
      <c r="ER116" s="1">
        <v>1250</v>
      </c>
      <c r="ES116" s="1">
        <v>1250</v>
      </c>
      <c r="ET116" s="1">
        <v>1250</v>
      </c>
      <c r="EU116" s="1">
        <v>1250</v>
      </c>
      <c r="EV116" s="1">
        <v>1250</v>
      </c>
      <c r="EW116" s="1">
        <v>1250</v>
      </c>
      <c r="EX116" s="1">
        <v>1250</v>
      </c>
      <c r="EY116" s="1"/>
    </row>
    <row r="117" spans="1:15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</row>
    <row r="118" spans="1:155" x14ac:dyDescent="0.2">
      <c r="A118" t="s">
        <v>90</v>
      </c>
      <c r="B118" s="6">
        <v>211</v>
      </c>
      <c r="C118" s="6">
        <v>199</v>
      </c>
      <c r="D118" s="6">
        <v>288</v>
      </c>
      <c r="E118" s="6">
        <v>469</v>
      </c>
      <c r="F118" s="6">
        <v>671</v>
      </c>
      <c r="G118" s="6">
        <v>753</v>
      </c>
      <c r="H118" s="6">
        <v>742</v>
      </c>
      <c r="I118" s="6">
        <v>624</v>
      </c>
      <c r="J118" s="6">
        <v>521</v>
      </c>
      <c r="K118" s="6">
        <v>459</v>
      </c>
      <c r="L118" s="6">
        <v>401</v>
      </c>
      <c r="M118" s="6">
        <v>366</v>
      </c>
      <c r="N118" s="6">
        <v>348</v>
      </c>
      <c r="O118" s="6">
        <v>304</v>
      </c>
      <c r="P118" s="6">
        <v>293</v>
      </c>
      <c r="Q118" s="6">
        <v>368</v>
      </c>
      <c r="R118" s="6">
        <v>463</v>
      </c>
      <c r="S118" s="6">
        <v>638</v>
      </c>
      <c r="T118" s="6">
        <v>906</v>
      </c>
      <c r="U118" s="6">
        <v>888</v>
      </c>
      <c r="V118" s="6">
        <v>842</v>
      </c>
      <c r="W118" s="6">
        <v>872</v>
      </c>
      <c r="X118" s="6">
        <v>905</v>
      </c>
      <c r="Y118" s="6">
        <v>963</v>
      </c>
      <c r="Z118" s="6">
        <v>999</v>
      </c>
      <c r="AA118" s="6">
        <v>1030</v>
      </c>
      <c r="AB118" s="6">
        <v>1240</v>
      </c>
      <c r="AC118" s="6">
        <v>1430</v>
      </c>
      <c r="AD118" s="6">
        <v>1580</v>
      </c>
      <c r="AE118" s="6">
        <v>1590</v>
      </c>
      <c r="AF118" s="6">
        <v>1460</v>
      </c>
      <c r="AG118" s="6">
        <v>1350</v>
      </c>
      <c r="AH118" s="6">
        <v>1100</v>
      </c>
      <c r="AI118" s="6">
        <v>955</v>
      </c>
      <c r="AJ118" s="6">
        <v>957</v>
      </c>
      <c r="AK118" s="6">
        <v>795</v>
      </c>
      <c r="AL118" s="6">
        <v>658</v>
      </c>
      <c r="AM118" s="6">
        <v>563</v>
      </c>
      <c r="AN118" s="6">
        <v>506</v>
      </c>
      <c r="AO118" s="6">
        <v>473</v>
      </c>
      <c r="AP118" s="6">
        <v>402</v>
      </c>
      <c r="AQ118" s="6">
        <v>376</v>
      </c>
      <c r="AR118" s="6">
        <v>364</v>
      </c>
      <c r="AS118" s="6">
        <v>322</v>
      </c>
      <c r="AT118" s="6">
        <v>290</v>
      </c>
      <c r="AU118" s="6">
        <v>270</v>
      </c>
      <c r="AV118" s="6">
        <v>238</v>
      </c>
      <c r="AW118" s="6">
        <v>234</v>
      </c>
      <c r="AX118" s="6">
        <v>316</v>
      </c>
      <c r="AY118" s="6">
        <v>316</v>
      </c>
      <c r="AZ118" s="6">
        <v>233</v>
      </c>
      <c r="BA118" s="6">
        <v>168</v>
      </c>
      <c r="BB118" s="6">
        <v>129</v>
      </c>
      <c r="BC118" s="6">
        <v>100</v>
      </c>
      <c r="BD118" s="6">
        <v>80</v>
      </c>
      <c r="BE118" s="6">
        <v>61</v>
      </c>
      <c r="BF118" s="6">
        <v>44</v>
      </c>
      <c r="BG118" s="6">
        <v>60</v>
      </c>
      <c r="BH118" s="6">
        <v>108</v>
      </c>
      <c r="BI118" s="6">
        <v>99</v>
      </c>
      <c r="BJ118" s="6">
        <v>75</v>
      </c>
      <c r="BK118" s="6">
        <v>53</v>
      </c>
      <c r="BL118" s="6">
        <v>47</v>
      </c>
      <c r="BM118" s="6">
        <v>47</v>
      </c>
      <c r="BN118" s="6">
        <v>55</v>
      </c>
      <c r="BO118" s="6">
        <v>53</v>
      </c>
      <c r="BP118" s="6">
        <v>46</v>
      </c>
      <c r="BQ118" s="6">
        <v>33</v>
      </c>
      <c r="BR118" s="6">
        <v>23</v>
      </c>
      <c r="BS118" s="6">
        <v>27</v>
      </c>
      <c r="BT118" s="6">
        <v>41</v>
      </c>
      <c r="BU118" s="6">
        <v>107</v>
      </c>
      <c r="BV118" s="6">
        <v>259</v>
      </c>
      <c r="BW118" s="6">
        <v>191</v>
      </c>
      <c r="BX118" s="6">
        <v>136</v>
      </c>
      <c r="BY118" s="6">
        <v>104</v>
      </c>
      <c r="BZ118" s="6">
        <v>75</v>
      </c>
      <c r="CA118" s="6">
        <v>57</v>
      </c>
      <c r="CB118" s="6">
        <v>50</v>
      </c>
      <c r="CC118" s="6">
        <v>30</v>
      </c>
      <c r="CD118" s="6">
        <v>20</v>
      </c>
      <c r="CE118" s="6">
        <v>20</v>
      </c>
      <c r="CF118" s="6">
        <v>21</v>
      </c>
      <c r="CG118" s="6">
        <v>17</v>
      </c>
      <c r="CH118" s="6">
        <v>14</v>
      </c>
      <c r="CI118" s="6">
        <v>13</v>
      </c>
      <c r="CJ118" s="6">
        <v>14</v>
      </c>
      <c r="CK118" s="6">
        <v>17</v>
      </c>
      <c r="CL118" s="6">
        <v>16</v>
      </c>
      <c r="CM118" s="6">
        <v>20</v>
      </c>
      <c r="CN118" s="6">
        <v>58</v>
      </c>
      <c r="CO118" s="6">
        <v>70</v>
      </c>
      <c r="CP118" s="6">
        <v>58</v>
      </c>
      <c r="CQ118" s="6">
        <v>72</v>
      </c>
      <c r="CR118" s="6">
        <v>65</v>
      </c>
      <c r="CS118" s="6">
        <v>68</v>
      </c>
      <c r="CT118" s="6">
        <v>42</v>
      </c>
      <c r="CU118" s="6">
        <v>39</v>
      </c>
      <c r="CV118" s="6">
        <v>52</v>
      </c>
      <c r="CW118" s="6">
        <v>51</v>
      </c>
      <c r="CX118" s="6">
        <v>43</v>
      </c>
      <c r="CY118" s="6">
        <v>34</v>
      </c>
      <c r="CZ118" s="6">
        <v>27</v>
      </c>
      <c r="DA118" s="6">
        <v>24</v>
      </c>
      <c r="DB118" s="6">
        <v>32</v>
      </c>
      <c r="DC118" s="6">
        <v>28</v>
      </c>
      <c r="DD118" s="6">
        <v>21</v>
      </c>
      <c r="DE118" s="6">
        <v>14</v>
      </c>
      <c r="DF118" s="6">
        <v>11</v>
      </c>
      <c r="DG118" s="6">
        <v>7.6</v>
      </c>
      <c r="DH118" s="6">
        <v>6.9</v>
      </c>
      <c r="DI118" s="6">
        <v>8.6999999999999993</v>
      </c>
      <c r="DJ118" s="6">
        <v>25</v>
      </c>
      <c r="DK118" s="6">
        <v>40</v>
      </c>
      <c r="DL118" s="6">
        <v>56</v>
      </c>
      <c r="DM118" s="6">
        <v>155</v>
      </c>
      <c r="DN118" s="6">
        <v>118</v>
      </c>
      <c r="DO118" s="6">
        <v>158</v>
      </c>
      <c r="DP118" s="6">
        <v>161</v>
      </c>
      <c r="DQ118" s="6">
        <v>154</v>
      </c>
      <c r="DR118" s="6">
        <v>150</v>
      </c>
      <c r="DS118" s="6">
        <v>102</v>
      </c>
      <c r="DT118" s="6">
        <v>81</v>
      </c>
      <c r="DU118" s="6">
        <v>70</v>
      </c>
      <c r="DV118" s="6">
        <v>55</v>
      </c>
      <c r="DW118" s="6">
        <v>43</v>
      </c>
      <c r="DX118" s="6">
        <v>33</v>
      </c>
      <c r="DY118" s="6">
        <v>24</v>
      </c>
      <c r="DZ118" s="6">
        <v>21</v>
      </c>
      <c r="EA118" s="6">
        <v>23</v>
      </c>
      <c r="EB118" s="6">
        <v>22</v>
      </c>
      <c r="EC118" s="6">
        <v>28</v>
      </c>
      <c r="ED118" s="6">
        <v>135</v>
      </c>
      <c r="EE118" s="6">
        <v>114</v>
      </c>
      <c r="EF118" s="6">
        <v>63</v>
      </c>
      <c r="EG118" s="6">
        <v>49</v>
      </c>
      <c r="EH118" s="6">
        <v>42</v>
      </c>
      <c r="EI118" s="6">
        <v>34</v>
      </c>
      <c r="EJ118" s="6">
        <v>28</v>
      </c>
      <c r="EK118" s="6">
        <v>24</v>
      </c>
      <c r="EL118" s="6">
        <v>21</v>
      </c>
      <c r="EM118" s="6">
        <v>20</v>
      </c>
      <c r="EN118" s="6">
        <v>22</v>
      </c>
      <c r="EO118" s="6">
        <v>20</v>
      </c>
      <c r="EP118" s="6">
        <v>24</v>
      </c>
      <c r="EQ118" s="6">
        <v>35</v>
      </c>
      <c r="ER118" s="6">
        <v>29</v>
      </c>
      <c r="ES118" s="6">
        <v>19</v>
      </c>
      <c r="ET118" s="6">
        <v>14</v>
      </c>
      <c r="EU118" s="6">
        <v>15</v>
      </c>
      <c r="EV118" s="6">
        <v>307</v>
      </c>
      <c r="EW118" s="6">
        <v>859</v>
      </c>
      <c r="EX118" s="6">
        <v>497</v>
      </c>
      <c r="EY118" s="5">
        <f t="shared" ref="EY118:EY119" si="60">SUM(B118:EX118)</f>
        <v>40793.199999999997</v>
      </c>
    </row>
    <row r="119" spans="1:155" x14ac:dyDescent="0.2">
      <c r="A119" t="s">
        <v>91</v>
      </c>
      <c r="B119" s="6">
        <v>39</v>
      </c>
      <c r="C119" s="6">
        <v>39</v>
      </c>
      <c r="D119" s="6">
        <v>40</v>
      </c>
      <c r="E119" s="6">
        <v>40</v>
      </c>
      <c r="F119" s="6">
        <v>40</v>
      </c>
      <c r="G119" s="6">
        <v>41</v>
      </c>
      <c r="H119" s="6">
        <v>41</v>
      </c>
      <c r="I119" s="6">
        <v>42</v>
      </c>
      <c r="J119" s="6">
        <v>42</v>
      </c>
      <c r="K119" s="6">
        <v>42</v>
      </c>
      <c r="L119" s="6">
        <v>43</v>
      </c>
      <c r="M119" s="6">
        <v>43</v>
      </c>
      <c r="N119" s="6">
        <v>43</v>
      </c>
      <c r="O119" s="6">
        <v>43</v>
      </c>
      <c r="P119" s="6">
        <v>230</v>
      </c>
      <c r="Q119" s="6">
        <v>383</v>
      </c>
      <c r="R119" s="6">
        <v>383</v>
      </c>
      <c r="S119" s="6">
        <v>383</v>
      </c>
      <c r="T119" s="6">
        <v>386</v>
      </c>
      <c r="U119" s="6">
        <v>863</v>
      </c>
      <c r="V119" s="6">
        <v>1100</v>
      </c>
      <c r="W119" s="6">
        <v>1100</v>
      </c>
      <c r="X119" s="6">
        <v>1160</v>
      </c>
      <c r="Y119" s="6">
        <v>1240</v>
      </c>
      <c r="Z119" s="6">
        <v>1230</v>
      </c>
      <c r="AA119" s="6">
        <v>1230</v>
      </c>
      <c r="AB119" s="6">
        <v>1230</v>
      </c>
      <c r="AC119" s="6">
        <v>1230</v>
      </c>
      <c r="AD119" s="6">
        <v>1230</v>
      </c>
      <c r="AE119" s="6">
        <v>1240</v>
      </c>
      <c r="AF119" s="6">
        <v>1230</v>
      </c>
      <c r="AG119" s="6">
        <v>1240</v>
      </c>
      <c r="AH119" s="6">
        <v>1240</v>
      </c>
      <c r="AI119" s="6">
        <v>1230</v>
      </c>
      <c r="AJ119" s="6">
        <v>1230</v>
      </c>
      <c r="AK119" s="6">
        <v>1140</v>
      </c>
      <c r="AL119" s="6">
        <v>1070</v>
      </c>
      <c r="AM119" s="6">
        <v>1060</v>
      </c>
      <c r="AN119" s="6">
        <v>1060</v>
      </c>
      <c r="AO119" s="6">
        <v>1050</v>
      </c>
      <c r="AP119" s="6">
        <v>979</v>
      </c>
      <c r="AQ119" s="6">
        <v>945</v>
      </c>
      <c r="AR119" s="6">
        <v>942</v>
      </c>
      <c r="AS119" s="6">
        <v>934</v>
      </c>
      <c r="AT119" s="6">
        <v>925</v>
      </c>
      <c r="AU119" s="6">
        <v>918</v>
      </c>
      <c r="AV119" s="6">
        <v>870</v>
      </c>
      <c r="AW119" s="6">
        <v>835</v>
      </c>
      <c r="AX119" s="6">
        <v>826</v>
      </c>
      <c r="AY119" s="6">
        <v>787</v>
      </c>
      <c r="AZ119" s="6">
        <v>734</v>
      </c>
      <c r="BA119" s="6">
        <v>728</v>
      </c>
      <c r="BB119" s="6">
        <v>723</v>
      </c>
      <c r="BC119" s="6">
        <v>711</v>
      </c>
      <c r="BD119" s="6">
        <v>706</v>
      </c>
      <c r="BE119" s="6">
        <v>697</v>
      </c>
      <c r="BF119" s="6">
        <v>689</v>
      </c>
      <c r="BG119" s="6">
        <v>680</v>
      </c>
      <c r="BH119" s="6">
        <v>668</v>
      </c>
      <c r="BI119" s="6">
        <v>659</v>
      </c>
      <c r="BJ119" s="6">
        <v>650</v>
      </c>
      <c r="BK119" s="6">
        <v>297</v>
      </c>
      <c r="BL119" s="6">
        <v>74</v>
      </c>
      <c r="BM119" s="6">
        <v>74</v>
      </c>
      <c r="BN119" s="6">
        <v>73</v>
      </c>
      <c r="BO119" s="6">
        <v>73</v>
      </c>
      <c r="BP119" s="6">
        <v>72</v>
      </c>
      <c r="BQ119" s="6">
        <v>72</v>
      </c>
      <c r="BR119" s="6">
        <v>72</v>
      </c>
      <c r="BS119" s="6">
        <v>72</v>
      </c>
      <c r="BT119" s="6">
        <v>72</v>
      </c>
      <c r="BU119" s="6">
        <v>57</v>
      </c>
      <c r="BV119" s="6">
        <v>47</v>
      </c>
      <c r="BW119" s="6">
        <v>46</v>
      </c>
      <c r="BX119" s="6">
        <v>46</v>
      </c>
      <c r="BY119" s="6">
        <v>46</v>
      </c>
      <c r="BZ119" s="6">
        <v>46</v>
      </c>
      <c r="CA119" s="6">
        <v>46</v>
      </c>
      <c r="CB119" s="6">
        <v>46</v>
      </c>
      <c r="CC119" s="6">
        <v>46</v>
      </c>
      <c r="CD119" s="6">
        <v>46</v>
      </c>
      <c r="CE119" s="6">
        <v>45</v>
      </c>
      <c r="CF119" s="6">
        <v>45</v>
      </c>
      <c r="CG119" s="6">
        <v>45</v>
      </c>
      <c r="CH119" s="6">
        <v>45</v>
      </c>
      <c r="CI119" s="6">
        <v>46</v>
      </c>
      <c r="CJ119" s="6">
        <v>46</v>
      </c>
      <c r="CK119" s="6">
        <v>45</v>
      </c>
      <c r="CL119" s="6">
        <v>46</v>
      </c>
      <c r="CM119" s="6">
        <v>46</v>
      </c>
      <c r="CN119" s="6">
        <v>46</v>
      </c>
      <c r="CO119" s="6">
        <v>46</v>
      </c>
      <c r="CP119" s="6">
        <v>46</v>
      </c>
      <c r="CQ119" s="6">
        <v>46</v>
      </c>
      <c r="CR119" s="6">
        <v>46</v>
      </c>
      <c r="CS119" s="6">
        <v>46</v>
      </c>
      <c r="CT119" s="6">
        <v>46</v>
      </c>
      <c r="CU119" s="6">
        <v>45</v>
      </c>
      <c r="CV119" s="6">
        <v>46</v>
      </c>
      <c r="CW119" s="6">
        <v>46</v>
      </c>
      <c r="CX119" s="6">
        <v>46</v>
      </c>
      <c r="CY119" s="6">
        <v>46</v>
      </c>
      <c r="CZ119" s="6">
        <v>46</v>
      </c>
      <c r="DA119" s="6">
        <v>46</v>
      </c>
      <c r="DB119" s="6">
        <v>47</v>
      </c>
      <c r="DC119" s="6">
        <v>46</v>
      </c>
      <c r="DD119" s="6">
        <v>46</v>
      </c>
      <c r="DE119" s="6">
        <v>46</v>
      </c>
      <c r="DF119" s="6">
        <v>33</v>
      </c>
      <c r="DG119" s="6">
        <v>24</v>
      </c>
      <c r="DH119" s="6">
        <v>24</v>
      </c>
      <c r="DI119" s="6">
        <v>24</v>
      </c>
      <c r="DJ119" s="6">
        <v>24</v>
      </c>
      <c r="DK119" s="6">
        <v>23</v>
      </c>
      <c r="DL119" s="6">
        <v>23</v>
      </c>
      <c r="DM119" s="6">
        <v>23</v>
      </c>
      <c r="DN119" s="6">
        <v>23</v>
      </c>
      <c r="DO119" s="6">
        <v>26</v>
      </c>
      <c r="DP119" s="6">
        <v>23</v>
      </c>
      <c r="DQ119" s="6">
        <v>23</v>
      </c>
      <c r="DR119" s="6">
        <v>23</v>
      </c>
      <c r="DS119" s="6">
        <v>24</v>
      </c>
      <c r="DT119" s="6">
        <v>24</v>
      </c>
      <c r="DU119" s="6">
        <v>24</v>
      </c>
      <c r="DV119" s="6">
        <v>22</v>
      </c>
      <c r="DW119" s="6">
        <v>17</v>
      </c>
      <c r="DX119" s="6">
        <v>17</v>
      </c>
      <c r="DY119" s="6">
        <v>17</v>
      </c>
      <c r="DZ119" s="6">
        <v>16</v>
      </c>
      <c r="EA119" s="6">
        <v>16</v>
      </c>
      <c r="EB119" s="6">
        <v>16</v>
      </c>
      <c r="EC119" s="6">
        <v>19</v>
      </c>
      <c r="ED119" s="6">
        <v>16</v>
      </c>
      <c r="EE119" s="6">
        <v>16</v>
      </c>
      <c r="EF119" s="6">
        <v>16</v>
      </c>
      <c r="EG119" s="6">
        <v>16</v>
      </c>
      <c r="EH119" s="6">
        <v>16</v>
      </c>
      <c r="EI119" s="6">
        <v>16</v>
      </c>
      <c r="EJ119" s="6">
        <v>16</v>
      </c>
      <c r="EK119" s="6">
        <v>15</v>
      </c>
      <c r="EL119" s="6">
        <v>15</v>
      </c>
      <c r="EM119" s="6">
        <v>16</v>
      </c>
      <c r="EN119" s="6">
        <v>15</v>
      </c>
      <c r="EO119" s="6">
        <v>16</v>
      </c>
      <c r="EP119" s="6">
        <v>15</v>
      </c>
      <c r="EQ119" s="6">
        <v>15</v>
      </c>
      <c r="ER119" s="6">
        <v>15</v>
      </c>
      <c r="ES119" s="6">
        <v>16</v>
      </c>
      <c r="ET119" s="6">
        <v>16</v>
      </c>
      <c r="EU119" s="6">
        <v>18</v>
      </c>
      <c r="EV119" s="6">
        <v>17</v>
      </c>
      <c r="EW119" s="6">
        <v>16</v>
      </c>
      <c r="EX119" s="6">
        <v>16</v>
      </c>
      <c r="EY119" s="5">
        <f t="shared" si="60"/>
        <v>46873</v>
      </c>
    </row>
    <row r="120" spans="1:15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</row>
    <row r="121" spans="1:15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</row>
    <row r="122" spans="1:155" x14ac:dyDescent="0.2">
      <c r="A122" t="s">
        <v>92</v>
      </c>
      <c r="B122" s="1">
        <f>B58+B59-32</f>
        <v>-10</v>
      </c>
      <c r="C122" s="1">
        <f t="shared" ref="C122:BN122" si="61">C58+C59-32</f>
        <v>-10</v>
      </c>
      <c r="D122" s="1">
        <f t="shared" si="61"/>
        <v>-10</v>
      </c>
      <c r="E122" s="1">
        <f t="shared" si="61"/>
        <v>-10</v>
      </c>
      <c r="F122" s="1">
        <f t="shared" si="61"/>
        <v>-10</v>
      </c>
      <c r="G122" s="1">
        <f t="shared" si="61"/>
        <v>-10</v>
      </c>
      <c r="H122" s="1">
        <f t="shared" si="61"/>
        <v>-10</v>
      </c>
      <c r="I122" s="1">
        <f t="shared" si="61"/>
        <v>-10</v>
      </c>
      <c r="J122" s="1">
        <f t="shared" si="61"/>
        <v>-10</v>
      </c>
      <c r="K122" s="1">
        <f t="shared" si="61"/>
        <v>-10</v>
      </c>
      <c r="L122" s="1">
        <f t="shared" si="61"/>
        <v>-10</v>
      </c>
      <c r="M122" s="1">
        <f t="shared" si="61"/>
        <v>-10</v>
      </c>
      <c r="N122" s="1">
        <f t="shared" si="61"/>
        <v>-10</v>
      </c>
      <c r="O122" s="1">
        <f t="shared" si="61"/>
        <v>-10</v>
      </c>
      <c r="P122" s="1">
        <f t="shared" si="61"/>
        <v>-3</v>
      </c>
      <c r="Q122" s="1">
        <f t="shared" si="61"/>
        <v>3</v>
      </c>
      <c r="R122" s="1">
        <f t="shared" si="61"/>
        <v>3</v>
      </c>
      <c r="S122" s="1">
        <f t="shared" si="61"/>
        <v>3</v>
      </c>
      <c r="T122" s="1">
        <f t="shared" si="61"/>
        <v>3</v>
      </c>
      <c r="U122" s="1">
        <f t="shared" si="61"/>
        <v>21.5</v>
      </c>
      <c r="V122" s="1">
        <f t="shared" si="61"/>
        <v>38</v>
      </c>
      <c r="W122" s="1">
        <f t="shared" si="61"/>
        <v>36.52000000000001</v>
      </c>
      <c r="X122" s="1">
        <f t="shared" si="61"/>
        <v>36.299999999999997</v>
      </c>
      <c r="Y122" s="1">
        <f t="shared" si="61"/>
        <v>36.200000000000003</v>
      </c>
      <c r="Z122" s="1">
        <f t="shared" si="61"/>
        <v>36.099999999999994</v>
      </c>
      <c r="AA122" s="1">
        <f t="shared" si="61"/>
        <v>36</v>
      </c>
      <c r="AB122" s="1">
        <f t="shared" si="61"/>
        <v>36</v>
      </c>
      <c r="AC122" s="1">
        <f t="shared" si="61"/>
        <v>35.950000000000003</v>
      </c>
      <c r="AD122" s="1">
        <f t="shared" si="61"/>
        <v>35.950000000000003</v>
      </c>
      <c r="AE122" s="1">
        <f t="shared" si="61"/>
        <v>35.89</v>
      </c>
      <c r="AF122" s="1">
        <f t="shared" si="61"/>
        <v>35.89</v>
      </c>
      <c r="AG122" s="1">
        <f t="shared" si="61"/>
        <v>35.89</v>
      </c>
      <c r="AH122" s="1">
        <f t="shared" si="61"/>
        <v>35.900000000000006</v>
      </c>
      <c r="AI122" s="1">
        <f t="shared" si="61"/>
        <v>36</v>
      </c>
      <c r="AJ122" s="1">
        <f t="shared" si="61"/>
        <v>36</v>
      </c>
      <c r="AK122" s="1">
        <f t="shared" si="61"/>
        <v>36</v>
      </c>
      <c r="AL122" s="1">
        <f t="shared" si="61"/>
        <v>36</v>
      </c>
      <c r="AM122" s="1">
        <f t="shared" si="61"/>
        <v>36</v>
      </c>
      <c r="AN122" s="1">
        <f t="shared" si="61"/>
        <v>36</v>
      </c>
      <c r="AO122" s="1">
        <f t="shared" si="61"/>
        <v>36</v>
      </c>
      <c r="AP122" s="1">
        <f t="shared" si="61"/>
        <v>36</v>
      </c>
      <c r="AQ122" s="1">
        <f t="shared" si="61"/>
        <v>35</v>
      </c>
      <c r="AR122" s="1">
        <f t="shared" si="61"/>
        <v>35</v>
      </c>
      <c r="AS122" s="1">
        <f t="shared" si="61"/>
        <v>35</v>
      </c>
      <c r="AT122" s="1">
        <f t="shared" si="61"/>
        <v>35</v>
      </c>
      <c r="AU122" s="1">
        <f t="shared" si="61"/>
        <v>36</v>
      </c>
      <c r="AV122" s="1">
        <f t="shared" si="61"/>
        <v>36</v>
      </c>
      <c r="AW122" s="1">
        <f t="shared" si="61"/>
        <v>36</v>
      </c>
      <c r="AX122" s="1">
        <f t="shared" si="61"/>
        <v>15.130000000000003</v>
      </c>
      <c r="AY122" s="1">
        <f t="shared" si="61"/>
        <v>23.29</v>
      </c>
      <c r="AZ122" s="1">
        <f t="shared" si="61"/>
        <v>29.310000000000002</v>
      </c>
      <c r="BA122" s="1">
        <f t="shared" si="61"/>
        <v>31.310000000000002</v>
      </c>
      <c r="BB122" s="1">
        <f t="shared" si="61"/>
        <v>31.310000000000002</v>
      </c>
      <c r="BC122" s="1">
        <f t="shared" si="61"/>
        <v>31.299999999999997</v>
      </c>
      <c r="BD122" s="1">
        <f t="shared" si="61"/>
        <v>31.29</v>
      </c>
      <c r="BE122" s="1">
        <f t="shared" si="61"/>
        <v>15.280000000000001</v>
      </c>
      <c r="BF122" s="1">
        <f t="shared" si="61"/>
        <v>14.990000000000002</v>
      </c>
      <c r="BG122" s="1">
        <f t="shared" si="61"/>
        <v>14.979999999999997</v>
      </c>
      <c r="BH122" s="1">
        <f t="shared" si="61"/>
        <v>14.950000000000003</v>
      </c>
      <c r="BI122" s="1">
        <f t="shared" si="61"/>
        <v>14.939999999999998</v>
      </c>
      <c r="BJ122" s="1">
        <f t="shared" si="61"/>
        <v>14.96</v>
      </c>
      <c r="BK122" s="1">
        <f t="shared" si="61"/>
        <v>1.9200000000000017</v>
      </c>
      <c r="BL122" s="1">
        <f t="shared" si="61"/>
        <v>-8.4699999999999989</v>
      </c>
      <c r="BM122" s="1">
        <f t="shared" si="61"/>
        <v>-8.8299999999999983</v>
      </c>
      <c r="BN122" s="1">
        <f t="shared" si="61"/>
        <v>-8.8500000000000014</v>
      </c>
      <c r="BO122" s="1">
        <f t="shared" ref="BO122:DZ122" si="62">BO58+BO59-32</f>
        <v>-8.870000000000001</v>
      </c>
      <c r="BP122" s="1">
        <f t="shared" si="62"/>
        <v>-8.89</v>
      </c>
      <c r="BQ122" s="1">
        <f t="shared" si="62"/>
        <v>-8.86</v>
      </c>
      <c r="BR122" s="1">
        <f t="shared" si="62"/>
        <v>-8.8500000000000014</v>
      </c>
      <c r="BS122" s="1">
        <f t="shared" si="62"/>
        <v>-8.870000000000001</v>
      </c>
      <c r="BT122" s="1">
        <f t="shared" si="62"/>
        <v>-8.870000000000001</v>
      </c>
      <c r="BU122" s="1">
        <f t="shared" si="62"/>
        <v>-21.39</v>
      </c>
      <c r="BV122" s="1">
        <f t="shared" si="62"/>
        <v>-30.88</v>
      </c>
      <c r="BW122" s="1">
        <f t="shared" si="62"/>
        <v>-31.9</v>
      </c>
      <c r="BX122" s="1">
        <f t="shared" si="62"/>
        <v>-31.85</v>
      </c>
      <c r="BY122" s="1">
        <f t="shared" si="62"/>
        <v>-31.95</v>
      </c>
      <c r="BZ122" s="1">
        <f t="shared" si="62"/>
        <v>-31.98</v>
      </c>
      <c r="CA122" s="1">
        <f t="shared" si="62"/>
        <v>-32</v>
      </c>
      <c r="CB122" s="1">
        <f t="shared" si="62"/>
        <v>-32</v>
      </c>
      <c r="CC122" s="1">
        <f t="shared" si="62"/>
        <v>-32</v>
      </c>
      <c r="CD122" s="1">
        <f t="shared" si="62"/>
        <v>-32</v>
      </c>
      <c r="CE122" s="1">
        <f t="shared" si="62"/>
        <v>-32</v>
      </c>
      <c r="CF122" s="1">
        <f t="shared" si="62"/>
        <v>-32</v>
      </c>
      <c r="CG122" s="1">
        <f t="shared" si="62"/>
        <v>-32</v>
      </c>
      <c r="CH122" s="1">
        <f t="shared" si="62"/>
        <v>-32</v>
      </c>
      <c r="CI122" s="1">
        <f t="shared" si="62"/>
        <v>-32</v>
      </c>
      <c r="CJ122" s="1">
        <f t="shared" si="62"/>
        <v>-32</v>
      </c>
      <c r="CK122" s="1">
        <f t="shared" si="62"/>
        <v>-32</v>
      </c>
      <c r="CL122" s="1">
        <f t="shared" si="62"/>
        <v>-32</v>
      </c>
      <c r="CM122" s="1">
        <f t="shared" si="62"/>
        <v>-32</v>
      </c>
      <c r="CN122" s="1">
        <f t="shared" si="62"/>
        <v>-32</v>
      </c>
      <c r="CO122" s="1">
        <f t="shared" si="62"/>
        <v>-32</v>
      </c>
      <c r="CP122" s="1">
        <f t="shared" si="62"/>
        <v>-32</v>
      </c>
      <c r="CQ122" s="1">
        <f t="shared" si="62"/>
        <v>-32</v>
      </c>
      <c r="CR122" s="1">
        <f t="shared" si="62"/>
        <v>-32</v>
      </c>
      <c r="CS122" s="1">
        <f t="shared" si="62"/>
        <v>-32</v>
      </c>
      <c r="CT122" s="1">
        <f t="shared" si="62"/>
        <v>-32</v>
      </c>
      <c r="CU122" s="1">
        <f t="shared" si="62"/>
        <v>-32</v>
      </c>
      <c r="CV122" s="1">
        <f t="shared" si="62"/>
        <v>-32</v>
      </c>
      <c r="CW122" s="1">
        <f t="shared" si="62"/>
        <v>-32</v>
      </c>
      <c r="CX122" s="1">
        <f t="shared" si="62"/>
        <v>-32</v>
      </c>
      <c r="CY122" s="1">
        <f t="shared" si="62"/>
        <v>-32</v>
      </c>
      <c r="CZ122" s="1">
        <f t="shared" si="62"/>
        <v>-32</v>
      </c>
      <c r="DA122" s="1">
        <f t="shared" si="62"/>
        <v>-32</v>
      </c>
      <c r="DB122" s="1">
        <f t="shared" si="62"/>
        <v>-32</v>
      </c>
      <c r="DC122" s="1">
        <f t="shared" si="62"/>
        <v>-32</v>
      </c>
      <c r="DD122" s="1">
        <f t="shared" si="62"/>
        <v>-32</v>
      </c>
      <c r="DE122" s="1">
        <f t="shared" si="62"/>
        <v>-32</v>
      </c>
      <c r="DF122" s="1">
        <f t="shared" si="62"/>
        <v>-32</v>
      </c>
      <c r="DG122" s="1">
        <f t="shared" si="62"/>
        <v>-32</v>
      </c>
      <c r="DH122" s="1">
        <f t="shared" si="62"/>
        <v>-32</v>
      </c>
      <c r="DI122" s="1">
        <f t="shared" si="62"/>
        <v>-32</v>
      </c>
      <c r="DJ122" s="1">
        <f t="shared" si="62"/>
        <v>-32</v>
      </c>
      <c r="DK122" s="1">
        <f t="shared" si="62"/>
        <v>-32</v>
      </c>
      <c r="DL122" s="1">
        <f t="shared" si="62"/>
        <v>-32</v>
      </c>
      <c r="DM122" s="1">
        <f t="shared" si="62"/>
        <v>-32</v>
      </c>
      <c r="DN122" s="1">
        <f t="shared" si="62"/>
        <v>-32</v>
      </c>
      <c r="DO122" s="1">
        <f t="shared" si="62"/>
        <v>-32</v>
      </c>
      <c r="DP122" s="1">
        <f t="shared" si="62"/>
        <v>-32</v>
      </c>
      <c r="DQ122" s="1">
        <f t="shared" si="62"/>
        <v>-32</v>
      </c>
      <c r="DR122" s="1">
        <f t="shared" si="62"/>
        <v>-32</v>
      </c>
      <c r="DS122" s="1">
        <f t="shared" si="62"/>
        <v>-32</v>
      </c>
      <c r="DT122" s="1">
        <f t="shared" si="62"/>
        <v>-32</v>
      </c>
      <c r="DU122" s="1">
        <f t="shared" si="62"/>
        <v>-32</v>
      </c>
      <c r="DV122" s="1">
        <f t="shared" si="62"/>
        <v>-32</v>
      </c>
      <c r="DW122" s="1">
        <f t="shared" si="62"/>
        <v>-32</v>
      </c>
      <c r="DX122" s="1">
        <f t="shared" si="62"/>
        <v>-32</v>
      </c>
      <c r="DY122" s="1">
        <f t="shared" si="62"/>
        <v>-32</v>
      </c>
      <c r="DZ122" s="1">
        <f t="shared" si="62"/>
        <v>-32</v>
      </c>
      <c r="EA122" s="1">
        <f t="shared" ref="EA122:EX122" si="63">EA58+EA59-32</f>
        <v>-32</v>
      </c>
      <c r="EB122" s="1">
        <f t="shared" si="63"/>
        <v>-32</v>
      </c>
      <c r="EC122" s="1">
        <f t="shared" si="63"/>
        <v>-32</v>
      </c>
      <c r="ED122" s="1">
        <f t="shared" si="63"/>
        <v>-32</v>
      </c>
      <c r="EE122" s="1">
        <f t="shared" si="63"/>
        <v>-32</v>
      </c>
      <c r="EF122" s="1">
        <f t="shared" si="63"/>
        <v>-32</v>
      </c>
      <c r="EG122" s="1">
        <f t="shared" si="63"/>
        <v>-32</v>
      </c>
      <c r="EH122" s="1">
        <f t="shared" si="63"/>
        <v>-32</v>
      </c>
      <c r="EI122" s="1">
        <f t="shared" si="63"/>
        <v>-32</v>
      </c>
      <c r="EJ122" s="1">
        <f t="shared" si="63"/>
        <v>-32</v>
      </c>
      <c r="EK122" s="1">
        <f t="shared" si="63"/>
        <v>-32</v>
      </c>
      <c r="EL122" s="1">
        <f t="shared" si="63"/>
        <v>-32</v>
      </c>
      <c r="EM122" s="1">
        <f t="shared" si="63"/>
        <v>-32</v>
      </c>
      <c r="EN122" s="1">
        <f t="shared" si="63"/>
        <v>-32</v>
      </c>
      <c r="EO122" s="1">
        <f t="shared" si="63"/>
        <v>-32</v>
      </c>
      <c r="EP122" s="1">
        <f t="shared" si="63"/>
        <v>-32</v>
      </c>
      <c r="EQ122" s="1">
        <f t="shared" si="63"/>
        <v>-32</v>
      </c>
      <c r="ER122" s="1">
        <f t="shared" si="63"/>
        <v>-32</v>
      </c>
      <c r="ES122" s="1">
        <f t="shared" si="63"/>
        <v>-32</v>
      </c>
      <c r="ET122" s="1">
        <f t="shared" si="63"/>
        <v>-32</v>
      </c>
      <c r="EU122" s="1">
        <f t="shared" si="63"/>
        <v>-32</v>
      </c>
      <c r="EV122" s="1">
        <f t="shared" si="63"/>
        <v>-32</v>
      </c>
      <c r="EW122" s="1">
        <f t="shared" si="63"/>
        <v>-32</v>
      </c>
      <c r="EX122" s="1">
        <f t="shared" si="63"/>
        <v>-32</v>
      </c>
      <c r="EY122" s="1"/>
    </row>
    <row r="123" spans="1:155" x14ac:dyDescent="0.2">
      <c r="A123" t="s">
        <v>93</v>
      </c>
      <c r="B123" s="1">
        <f>IF(AND(B82&gt;0,B58+B59&gt;32),IF(B58+B59-32&lt;0.83*B82,B58+B59-32,0.83*B82),0)</f>
        <v>0</v>
      </c>
      <c r="C123" s="1">
        <f t="shared" ref="C123:BN123" si="64">IF(AND(C82&gt;0,C58+C59&gt;32),IF(C58+C59-32&lt;0.83*C82,C58+C59-32,0.83*C82),0)</f>
        <v>0</v>
      </c>
      <c r="D123" s="1">
        <f t="shared" si="64"/>
        <v>0</v>
      </c>
      <c r="E123" s="1">
        <f t="shared" si="64"/>
        <v>0</v>
      </c>
      <c r="F123" s="1">
        <f t="shared" si="64"/>
        <v>0</v>
      </c>
      <c r="G123" s="1">
        <f t="shared" si="64"/>
        <v>0</v>
      </c>
      <c r="H123" s="1">
        <f t="shared" si="64"/>
        <v>0</v>
      </c>
      <c r="I123" s="1">
        <f t="shared" si="64"/>
        <v>0</v>
      </c>
      <c r="J123" s="1">
        <f t="shared" si="64"/>
        <v>0</v>
      </c>
      <c r="K123" s="1">
        <f t="shared" si="64"/>
        <v>0</v>
      </c>
      <c r="L123" s="1">
        <f t="shared" si="64"/>
        <v>0</v>
      </c>
      <c r="M123" s="1">
        <f t="shared" si="64"/>
        <v>0</v>
      </c>
      <c r="N123" s="1">
        <f t="shared" si="64"/>
        <v>0</v>
      </c>
      <c r="O123" s="1">
        <f t="shared" si="64"/>
        <v>0</v>
      </c>
      <c r="P123" s="1">
        <f t="shared" si="64"/>
        <v>0</v>
      </c>
      <c r="Q123" s="1">
        <f t="shared" si="64"/>
        <v>3</v>
      </c>
      <c r="R123" s="1">
        <f t="shared" si="64"/>
        <v>0</v>
      </c>
      <c r="S123" s="1">
        <f t="shared" si="64"/>
        <v>0</v>
      </c>
      <c r="T123" s="1">
        <f t="shared" si="64"/>
        <v>0</v>
      </c>
      <c r="U123" s="1">
        <f t="shared" si="64"/>
        <v>0</v>
      </c>
      <c r="V123" s="1">
        <f t="shared" si="64"/>
        <v>38</v>
      </c>
      <c r="W123" s="1">
        <f t="shared" si="64"/>
        <v>36.52000000000001</v>
      </c>
      <c r="X123" s="1">
        <f t="shared" si="64"/>
        <v>36.299999999999997</v>
      </c>
      <c r="Y123" s="1">
        <f t="shared" si="64"/>
        <v>36.200000000000003</v>
      </c>
      <c r="Z123" s="1">
        <f t="shared" si="64"/>
        <v>36.099999999999994</v>
      </c>
      <c r="AA123" s="1">
        <f t="shared" si="64"/>
        <v>36</v>
      </c>
      <c r="AB123" s="1">
        <f t="shared" si="64"/>
        <v>0</v>
      </c>
      <c r="AC123" s="1">
        <f t="shared" si="64"/>
        <v>0</v>
      </c>
      <c r="AD123" s="1">
        <f t="shared" si="64"/>
        <v>0</v>
      </c>
      <c r="AE123" s="1">
        <f t="shared" si="64"/>
        <v>0</v>
      </c>
      <c r="AF123" s="1">
        <f t="shared" si="64"/>
        <v>0</v>
      </c>
      <c r="AG123" s="1">
        <f t="shared" si="64"/>
        <v>0</v>
      </c>
      <c r="AH123" s="1">
        <f t="shared" si="64"/>
        <v>35.900000000000006</v>
      </c>
      <c r="AI123" s="1">
        <f t="shared" si="64"/>
        <v>36</v>
      </c>
      <c r="AJ123" s="1">
        <f t="shared" si="64"/>
        <v>36</v>
      </c>
      <c r="AK123" s="1">
        <f t="shared" si="64"/>
        <v>36</v>
      </c>
      <c r="AL123" s="1">
        <f t="shared" si="64"/>
        <v>36</v>
      </c>
      <c r="AM123" s="1">
        <f t="shared" si="64"/>
        <v>36</v>
      </c>
      <c r="AN123" s="1">
        <f t="shared" si="64"/>
        <v>36</v>
      </c>
      <c r="AO123" s="1">
        <f t="shared" si="64"/>
        <v>36</v>
      </c>
      <c r="AP123" s="1">
        <f t="shared" si="64"/>
        <v>36</v>
      </c>
      <c r="AQ123" s="1">
        <f t="shared" si="64"/>
        <v>35</v>
      </c>
      <c r="AR123" s="1">
        <f t="shared" si="64"/>
        <v>35</v>
      </c>
      <c r="AS123" s="1">
        <f t="shared" si="64"/>
        <v>35</v>
      </c>
      <c r="AT123" s="1">
        <f t="shared" si="64"/>
        <v>35</v>
      </c>
      <c r="AU123" s="1">
        <f t="shared" si="64"/>
        <v>36</v>
      </c>
      <c r="AV123" s="1">
        <f t="shared" si="64"/>
        <v>36</v>
      </c>
      <c r="AW123" s="1">
        <f t="shared" si="64"/>
        <v>36</v>
      </c>
      <c r="AX123" s="1">
        <f t="shared" si="64"/>
        <v>15.130000000000003</v>
      </c>
      <c r="AY123" s="1">
        <f t="shared" si="64"/>
        <v>23.29</v>
      </c>
      <c r="AZ123" s="1">
        <f t="shared" si="64"/>
        <v>29.310000000000002</v>
      </c>
      <c r="BA123" s="1">
        <f t="shared" si="64"/>
        <v>31.310000000000002</v>
      </c>
      <c r="BB123" s="1">
        <f t="shared" si="64"/>
        <v>31.310000000000002</v>
      </c>
      <c r="BC123" s="1">
        <f t="shared" si="64"/>
        <v>31.299999999999997</v>
      </c>
      <c r="BD123" s="1">
        <f t="shared" si="64"/>
        <v>31.29</v>
      </c>
      <c r="BE123" s="1">
        <f t="shared" si="64"/>
        <v>15.280000000000001</v>
      </c>
      <c r="BF123" s="1">
        <f t="shared" si="64"/>
        <v>14.990000000000002</v>
      </c>
      <c r="BG123" s="1">
        <f t="shared" si="64"/>
        <v>14.979999999999997</v>
      </c>
      <c r="BH123" s="1">
        <f t="shared" si="64"/>
        <v>14.950000000000003</v>
      </c>
      <c r="BI123" s="1">
        <f t="shared" si="64"/>
        <v>14.939999999999998</v>
      </c>
      <c r="BJ123" s="1">
        <f t="shared" si="64"/>
        <v>14.96</v>
      </c>
      <c r="BK123" s="1">
        <f t="shared" si="64"/>
        <v>1.9200000000000017</v>
      </c>
      <c r="BL123" s="1">
        <f t="shared" si="64"/>
        <v>0</v>
      </c>
      <c r="BM123" s="1">
        <f t="shared" si="64"/>
        <v>0</v>
      </c>
      <c r="BN123" s="1">
        <f t="shared" si="64"/>
        <v>0</v>
      </c>
      <c r="BO123" s="1">
        <f t="shared" ref="BO123:DZ123" si="65">IF(AND(BO82&gt;0,BO58+BO59&gt;32),IF(BO58+BO59-32&lt;0.83*BO82,BO58+BO59-32,0.83*BO82),0)</f>
        <v>0</v>
      </c>
      <c r="BP123" s="1">
        <f t="shared" si="65"/>
        <v>0</v>
      </c>
      <c r="BQ123" s="1">
        <f t="shared" si="65"/>
        <v>0</v>
      </c>
      <c r="BR123" s="1">
        <f t="shared" si="65"/>
        <v>0</v>
      </c>
      <c r="BS123" s="1">
        <f t="shared" si="65"/>
        <v>0</v>
      </c>
      <c r="BT123" s="1">
        <f t="shared" si="65"/>
        <v>0</v>
      </c>
      <c r="BU123" s="1">
        <f t="shared" si="65"/>
        <v>0</v>
      </c>
      <c r="BV123" s="1">
        <f t="shared" si="65"/>
        <v>0</v>
      </c>
      <c r="BW123" s="1">
        <f t="shared" si="65"/>
        <v>0</v>
      </c>
      <c r="BX123" s="1">
        <f t="shared" si="65"/>
        <v>0</v>
      </c>
      <c r="BY123" s="1">
        <f t="shared" si="65"/>
        <v>0</v>
      </c>
      <c r="BZ123" s="1">
        <f t="shared" si="65"/>
        <v>0</v>
      </c>
      <c r="CA123" s="1">
        <f t="shared" si="65"/>
        <v>0</v>
      </c>
      <c r="CB123" s="1">
        <f t="shared" si="65"/>
        <v>0</v>
      </c>
      <c r="CC123" s="1">
        <f t="shared" si="65"/>
        <v>0</v>
      </c>
      <c r="CD123" s="1">
        <f t="shared" si="65"/>
        <v>0</v>
      </c>
      <c r="CE123" s="1">
        <f t="shared" si="65"/>
        <v>0</v>
      </c>
      <c r="CF123" s="1">
        <f t="shared" si="65"/>
        <v>0</v>
      </c>
      <c r="CG123" s="1">
        <f t="shared" si="65"/>
        <v>0</v>
      </c>
      <c r="CH123" s="1">
        <f t="shared" si="65"/>
        <v>0</v>
      </c>
      <c r="CI123" s="1">
        <f t="shared" si="65"/>
        <v>0</v>
      </c>
      <c r="CJ123" s="1">
        <f t="shared" si="65"/>
        <v>0</v>
      </c>
      <c r="CK123" s="1">
        <f t="shared" si="65"/>
        <v>0</v>
      </c>
      <c r="CL123" s="1">
        <f t="shared" si="65"/>
        <v>0</v>
      </c>
      <c r="CM123" s="1">
        <f t="shared" si="65"/>
        <v>0</v>
      </c>
      <c r="CN123" s="1">
        <f t="shared" si="65"/>
        <v>0</v>
      </c>
      <c r="CO123" s="1">
        <f t="shared" si="65"/>
        <v>0</v>
      </c>
      <c r="CP123" s="1">
        <f t="shared" si="65"/>
        <v>0</v>
      </c>
      <c r="CQ123" s="1">
        <f t="shared" si="65"/>
        <v>0</v>
      </c>
      <c r="CR123" s="1">
        <f t="shared" si="65"/>
        <v>0</v>
      </c>
      <c r="CS123" s="1">
        <f t="shared" si="65"/>
        <v>0</v>
      </c>
      <c r="CT123" s="1">
        <f t="shared" si="65"/>
        <v>0</v>
      </c>
      <c r="CU123" s="1">
        <f t="shared" si="65"/>
        <v>0</v>
      </c>
      <c r="CV123" s="1">
        <f t="shared" si="65"/>
        <v>0</v>
      </c>
      <c r="CW123" s="1">
        <f t="shared" si="65"/>
        <v>0</v>
      </c>
      <c r="CX123" s="1">
        <f t="shared" si="65"/>
        <v>0</v>
      </c>
      <c r="CY123" s="1">
        <f t="shared" si="65"/>
        <v>0</v>
      </c>
      <c r="CZ123" s="1">
        <f t="shared" si="65"/>
        <v>0</v>
      </c>
      <c r="DA123" s="1">
        <f t="shared" si="65"/>
        <v>0</v>
      </c>
      <c r="DB123" s="1">
        <f t="shared" si="65"/>
        <v>0</v>
      </c>
      <c r="DC123" s="1">
        <f t="shared" si="65"/>
        <v>0</v>
      </c>
      <c r="DD123" s="1">
        <f t="shared" si="65"/>
        <v>0</v>
      </c>
      <c r="DE123" s="1">
        <f t="shared" si="65"/>
        <v>0</v>
      </c>
      <c r="DF123" s="1">
        <f t="shared" si="65"/>
        <v>0</v>
      </c>
      <c r="DG123" s="1">
        <f t="shared" si="65"/>
        <v>0</v>
      </c>
      <c r="DH123" s="1">
        <f t="shared" si="65"/>
        <v>0</v>
      </c>
      <c r="DI123" s="1">
        <f t="shared" si="65"/>
        <v>0</v>
      </c>
      <c r="DJ123" s="1">
        <f t="shared" si="65"/>
        <v>0</v>
      </c>
      <c r="DK123" s="1">
        <f t="shared" si="65"/>
        <v>0</v>
      </c>
      <c r="DL123" s="1">
        <f t="shared" si="65"/>
        <v>0</v>
      </c>
      <c r="DM123" s="1">
        <f t="shared" si="65"/>
        <v>0</v>
      </c>
      <c r="DN123" s="1">
        <f t="shared" si="65"/>
        <v>0</v>
      </c>
      <c r="DO123" s="1">
        <f t="shared" si="65"/>
        <v>0</v>
      </c>
      <c r="DP123" s="1">
        <f t="shared" si="65"/>
        <v>0</v>
      </c>
      <c r="DQ123" s="1">
        <f t="shared" si="65"/>
        <v>0</v>
      </c>
      <c r="DR123" s="1">
        <f t="shared" si="65"/>
        <v>0</v>
      </c>
      <c r="DS123" s="1">
        <f t="shared" si="65"/>
        <v>0</v>
      </c>
      <c r="DT123" s="1">
        <f t="shared" si="65"/>
        <v>0</v>
      </c>
      <c r="DU123" s="1">
        <f t="shared" si="65"/>
        <v>0</v>
      </c>
      <c r="DV123" s="1">
        <f t="shared" si="65"/>
        <v>0</v>
      </c>
      <c r="DW123" s="1">
        <f t="shared" si="65"/>
        <v>0</v>
      </c>
      <c r="DX123" s="1">
        <f t="shared" si="65"/>
        <v>0</v>
      </c>
      <c r="DY123" s="1">
        <f t="shared" si="65"/>
        <v>0</v>
      </c>
      <c r="DZ123" s="1">
        <f t="shared" si="65"/>
        <v>0</v>
      </c>
      <c r="EA123" s="1">
        <f t="shared" ref="EA123:EX123" si="66">IF(AND(EA82&gt;0,EA58+EA59&gt;32),IF(EA58+EA59-32&lt;0.83*EA82,EA58+EA59-32,0.83*EA82),0)</f>
        <v>0</v>
      </c>
      <c r="EB123" s="1">
        <f t="shared" si="66"/>
        <v>0</v>
      </c>
      <c r="EC123" s="1">
        <f t="shared" si="66"/>
        <v>0</v>
      </c>
      <c r="ED123" s="1">
        <f t="shared" si="66"/>
        <v>0</v>
      </c>
      <c r="EE123" s="1">
        <f t="shared" si="66"/>
        <v>0</v>
      </c>
      <c r="EF123" s="1">
        <f t="shared" si="66"/>
        <v>0</v>
      </c>
      <c r="EG123" s="1">
        <f t="shared" si="66"/>
        <v>0</v>
      </c>
      <c r="EH123" s="1">
        <f t="shared" si="66"/>
        <v>0</v>
      </c>
      <c r="EI123" s="1">
        <f t="shared" si="66"/>
        <v>0</v>
      </c>
      <c r="EJ123" s="1">
        <f t="shared" si="66"/>
        <v>0</v>
      </c>
      <c r="EK123" s="1">
        <f t="shared" si="66"/>
        <v>0</v>
      </c>
      <c r="EL123" s="1">
        <f t="shared" si="66"/>
        <v>0</v>
      </c>
      <c r="EM123" s="1">
        <f t="shared" si="66"/>
        <v>0</v>
      </c>
      <c r="EN123" s="1">
        <f t="shared" si="66"/>
        <v>0</v>
      </c>
      <c r="EO123" s="1">
        <f t="shared" si="66"/>
        <v>0</v>
      </c>
      <c r="EP123" s="1">
        <f t="shared" si="66"/>
        <v>0</v>
      </c>
      <c r="EQ123" s="1">
        <f t="shared" si="66"/>
        <v>0</v>
      </c>
      <c r="ER123" s="1">
        <f t="shared" si="66"/>
        <v>0</v>
      </c>
      <c r="ES123" s="1">
        <f t="shared" si="66"/>
        <v>0</v>
      </c>
      <c r="ET123" s="1">
        <f t="shared" si="66"/>
        <v>0</v>
      </c>
      <c r="EU123" s="1">
        <f t="shared" si="66"/>
        <v>0</v>
      </c>
      <c r="EV123" s="1">
        <f t="shared" si="66"/>
        <v>0</v>
      </c>
      <c r="EW123" s="1">
        <f t="shared" si="66"/>
        <v>0</v>
      </c>
      <c r="EX123" s="1">
        <f t="shared" si="66"/>
        <v>0</v>
      </c>
      <c r="EY123" s="1"/>
    </row>
    <row r="124" spans="1:155" x14ac:dyDescent="0.2">
      <c r="A124" t="s">
        <v>94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</row>
    <row r="125" spans="1:155" x14ac:dyDescent="0.2">
      <c r="A125" t="s">
        <v>95</v>
      </c>
      <c r="B125" s="1">
        <f t="shared" ref="B125:AG125" si="67">IF(B82&gt;0, IF(0.83*B82&gt;B123,0.83*B82-B123,0),0)</f>
        <v>0</v>
      </c>
      <c r="C125" s="1">
        <f t="shared" si="67"/>
        <v>0</v>
      </c>
      <c r="D125" s="1">
        <f t="shared" si="67"/>
        <v>0</v>
      </c>
      <c r="E125" s="1">
        <f t="shared" si="67"/>
        <v>0</v>
      </c>
      <c r="F125" s="1">
        <f t="shared" si="67"/>
        <v>0</v>
      </c>
      <c r="G125" s="1">
        <f t="shared" si="67"/>
        <v>0</v>
      </c>
      <c r="H125" s="1">
        <f t="shared" si="67"/>
        <v>0</v>
      </c>
      <c r="I125" s="1">
        <f t="shared" si="67"/>
        <v>0</v>
      </c>
      <c r="J125" s="1">
        <f t="shared" si="67"/>
        <v>0</v>
      </c>
      <c r="K125" s="1">
        <f t="shared" si="67"/>
        <v>0</v>
      </c>
      <c r="L125" s="1">
        <f t="shared" si="67"/>
        <v>0</v>
      </c>
      <c r="M125" s="1">
        <f t="shared" si="67"/>
        <v>0</v>
      </c>
      <c r="N125" s="1">
        <f t="shared" si="67"/>
        <v>0</v>
      </c>
      <c r="O125" s="1">
        <f t="shared" si="67"/>
        <v>0</v>
      </c>
      <c r="P125" s="1">
        <f t="shared" si="67"/>
        <v>0</v>
      </c>
      <c r="Q125" s="1">
        <f t="shared" si="67"/>
        <v>9.4499999999999993</v>
      </c>
      <c r="R125" s="1">
        <f t="shared" si="67"/>
        <v>0</v>
      </c>
      <c r="S125" s="1">
        <f t="shared" si="67"/>
        <v>0</v>
      </c>
      <c r="T125" s="1">
        <f t="shared" si="67"/>
        <v>0</v>
      </c>
      <c r="U125" s="1">
        <f t="shared" si="67"/>
        <v>0</v>
      </c>
      <c r="V125" s="1">
        <f t="shared" si="67"/>
        <v>176.14</v>
      </c>
      <c r="W125" s="1">
        <f t="shared" si="67"/>
        <v>152.71999999999997</v>
      </c>
      <c r="X125" s="1">
        <f t="shared" si="67"/>
        <v>175.34999999999997</v>
      </c>
      <c r="Y125" s="1">
        <f t="shared" si="67"/>
        <v>193.70999999999998</v>
      </c>
      <c r="Z125" s="1">
        <f t="shared" si="67"/>
        <v>155.63</v>
      </c>
      <c r="AA125" s="1">
        <f t="shared" si="67"/>
        <v>130</v>
      </c>
      <c r="AB125" s="1">
        <f t="shared" si="67"/>
        <v>0</v>
      </c>
      <c r="AC125" s="1">
        <f t="shared" si="67"/>
        <v>0</v>
      </c>
      <c r="AD125" s="1">
        <f t="shared" si="67"/>
        <v>0</v>
      </c>
      <c r="AE125" s="1">
        <f t="shared" si="67"/>
        <v>0</v>
      </c>
      <c r="AF125" s="1">
        <f t="shared" si="67"/>
        <v>0</v>
      </c>
      <c r="AG125" s="1">
        <f t="shared" si="67"/>
        <v>0</v>
      </c>
      <c r="AH125" s="1">
        <f t="shared" ref="AH125:BM125" si="68">IF(AH82&gt;0, IF(0.83*AH82&gt;AH123,0.83*AH82-AH123,0),0)</f>
        <v>80.299999999999983</v>
      </c>
      <c r="AI125" s="1">
        <f t="shared" si="68"/>
        <v>192.25</v>
      </c>
      <c r="AJ125" s="1">
        <f t="shared" si="68"/>
        <v>190.58999999999997</v>
      </c>
      <c r="AK125" s="1">
        <f t="shared" si="68"/>
        <v>250.34999999999997</v>
      </c>
      <c r="AL125" s="1">
        <f t="shared" si="68"/>
        <v>305.95999999999998</v>
      </c>
      <c r="AM125" s="1">
        <f t="shared" si="68"/>
        <v>376.51</v>
      </c>
      <c r="AN125" s="1">
        <f t="shared" si="68"/>
        <v>423.82</v>
      </c>
      <c r="AO125" s="1">
        <f t="shared" si="68"/>
        <v>442.90999999999997</v>
      </c>
      <c r="AP125" s="1">
        <f t="shared" si="68"/>
        <v>442.90999999999997</v>
      </c>
      <c r="AQ125" s="1">
        <f t="shared" si="68"/>
        <v>437.27</v>
      </c>
      <c r="AR125" s="1">
        <f t="shared" si="68"/>
        <v>444.73999999999995</v>
      </c>
      <c r="AS125" s="1">
        <f t="shared" si="68"/>
        <v>472.96</v>
      </c>
      <c r="AT125" s="1">
        <f t="shared" si="68"/>
        <v>492.04999999999995</v>
      </c>
      <c r="AU125" s="1">
        <f t="shared" si="68"/>
        <v>501.83999999999992</v>
      </c>
      <c r="AV125" s="1">
        <f t="shared" si="68"/>
        <v>488.55999999999995</v>
      </c>
      <c r="AW125" s="1">
        <f t="shared" si="68"/>
        <v>462.83</v>
      </c>
      <c r="AX125" s="1">
        <f t="shared" si="68"/>
        <v>408.16999999999996</v>
      </c>
      <c r="AY125" s="1">
        <f t="shared" si="68"/>
        <v>367.64</v>
      </c>
      <c r="AZ125" s="1">
        <f t="shared" si="68"/>
        <v>386.52</v>
      </c>
      <c r="BA125" s="1">
        <f t="shared" si="68"/>
        <v>433.48999999999995</v>
      </c>
      <c r="BB125" s="1">
        <f t="shared" si="68"/>
        <v>461.71</v>
      </c>
      <c r="BC125" s="1">
        <f t="shared" si="68"/>
        <v>475.83</v>
      </c>
      <c r="BD125" s="1">
        <f t="shared" si="68"/>
        <v>488.28999999999991</v>
      </c>
      <c r="BE125" s="1">
        <f t="shared" si="68"/>
        <v>512.6</v>
      </c>
      <c r="BF125" s="1">
        <f t="shared" si="68"/>
        <v>520.36</v>
      </c>
      <c r="BG125" s="1">
        <f t="shared" si="68"/>
        <v>499.62</v>
      </c>
      <c r="BH125" s="1">
        <f t="shared" si="68"/>
        <v>449.84999999999997</v>
      </c>
      <c r="BI125" s="1">
        <f t="shared" si="68"/>
        <v>449.85999999999996</v>
      </c>
      <c r="BJ125" s="1">
        <f t="shared" si="68"/>
        <v>462.29</v>
      </c>
      <c r="BK125" s="1">
        <f t="shared" si="68"/>
        <v>200.59999999999997</v>
      </c>
      <c r="BL125" s="1">
        <f t="shared" si="68"/>
        <v>22.41</v>
      </c>
      <c r="BM125" s="1">
        <f t="shared" si="68"/>
        <v>22.41</v>
      </c>
      <c r="BN125" s="1">
        <f t="shared" ref="BN125:CS125" si="69">IF(BN82&gt;0, IF(0.83*BN82&gt;BN123,0.83*BN82-BN123,0),0)</f>
        <v>14.94</v>
      </c>
      <c r="BO125" s="1">
        <f t="shared" si="69"/>
        <v>16.599999999999998</v>
      </c>
      <c r="BP125" s="1">
        <f t="shared" si="69"/>
        <v>21.58</v>
      </c>
      <c r="BQ125" s="1">
        <f t="shared" si="69"/>
        <v>32.369999999999997</v>
      </c>
      <c r="BR125" s="1">
        <f t="shared" si="69"/>
        <v>40.669999999999995</v>
      </c>
      <c r="BS125" s="1">
        <f t="shared" si="69"/>
        <v>37.35</v>
      </c>
      <c r="BT125" s="1">
        <f t="shared" si="69"/>
        <v>25.73</v>
      </c>
      <c r="BU125" s="1">
        <f t="shared" si="69"/>
        <v>0</v>
      </c>
      <c r="BV125" s="1">
        <f t="shared" si="69"/>
        <v>0</v>
      </c>
      <c r="BW125" s="1">
        <f t="shared" si="69"/>
        <v>0</v>
      </c>
      <c r="BX125" s="1">
        <f t="shared" si="69"/>
        <v>0</v>
      </c>
      <c r="BY125" s="1">
        <f t="shared" si="69"/>
        <v>0</v>
      </c>
      <c r="BZ125" s="1">
        <f t="shared" si="69"/>
        <v>0</v>
      </c>
      <c r="CA125" s="1">
        <f t="shared" si="69"/>
        <v>0</v>
      </c>
      <c r="CB125" s="1">
        <f t="shared" si="69"/>
        <v>0</v>
      </c>
      <c r="CC125" s="1">
        <f t="shared" si="69"/>
        <v>13.28</v>
      </c>
      <c r="CD125" s="1">
        <f t="shared" si="69"/>
        <v>21.58</v>
      </c>
      <c r="CE125" s="1">
        <f t="shared" si="69"/>
        <v>20.75</v>
      </c>
      <c r="CF125" s="1">
        <f t="shared" si="69"/>
        <v>19.919999999999998</v>
      </c>
      <c r="CG125" s="1">
        <f t="shared" si="69"/>
        <v>23.24</v>
      </c>
      <c r="CH125" s="1">
        <f t="shared" si="69"/>
        <v>25.73</v>
      </c>
      <c r="CI125" s="1">
        <f t="shared" si="69"/>
        <v>27.389999999999997</v>
      </c>
      <c r="CJ125" s="1">
        <f t="shared" si="69"/>
        <v>26.56</v>
      </c>
      <c r="CK125" s="1">
        <f t="shared" si="69"/>
        <v>23.24</v>
      </c>
      <c r="CL125" s="1">
        <f t="shared" si="69"/>
        <v>24.9</v>
      </c>
      <c r="CM125" s="1">
        <f t="shared" si="69"/>
        <v>21.58</v>
      </c>
      <c r="CN125" s="1">
        <f t="shared" si="69"/>
        <v>0</v>
      </c>
      <c r="CO125" s="1">
        <f t="shared" si="69"/>
        <v>0</v>
      </c>
      <c r="CP125" s="1">
        <f t="shared" si="69"/>
        <v>0</v>
      </c>
      <c r="CQ125" s="1">
        <f t="shared" si="69"/>
        <v>0</v>
      </c>
      <c r="CR125" s="1">
        <f t="shared" si="69"/>
        <v>0</v>
      </c>
      <c r="CS125" s="1">
        <f t="shared" si="69"/>
        <v>0</v>
      </c>
      <c r="CT125" s="1">
        <f t="shared" ref="CT125:DY125" si="70">IF(CT82&gt;0, IF(0.83*CT82&gt;CT123,0.83*CT82-CT123,0),0)</f>
        <v>3.32</v>
      </c>
      <c r="CU125" s="1">
        <f t="shared" si="70"/>
        <v>4.9799999999999995</v>
      </c>
      <c r="CV125" s="1">
        <f t="shared" si="70"/>
        <v>0</v>
      </c>
      <c r="CW125" s="1">
        <f t="shared" si="70"/>
        <v>0</v>
      </c>
      <c r="CX125" s="1">
        <f t="shared" si="70"/>
        <v>2.4899999999999998</v>
      </c>
      <c r="CY125" s="1">
        <f t="shared" si="70"/>
        <v>9.9599999999999991</v>
      </c>
      <c r="CZ125" s="1">
        <f t="shared" si="70"/>
        <v>15.77</v>
      </c>
      <c r="DA125" s="1">
        <f t="shared" si="70"/>
        <v>18.259999999999998</v>
      </c>
      <c r="DB125" s="1">
        <f t="shared" si="70"/>
        <v>12.45</v>
      </c>
      <c r="DC125" s="1">
        <f t="shared" si="70"/>
        <v>14.94</v>
      </c>
      <c r="DD125" s="1">
        <f t="shared" si="70"/>
        <v>20.75</v>
      </c>
      <c r="DE125" s="1">
        <f t="shared" si="70"/>
        <v>26.56</v>
      </c>
      <c r="DF125" s="1">
        <f t="shared" si="70"/>
        <v>18.259999999999998</v>
      </c>
      <c r="DG125" s="1">
        <f t="shared" si="70"/>
        <v>13.611999999999998</v>
      </c>
      <c r="DH125" s="1">
        <f t="shared" si="70"/>
        <v>14.193</v>
      </c>
      <c r="DI125" s="1">
        <f t="shared" si="70"/>
        <v>12.699</v>
      </c>
      <c r="DJ125" s="1">
        <f t="shared" si="70"/>
        <v>0</v>
      </c>
      <c r="DK125" s="1">
        <f t="shared" si="70"/>
        <v>0</v>
      </c>
      <c r="DL125" s="1">
        <f t="shared" si="70"/>
        <v>0</v>
      </c>
      <c r="DM125" s="1">
        <f t="shared" si="70"/>
        <v>0</v>
      </c>
      <c r="DN125" s="1">
        <f t="shared" si="70"/>
        <v>0</v>
      </c>
      <c r="DO125" s="1">
        <f t="shared" si="70"/>
        <v>0</v>
      </c>
      <c r="DP125" s="1">
        <f t="shared" si="70"/>
        <v>0</v>
      </c>
      <c r="DQ125" s="1">
        <f t="shared" si="70"/>
        <v>0</v>
      </c>
      <c r="DR125" s="1">
        <f t="shared" si="70"/>
        <v>0</v>
      </c>
      <c r="DS125" s="1">
        <f t="shared" si="70"/>
        <v>0</v>
      </c>
      <c r="DT125" s="1">
        <f t="shared" si="70"/>
        <v>0</v>
      </c>
      <c r="DU125" s="1">
        <f t="shared" si="70"/>
        <v>0</v>
      </c>
      <c r="DV125" s="1">
        <f t="shared" si="70"/>
        <v>0</v>
      </c>
      <c r="DW125" s="1">
        <f t="shared" si="70"/>
        <v>0</v>
      </c>
      <c r="DX125" s="1">
        <f t="shared" si="70"/>
        <v>0</v>
      </c>
      <c r="DY125" s="1">
        <f t="shared" si="70"/>
        <v>0</v>
      </c>
      <c r="DZ125" s="1">
        <f t="shared" ref="DZ125:EX125" si="71">IF(DZ82&gt;0, IF(0.83*DZ82&gt;DZ123,0.83*DZ82-DZ123,0),0)</f>
        <v>0</v>
      </c>
      <c r="EA125" s="1">
        <f t="shared" si="71"/>
        <v>0</v>
      </c>
      <c r="EB125" s="1">
        <f t="shared" si="71"/>
        <v>0</v>
      </c>
      <c r="EC125" s="1">
        <f t="shared" si="71"/>
        <v>0</v>
      </c>
      <c r="ED125" s="1">
        <f t="shared" si="71"/>
        <v>0</v>
      </c>
      <c r="EE125" s="1">
        <f t="shared" si="71"/>
        <v>0</v>
      </c>
      <c r="EF125" s="1">
        <f t="shared" si="71"/>
        <v>0</v>
      </c>
      <c r="EG125" s="1">
        <f t="shared" si="71"/>
        <v>0</v>
      </c>
      <c r="EH125" s="1">
        <f t="shared" si="71"/>
        <v>0</v>
      </c>
      <c r="EI125" s="1">
        <f t="shared" si="71"/>
        <v>0</v>
      </c>
      <c r="EJ125" s="1">
        <f t="shared" si="71"/>
        <v>0</v>
      </c>
      <c r="EK125" s="1">
        <f t="shared" si="71"/>
        <v>0</v>
      </c>
      <c r="EL125" s="1">
        <f t="shared" si="71"/>
        <v>0</v>
      </c>
      <c r="EM125" s="1">
        <f t="shared" si="71"/>
        <v>0</v>
      </c>
      <c r="EN125" s="1">
        <f t="shared" si="71"/>
        <v>0</v>
      </c>
      <c r="EO125" s="1">
        <f t="shared" si="71"/>
        <v>0</v>
      </c>
      <c r="EP125" s="1">
        <f t="shared" si="71"/>
        <v>0</v>
      </c>
      <c r="EQ125" s="1">
        <f t="shared" si="71"/>
        <v>0</v>
      </c>
      <c r="ER125" s="1">
        <f t="shared" si="71"/>
        <v>0</v>
      </c>
      <c r="ES125" s="1">
        <f t="shared" si="71"/>
        <v>0</v>
      </c>
      <c r="ET125" s="1">
        <f t="shared" si="71"/>
        <v>1.66</v>
      </c>
      <c r="EU125" s="1">
        <f t="shared" si="71"/>
        <v>2.4899999999999998</v>
      </c>
      <c r="EV125" s="1">
        <f t="shared" si="71"/>
        <v>0</v>
      </c>
      <c r="EW125" s="1">
        <f t="shared" si="71"/>
        <v>0</v>
      </c>
      <c r="EX125" s="1">
        <f t="shared" si="71"/>
        <v>0</v>
      </c>
      <c r="EY125" s="1"/>
    </row>
    <row r="126" spans="1:15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</row>
    <row r="127" spans="1:155" x14ac:dyDescent="0.2">
      <c r="A127" t="s">
        <v>96</v>
      </c>
      <c r="B127" s="1">
        <f>IF(B82&gt;0,0.17*B82,0)</f>
        <v>0</v>
      </c>
      <c r="C127" s="1">
        <f t="shared" ref="C127:BN127" si="72">IF(C82&gt;0,0.17*C82,0)</f>
        <v>0</v>
      </c>
      <c r="D127" s="1">
        <f t="shared" si="72"/>
        <v>0</v>
      </c>
      <c r="E127" s="1">
        <f t="shared" si="72"/>
        <v>0</v>
      </c>
      <c r="F127" s="1">
        <f t="shared" si="72"/>
        <v>0</v>
      </c>
      <c r="G127" s="1">
        <f t="shared" si="72"/>
        <v>0</v>
      </c>
      <c r="H127" s="1">
        <f t="shared" si="72"/>
        <v>0</v>
      </c>
      <c r="I127" s="1">
        <f t="shared" si="72"/>
        <v>0</v>
      </c>
      <c r="J127" s="1">
        <f t="shared" si="72"/>
        <v>0</v>
      </c>
      <c r="K127" s="1">
        <f t="shared" si="72"/>
        <v>0</v>
      </c>
      <c r="L127" s="1">
        <f t="shared" si="72"/>
        <v>0</v>
      </c>
      <c r="M127" s="1">
        <f t="shared" si="72"/>
        <v>0</v>
      </c>
      <c r="N127" s="1">
        <f t="shared" si="72"/>
        <v>0</v>
      </c>
      <c r="O127" s="1">
        <f t="shared" si="72"/>
        <v>0</v>
      </c>
      <c r="P127" s="1">
        <f t="shared" si="72"/>
        <v>0</v>
      </c>
      <c r="Q127" s="1">
        <f t="shared" si="72"/>
        <v>2.5500000000000003</v>
      </c>
      <c r="R127" s="1">
        <f t="shared" si="72"/>
        <v>0</v>
      </c>
      <c r="S127" s="1">
        <f t="shared" si="72"/>
        <v>0</v>
      </c>
      <c r="T127" s="1">
        <f t="shared" si="72"/>
        <v>0</v>
      </c>
      <c r="U127" s="1">
        <f t="shared" si="72"/>
        <v>0</v>
      </c>
      <c r="V127" s="1">
        <f t="shared" si="72"/>
        <v>43.860000000000007</v>
      </c>
      <c r="W127" s="1">
        <f t="shared" si="72"/>
        <v>38.760000000000005</v>
      </c>
      <c r="X127" s="1">
        <f t="shared" si="72"/>
        <v>43.35</v>
      </c>
      <c r="Y127" s="1">
        <f t="shared" si="72"/>
        <v>47.09</v>
      </c>
      <c r="Z127" s="1">
        <f t="shared" si="72"/>
        <v>39.270000000000003</v>
      </c>
      <c r="AA127" s="1">
        <f t="shared" si="72"/>
        <v>34</v>
      </c>
      <c r="AB127" s="1">
        <f t="shared" si="72"/>
        <v>0</v>
      </c>
      <c r="AC127" s="1">
        <f t="shared" si="72"/>
        <v>0</v>
      </c>
      <c r="AD127" s="1">
        <f t="shared" si="72"/>
        <v>0</v>
      </c>
      <c r="AE127" s="1">
        <f t="shared" si="72"/>
        <v>0</v>
      </c>
      <c r="AF127" s="1">
        <f t="shared" si="72"/>
        <v>0</v>
      </c>
      <c r="AG127" s="1">
        <f t="shared" si="72"/>
        <v>0</v>
      </c>
      <c r="AH127" s="1">
        <f t="shared" si="72"/>
        <v>23.8</v>
      </c>
      <c r="AI127" s="1">
        <f t="shared" si="72"/>
        <v>46.75</v>
      </c>
      <c r="AJ127" s="1">
        <f t="shared" si="72"/>
        <v>46.410000000000004</v>
      </c>
      <c r="AK127" s="1">
        <f t="shared" si="72"/>
        <v>58.650000000000006</v>
      </c>
      <c r="AL127" s="1">
        <f t="shared" si="72"/>
        <v>70.040000000000006</v>
      </c>
      <c r="AM127" s="1">
        <f t="shared" si="72"/>
        <v>84.490000000000009</v>
      </c>
      <c r="AN127" s="1">
        <f t="shared" si="72"/>
        <v>94.18</v>
      </c>
      <c r="AO127" s="1">
        <f t="shared" si="72"/>
        <v>98.09</v>
      </c>
      <c r="AP127" s="1">
        <f t="shared" si="72"/>
        <v>98.09</v>
      </c>
      <c r="AQ127" s="1">
        <f t="shared" si="72"/>
        <v>96.73</v>
      </c>
      <c r="AR127" s="1">
        <f t="shared" si="72"/>
        <v>98.26</v>
      </c>
      <c r="AS127" s="1">
        <f t="shared" si="72"/>
        <v>104.04</v>
      </c>
      <c r="AT127" s="1">
        <f t="shared" si="72"/>
        <v>107.95</v>
      </c>
      <c r="AU127" s="1">
        <f t="shared" si="72"/>
        <v>110.16000000000001</v>
      </c>
      <c r="AV127" s="1">
        <f t="shared" si="72"/>
        <v>107.44000000000001</v>
      </c>
      <c r="AW127" s="1">
        <f t="shared" si="72"/>
        <v>102.17</v>
      </c>
      <c r="AX127" s="1">
        <f t="shared" si="72"/>
        <v>86.7</v>
      </c>
      <c r="AY127" s="1">
        <f t="shared" si="72"/>
        <v>80.070000000000007</v>
      </c>
      <c r="AZ127" s="1">
        <f t="shared" si="72"/>
        <v>85.17</v>
      </c>
      <c r="BA127" s="1">
        <f t="shared" si="72"/>
        <v>95.2</v>
      </c>
      <c r="BB127" s="1">
        <f t="shared" si="72"/>
        <v>100.98</v>
      </c>
      <c r="BC127" s="1">
        <f t="shared" si="72"/>
        <v>103.87</v>
      </c>
      <c r="BD127" s="1">
        <f t="shared" si="72"/>
        <v>106.42</v>
      </c>
      <c r="BE127" s="1">
        <f t="shared" si="72"/>
        <v>108.12</v>
      </c>
      <c r="BF127" s="1">
        <f t="shared" si="72"/>
        <v>109.65</v>
      </c>
      <c r="BG127" s="1">
        <f t="shared" si="72"/>
        <v>105.4</v>
      </c>
      <c r="BH127" s="1">
        <f t="shared" si="72"/>
        <v>95.2</v>
      </c>
      <c r="BI127" s="1">
        <f t="shared" si="72"/>
        <v>95.2</v>
      </c>
      <c r="BJ127" s="1">
        <f t="shared" si="72"/>
        <v>97.75</v>
      </c>
      <c r="BK127" s="1">
        <f t="shared" si="72"/>
        <v>41.480000000000004</v>
      </c>
      <c r="BL127" s="1">
        <f t="shared" si="72"/>
        <v>4.5900000000000007</v>
      </c>
      <c r="BM127" s="1">
        <f t="shared" si="72"/>
        <v>4.5900000000000007</v>
      </c>
      <c r="BN127" s="1">
        <f t="shared" si="72"/>
        <v>3.06</v>
      </c>
      <c r="BO127" s="1">
        <f t="shared" ref="BO127:DZ127" si="73">IF(BO82&gt;0,0.17*BO82,0)</f>
        <v>3.4000000000000004</v>
      </c>
      <c r="BP127" s="1">
        <f t="shared" si="73"/>
        <v>4.42</v>
      </c>
      <c r="BQ127" s="1">
        <f t="shared" si="73"/>
        <v>6.6300000000000008</v>
      </c>
      <c r="BR127" s="1">
        <f t="shared" si="73"/>
        <v>8.33</v>
      </c>
      <c r="BS127" s="1">
        <f t="shared" si="73"/>
        <v>7.65</v>
      </c>
      <c r="BT127" s="1">
        <f t="shared" si="73"/>
        <v>5.2700000000000005</v>
      </c>
      <c r="BU127" s="1">
        <f t="shared" si="73"/>
        <v>0</v>
      </c>
      <c r="BV127" s="1">
        <f t="shared" si="73"/>
        <v>0</v>
      </c>
      <c r="BW127" s="1">
        <f t="shared" si="73"/>
        <v>0</v>
      </c>
      <c r="BX127" s="1">
        <f t="shared" si="73"/>
        <v>0</v>
      </c>
      <c r="BY127" s="1">
        <f t="shared" si="73"/>
        <v>0</v>
      </c>
      <c r="BZ127" s="1">
        <f t="shared" si="73"/>
        <v>0</v>
      </c>
      <c r="CA127" s="1">
        <f t="shared" si="73"/>
        <v>0</v>
      </c>
      <c r="CB127" s="1">
        <f t="shared" si="73"/>
        <v>0</v>
      </c>
      <c r="CC127" s="1">
        <f t="shared" si="73"/>
        <v>2.72</v>
      </c>
      <c r="CD127" s="1">
        <f t="shared" si="73"/>
        <v>4.42</v>
      </c>
      <c r="CE127" s="1">
        <f t="shared" si="73"/>
        <v>4.25</v>
      </c>
      <c r="CF127" s="1">
        <f t="shared" si="73"/>
        <v>4.08</v>
      </c>
      <c r="CG127" s="1">
        <f t="shared" si="73"/>
        <v>4.7600000000000007</v>
      </c>
      <c r="CH127" s="1">
        <f t="shared" si="73"/>
        <v>5.2700000000000005</v>
      </c>
      <c r="CI127" s="1">
        <f t="shared" si="73"/>
        <v>5.61</v>
      </c>
      <c r="CJ127" s="1">
        <f t="shared" si="73"/>
        <v>5.44</v>
      </c>
      <c r="CK127" s="1">
        <f t="shared" si="73"/>
        <v>4.7600000000000007</v>
      </c>
      <c r="CL127" s="1">
        <f t="shared" si="73"/>
        <v>5.1000000000000005</v>
      </c>
      <c r="CM127" s="1">
        <f t="shared" si="73"/>
        <v>4.42</v>
      </c>
      <c r="CN127" s="1">
        <f t="shared" si="73"/>
        <v>0</v>
      </c>
      <c r="CO127" s="1">
        <f t="shared" si="73"/>
        <v>0</v>
      </c>
      <c r="CP127" s="1">
        <f t="shared" si="73"/>
        <v>0</v>
      </c>
      <c r="CQ127" s="1">
        <f t="shared" si="73"/>
        <v>0</v>
      </c>
      <c r="CR127" s="1">
        <f t="shared" si="73"/>
        <v>0</v>
      </c>
      <c r="CS127" s="1">
        <f t="shared" si="73"/>
        <v>0</v>
      </c>
      <c r="CT127" s="1">
        <f t="shared" si="73"/>
        <v>0.68</v>
      </c>
      <c r="CU127" s="1">
        <f t="shared" si="73"/>
        <v>1.02</v>
      </c>
      <c r="CV127" s="1">
        <f t="shared" si="73"/>
        <v>0</v>
      </c>
      <c r="CW127" s="1">
        <f t="shared" si="73"/>
        <v>0</v>
      </c>
      <c r="CX127" s="1">
        <f t="shared" si="73"/>
        <v>0.51</v>
      </c>
      <c r="CY127" s="1">
        <f t="shared" si="73"/>
        <v>2.04</v>
      </c>
      <c r="CZ127" s="1">
        <f t="shared" si="73"/>
        <v>3.2300000000000004</v>
      </c>
      <c r="DA127" s="1">
        <f t="shared" si="73"/>
        <v>3.74</v>
      </c>
      <c r="DB127" s="1">
        <f t="shared" si="73"/>
        <v>2.5500000000000003</v>
      </c>
      <c r="DC127" s="1">
        <f t="shared" si="73"/>
        <v>3.06</v>
      </c>
      <c r="DD127" s="1">
        <f t="shared" si="73"/>
        <v>4.25</v>
      </c>
      <c r="DE127" s="1">
        <f t="shared" si="73"/>
        <v>5.44</v>
      </c>
      <c r="DF127" s="1">
        <f t="shared" si="73"/>
        <v>3.74</v>
      </c>
      <c r="DG127" s="1">
        <f t="shared" si="73"/>
        <v>2.7879999999999998</v>
      </c>
      <c r="DH127" s="1">
        <f t="shared" si="73"/>
        <v>2.9070000000000005</v>
      </c>
      <c r="DI127" s="1">
        <f t="shared" si="73"/>
        <v>2.6010000000000004</v>
      </c>
      <c r="DJ127" s="1">
        <f t="shared" si="73"/>
        <v>0</v>
      </c>
      <c r="DK127" s="1">
        <f t="shared" si="73"/>
        <v>0</v>
      </c>
      <c r="DL127" s="1">
        <f t="shared" si="73"/>
        <v>0</v>
      </c>
      <c r="DM127" s="1">
        <f t="shared" si="73"/>
        <v>0</v>
      </c>
      <c r="DN127" s="1">
        <f t="shared" si="73"/>
        <v>0</v>
      </c>
      <c r="DO127" s="1">
        <f t="shared" si="73"/>
        <v>0</v>
      </c>
      <c r="DP127" s="1">
        <f t="shared" si="73"/>
        <v>0</v>
      </c>
      <c r="DQ127" s="1">
        <f t="shared" si="73"/>
        <v>0</v>
      </c>
      <c r="DR127" s="1">
        <f t="shared" si="73"/>
        <v>0</v>
      </c>
      <c r="DS127" s="1">
        <f t="shared" si="73"/>
        <v>0</v>
      </c>
      <c r="DT127" s="1">
        <f t="shared" si="73"/>
        <v>0</v>
      </c>
      <c r="DU127" s="1">
        <f t="shared" si="73"/>
        <v>0</v>
      </c>
      <c r="DV127" s="1">
        <f t="shared" si="73"/>
        <v>0</v>
      </c>
      <c r="DW127" s="1">
        <f t="shared" si="73"/>
        <v>0</v>
      </c>
      <c r="DX127" s="1">
        <f t="shared" si="73"/>
        <v>0</v>
      </c>
      <c r="DY127" s="1">
        <f t="shared" si="73"/>
        <v>0</v>
      </c>
      <c r="DZ127" s="1">
        <f t="shared" si="73"/>
        <v>0</v>
      </c>
      <c r="EA127" s="1">
        <f t="shared" ref="EA127:EX127" si="74">IF(EA82&gt;0,0.17*EA82,0)</f>
        <v>0</v>
      </c>
      <c r="EB127" s="1">
        <f t="shared" si="74"/>
        <v>0</v>
      </c>
      <c r="EC127" s="1">
        <f t="shared" si="74"/>
        <v>0</v>
      </c>
      <c r="ED127" s="1">
        <f t="shared" si="74"/>
        <v>0</v>
      </c>
      <c r="EE127" s="1">
        <f t="shared" si="74"/>
        <v>0</v>
      </c>
      <c r="EF127" s="1">
        <f t="shared" si="74"/>
        <v>0</v>
      </c>
      <c r="EG127" s="1">
        <f t="shared" si="74"/>
        <v>0</v>
      </c>
      <c r="EH127" s="1">
        <f t="shared" si="74"/>
        <v>0</v>
      </c>
      <c r="EI127" s="1">
        <f t="shared" si="74"/>
        <v>0</v>
      </c>
      <c r="EJ127" s="1">
        <f t="shared" si="74"/>
        <v>0</v>
      </c>
      <c r="EK127" s="1">
        <f t="shared" si="74"/>
        <v>0</v>
      </c>
      <c r="EL127" s="1">
        <f t="shared" si="74"/>
        <v>0</v>
      </c>
      <c r="EM127" s="1">
        <f t="shared" si="74"/>
        <v>0</v>
      </c>
      <c r="EN127" s="1">
        <f t="shared" si="74"/>
        <v>0</v>
      </c>
      <c r="EO127" s="1">
        <f t="shared" si="74"/>
        <v>0</v>
      </c>
      <c r="EP127" s="1">
        <f t="shared" si="74"/>
        <v>0</v>
      </c>
      <c r="EQ127" s="1">
        <f t="shared" si="74"/>
        <v>0</v>
      </c>
      <c r="ER127" s="1">
        <f t="shared" si="74"/>
        <v>0</v>
      </c>
      <c r="ES127" s="1">
        <f t="shared" si="74"/>
        <v>0</v>
      </c>
      <c r="ET127" s="1">
        <f t="shared" si="74"/>
        <v>0.34</v>
      </c>
      <c r="EU127" s="1">
        <f t="shared" si="74"/>
        <v>0.51</v>
      </c>
      <c r="EV127" s="1">
        <f t="shared" si="74"/>
        <v>0</v>
      </c>
      <c r="EW127" s="1">
        <f t="shared" si="74"/>
        <v>0</v>
      </c>
      <c r="EX127" s="1">
        <f t="shared" si="74"/>
        <v>0</v>
      </c>
      <c r="EY127" s="1"/>
    </row>
    <row r="128" spans="1:15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</row>
    <row r="129" spans="2:15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</row>
    <row r="130" spans="2:15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</row>
    <row r="131" spans="2:15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</row>
    <row r="132" spans="2:15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</row>
    <row r="133" spans="2:15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</row>
    <row r="134" spans="2:15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</row>
    <row r="135" spans="2:15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</row>
    <row r="136" spans="2:15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</row>
    <row r="137" spans="2:15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</row>
    <row r="138" spans="2:15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</row>
    <row r="139" spans="2:15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</row>
    <row r="140" spans="2:15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</row>
    <row r="141" spans="2:15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</row>
    <row r="142" spans="2:15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</row>
  </sheetData>
  <phoneticPr fontId="7" type="noConversion"/>
  <printOptions horizontalCentered="1" verticalCentered="1"/>
  <pageMargins left="0.2" right="0.2" top="0.56000000000000005" bottom="0.59" header="0.56999999999999995" footer="0.59"/>
  <pageSetup scale="45" orientation="portrait" verticalDpi="0" r:id="rId1"/>
  <headerFooter differentFirst="1" alignWithMargins="0">
    <oddFooter>&amp;R&amp;"Arial,Bold"&amp;14Figure 2014.11 (cont.)</oddFooter>
    <firstFooter>&amp;R&amp;"Arial,Bold"&amp;14Figure 2014.11</firstFooter>
  </headerFooter>
  <colBreaks count="4" manualBreakCount="4">
    <brk id="32" max="1048575" man="1"/>
    <brk id="62" max="1048575" man="1"/>
    <brk id="93" max="1048575" man="1"/>
    <brk id="1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Sheet1</vt:lpstr>
      <vt:lpstr>Wyoming</vt:lpstr>
      <vt:lpstr>Utah</vt:lpstr>
      <vt:lpstr>Wyoming (old)</vt:lpstr>
      <vt:lpstr>Utah (old)</vt:lpstr>
      <vt:lpstr>Data!Print_Area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Don</cp:lastModifiedBy>
  <cp:lastPrinted>2015-04-13T20:06:54Z</cp:lastPrinted>
  <dcterms:created xsi:type="dcterms:W3CDTF">2007-04-14T17:46:43Z</dcterms:created>
  <dcterms:modified xsi:type="dcterms:W3CDTF">2015-04-13T20:07:09Z</dcterms:modified>
</cp:coreProperties>
</file>