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Wamiti\Downloads\Excel_Data_Analytics_Course-main\Excel_Data_Analytics_Course-main\2_Formulas_Functions\"/>
    </mc:Choice>
  </mc:AlternateContent>
  <xr:revisionPtr revIDLastSave="0" documentId="13_ncr:1_{C25AE0D2-16AD-44AE-8EC8-B575C888578B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Data" sheetId="8" r:id="rId1"/>
    <sheet name="Date" sheetId="14" r:id="rId2"/>
    <sheet name="Time" sheetId="15" r:id="rId3"/>
  </sheets>
  <definedNames>
    <definedName name="_xlnm._FilterDatabase" localSheetId="2" hidden="1">Time!$A$1:$H$21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2" i="8" l="1" a="1"/>
  <c r="T2" i="8" s="1"/>
  <c r="S3" i="8"/>
  <c r="S4" i="8"/>
  <c r="S5" i="8"/>
  <c r="S6" i="8"/>
  <c r="S7" i="8"/>
  <c r="S8" i="8"/>
  <c r="S9" i="8"/>
  <c r="S10" i="8"/>
  <c r="S11" i="8"/>
  <c r="S12" i="8"/>
  <c r="S13" i="8"/>
  <c r="S14" i="8"/>
  <c r="S15" i="8"/>
  <c r="S16" i="8"/>
  <c r="S17" i="8"/>
  <c r="S18" i="8"/>
  <c r="S19" i="8"/>
  <c r="S20" i="8"/>
  <c r="S21" i="8"/>
  <c r="S2" i="8"/>
  <c r="Q3" i="8"/>
  <c r="Q4" i="8"/>
  <c r="Q5" i="8"/>
  <c r="Q6" i="8"/>
  <c r="Q7" i="8"/>
  <c r="Q8" i="8"/>
  <c r="Q9" i="8"/>
  <c r="Q10" i="8"/>
  <c r="Q11" i="8"/>
  <c r="Q12" i="8"/>
  <c r="Q13" i="8"/>
  <c r="Q14" i="8"/>
  <c r="Q15" i="8"/>
  <c r="Q16" i="8"/>
  <c r="Q17" i="8"/>
  <c r="Q18" i="8"/>
  <c r="Q19" i="8"/>
  <c r="Q20" i="8"/>
  <c r="Q21" i="8"/>
  <c r="P3" i="8"/>
  <c r="P4" i="8"/>
  <c r="P5" i="8"/>
  <c r="P6" i="8"/>
  <c r="P7" i="8"/>
  <c r="P8" i="8"/>
  <c r="P9" i="8"/>
  <c r="P10" i="8"/>
  <c r="P11" i="8"/>
  <c r="P12" i="8"/>
  <c r="P13" i="8"/>
  <c r="P14" i="8"/>
  <c r="P15" i="8"/>
  <c r="P16" i="8"/>
  <c r="P17" i="8"/>
  <c r="P18" i="8"/>
  <c r="P19" i="8"/>
  <c r="P20" i="8"/>
  <c r="P21" i="8"/>
  <c r="Q2" i="8"/>
  <c r="P2" i="8"/>
  <c r="O3" i="8"/>
  <c r="R3" i="8" s="1"/>
  <c r="O4" i="8"/>
  <c r="R4" i="8" s="1"/>
  <c r="O5" i="8"/>
  <c r="R5" i="8" s="1"/>
  <c r="O6" i="8"/>
  <c r="R6" i="8" s="1"/>
  <c r="O7" i="8"/>
  <c r="R7" i="8" s="1"/>
  <c r="O8" i="8"/>
  <c r="R8" i="8" s="1"/>
  <c r="O9" i="8"/>
  <c r="R9" i="8" s="1"/>
  <c r="O10" i="8"/>
  <c r="R10" i="8" s="1"/>
  <c r="O11" i="8"/>
  <c r="R11" i="8" s="1"/>
  <c r="O12" i="8"/>
  <c r="R12" i="8" s="1"/>
  <c r="O13" i="8"/>
  <c r="R13" i="8" s="1"/>
  <c r="O14" i="8"/>
  <c r="R14" i="8" s="1"/>
  <c r="O15" i="8"/>
  <c r="R15" i="8" s="1"/>
  <c r="O16" i="8"/>
  <c r="R16" i="8" s="1"/>
  <c r="O17" i="8"/>
  <c r="R17" i="8" s="1"/>
  <c r="O18" i="8"/>
  <c r="R18" i="8" s="1"/>
  <c r="O19" i="8"/>
  <c r="R19" i="8" s="1"/>
  <c r="O20" i="8"/>
  <c r="R20" i="8" s="1"/>
  <c r="O21" i="8"/>
  <c r="R21" i="8" s="1"/>
  <c r="O2" i="8"/>
  <c r="U3" i="8" s="1"/>
  <c r="M2" i="8"/>
  <c r="K20" i="8"/>
  <c r="J3" i="8"/>
  <c r="K3" i="8"/>
  <c r="J4" i="8"/>
  <c r="K4" i="8"/>
  <c r="L4" i="8" s="1"/>
  <c r="J5" i="8"/>
  <c r="K5" i="8"/>
  <c r="J6" i="8"/>
  <c r="K6" i="8"/>
  <c r="J7" i="8"/>
  <c r="K7" i="8"/>
  <c r="J8" i="8"/>
  <c r="K8" i="8"/>
  <c r="J9" i="8"/>
  <c r="K9" i="8"/>
  <c r="J10" i="8"/>
  <c r="K10" i="8"/>
  <c r="J11" i="8"/>
  <c r="K11" i="8"/>
  <c r="J12" i="8"/>
  <c r="K12" i="8"/>
  <c r="J13" i="8"/>
  <c r="K13" i="8"/>
  <c r="J14" i="8"/>
  <c r="K14" i="8"/>
  <c r="J15" i="8"/>
  <c r="K15" i="8"/>
  <c r="J16" i="8"/>
  <c r="K16" i="8"/>
  <c r="L16" i="8" s="1"/>
  <c r="J17" i="8"/>
  <c r="K17" i="8"/>
  <c r="J18" i="8"/>
  <c r="K18" i="8"/>
  <c r="J19" i="8"/>
  <c r="K19" i="8"/>
  <c r="J20" i="8"/>
  <c r="J21" i="8"/>
  <c r="K21" i="8"/>
  <c r="I3" i="8"/>
  <c r="I4" i="8"/>
  <c r="I5" i="8"/>
  <c r="I6" i="8"/>
  <c r="I7" i="8"/>
  <c r="I8" i="8"/>
  <c r="I9" i="8"/>
  <c r="I10" i="8"/>
  <c r="I11" i="8"/>
  <c r="I12" i="8"/>
  <c r="I13" i="8"/>
  <c r="I14" i="8"/>
  <c r="I15" i="8"/>
  <c r="I16" i="8"/>
  <c r="I17" i="8"/>
  <c r="I18" i="8"/>
  <c r="I19" i="8"/>
  <c r="I20" i="8"/>
  <c r="I21" i="8"/>
  <c r="I2" i="8"/>
  <c r="J2" i="8"/>
  <c r="K2" i="8"/>
  <c r="O3" i="15"/>
  <c r="O4" i="15"/>
  <c r="O5" i="15"/>
  <c r="O6" i="15"/>
  <c r="O7" i="15"/>
  <c r="O8" i="15"/>
  <c r="O9" i="15"/>
  <c r="O10" i="15"/>
  <c r="O11" i="15"/>
  <c r="O12" i="15"/>
  <c r="O13" i="15"/>
  <c r="O14" i="15"/>
  <c r="O15" i="15"/>
  <c r="O16" i="15"/>
  <c r="O17" i="15"/>
  <c r="O18" i="15"/>
  <c r="O19" i="15"/>
  <c r="O20" i="15"/>
  <c r="O21" i="15"/>
  <c r="O2" i="15"/>
  <c r="N2" i="15"/>
  <c r="N2" i="14"/>
  <c r="R3" i="15"/>
  <c r="R4" i="15"/>
  <c r="R5" i="15"/>
  <c r="R6" i="15"/>
  <c r="R7" i="15"/>
  <c r="R8" i="15"/>
  <c r="R9" i="15"/>
  <c r="R10" i="15"/>
  <c r="R11" i="15"/>
  <c r="R12" i="15"/>
  <c r="R13" i="15"/>
  <c r="R14" i="15"/>
  <c r="R15" i="15"/>
  <c r="R16" i="15"/>
  <c r="R17" i="15"/>
  <c r="R18" i="15"/>
  <c r="R19" i="15"/>
  <c r="R20" i="15"/>
  <c r="R21" i="15"/>
  <c r="R22" i="15"/>
  <c r="R23" i="15"/>
  <c r="R24" i="15"/>
  <c r="R25" i="15"/>
  <c r="R26" i="15"/>
  <c r="U25" i="8" l="1"/>
  <c r="U24" i="8"/>
  <c r="U23" i="8"/>
  <c r="U13" i="8"/>
  <c r="U12" i="8"/>
  <c r="U11" i="8"/>
  <c r="U7" i="8"/>
  <c r="U10" i="8"/>
  <c r="U9" i="8"/>
  <c r="U17" i="8"/>
  <c r="U5" i="8"/>
  <c r="U8" i="8"/>
  <c r="U19" i="8"/>
  <c r="U18" i="8"/>
  <c r="U6" i="8"/>
  <c r="U16" i="8"/>
  <c r="U4" i="8"/>
  <c r="R2" i="8"/>
  <c r="U22" i="8"/>
  <c r="U21" i="8"/>
  <c r="U20" i="8"/>
  <c r="U15" i="8"/>
  <c r="U14" i="8"/>
  <c r="U2" i="8"/>
  <c r="L17" i="8"/>
  <c r="N17" i="8" s="1"/>
  <c r="L5" i="8"/>
  <c r="N6" i="8"/>
  <c r="N19" i="8"/>
  <c r="N5" i="8"/>
  <c r="N21" i="8"/>
  <c r="N16" i="8"/>
  <c r="N4" i="8"/>
  <c r="N11" i="8"/>
  <c r="N15" i="8"/>
  <c r="L13" i="8"/>
  <c r="N13" i="8" s="1"/>
  <c r="L14" i="8"/>
  <c r="N14" i="8" s="1"/>
  <c r="L18" i="8"/>
  <c r="N18" i="8" s="1"/>
  <c r="L12" i="8"/>
  <c r="N12" i="8" s="1"/>
  <c r="L6" i="8"/>
  <c r="L19" i="8"/>
  <c r="L7" i="8"/>
  <c r="N7" i="8" s="1"/>
  <c r="L11" i="8"/>
  <c r="L10" i="8"/>
  <c r="N10" i="8" s="1"/>
  <c r="L15" i="8"/>
  <c r="L9" i="8"/>
  <c r="N9" i="8" s="1"/>
  <c r="L3" i="8"/>
  <c r="N3" i="8" s="1"/>
  <c r="L21" i="8"/>
  <c r="L8" i="8"/>
  <c r="N8" i="8" s="1"/>
  <c r="L2" i="8"/>
  <c r="N2" i="8" s="1"/>
  <c r="L20" i="8"/>
  <c r="N20" i="8" s="1"/>
  <c r="P2" i="14"/>
  <c r="J2" i="14"/>
  <c r="R4" i="14" l="1"/>
  <c r="R10" i="14"/>
  <c r="R16" i="14"/>
  <c r="R12" i="14"/>
  <c r="R7" i="14"/>
  <c r="R19" i="14"/>
  <c r="R14" i="14"/>
  <c r="R9" i="14"/>
  <c r="R21" i="14"/>
  <c r="R5" i="14"/>
  <c r="R11" i="14"/>
  <c r="R17" i="14"/>
  <c r="R6" i="14"/>
  <c r="R18" i="14"/>
  <c r="R13" i="14"/>
  <c r="R8" i="14"/>
  <c r="R20" i="14"/>
  <c r="R15" i="14"/>
  <c r="R2" i="14"/>
  <c r="R3" i="14"/>
  <c r="J3" i="15"/>
  <c r="K3" i="15"/>
  <c r="L3" i="15"/>
  <c r="J4" i="15"/>
  <c r="K4" i="15"/>
  <c r="L4" i="15"/>
  <c r="J5" i="15"/>
  <c r="K5" i="15"/>
  <c r="L5" i="15"/>
  <c r="J6" i="15"/>
  <c r="K6" i="15"/>
  <c r="L6" i="15"/>
  <c r="J7" i="15"/>
  <c r="K7" i="15"/>
  <c r="L7" i="15"/>
  <c r="J8" i="15"/>
  <c r="K8" i="15"/>
  <c r="L8" i="15"/>
  <c r="J9" i="15"/>
  <c r="K9" i="15"/>
  <c r="L9" i="15"/>
  <c r="J10" i="15"/>
  <c r="K10" i="15"/>
  <c r="L10" i="15"/>
  <c r="J11" i="15"/>
  <c r="K11" i="15"/>
  <c r="L11" i="15"/>
  <c r="J12" i="15"/>
  <c r="K12" i="15"/>
  <c r="L12" i="15"/>
  <c r="J13" i="15"/>
  <c r="K13" i="15"/>
  <c r="L13" i="15"/>
  <c r="J14" i="15"/>
  <c r="K14" i="15"/>
  <c r="L14" i="15"/>
  <c r="J15" i="15"/>
  <c r="K15" i="15"/>
  <c r="L15" i="15"/>
  <c r="J16" i="15"/>
  <c r="K16" i="15"/>
  <c r="L16" i="15"/>
  <c r="J17" i="15"/>
  <c r="K17" i="15"/>
  <c r="L17" i="15"/>
  <c r="J18" i="15"/>
  <c r="K18" i="15"/>
  <c r="L18" i="15"/>
  <c r="J19" i="15"/>
  <c r="K19" i="15"/>
  <c r="L19" i="15"/>
  <c r="J20" i="15"/>
  <c r="K20" i="15"/>
  <c r="L20" i="15"/>
  <c r="J21" i="15"/>
  <c r="K21" i="15"/>
  <c r="L21" i="15"/>
  <c r="L2" i="15"/>
  <c r="K2" i="15"/>
  <c r="J2" i="15"/>
  <c r="L21" i="14"/>
  <c r="K21" i="14"/>
  <c r="J21" i="14"/>
  <c r="L20" i="14"/>
  <c r="K20" i="14"/>
  <c r="J20" i="14"/>
  <c r="L19" i="14"/>
  <c r="K19" i="14"/>
  <c r="J19" i="14"/>
  <c r="L18" i="14"/>
  <c r="K18" i="14"/>
  <c r="J18" i="14"/>
  <c r="L17" i="14"/>
  <c r="K17" i="14"/>
  <c r="J17" i="14"/>
  <c r="L16" i="14"/>
  <c r="K16" i="14"/>
  <c r="J16" i="14"/>
  <c r="L15" i="14"/>
  <c r="K15" i="14"/>
  <c r="J15" i="14"/>
  <c r="L14" i="14"/>
  <c r="K14" i="14"/>
  <c r="J14" i="14"/>
  <c r="L13" i="14"/>
  <c r="K13" i="14"/>
  <c r="J13" i="14"/>
  <c r="L12" i="14"/>
  <c r="K12" i="14"/>
  <c r="J12" i="14"/>
  <c r="L11" i="14"/>
  <c r="K11" i="14"/>
  <c r="J11" i="14"/>
  <c r="L10" i="14"/>
  <c r="K10" i="14"/>
  <c r="J10" i="14"/>
  <c r="L9" i="14"/>
  <c r="K9" i="14"/>
  <c r="J9" i="14"/>
  <c r="L8" i="14"/>
  <c r="K8" i="14"/>
  <c r="J8" i="14"/>
  <c r="L7" i="14"/>
  <c r="K7" i="14"/>
  <c r="J7" i="14"/>
  <c r="L6" i="14"/>
  <c r="K6" i="14"/>
  <c r="J6" i="14"/>
  <c r="L5" i="14"/>
  <c r="K5" i="14"/>
  <c r="J5" i="14"/>
  <c r="L4" i="14"/>
  <c r="K4" i="14"/>
  <c r="J4" i="14"/>
  <c r="L3" i="14"/>
  <c r="K3" i="14"/>
  <c r="J3" i="14"/>
  <c r="L2" i="14"/>
  <c r="K2" i="14"/>
  <c r="N13" i="14" l="1"/>
  <c r="N5" i="14"/>
  <c r="N19" i="14"/>
  <c r="N8" i="14"/>
  <c r="N16" i="14"/>
  <c r="N14" i="14"/>
  <c r="N9" i="14"/>
  <c r="N17" i="14"/>
  <c r="N3" i="14"/>
  <c r="N4" i="14"/>
  <c r="N20" i="14"/>
  <c r="N7" i="14"/>
  <c r="N15" i="14"/>
  <c r="N11" i="14"/>
  <c r="N6" i="14"/>
  <c r="N10" i="14"/>
  <c r="N18" i="14"/>
  <c r="N18" i="15"/>
  <c r="N10" i="15"/>
  <c r="N15" i="15"/>
  <c r="N14" i="15"/>
  <c r="N6" i="15"/>
  <c r="N17" i="15"/>
  <c r="N19" i="15"/>
  <c r="N11" i="15"/>
  <c r="N3" i="15"/>
  <c r="N12" i="15"/>
  <c r="N9" i="15"/>
  <c r="N16" i="15"/>
  <c r="N8" i="15"/>
  <c r="N7" i="15"/>
  <c r="N20" i="15"/>
  <c r="N4" i="15"/>
  <c r="N21" i="15"/>
  <c r="N13" i="15"/>
  <c r="N5" i="15"/>
  <c r="N21" i="14"/>
  <c r="N12" i="14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<sst xmlns="http://schemas.openxmlformats.org/spreadsheetml/2006/main" count="471" uniqueCount="97">
  <si>
    <t>Email</t>
  </si>
  <si>
    <t>Data Analyst</t>
  </si>
  <si>
    <t>Full Name</t>
  </si>
  <si>
    <t>Job Position</t>
  </si>
  <si>
    <t>Skills List</t>
  </si>
  <si>
    <t>Business Intelligence Analyst</t>
  </si>
  <si>
    <t>Azure, Java, SQL, DataBricks</t>
  </si>
  <si>
    <t>Data Scientist</t>
  </si>
  <si>
    <t>Snowflake, Power BI, Tableau, Airflow, SQL</t>
  </si>
  <si>
    <t>Machine Learning Engineer</t>
  </si>
  <si>
    <t>DataBricks, Hadoop, Java</t>
  </si>
  <si>
    <t>Kafka, DataBricks, Spark, Python, GCP</t>
  </si>
  <si>
    <t>Data Engineer</t>
  </si>
  <si>
    <t>Snowflake, Excel, Scala</t>
  </si>
  <si>
    <t>Power BI, GCP, Airflow, Hadoop, R</t>
  </si>
  <si>
    <t>Snowflake, Airflow, DataBricks</t>
  </si>
  <si>
    <t>Scala, R, Hadoop, Power BI, SQL</t>
  </si>
  <si>
    <t>Excel, Power BI, R</t>
  </si>
  <si>
    <t>Scala, Azure, R, Kafka</t>
  </si>
  <si>
    <t>Java, Scala, R</t>
  </si>
  <si>
    <t>DataBricks, Azure, Scala</t>
  </si>
  <si>
    <t>Street</t>
  </si>
  <si>
    <t>Application Date</t>
  </si>
  <si>
    <t>City State Zip</t>
  </si>
  <si>
    <t>457 Oak St</t>
  </si>
  <si>
    <t>San Jose, CA, 95101</t>
  </si>
  <si>
    <t>203 Birch St</t>
  </si>
  <si>
    <t>Chicago, IL, 60601</t>
  </si>
  <si>
    <t>790 Pine St</t>
  </si>
  <si>
    <t>456 Oak St</t>
  </si>
  <si>
    <t>459 Oak St</t>
  </si>
  <si>
    <t>Philadelphia, PA, 19101</t>
  </si>
  <si>
    <t>204 Birch St</t>
  </si>
  <si>
    <t>Los Angeles, CA, 90001</t>
  </si>
  <si>
    <t>123 Elm St</t>
  </si>
  <si>
    <t>San Diego, CA, 92101</t>
  </si>
  <si>
    <t>202 Birch St</t>
  </si>
  <si>
    <t>New York, NY, 10001</t>
  </si>
  <si>
    <t>Chicago, IL, 60602</t>
  </si>
  <si>
    <t>Michael Scott</t>
  </si>
  <si>
    <t>michael.scott@gmail.com</t>
  </si>
  <si>
    <t>Jim Halpert</t>
  </si>
  <si>
    <t>jim.halpert@hotmail.com</t>
  </si>
  <si>
    <t>Pam Beesly</t>
  </si>
  <si>
    <t>pam.beesly@outlook.com</t>
  </si>
  <si>
    <t>Dwight Schrute</t>
  </si>
  <si>
    <t>dwight.schrute@gmail.com</t>
  </si>
  <si>
    <t>Ryan Howard</t>
  </si>
  <si>
    <t>ryan.howard@aol.com</t>
  </si>
  <si>
    <t>Kelly Kapoor</t>
  </si>
  <si>
    <t>kelly.kapoor@gmail.com</t>
  </si>
  <si>
    <t>Stanley Hudson</t>
  </si>
  <si>
    <t>stanley.hudson@gmail.com</t>
  </si>
  <si>
    <t>Phyllis Vance</t>
  </si>
  <si>
    <t>phyllis.vance@gmail.com</t>
  </si>
  <si>
    <t>Angela Martin</t>
  </si>
  <si>
    <t>angela.martin@ymail.com</t>
  </si>
  <si>
    <t>Oscar Martinez</t>
  </si>
  <si>
    <t>oscar.martinez@outlook.com</t>
  </si>
  <si>
    <t>Kevin Malone</t>
  </si>
  <si>
    <t>kevin.malone@aol.com</t>
  </si>
  <si>
    <t>Meredith Palmer</t>
  </si>
  <si>
    <t>meredith.palmer@outlook.com</t>
  </si>
  <si>
    <t>Applicant ID</t>
  </si>
  <si>
    <t>AID0123549</t>
  </si>
  <si>
    <t>AID0123548</t>
  </si>
  <si>
    <t>AID0123550</t>
  </si>
  <si>
    <t>AID0123551</t>
  </si>
  <si>
    <t>AID0123552</t>
  </si>
  <si>
    <t>AID0123553</t>
  </si>
  <si>
    <t>AID0123554</t>
  </si>
  <si>
    <t>AID0123555</t>
  </si>
  <si>
    <t>AID0123556</t>
  </si>
  <si>
    <t>AID0123557</t>
  </si>
  <si>
    <t>AID0123558</t>
  </si>
  <si>
    <t>AID0123559</t>
  </si>
  <si>
    <t>AID0123560</t>
  </si>
  <si>
    <t>AID0123561</t>
  </si>
  <si>
    <t>AID0123562</t>
  </si>
  <si>
    <t>AID0123563</t>
  </si>
  <si>
    <t>AID0123564</t>
  </si>
  <si>
    <t>AID0123565</t>
  </si>
  <si>
    <t>AID0123566</t>
  </si>
  <si>
    <t>AID0123567</t>
  </si>
  <si>
    <t>Month</t>
  </si>
  <si>
    <t>Year</t>
  </si>
  <si>
    <t>Application Date &amp; Time</t>
  </si>
  <si>
    <t>Today</t>
  </si>
  <si>
    <t>Day</t>
  </si>
  <si>
    <t>Days Since Applied</t>
  </si>
  <si>
    <t>Hour</t>
  </si>
  <si>
    <t>Minute</t>
  </si>
  <si>
    <t>Second</t>
  </si>
  <si>
    <t>Hours in a Day</t>
  </si>
  <si>
    <t>Count</t>
  </si>
  <si>
    <t>Application Time</t>
  </si>
  <si>
    <t>Job postings per 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</si>
</sst>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m/d/yy\ h:mm\ AM/PM;@"/>
    <numFmt numFmtId="166" formatCode="[$-F800]dddd\,\ mmmm\ dd\,\ 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4" fontId="0" fillId="0" borderId="0" xfId="0" applyNumberFormat="1"/>
    <xf numFmtId="14" fontId="1" fillId="2" borderId="3" xfId="0" applyNumberFormat="1" applyFont="1" applyFill="1" applyBorder="1"/>
    <xf numFmtId="164" fontId="0" fillId="0" borderId="1" xfId="0" applyNumberFormat="1" applyBorder="1"/>
    <xf numFmtId="164" fontId="0" fillId="0" borderId="7" xfId="0" applyNumberFormat="1" applyBorder="1"/>
    <xf numFmtId="18" fontId="0" fillId="0" borderId="0" xfId="0" applyNumberFormat="1"/>
    <xf numFmtId="49" fontId="0" fillId="0" borderId="0" xfId="0" applyNumberFormat="1"/>
    <xf numFmtId="0" fontId="1" fillId="2" borderId="0" xfId="0" applyFont="1" applyFill="1"/>
    <xf numFmtId="0" fontId="0" fillId="2" borderId="0" xfId="0" applyFill="1"/>
    <xf numFmtId="0" fontId="1" fillId="2" borderId="1" xfId="0" applyFont="1" applyFill="1" applyBorder="1"/>
    <xf numFmtId="166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Data!$U$1</c:f>
              <c:strCache>
                <c:ptCount val="1"/>
                <c:pt idx="0">
                  <c:v>Job postings per hour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Data!$T$2:$T$25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Data!$U$2:$U$25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3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7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D10-407C-9C48-2E92A8849ACF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73028383"/>
        <c:axId val="573026943"/>
      </c:barChart>
      <c:catAx>
        <c:axId val="57302838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3026943"/>
        <c:crosses val="autoZero"/>
        <c:auto val="1"/>
        <c:lblAlgn val="ctr"/>
        <c:lblOffset val="100"/>
        <c:noMultiLvlLbl val="0"/>
      </c:catAx>
      <c:valAx>
        <c:axId val="573026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30283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Application</a:t>
            </a:r>
            <a:r>
              <a:rPr lang="en-US" baseline="0"/>
              <a:t> </a:t>
            </a:r>
            <a:r>
              <a:rPr lang="en-US"/>
              <a:t>Count by Hour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Time!$R$2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Time!$Q$3:$Q$26</c:f>
              <c:numCache>
                <c:formatCode>@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Time!$R$3:$R$26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3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7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F4-4F66-BDA8-B294F77B45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2951488"/>
        <c:axId val="562952448"/>
      </c:barChart>
      <c:catAx>
        <c:axId val="5629514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2952448"/>
        <c:crosses val="autoZero"/>
        <c:auto val="1"/>
        <c:lblAlgn val="ctr"/>
        <c:lblOffset val="100"/>
        <c:noMultiLvlLbl val="0"/>
      </c:catAx>
      <c:valAx>
        <c:axId val="562952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29514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517525</xdr:colOff>
      <xdr:row>4</xdr:row>
      <xdr:rowOff>82550</xdr:rowOff>
    </xdr:from>
    <xdr:to>
      <xdr:col>29</xdr:col>
      <xdr:colOff>434975</xdr:colOff>
      <xdr:row>19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ADCF71D-DAB0-BAA7-4894-7C5D40392D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123824</xdr:colOff>
      <xdr:row>3</xdr:row>
      <xdr:rowOff>4762</xdr:rowOff>
    </xdr:from>
    <xdr:to>
      <xdr:col>29</xdr:col>
      <xdr:colOff>19049</xdr:colOff>
      <xdr:row>23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DCFF5F6-35D1-5C17-0282-044089ACD7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E7F13-C613-4452-9CDB-2C26D6876D9D}">
  <dimension ref="A1:AB25"/>
  <sheetViews>
    <sheetView tabSelected="1" topLeftCell="D1" workbookViewId="0">
      <selection activeCell="V12" sqref="V12"/>
    </sheetView>
  </sheetViews>
  <sheetFormatPr defaultRowHeight="14.5" x14ac:dyDescent="0.35"/>
  <cols>
    <col min="1" max="1" width="17.54296875" hidden="1" customWidth="1"/>
    <col min="2" max="2" width="14.26953125" hidden="1" customWidth="1"/>
    <col min="3" max="3" width="27.26953125" hidden="1" customWidth="1"/>
    <col min="4" max="4" width="23" style="9" customWidth="1"/>
    <col min="5" max="5" width="26.26953125" hidden="1" customWidth="1"/>
    <col min="6" max="6" width="11" hidden="1" customWidth="1"/>
    <col min="7" max="7" width="22" hidden="1" customWidth="1"/>
    <col min="8" max="8" width="40" hidden="1" customWidth="1"/>
    <col min="9" max="11" width="8.81640625" hidden="1" customWidth="1"/>
    <col min="12" max="12" width="19.54296875" hidden="1" customWidth="1"/>
    <col min="13" max="13" width="12.6328125" hidden="1" customWidth="1"/>
    <col min="14" max="14" width="16.1796875" hidden="1" customWidth="1"/>
    <col min="15" max="15" width="8.81640625" customWidth="1"/>
    <col min="16" max="17" width="8.81640625" hidden="1" customWidth="1"/>
    <col min="18" max="19" width="14.36328125" hidden="1" customWidth="1"/>
    <col min="20" max="20" width="15" customWidth="1"/>
    <col min="21" max="21" width="19.26953125" customWidth="1"/>
  </cols>
  <sheetData>
    <row r="1" spans="1:28" x14ac:dyDescent="0.35">
      <c r="A1" s="2" t="s">
        <v>63</v>
      </c>
      <c r="B1" s="3" t="s">
        <v>2</v>
      </c>
      <c r="C1" s="3" t="s">
        <v>3</v>
      </c>
      <c r="D1" s="10" t="s">
        <v>86</v>
      </c>
      <c r="E1" s="3" t="s">
        <v>0</v>
      </c>
      <c r="F1" s="3" t="s">
        <v>21</v>
      </c>
      <c r="G1" s="3" t="s">
        <v>23</v>
      </c>
      <c r="H1" s="4" t="s">
        <v>4</v>
      </c>
      <c r="I1" s="17" t="s">
        <v>88</v>
      </c>
      <c r="J1" s="17" t="s">
        <v>84</v>
      </c>
      <c r="K1" s="17" t="s">
        <v>85</v>
      </c>
      <c r="L1" s="17" t="s">
        <v>22</v>
      </c>
      <c r="M1" s="15" t="s">
        <v>87</v>
      </c>
      <c r="N1" s="15" t="s">
        <v>89</v>
      </c>
      <c r="O1" s="15" t="s">
        <v>90</v>
      </c>
      <c r="P1" s="15" t="s">
        <v>91</v>
      </c>
      <c r="Q1" s="15" t="s">
        <v>92</v>
      </c>
      <c r="R1" s="15" t="s">
        <v>95</v>
      </c>
      <c r="S1" s="15" t="s">
        <v>95</v>
      </c>
      <c r="T1" s="15" t="s">
        <v>93</v>
      </c>
      <c r="U1" s="15" t="s">
        <v>96</v>
      </c>
      <c r="AB1" s="16"/>
    </row>
    <row r="2" spans="1:28" x14ac:dyDescent="0.35">
      <c r="A2" s="5" t="s">
        <v>65</v>
      </c>
      <c r="B2" s="1" t="s">
        <v>43</v>
      </c>
      <c r="C2" s="1" t="s">
        <v>1</v>
      </c>
      <c r="D2" s="11">
        <v>44972.640451388892</v>
      </c>
      <c r="E2" s="1" t="s">
        <v>44</v>
      </c>
      <c r="F2" s="1" t="s">
        <v>24</v>
      </c>
      <c r="G2" s="1" t="s">
        <v>25</v>
      </c>
      <c r="H2" s="6" t="s">
        <v>11</v>
      </c>
      <c r="I2" s="1">
        <f>DAY(D2)</f>
        <v>15</v>
      </c>
      <c r="J2" s="1">
        <f>MONTH(D2)</f>
        <v>2</v>
      </c>
      <c r="K2" s="1">
        <f>YEAR(D2)</f>
        <v>2023</v>
      </c>
      <c r="L2" s="18">
        <f>DATE(K2,J2,I2)</f>
        <v>44972</v>
      </c>
      <c r="M2" s="9">
        <f ca="1">TODAY()</f>
        <v>45828</v>
      </c>
      <c r="N2">
        <f ca="1">DATEDIF($L2,$M$2,"D")</f>
        <v>856</v>
      </c>
      <c r="O2">
        <f>HOUR($D2)</f>
        <v>15</v>
      </c>
      <c r="P2">
        <f>MINUTE($D2)</f>
        <v>22</v>
      </c>
      <c r="Q2">
        <f>SECOND($D2)</f>
        <v>15</v>
      </c>
      <c r="R2" s="13">
        <f>TIME($O2,$P2,$Q2)</f>
        <v>0.64045138888888886</v>
      </c>
      <c r="S2" t="str">
        <f>TEXT(D2,"HH:MM AM/PM")</f>
        <v>03:22 PM</v>
      </c>
      <c r="T2" cm="1">
        <f t="array" ref="T2:T25">_xlfn.SEQUENCE(24,,1)</f>
        <v>1</v>
      </c>
      <c r="U2">
        <f>COUNTIF($O$2:$O$21,$T2)</f>
        <v>0</v>
      </c>
    </row>
    <row r="3" spans="1:28" x14ac:dyDescent="0.35">
      <c r="A3" s="5" t="s">
        <v>64</v>
      </c>
      <c r="B3" s="1" t="s">
        <v>39</v>
      </c>
      <c r="C3" s="1" t="s">
        <v>5</v>
      </c>
      <c r="D3" s="11">
        <v>45055.40662037037</v>
      </c>
      <c r="E3" s="1" t="s">
        <v>40</v>
      </c>
      <c r="F3" s="1" t="s">
        <v>26</v>
      </c>
      <c r="G3" s="1" t="s">
        <v>27</v>
      </c>
      <c r="H3" s="6" t="s">
        <v>14</v>
      </c>
      <c r="I3" s="1">
        <f t="shared" ref="I3:I21" si="0">DAY(D3)</f>
        <v>9</v>
      </c>
      <c r="J3" s="1">
        <f t="shared" ref="J3:J21" si="1">MONTH(D3)</f>
        <v>5</v>
      </c>
      <c r="K3" s="1">
        <f t="shared" ref="K3:K21" si="2">YEAR(D3)</f>
        <v>2023</v>
      </c>
      <c r="L3" s="18">
        <f t="shared" ref="L3:L21" si="3">DATE(K3,J3,I3)</f>
        <v>45055</v>
      </c>
      <c r="N3">
        <f t="shared" ref="N3:N21" ca="1" si="4">DATEDIF($L3,$M$2,"D")</f>
        <v>773</v>
      </c>
      <c r="O3">
        <f t="shared" ref="O3:O21" si="5">HOUR($D3)</f>
        <v>9</v>
      </c>
      <c r="P3">
        <f t="shared" ref="P3:P21" si="6">MINUTE($D3)</f>
        <v>45</v>
      </c>
      <c r="Q3">
        <f t="shared" ref="Q3:Q21" si="7">SECOND($D3)</f>
        <v>32</v>
      </c>
      <c r="R3" s="13">
        <f t="shared" ref="R3:R21" si="8">TIME($O3,$P3,$Q3)</f>
        <v>0.40662037037037035</v>
      </c>
      <c r="S3" t="str">
        <f t="shared" ref="S3:S21" si="9">TEXT(D3,"HH:MM AM/PM")</f>
        <v>09:45 AM</v>
      </c>
      <c r="T3">
        <v>2</v>
      </c>
      <c r="U3">
        <f t="shared" ref="U3:U25" si="10">COUNTIF($O$2:$O$21,$T3)</f>
        <v>0</v>
      </c>
    </row>
    <row r="4" spans="1:28" x14ac:dyDescent="0.35">
      <c r="A4" s="5" t="s">
        <v>66</v>
      </c>
      <c r="B4" s="1" t="s">
        <v>59</v>
      </c>
      <c r="C4" s="1" t="s">
        <v>12</v>
      </c>
      <c r="D4" s="11">
        <v>45128.729710648149</v>
      </c>
      <c r="E4" s="1" t="s">
        <v>60</v>
      </c>
      <c r="F4" s="1" t="s">
        <v>28</v>
      </c>
      <c r="G4" s="1" t="s">
        <v>27</v>
      </c>
      <c r="H4" s="6" t="s">
        <v>6</v>
      </c>
      <c r="I4" s="1">
        <f t="shared" si="0"/>
        <v>21</v>
      </c>
      <c r="J4" s="1">
        <f t="shared" si="1"/>
        <v>7</v>
      </c>
      <c r="K4" s="1">
        <f t="shared" si="2"/>
        <v>2023</v>
      </c>
      <c r="L4" s="18">
        <f t="shared" si="3"/>
        <v>45128</v>
      </c>
      <c r="N4">
        <f t="shared" ca="1" si="4"/>
        <v>700</v>
      </c>
      <c r="O4">
        <f t="shared" si="5"/>
        <v>17</v>
      </c>
      <c r="P4">
        <f t="shared" si="6"/>
        <v>30</v>
      </c>
      <c r="Q4">
        <f t="shared" si="7"/>
        <v>47</v>
      </c>
      <c r="R4" s="13">
        <f t="shared" si="8"/>
        <v>0.72971064814814823</v>
      </c>
      <c r="S4" t="str">
        <f t="shared" si="9"/>
        <v>05:30 PM</v>
      </c>
      <c r="T4">
        <v>3</v>
      </c>
      <c r="U4">
        <f t="shared" si="10"/>
        <v>0</v>
      </c>
    </row>
    <row r="5" spans="1:28" x14ac:dyDescent="0.35">
      <c r="A5" s="5" t="s">
        <v>67</v>
      </c>
      <c r="B5" s="1" t="s">
        <v>43</v>
      </c>
      <c r="C5" s="1" t="s">
        <v>5</v>
      </c>
      <c r="D5" s="11">
        <v>45173.302187499998</v>
      </c>
      <c r="E5" s="1" t="s">
        <v>44</v>
      </c>
      <c r="F5" s="1" t="s">
        <v>24</v>
      </c>
      <c r="G5" s="1" t="s">
        <v>25</v>
      </c>
      <c r="H5" s="6" t="s">
        <v>11</v>
      </c>
      <c r="I5" s="1">
        <f t="shared" si="0"/>
        <v>4</v>
      </c>
      <c r="J5" s="1">
        <f t="shared" si="1"/>
        <v>9</v>
      </c>
      <c r="K5" s="1">
        <f t="shared" si="2"/>
        <v>2023</v>
      </c>
      <c r="L5" s="18">
        <f t="shared" si="3"/>
        <v>45173</v>
      </c>
      <c r="N5">
        <f t="shared" ca="1" si="4"/>
        <v>655</v>
      </c>
      <c r="O5">
        <f t="shared" si="5"/>
        <v>7</v>
      </c>
      <c r="P5">
        <f t="shared" si="6"/>
        <v>15</v>
      </c>
      <c r="Q5">
        <f t="shared" si="7"/>
        <v>9</v>
      </c>
      <c r="R5" s="13">
        <f t="shared" si="8"/>
        <v>0.3021875</v>
      </c>
      <c r="S5" t="str">
        <f t="shared" si="9"/>
        <v>07:15 AM</v>
      </c>
      <c r="T5">
        <v>4</v>
      </c>
      <c r="U5">
        <f t="shared" si="10"/>
        <v>0</v>
      </c>
    </row>
    <row r="6" spans="1:28" x14ac:dyDescent="0.35">
      <c r="A6" s="5" t="s">
        <v>68</v>
      </c>
      <c r="B6" s="1" t="s">
        <v>41</v>
      </c>
      <c r="C6" s="1" t="s">
        <v>7</v>
      </c>
      <c r="D6" s="11">
        <v>45248.70857638889</v>
      </c>
      <c r="E6" s="1" t="s">
        <v>42</v>
      </c>
      <c r="F6" s="1" t="s">
        <v>30</v>
      </c>
      <c r="G6" s="1" t="s">
        <v>31</v>
      </c>
      <c r="H6" s="6" t="s">
        <v>10</v>
      </c>
      <c r="I6" s="1">
        <f t="shared" si="0"/>
        <v>18</v>
      </c>
      <c r="J6" s="1">
        <f t="shared" si="1"/>
        <v>11</v>
      </c>
      <c r="K6" s="1">
        <f t="shared" si="2"/>
        <v>2023</v>
      </c>
      <c r="L6" s="18">
        <f t="shared" si="3"/>
        <v>45248</v>
      </c>
      <c r="N6">
        <f t="shared" ca="1" si="4"/>
        <v>580</v>
      </c>
      <c r="O6">
        <f t="shared" si="5"/>
        <v>17</v>
      </c>
      <c r="P6">
        <f t="shared" si="6"/>
        <v>0</v>
      </c>
      <c r="Q6">
        <f t="shared" si="7"/>
        <v>21</v>
      </c>
      <c r="R6" s="13">
        <f t="shared" si="8"/>
        <v>0.70857638888888885</v>
      </c>
      <c r="S6" t="str">
        <f t="shared" si="9"/>
        <v>05:00 PM</v>
      </c>
      <c r="T6">
        <v>5</v>
      </c>
      <c r="U6">
        <f t="shared" si="10"/>
        <v>0</v>
      </c>
    </row>
    <row r="7" spans="1:28" x14ac:dyDescent="0.35">
      <c r="A7" s="5" t="s">
        <v>69</v>
      </c>
      <c r="B7" s="1" t="s">
        <v>47</v>
      </c>
      <c r="C7" s="1" t="s">
        <v>9</v>
      </c>
      <c r="D7" s="11">
        <v>45302.531921296293</v>
      </c>
      <c r="E7" s="1" t="s">
        <v>48</v>
      </c>
      <c r="F7" s="1" t="s">
        <v>32</v>
      </c>
      <c r="G7" s="1" t="s">
        <v>31</v>
      </c>
      <c r="H7" s="6" t="s">
        <v>15</v>
      </c>
      <c r="I7" s="1">
        <f t="shared" si="0"/>
        <v>11</v>
      </c>
      <c r="J7" s="1">
        <f t="shared" si="1"/>
        <v>1</v>
      </c>
      <c r="K7" s="1">
        <f t="shared" si="2"/>
        <v>2024</v>
      </c>
      <c r="L7" s="18">
        <f t="shared" si="3"/>
        <v>45302</v>
      </c>
      <c r="N7">
        <f t="shared" ca="1" si="4"/>
        <v>526</v>
      </c>
      <c r="O7">
        <f t="shared" si="5"/>
        <v>12</v>
      </c>
      <c r="P7">
        <f t="shared" si="6"/>
        <v>45</v>
      </c>
      <c r="Q7">
        <f t="shared" si="7"/>
        <v>58</v>
      </c>
      <c r="R7" s="13">
        <f t="shared" si="8"/>
        <v>0.53192129629629636</v>
      </c>
      <c r="S7" t="str">
        <f t="shared" si="9"/>
        <v>12:45 PM</v>
      </c>
      <c r="T7">
        <v>6</v>
      </c>
      <c r="U7">
        <f t="shared" si="10"/>
        <v>1</v>
      </c>
    </row>
    <row r="8" spans="1:28" x14ac:dyDescent="0.35">
      <c r="A8" s="5" t="s">
        <v>70</v>
      </c>
      <c r="B8" s="1" t="s">
        <v>59</v>
      </c>
      <c r="C8" s="1" t="s">
        <v>5</v>
      </c>
      <c r="D8" s="11">
        <v>45354.687881944446</v>
      </c>
      <c r="E8" s="1" t="s">
        <v>60</v>
      </c>
      <c r="F8" s="1" t="s">
        <v>28</v>
      </c>
      <c r="G8" s="1" t="s">
        <v>27</v>
      </c>
      <c r="H8" s="6" t="s">
        <v>6</v>
      </c>
      <c r="I8" s="1">
        <f t="shared" si="0"/>
        <v>3</v>
      </c>
      <c r="J8" s="1">
        <f t="shared" si="1"/>
        <v>3</v>
      </c>
      <c r="K8" s="1">
        <f t="shared" si="2"/>
        <v>2024</v>
      </c>
      <c r="L8" s="18">
        <f t="shared" si="3"/>
        <v>45354</v>
      </c>
      <c r="N8">
        <f t="shared" ca="1" si="4"/>
        <v>474</v>
      </c>
      <c r="O8">
        <f t="shared" si="5"/>
        <v>16</v>
      </c>
      <c r="P8">
        <f t="shared" si="6"/>
        <v>30</v>
      </c>
      <c r="Q8">
        <f t="shared" si="7"/>
        <v>33</v>
      </c>
      <c r="R8" s="13">
        <f t="shared" si="8"/>
        <v>0.68788194444444439</v>
      </c>
      <c r="S8" t="str">
        <f t="shared" si="9"/>
        <v>04:30 PM</v>
      </c>
      <c r="T8">
        <v>7</v>
      </c>
      <c r="U8">
        <f t="shared" si="10"/>
        <v>3</v>
      </c>
    </row>
    <row r="9" spans="1:28" x14ac:dyDescent="0.35">
      <c r="A9" s="5" t="s">
        <v>71</v>
      </c>
      <c r="B9" s="1" t="s">
        <v>47</v>
      </c>
      <c r="C9" s="1" t="s">
        <v>1</v>
      </c>
      <c r="D9" s="11">
        <v>45408.340810185182</v>
      </c>
      <c r="E9" s="1" t="s">
        <v>48</v>
      </c>
      <c r="F9" s="1" t="s">
        <v>32</v>
      </c>
      <c r="G9" s="1" t="s">
        <v>31</v>
      </c>
      <c r="H9" s="6" t="s">
        <v>15</v>
      </c>
      <c r="I9" s="1">
        <f t="shared" si="0"/>
        <v>26</v>
      </c>
      <c r="J9" s="1">
        <f t="shared" si="1"/>
        <v>4</v>
      </c>
      <c r="K9" s="1">
        <f t="shared" si="2"/>
        <v>2024</v>
      </c>
      <c r="L9" s="18">
        <f t="shared" si="3"/>
        <v>45408</v>
      </c>
      <c r="N9">
        <f t="shared" ca="1" si="4"/>
        <v>420</v>
      </c>
      <c r="O9">
        <f t="shared" si="5"/>
        <v>8</v>
      </c>
      <c r="P9">
        <f t="shared" si="6"/>
        <v>10</v>
      </c>
      <c r="Q9">
        <f t="shared" si="7"/>
        <v>46</v>
      </c>
      <c r="R9" s="13">
        <f t="shared" si="8"/>
        <v>0.34081018518518519</v>
      </c>
      <c r="S9" t="str">
        <f t="shared" si="9"/>
        <v>08:10 AM</v>
      </c>
      <c r="T9">
        <v>8</v>
      </c>
      <c r="U9">
        <f t="shared" si="10"/>
        <v>1</v>
      </c>
    </row>
    <row r="10" spans="1:28" x14ac:dyDescent="0.35">
      <c r="A10" s="5" t="s">
        <v>72</v>
      </c>
      <c r="B10" s="1" t="s">
        <v>51</v>
      </c>
      <c r="C10" s="1" t="s">
        <v>7</v>
      </c>
      <c r="D10" s="11">
        <v>45458.743333333332</v>
      </c>
      <c r="E10" s="1" t="s">
        <v>52</v>
      </c>
      <c r="F10" s="1" t="s">
        <v>34</v>
      </c>
      <c r="G10" s="1" t="s">
        <v>27</v>
      </c>
      <c r="H10" s="6" t="s">
        <v>18</v>
      </c>
      <c r="I10" s="1">
        <f t="shared" si="0"/>
        <v>15</v>
      </c>
      <c r="J10" s="1">
        <f t="shared" si="1"/>
        <v>6</v>
      </c>
      <c r="K10" s="1">
        <f t="shared" si="2"/>
        <v>2024</v>
      </c>
      <c r="L10" s="18">
        <f t="shared" si="3"/>
        <v>45458</v>
      </c>
      <c r="N10">
        <f t="shared" ca="1" si="4"/>
        <v>370</v>
      </c>
      <c r="O10">
        <f t="shared" si="5"/>
        <v>17</v>
      </c>
      <c r="P10">
        <f t="shared" si="6"/>
        <v>50</v>
      </c>
      <c r="Q10">
        <f t="shared" si="7"/>
        <v>24</v>
      </c>
      <c r="R10" s="13">
        <f t="shared" si="8"/>
        <v>0.74333333333333329</v>
      </c>
      <c r="S10" t="str">
        <f t="shared" si="9"/>
        <v>05:50 PM</v>
      </c>
      <c r="T10">
        <v>9</v>
      </c>
      <c r="U10">
        <f t="shared" si="10"/>
        <v>1</v>
      </c>
    </row>
    <row r="11" spans="1:28" x14ac:dyDescent="0.35">
      <c r="A11" s="5" t="s">
        <v>73</v>
      </c>
      <c r="B11" s="1" t="s">
        <v>55</v>
      </c>
      <c r="C11" s="1" t="s">
        <v>12</v>
      </c>
      <c r="D11" s="11">
        <v>45480.608055555553</v>
      </c>
      <c r="E11" s="1" t="s">
        <v>56</v>
      </c>
      <c r="F11" s="1" t="s">
        <v>34</v>
      </c>
      <c r="G11" s="1" t="s">
        <v>33</v>
      </c>
      <c r="H11" s="6" t="s">
        <v>13</v>
      </c>
      <c r="I11" s="1">
        <f t="shared" si="0"/>
        <v>7</v>
      </c>
      <c r="J11" s="1">
        <f t="shared" si="1"/>
        <v>7</v>
      </c>
      <c r="K11" s="1">
        <f t="shared" si="2"/>
        <v>2024</v>
      </c>
      <c r="L11" s="18">
        <f t="shared" si="3"/>
        <v>45480</v>
      </c>
      <c r="N11">
        <f t="shared" ca="1" si="4"/>
        <v>348</v>
      </c>
      <c r="O11">
        <f t="shared" si="5"/>
        <v>14</v>
      </c>
      <c r="P11">
        <f t="shared" si="6"/>
        <v>35</v>
      </c>
      <c r="Q11">
        <f t="shared" si="7"/>
        <v>36</v>
      </c>
      <c r="R11" s="13">
        <f t="shared" si="8"/>
        <v>0.60805555555555557</v>
      </c>
      <c r="S11" t="str">
        <f t="shared" si="9"/>
        <v>02:35 PM</v>
      </c>
      <c r="T11">
        <v>10</v>
      </c>
      <c r="U11">
        <f t="shared" si="10"/>
        <v>1</v>
      </c>
    </row>
    <row r="12" spans="1:28" x14ac:dyDescent="0.35">
      <c r="A12" s="5" t="s">
        <v>74</v>
      </c>
      <c r="B12" s="1" t="s">
        <v>45</v>
      </c>
      <c r="C12" s="1" t="s">
        <v>7</v>
      </c>
      <c r="D12" s="11">
        <v>45455.284930555557</v>
      </c>
      <c r="E12" s="1" t="s">
        <v>46</v>
      </c>
      <c r="F12" s="1" t="s">
        <v>34</v>
      </c>
      <c r="G12" s="1" t="s">
        <v>35</v>
      </c>
      <c r="H12" s="6" t="s">
        <v>17</v>
      </c>
      <c r="I12" s="1">
        <f t="shared" si="0"/>
        <v>12</v>
      </c>
      <c r="J12" s="1">
        <f t="shared" si="1"/>
        <v>6</v>
      </c>
      <c r="K12" s="1">
        <f t="shared" si="2"/>
        <v>2024</v>
      </c>
      <c r="L12" s="18">
        <f t="shared" si="3"/>
        <v>45455</v>
      </c>
      <c r="N12">
        <f t="shared" ca="1" si="4"/>
        <v>373</v>
      </c>
      <c r="O12">
        <f t="shared" si="5"/>
        <v>6</v>
      </c>
      <c r="P12">
        <f t="shared" si="6"/>
        <v>50</v>
      </c>
      <c r="Q12">
        <f t="shared" si="7"/>
        <v>18</v>
      </c>
      <c r="R12" s="13">
        <f t="shared" si="8"/>
        <v>0.28493055555555552</v>
      </c>
      <c r="S12" t="str">
        <f t="shared" si="9"/>
        <v>06:50 AM</v>
      </c>
      <c r="T12">
        <v>11</v>
      </c>
      <c r="U12">
        <f t="shared" si="10"/>
        <v>1</v>
      </c>
    </row>
    <row r="13" spans="1:28" x14ac:dyDescent="0.35">
      <c r="A13" s="5" t="s">
        <v>75</v>
      </c>
      <c r="B13" s="1" t="s">
        <v>57</v>
      </c>
      <c r="C13" s="1" t="s">
        <v>9</v>
      </c>
      <c r="D13" s="11">
        <v>44951.552141203705</v>
      </c>
      <c r="E13" s="1" t="s">
        <v>58</v>
      </c>
      <c r="F13" s="1" t="s">
        <v>36</v>
      </c>
      <c r="G13" s="1" t="s">
        <v>27</v>
      </c>
      <c r="H13" s="6" t="s">
        <v>16</v>
      </c>
      <c r="I13" s="1">
        <f t="shared" si="0"/>
        <v>25</v>
      </c>
      <c r="J13" s="1">
        <f t="shared" si="1"/>
        <v>1</v>
      </c>
      <c r="K13" s="1">
        <f t="shared" si="2"/>
        <v>2023</v>
      </c>
      <c r="L13" s="18">
        <f t="shared" si="3"/>
        <v>44951</v>
      </c>
      <c r="N13">
        <f t="shared" ca="1" si="4"/>
        <v>877</v>
      </c>
      <c r="O13">
        <f t="shared" si="5"/>
        <v>13</v>
      </c>
      <c r="P13">
        <f t="shared" si="6"/>
        <v>15</v>
      </c>
      <c r="Q13">
        <f t="shared" si="7"/>
        <v>5</v>
      </c>
      <c r="R13" s="13">
        <f t="shared" si="8"/>
        <v>0.55214120370370368</v>
      </c>
      <c r="S13" t="str">
        <f t="shared" si="9"/>
        <v>01:15 PM</v>
      </c>
      <c r="T13">
        <v>12</v>
      </c>
      <c r="U13">
        <f t="shared" si="10"/>
        <v>1</v>
      </c>
    </row>
    <row r="14" spans="1:28" x14ac:dyDescent="0.35">
      <c r="A14" s="5" t="s">
        <v>76</v>
      </c>
      <c r="B14" s="1" t="s">
        <v>47</v>
      </c>
      <c r="C14" s="1" t="s">
        <v>12</v>
      </c>
      <c r="D14" s="11">
        <v>45002.490034722221</v>
      </c>
      <c r="E14" s="1" t="s">
        <v>48</v>
      </c>
      <c r="F14" s="1" t="s">
        <v>32</v>
      </c>
      <c r="G14" s="1" t="s">
        <v>31</v>
      </c>
      <c r="H14" s="6" t="s">
        <v>15</v>
      </c>
      <c r="I14" s="1">
        <f t="shared" si="0"/>
        <v>17</v>
      </c>
      <c r="J14" s="1">
        <f t="shared" si="1"/>
        <v>3</v>
      </c>
      <c r="K14" s="1">
        <f t="shared" si="2"/>
        <v>2023</v>
      </c>
      <c r="L14" s="18">
        <f t="shared" si="3"/>
        <v>45002</v>
      </c>
      <c r="N14">
        <f t="shared" ca="1" si="4"/>
        <v>826</v>
      </c>
      <c r="O14">
        <f t="shared" si="5"/>
        <v>11</v>
      </c>
      <c r="P14">
        <f t="shared" si="6"/>
        <v>45</v>
      </c>
      <c r="Q14">
        <f t="shared" si="7"/>
        <v>39</v>
      </c>
      <c r="R14" s="13">
        <f t="shared" si="8"/>
        <v>0.49003472222222227</v>
      </c>
      <c r="S14" t="str">
        <f t="shared" si="9"/>
        <v>11:45 AM</v>
      </c>
      <c r="T14">
        <v>13</v>
      </c>
      <c r="U14">
        <f t="shared" si="10"/>
        <v>1</v>
      </c>
    </row>
    <row r="15" spans="1:28" x14ac:dyDescent="0.35">
      <c r="A15" s="5" t="s">
        <v>77</v>
      </c>
      <c r="B15" s="1" t="s">
        <v>53</v>
      </c>
      <c r="C15" s="1" t="s">
        <v>9</v>
      </c>
      <c r="D15" s="11">
        <v>45078.417256944442</v>
      </c>
      <c r="E15" s="1" t="s">
        <v>54</v>
      </c>
      <c r="F15" s="1" t="s">
        <v>34</v>
      </c>
      <c r="G15" s="1" t="s">
        <v>27</v>
      </c>
      <c r="H15" s="6" t="s">
        <v>19</v>
      </c>
      <c r="I15" s="1">
        <f t="shared" si="0"/>
        <v>1</v>
      </c>
      <c r="J15" s="1">
        <f t="shared" si="1"/>
        <v>6</v>
      </c>
      <c r="K15" s="1">
        <f t="shared" si="2"/>
        <v>2023</v>
      </c>
      <c r="L15" s="18">
        <f t="shared" si="3"/>
        <v>45078</v>
      </c>
      <c r="N15">
        <f t="shared" ca="1" si="4"/>
        <v>750</v>
      </c>
      <c r="O15">
        <f t="shared" si="5"/>
        <v>10</v>
      </c>
      <c r="P15">
        <f t="shared" si="6"/>
        <v>0</v>
      </c>
      <c r="Q15">
        <f t="shared" si="7"/>
        <v>51</v>
      </c>
      <c r="R15" s="13">
        <f t="shared" si="8"/>
        <v>0.41725694444444444</v>
      </c>
      <c r="S15" t="str">
        <f t="shared" si="9"/>
        <v>10:00 AM</v>
      </c>
      <c r="T15">
        <v>14</v>
      </c>
      <c r="U15">
        <f t="shared" si="10"/>
        <v>1</v>
      </c>
    </row>
    <row r="16" spans="1:28" x14ac:dyDescent="0.35">
      <c r="A16" s="5" t="s">
        <v>78</v>
      </c>
      <c r="B16" s="1" t="s">
        <v>61</v>
      </c>
      <c r="C16" s="1" t="s">
        <v>9</v>
      </c>
      <c r="D16" s="11">
        <v>45168.729328703703</v>
      </c>
      <c r="E16" s="1" t="s">
        <v>62</v>
      </c>
      <c r="F16" s="1" t="s">
        <v>29</v>
      </c>
      <c r="G16" s="1" t="s">
        <v>27</v>
      </c>
      <c r="H16" s="6" t="s">
        <v>20</v>
      </c>
      <c r="I16" s="1">
        <f t="shared" si="0"/>
        <v>30</v>
      </c>
      <c r="J16" s="1">
        <f t="shared" si="1"/>
        <v>8</v>
      </c>
      <c r="K16" s="1">
        <f t="shared" si="2"/>
        <v>2023</v>
      </c>
      <c r="L16" s="18">
        <f t="shared" si="3"/>
        <v>45168</v>
      </c>
      <c r="N16">
        <f t="shared" ca="1" si="4"/>
        <v>660</v>
      </c>
      <c r="O16">
        <f t="shared" si="5"/>
        <v>17</v>
      </c>
      <c r="P16">
        <f t="shared" si="6"/>
        <v>30</v>
      </c>
      <c r="Q16">
        <f t="shared" si="7"/>
        <v>14</v>
      </c>
      <c r="R16" s="13">
        <f t="shared" si="8"/>
        <v>0.72932870370370362</v>
      </c>
      <c r="S16" t="str">
        <f t="shared" si="9"/>
        <v>05:30 PM</v>
      </c>
      <c r="T16">
        <v>15</v>
      </c>
      <c r="U16">
        <f t="shared" si="10"/>
        <v>1</v>
      </c>
    </row>
    <row r="17" spans="1:21" x14ac:dyDescent="0.35">
      <c r="A17" s="5" t="s">
        <v>79</v>
      </c>
      <c r="B17" s="1" t="s">
        <v>39</v>
      </c>
      <c r="C17" s="1" t="s">
        <v>7</v>
      </c>
      <c r="D17" s="11">
        <v>45218.319780092592</v>
      </c>
      <c r="E17" s="1" t="s">
        <v>40</v>
      </c>
      <c r="F17" s="1" t="s">
        <v>26</v>
      </c>
      <c r="G17" s="1" t="s">
        <v>38</v>
      </c>
      <c r="H17" s="6" t="s">
        <v>14</v>
      </c>
      <c r="I17" s="1">
        <f t="shared" si="0"/>
        <v>19</v>
      </c>
      <c r="J17" s="1">
        <f t="shared" si="1"/>
        <v>10</v>
      </c>
      <c r="K17" s="1">
        <f t="shared" si="2"/>
        <v>2023</v>
      </c>
      <c r="L17" s="18">
        <f t="shared" si="3"/>
        <v>45218</v>
      </c>
      <c r="N17">
        <f t="shared" ca="1" si="4"/>
        <v>610</v>
      </c>
      <c r="O17">
        <f t="shared" si="5"/>
        <v>7</v>
      </c>
      <c r="P17">
        <f t="shared" si="6"/>
        <v>40</v>
      </c>
      <c r="Q17">
        <f t="shared" si="7"/>
        <v>29</v>
      </c>
      <c r="R17" s="13">
        <f t="shared" si="8"/>
        <v>0.3197800925925926</v>
      </c>
      <c r="S17" t="str">
        <f t="shared" si="9"/>
        <v>07:40 AM</v>
      </c>
      <c r="T17">
        <v>16</v>
      </c>
      <c r="U17">
        <f t="shared" si="10"/>
        <v>1</v>
      </c>
    </row>
    <row r="18" spans="1:21" x14ac:dyDescent="0.35">
      <c r="A18" s="5" t="s">
        <v>80</v>
      </c>
      <c r="B18" s="1" t="s">
        <v>41</v>
      </c>
      <c r="C18" s="1" t="s">
        <v>12</v>
      </c>
      <c r="D18" s="11">
        <v>45350.719236111108</v>
      </c>
      <c r="E18" s="1" t="s">
        <v>42</v>
      </c>
      <c r="F18" s="1" t="s">
        <v>30</v>
      </c>
      <c r="G18" s="1" t="s">
        <v>31</v>
      </c>
      <c r="H18" s="6" t="s">
        <v>10</v>
      </c>
      <c r="I18" s="1">
        <f t="shared" si="0"/>
        <v>28</v>
      </c>
      <c r="J18" s="1">
        <f t="shared" si="1"/>
        <v>2</v>
      </c>
      <c r="K18" s="1">
        <f t="shared" si="2"/>
        <v>2024</v>
      </c>
      <c r="L18" s="18">
        <f t="shared" si="3"/>
        <v>45350</v>
      </c>
      <c r="N18">
        <f t="shared" ca="1" si="4"/>
        <v>478</v>
      </c>
      <c r="O18">
        <f t="shared" si="5"/>
        <v>17</v>
      </c>
      <c r="P18">
        <f t="shared" si="6"/>
        <v>15</v>
      </c>
      <c r="Q18">
        <f t="shared" si="7"/>
        <v>42</v>
      </c>
      <c r="R18" s="13">
        <f t="shared" si="8"/>
        <v>0.71923611111111108</v>
      </c>
      <c r="S18" t="str">
        <f t="shared" si="9"/>
        <v>05:15 PM</v>
      </c>
      <c r="T18">
        <v>17</v>
      </c>
      <c r="U18">
        <f t="shared" si="10"/>
        <v>7</v>
      </c>
    </row>
    <row r="19" spans="1:21" x14ac:dyDescent="0.35">
      <c r="A19" s="5" t="s">
        <v>81</v>
      </c>
      <c r="B19" s="1" t="s">
        <v>49</v>
      </c>
      <c r="C19" s="1" t="s">
        <v>7</v>
      </c>
      <c r="D19" s="11">
        <v>45418.726354166669</v>
      </c>
      <c r="E19" s="1" t="s">
        <v>50</v>
      </c>
      <c r="F19" s="1" t="s">
        <v>29</v>
      </c>
      <c r="G19" s="1" t="s">
        <v>37</v>
      </c>
      <c r="H19" s="6" t="s">
        <v>8</v>
      </c>
      <c r="I19" s="1">
        <f t="shared" si="0"/>
        <v>6</v>
      </c>
      <c r="J19" s="1">
        <f t="shared" si="1"/>
        <v>5</v>
      </c>
      <c r="K19" s="1">
        <f t="shared" si="2"/>
        <v>2024</v>
      </c>
      <c r="L19" s="18">
        <f t="shared" si="3"/>
        <v>45418</v>
      </c>
      <c r="N19">
        <f t="shared" ca="1" si="4"/>
        <v>410</v>
      </c>
      <c r="O19">
        <f t="shared" si="5"/>
        <v>17</v>
      </c>
      <c r="P19">
        <f t="shared" si="6"/>
        <v>25</v>
      </c>
      <c r="Q19">
        <f t="shared" si="7"/>
        <v>57</v>
      </c>
      <c r="R19" s="13">
        <f t="shared" si="8"/>
        <v>0.72635416666666675</v>
      </c>
      <c r="S19" t="str">
        <f t="shared" si="9"/>
        <v>05:25 PM</v>
      </c>
      <c r="T19">
        <v>18</v>
      </c>
      <c r="U19">
        <f t="shared" si="10"/>
        <v>0</v>
      </c>
    </row>
    <row r="20" spans="1:21" x14ac:dyDescent="0.35">
      <c r="A20" s="5" t="s">
        <v>82</v>
      </c>
      <c r="B20" s="1" t="s">
        <v>41</v>
      </c>
      <c r="C20" s="1" t="s">
        <v>9</v>
      </c>
      <c r="D20" s="11">
        <v>45496.291701388887</v>
      </c>
      <c r="E20" s="1" t="s">
        <v>42</v>
      </c>
      <c r="F20" s="1" t="s">
        <v>30</v>
      </c>
      <c r="G20" s="1" t="s">
        <v>31</v>
      </c>
      <c r="H20" s="6" t="s">
        <v>10</v>
      </c>
      <c r="I20" s="1">
        <f t="shared" si="0"/>
        <v>23</v>
      </c>
      <c r="J20" s="1">
        <f t="shared" si="1"/>
        <v>7</v>
      </c>
      <c r="K20" s="1">
        <f>YEAR(D20)</f>
        <v>2024</v>
      </c>
      <c r="L20" s="18">
        <f t="shared" si="3"/>
        <v>45496</v>
      </c>
      <c r="N20">
        <f t="shared" ca="1" si="4"/>
        <v>332</v>
      </c>
      <c r="O20">
        <f t="shared" si="5"/>
        <v>7</v>
      </c>
      <c r="P20">
        <f t="shared" si="6"/>
        <v>0</v>
      </c>
      <c r="Q20">
        <f t="shared" si="7"/>
        <v>3</v>
      </c>
      <c r="R20" s="13">
        <f t="shared" si="8"/>
        <v>0.29170138888888891</v>
      </c>
      <c r="S20" t="str">
        <f t="shared" si="9"/>
        <v>07:00 AM</v>
      </c>
      <c r="T20">
        <v>19</v>
      </c>
      <c r="U20">
        <f t="shared" si="10"/>
        <v>0</v>
      </c>
    </row>
    <row r="21" spans="1:21" ht="15" thickBot="1" x14ac:dyDescent="0.4">
      <c r="A21" s="5" t="s">
        <v>83</v>
      </c>
      <c r="B21" s="7" t="s">
        <v>41</v>
      </c>
      <c r="C21" s="7" t="s">
        <v>9</v>
      </c>
      <c r="D21" s="12">
        <v>45422.739884259259</v>
      </c>
      <c r="E21" s="7" t="s">
        <v>42</v>
      </c>
      <c r="F21" s="7" t="s">
        <v>30</v>
      </c>
      <c r="G21" s="7" t="s">
        <v>37</v>
      </c>
      <c r="H21" s="8" t="s">
        <v>10</v>
      </c>
      <c r="I21" s="1">
        <f t="shared" si="0"/>
        <v>10</v>
      </c>
      <c r="J21" s="1">
        <f t="shared" si="1"/>
        <v>5</v>
      </c>
      <c r="K21" s="1">
        <f t="shared" si="2"/>
        <v>2024</v>
      </c>
      <c r="L21" s="18">
        <f t="shared" si="3"/>
        <v>45422</v>
      </c>
      <c r="N21">
        <f t="shared" ca="1" si="4"/>
        <v>406</v>
      </c>
      <c r="O21">
        <f t="shared" si="5"/>
        <v>17</v>
      </c>
      <c r="P21">
        <f t="shared" si="6"/>
        <v>45</v>
      </c>
      <c r="Q21">
        <f t="shared" si="7"/>
        <v>26</v>
      </c>
      <c r="R21" s="13">
        <f t="shared" si="8"/>
        <v>0.73988425925925927</v>
      </c>
      <c r="S21" t="str">
        <f t="shared" si="9"/>
        <v>05:45 PM</v>
      </c>
      <c r="T21">
        <v>20</v>
      </c>
      <c r="U21">
        <f t="shared" si="10"/>
        <v>0</v>
      </c>
    </row>
    <row r="22" spans="1:21" x14ac:dyDescent="0.35">
      <c r="T22">
        <v>21</v>
      </c>
      <c r="U22">
        <f t="shared" si="10"/>
        <v>0</v>
      </c>
    </row>
    <row r="23" spans="1:21" x14ac:dyDescent="0.35">
      <c r="T23">
        <v>22</v>
      </c>
      <c r="U23">
        <f t="shared" si="10"/>
        <v>0</v>
      </c>
    </row>
    <row r="24" spans="1:21" x14ac:dyDescent="0.35">
      <c r="T24">
        <v>23</v>
      </c>
      <c r="U24">
        <f t="shared" si="10"/>
        <v>0</v>
      </c>
    </row>
    <row r="25" spans="1:21" x14ac:dyDescent="0.35">
      <c r="T25">
        <v>24</v>
      </c>
      <c r="U25">
        <f t="shared" si="10"/>
        <v>0</v>
      </c>
    </row>
  </sheetData>
  <sortState xmlns:xlrd2="http://schemas.microsoft.com/office/spreadsheetml/2017/richdata2" ref="B2:H22">
    <sortCondition ref="D1:D22"/>
  </sortState>
  <phoneticPr fontId="2" type="noConversion"/>
  <pageMargins left="0.7" right="0.7" top="0.75" bottom="0.75" header="0.3" footer="0.3"/>
  <ignoredErrors>
    <ignoredError sqref="P2" formula="1"/>
  </ignoredError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69B28-4CA1-4CA9-A455-FC26EC1A58EA}">
  <dimension ref="A1:R21"/>
  <sheetViews>
    <sheetView topLeftCell="D1" workbookViewId="0">
      <selection activeCell="R2" sqref="R2"/>
    </sheetView>
  </sheetViews>
  <sheetFormatPr defaultRowHeight="14.5" x14ac:dyDescent="0.35"/>
  <cols>
    <col min="1" max="1" width="11.6328125" bestFit="1" customWidth="1"/>
    <col min="2" max="2" width="16.1796875" bestFit="1" customWidth="1"/>
    <col min="3" max="3" width="27.26953125" bestFit="1" customWidth="1"/>
    <col min="4" max="4" width="23" customWidth="1"/>
    <col min="5" max="5" width="29.81640625" hidden="1" customWidth="1"/>
    <col min="6" max="6" width="11" hidden="1" customWidth="1"/>
    <col min="7" max="7" width="22" hidden="1" customWidth="1"/>
    <col min="8" max="8" width="40" hidden="1" customWidth="1"/>
    <col min="13" max="13" width="1.81640625" customWidth="1"/>
    <col min="14" max="14" width="15.81640625" bestFit="1" customWidth="1"/>
    <col min="16" max="16" width="9.6328125" bestFit="1" customWidth="1"/>
    <col min="18" max="18" width="18" bestFit="1" customWidth="1"/>
  </cols>
  <sheetData>
    <row r="1" spans="1:18" x14ac:dyDescent="0.35">
      <c r="A1" s="2" t="s">
        <v>63</v>
      </c>
      <c r="B1" s="3" t="s">
        <v>2</v>
      </c>
      <c r="C1" s="3" t="s">
        <v>3</v>
      </c>
      <c r="D1" s="10" t="s">
        <v>86</v>
      </c>
      <c r="E1" s="3" t="s">
        <v>0</v>
      </c>
      <c r="F1" s="3" t="s">
        <v>21</v>
      </c>
      <c r="G1" s="3" t="s">
        <v>23</v>
      </c>
      <c r="H1" s="4" t="s">
        <v>4</v>
      </c>
      <c r="J1" s="15" t="s">
        <v>84</v>
      </c>
      <c r="K1" s="15" t="s">
        <v>88</v>
      </c>
      <c r="L1" s="15" t="s">
        <v>85</v>
      </c>
      <c r="N1" s="15" t="s">
        <v>22</v>
      </c>
      <c r="P1" s="15" t="s">
        <v>87</v>
      </c>
      <c r="R1" s="15" t="s">
        <v>89</v>
      </c>
    </row>
    <row r="2" spans="1:18" x14ac:dyDescent="0.35">
      <c r="A2" s="5" t="s">
        <v>65</v>
      </c>
      <c r="B2" s="1" t="s">
        <v>43</v>
      </c>
      <c r="C2" s="1" t="s">
        <v>1</v>
      </c>
      <c r="D2" s="11">
        <v>44971.640451388892</v>
      </c>
      <c r="E2" s="1" t="s">
        <v>44</v>
      </c>
      <c r="F2" s="1" t="s">
        <v>24</v>
      </c>
      <c r="G2" s="1" t="s">
        <v>25</v>
      </c>
      <c r="H2" s="6" t="s">
        <v>11</v>
      </c>
      <c r="J2">
        <f>MONTH(D2)</f>
        <v>2</v>
      </c>
      <c r="K2">
        <f>DAY(D2)</f>
        <v>14</v>
      </c>
      <c r="L2">
        <f>YEAR(D2)</f>
        <v>2023</v>
      </c>
      <c r="N2" s="9">
        <f>DATE(L2,J2,K2)</f>
        <v>44971</v>
      </c>
      <c r="P2" s="9">
        <f ca="1">TODAY()</f>
        <v>45828</v>
      </c>
      <c r="R2">
        <f ca="1">DATEDIF(D2,$P$2,"D")</f>
        <v>857</v>
      </c>
    </row>
    <row r="3" spans="1:18" x14ac:dyDescent="0.35">
      <c r="A3" s="5" t="s">
        <v>64</v>
      </c>
      <c r="B3" s="1" t="s">
        <v>39</v>
      </c>
      <c r="C3" s="1" t="s">
        <v>5</v>
      </c>
      <c r="D3" s="11">
        <v>45055.40662037037</v>
      </c>
      <c r="E3" s="1" t="s">
        <v>40</v>
      </c>
      <c r="F3" s="1" t="s">
        <v>26</v>
      </c>
      <c r="G3" s="1" t="s">
        <v>27</v>
      </c>
      <c r="H3" s="6" t="s">
        <v>14</v>
      </c>
      <c r="J3">
        <f t="shared" ref="J3:J21" si="0">MONTH(D3)</f>
        <v>5</v>
      </c>
      <c r="K3">
        <f t="shared" ref="K3:K21" si="1">DAY(D3)</f>
        <v>9</v>
      </c>
      <c r="L3">
        <f t="shared" ref="L3:L21" si="2">YEAR(D3)</f>
        <v>2023</v>
      </c>
      <c r="N3" s="9">
        <f t="shared" ref="N3:N21" si="3">DATE(L3,J3,K3)</f>
        <v>45055</v>
      </c>
      <c r="R3">
        <f ca="1">DATEDIF(D3,$P$2,"D")</f>
        <v>773</v>
      </c>
    </row>
    <row r="4" spans="1:18" x14ac:dyDescent="0.35">
      <c r="A4" s="5" t="s">
        <v>66</v>
      </c>
      <c r="B4" s="1" t="s">
        <v>59</v>
      </c>
      <c r="C4" s="1" t="s">
        <v>12</v>
      </c>
      <c r="D4" s="11">
        <v>45128.729710648149</v>
      </c>
      <c r="E4" s="1" t="s">
        <v>60</v>
      </c>
      <c r="F4" s="1" t="s">
        <v>28</v>
      </c>
      <c r="G4" s="1" t="s">
        <v>27</v>
      </c>
      <c r="H4" s="6" t="s">
        <v>6</v>
      </c>
      <c r="J4">
        <f t="shared" si="0"/>
        <v>7</v>
      </c>
      <c r="K4">
        <f t="shared" si="1"/>
        <v>21</v>
      </c>
      <c r="L4">
        <f t="shared" si="2"/>
        <v>2023</v>
      </c>
      <c r="N4" s="9">
        <f t="shared" si="3"/>
        <v>45128</v>
      </c>
      <c r="R4">
        <f t="shared" ref="R4:R21" ca="1" si="4">DATEDIF(D4,$P$2,"D")</f>
        <v>700</v>
      </c>
    </row>
    <row r="5" spans="1:18" x14ac:dyDescent="0.35">
      <c r="A5" s="5" t="s">
        <v>67</v>
      </c>
      <c r="B5" s="1" t="s">
        <v>43</v>
      </c>
      <c r="C5" s="1" t="s">
        <v>5</v>
      </c>
      <c r="D5" s="11">
        <v>45173.302187499998</v>
      </c>
      <c r="E5" s="1" t="s">
        <v>44</v>
      </c>
      <c r="F5" s="1" t="s">
        <v>24</v>
      </c>
      <c r="G5" s="1" t="s">
        <v>25</v>
      </c>
      <c r="H5" s="6" t="s">
        <v>11</v>
      </c>
      <c r="J5">
        <f t="shared" si="0"/>
        <v>9</v>
      </c>
      <c r="K5">
        <f t="shared" si="1"/>
        <v>4</v>
      </c>
      <c r="L5">
        <f t="shared" si="2"/>
        <v>2023</v>
      </c>
      <c r="N5" s="9">
        <f t="shared" si="3"/>
        <v>45173</v>
      </c>
      <c r="R5">
        <f t="shared" ca="1" si="4"/>
        <v>655</v>
      </c>
    </row>
    <row r="6" spans="1:18" x14ac:dyDescent="0.35">
      <c r="A6" s="5" t="s">
        <v>68</v>
      </c>
      <c r="B6" s="1" t="s">
        <v>41</v>
      </c>
      <c r="C6" s="1" t="s">
        <v>7</v>
      </c>
      <c r="D6" s="11">
        <v>45248.70857638889</v>
      </c>
      <c r="E6" s="1" t="s">
        <v>42</v>
      </c>
      <c r="F6" s="1" t="s">
        <v>30</v>
      </c>
      <c r="G6" s="1" t="s">
        <v>31</v>
      </c>
      <c r="H6" s="6" t="s">
        <v>10</v>
      </c>
      <c r="J6">
        <f t="shared" si="0"/>
        <v>11</v>
      </c>
      <c r="K6">
        <f t="shared" si="1"/>
        <v>18</v>
      </c>
      <c r="L6">
        <f t="shared" si="2"/>
        <v>2023</v>
      </c>
      <c r="N6" s="9">
        <f t="shared" si="3"/>
        <v>45248</v>
      </c>
      <c r="R6">
        <f t="shared" ca="1" si="4"/>
        <v>580</v>
      </c>
    </row>
    <row r="7" spans="1:18" x14ac:dyDescent="0.35">
      <c r="A7" s="5" t="s">
        <v>69</v>
      </c>
      <c r="B7" s="1" t="s">
        <v>47</v>
      </c>
      <c r="C7" s="1" t="s">
        <v>9</v>
      </c>
      <c r="D7" s="11">
        <v>45302.531921296293</v>
      </c>
      <c r="E7" s="1" t="s">
        <v>48</v>
      </c>
      <c r="F7" s="1" t="s">
        <v>32</v>
      </c>
      <c r="G7" s="1" t="s">
        <v>31</v>
      </c>
      <c r="H7" s="6" t="s">
        <v>15</v>
      </c>
      <c r="J7">
        <f t="shared" si="0"/>
        <v>1</v>
      </c>
      <c r="K7">
        <f t="shared" si="1"/>
        <v>11</v>
      </c>
      <c r="L7">
        <f t="shared" si="2"/>
        <v>2024</v>
      </c>
      <c r="N7" s="9">
        <f t="shared" si="3"/>
        <v>45302</v>
      </c>
      <c r="R7">
        <f t="shared" ca="1" si="4"/>
        <v>526</v>
      </c>
    </row>
    <row r="8" spans="1:18" x14ac:dyDescent="0.35">
      <c r="A8" s="5" t="s">
        <v>70</v>
      </c>
      <c r="B8" s="1" t="s">
        <v>59</v>
      </c>
      <c r="C8" s="1" t="s">
        <v>5</v>
      </c>
      <c r="D8" s="11">
        <v>45354.687881944446</v>
      </c>
      <c r="E8" s="1" t="s">
        <v>60</v>
      </c>
      <c r="F8" s="1" t="s">
        <v>28</v>
      </c>
      <c r="G8" s="1" t="s">
        <v>27</v>
      </c>
      <c r="H8" s="6" t="s">
        <v>6</v>
      </c>
      <c r="J8">
        <f t="shared" si="0"/>
        <v>3</v>
      </c>
      <c r="K8">
        <f t="shared" si="1"/>
        <v>3</v>
      </c>
      <c r="L8">
        <f t="shared" si="2"/>
        <v>2024</v>
      </c>
      <c r="N8" s="9">
        <f t="shared" si="3"/>
        <v>45354</v>
      </c>
      <c r="P8" s="9"/>
      <c r="R8">
        <f t="shared" ca="1" si="4"/>
        <v>474</v>
      </c>
    </row>
    <row r="9" spans="1:18" x14ac:dyDescent="0.35">
      <c r="A9" s="5" t="s">
        <v>71</v>
      </c>
      <c r="B9" s="1" t="s">
        <v>47</v>
      </c>
      <c r="C9" s="1" t="s">
        <v>1</v>
      </c>
      <c r="D9" s="11">
        <v>45408.340810185182</v>
      </c>
      <c r="E9" s="1" t="s">
        <v>48</v>
      </c>
      <c r="F9" s="1" t="s">
        <v>32</v>
      </c>
      <c r="G9" s="1" t="s">
        <v>31</v>
      </c>
      <c r="H9" s="6" t="s">
        <v>15</v>
      </c>
      <c r="J9">
        <f t="shared" si="0"/>
        <v>4</v>
      </c>
      <c r="K9">
        <f t="shared" si="1"/>
        <v>26</v>
      </c>
      <c r="L9">
        <f t="shared" si="2"/>
        <v>2024</v>
      </c>
      <c r="N9" s="9">
        <f t="shared" si="3"/>
        <v>45408</v>
      </c>
      <c r="R9">
        <f t="shared" ca="1" si="4"/>
        <v>420</v>
      </c>
    </row>
    <row r="10" spans="1:18" x14ac:dyDescent="0.35">
      <c r="A10" s="5" t="s">
        <v>72</v>
      </c>
      <c r="B10" s="1" t="s">
        <v>51</v>
      </c>
      <c r="C10" s="1" t="s">
        <v>7</v>
      </c>
      <c r="D10" s="11">
        <v>45458.743333333332</v>
      </c>
      <c r="E10" s="1" t="s">
        <v>52</v>
      </c>
      <c r="F10" s="1" t="s">
        <v>34</v>
      </c>
      <c r="G10" s="1" t="s">
        <v>27</v>
      </c>
      <c r="H10" s="6" t="s">
        <v>18</v>
      </c>
      <c r="J10">
        <f t="shared" si="0"/>
        <v>6</v>
      </c>
      <c r="K10">
        <f t="shared" si="1"/>
        <v>15</v>
      </c>
      <c r="L10">
        <f t="shared" si="2"/>
        <v>2024</v>
      </c>
      <c r="N10" s="9">
        <f t="shared" si="3"/>
        <v>45458</v>
      </c>
      <c r="R10">
        <f t="shared" ca="1" si="4"/>
        <v>370</v>
      </c>
    </row>
    <row r="11" spans="1:18" x14ac:dyDescent="0.35">
      <c r="A11" s="5" t="s">
        <v>73</v>
      </c>
      <c r="B11" s="1" t="s">
        <v>55</v>
      </c>
      <c r="C11" s="1" t="s">
        <v>12</v>
      </c>
      <c r="D11" s="11">
        <v>45480.608055555553</v>
      </c>
      <c r="E11" s="1" t="s">
        <v>56</v>
      </c>
      <c r="F11" s="1" t="s">
        <v>34</v>
      </c>
      <c r="G11" s="1" t="s">
        <v>33</v>
      </c>
      <c r="H11" s="6" t="s">
        <v>13</v>
      </c>
      <c r="J11">
        <f t="shared" si="0"/>
        <v>7</v>
      </c>
      <c r="K11">
        <f t="shared" si="1"/>
        <v>7</v>
      </c>
      <c r="L11">
        <f t="shared" si="2"/>
        <v>2024</v>
      </c>
      <c r="N11" s="9">
        <f>DATE(L11,J11,K11)</f>
        <v>45480</v>
      </c>
      <c r="R11">
        <f t="shared" ca="1" si="4"/>
        <v>348</v>
      </c>
    </row>
    <row r="12" spans="1:18" x14ac:dyDescent="0.35">
      <c r="A12" s="5" t="s">
        <v>74</v>
      </c>
      <c r="B12" s="1" t="s">
        <v>45</v>
      </c>
      <c r="C12" s="1" t="s">
        <v>7</v>
      </c>
      <c r="D12" s="11">
        <v>45455.284930555557</v>
      </c>
      <c r="E12" s="1" t="s">
        <v>46</v>
      </c>
      <c r="F12" s="1" t="s">
        <v>34</v>
      </c>
      <c r="G12" s="1" t="s">
        <v>35</v>
      </c>
      <c r="H12" s="6" t="s">
        <v>17</v>
      </c>
      <c r="J12">
        <f t="shared" si="0"/>
        <v>6</v>
      </c>
      <c r="K12">
        <f t="shared" si="1"/>
        <v>12</v>
      </c>
      <c r="L12">
        <f t="shared" si="2"/>
        <v>2024</v>
      </c>
      <c r="N12" s="9">
        <f t="shared" si="3"/>
        <v>45455</v>
      </c>
      <c r="R12">
        <f t="shared" ca="1" si="4"/>
        <v>373</v>
      </c>
    </row>
    <row r="13" spans="1:18" x14ac:dyDescent="0.35">
      <c r="A13" s="5" t="s">
        <v>75</v>
      </c>
      <c r="B13" s="1" t="s">
        <v>57</v>
      </c>
      <c r="C13" s="1" t="s">
        <v>9</v>
      </c>
      <c r="D13" s="11">
        <v>44951.552141203705</v>
      </c>
      <c r="E13" s="1" t="s">
        <v>58</v>
      </c>
      <c r="F13" s="1" t="s">
        <v>36</v>
      </c>
      <c r="G13" s="1" t="s">
        <v>27</v>
      </c>
      <c r="H13" s="6" t="s">
        <v>16</v>
      </c>
      <c r="J13">
        <f t="shared" si="0"/>
        <v>1</v>
      </c>
      <c r="K13">
        <f t="shared" si="1"/>
        <v>25</v>
      </c>
      <c r="L13">
        <f t="shared" si="2"/>
        <v>2023</v>
      </c>
      <c r="N13" s="9">
        <f t="shared" si="3"/>
        <v>44951</v>
      </c>
      <c r="R13">
        <f t="shared" ca="1" si="4"/>
        <v>877</v>
      </c>
    </row>
    <row r="14" spans="1:18" x14ac:dyDescent="0.35">
      <c r="A14" s="5" t="s">
        <v>76</v>
      </c>
      <c r="B14" s="1" t="s">
        <v>47</v>
      </c>
      <c r="C14" s="1" t="s">
        <v>12</v>
      </c>
      <c r="D14" s="11">
        <v>45002.490034722221</v>
      </c>
      <c r="E14" s="1" t="s">
        <v>48</v>
      </c>
      <c r="F14" s="1" t="s">
        <v>32</v>
      </c>
      <c r="G14" s="1" t="s">
        <v>31</v>
      </c>
      <c r="H14" s="6" t="s">
        <v>15</v>
      </c>
      <c r="J14">
        <f t="shared" si="0"/>
        <v>3</v>
      </c>
      <c r="K14">
        <f t="shared" si="1"/>
        <v>17</v>
      </c>
      <c r="L14">
        <f t="shared" si="2"/>
        <v>2023</v>
      </c>
      <c r="N14" s="9">
        <f t="shared" si="3"/>
        <v>45002</v>
      </c>
      <c r="R14">
        <f t="shared" ca="1" si="4"/>
        <v>826</v>
      </c>
    </row>
    <row r="15" spans="1:18" x14ac:dyDescent="0.35">
      <c r="A15" s="5" t="s">
        <v>77</v>
      </c>
      <c r="B15" s="1" t="s">
        <v>53</v>
      </c>
      <c r="C15" s="1" t="s">
        <v>9</v>
      </c>
      <c r="D15" s="11">
        <v>45078.417256944442</v>
      </c>
      <c r="E15" s="1" t="s">
        <v>54</v>
      </c>
      <c r="F15" s="1" t="s">
        <v>34</v>
      </c>
      <c r="G15" s="1" t="s">
        <v>27</v>
      </c>
      <c r="H15" s="6" t="s">
        <v>19</v>
      </c>
      <c r="J15">
        <f t="shared" si="0"/>
        <v>6</v>
      </c>
      <c r="K15">
        <f t="shared" si="1"/>
        <v>1</v>
      </c>
      <c r="L15">
        <f t="shared" si="2"/>
        <v>2023</v>
      </c>
      <c r="N15" s="9">
        <f t="shared" si="3"/>
        <v>45078</v>
      </c>
      <c r="R15">
        <f t="shared" ca="1" si="4"/>
        <v>750</v>
      </c>
    </row>
    <row r="16" spans="1:18" x14ac:dyDescent="0.35">
      <c r="A16" s="5" t="s">
        <v>78</v>
      </c>
      <c r="B16" s="1" t="s">
        <v>61</v>
      </c>
      <c r="C16" s="1" t="s">
        <v>9</v>
      </c>
      <c r="D16" s="11">
        <v>45168.729328703703</v>
      </c>
      <c r="E16" s="1" t="s">
        <v>62</v>
      </c>
      <c r="F16" s="1" t="s">
        <v>29</v>
      </c>
      <c r="G16" s="1" t="s">
        <v>27</v>
      </c>
      <c r="H16" s="6" t="s">
        <v>20</v>
      </c>
      <c r="J16">
        <f t="shared" si="0"/>
        <v>8</v>
      </c>
      <c r="K16">
        <f t="shared" si="1"/>
        <v>30</v>
      </c>
      <c r="L16">
        <f t="shared" si="2"/>
        <v>2023</v>
      </c>
      <c r="N16" s="9">
        <f t="shared" si="3"/>
        <v>45168</v>
      </c>
      <c r="R16">
        <f t="shared" ca="1" si="4"/>
        <v>660</v>
      </c>
    </row>
    <row r="17" spans="1:18" x14ac:dyDescent="0.35">
      <c r="A17" s="5" t="s">
        <v>79</v>
      </c>
      <c r="B17" s="1" t="s">
        <v>39</v>
      </c>
      <c r="C17" s="1" t="s">
        <v>7</v>
      </c>
      <c r="D17" s="11">
        <v>45218.319780092592</v>
      </c>
      <c r="E17" s="1" t="s">
        <v>40</v>
      </c>
      <c r="F17" s="1" t="s">
        <v>26</v>
      </c>
      <c r="G17" s="1" t="s">
        <v>38</v>
      </c>
      <c r="H17" s="6" t="s">
        <v>14</v>
      </c>
      <c r="J17">
        <f t="shared" si="0"/>
        <v>10</v>
      </c>
      <c r="K17">
        <f t="shared" si="1"/>
        <v>19</v>
      </c>
      <c r="L17">
        <f t="shared" si="2"/>
        <v>2023</v>
      </c>
      <c r="N17" s="9">
        <f t="shared" si="3"/>
        <v>45218</v>
      </c>
      <c r="R17">
        <f t="shared" ca="1" si="4"/>
        <v>610</v>
      </c>
    </row>
    <row r="18" spans="1:18" x14ac:dyDescent="0.35">
      <c r="A18" s="5" t="s">
        <v>80</v>
      </c>
      <c r="B18" s="1" t="s">
        <v>41</v>
      </c>
      <c r="C18" s="1" t="s">
        <v>12</v>
      </c>
      <c r="D18" s="11">
        <v>45350.719236111108</v>
      </c>
      <c r="E18" s="1" t="s">
        <v>42</v>
      </c>
      <c r="F18" s="1" t="s">
        <v>30</v>
      </c>
      <c r="G18" s="1" t="s">
        <v>31</v>
      </c>
      <c r="H18" s="6" t="s">
        <v>10</v>
      </c>
      <c r="J18">
        <f t="shared" si="0"/>
        <v>2</v>
      </c>
      <c r="K18">
        <f t="shared" si="1"/>
        <v>28</v>
      </c>
      <c r="L18">
        <f t="shared" si="2"/>
        <v>2024</v>
      </c>
      <c r="N18" s="9">
        <f t="shared" si="3"/>
        <v>45350</v>
      </c>
      <c r="R18">
        <f t="shared" ca="1" si="4"/>
        <v>478</v>
      </c>
    </row>
    <row r="19" spans="1:18" x14ac:dyDescent="0.35">
      <c r="A19" s="5" t="s">
        <v>81</v>
      </c>
      <c r="B19" s="1" t="s">
        <v>49</v>
      </c>
      <c r="C19" s="1" t="s">
        <v>7</v>
      </c>
      <c r="D19" s="11">
        <v>45418.726354166669</v>
      </c>
      <c r="E19" s="1" t="s">
        <v>50</v>
      </c>
      <c r="F19" s="1" t="s">
        <v>29</v>
      </c>
      <c r="G19" s="1" t="s">
        <v>37</v>
      </c>
      <c r="H19" s="6" t="s">
        <v>8</v>
      </c>
      <c r="J19">
        <f t="shared" si="0"/>
        <v>5</v>
      </c>
      <c r="K19">
        <f t="shared" si="1"/>
        <v>6</v>
      </c>
      <c r="L19">
        <f t="shared" si="2"/>
        <v>2024</v>
      </c>
      <c r="N19" s="9">
        <f t="shared" si="3"/>
        <v>45418</v>
      </c>
      <c r="R19">
        <f t="shared" ca="1" si="4"/>
        <v>410</v>
      </c>
    </row>
    <row r="20" spans="1:18" x14ac:dyDescent="0.35">
      <c r="A20" s="5" t="s">
        <v>82</v>
      </c>
      <c r="B20" s="1" t="s">
        <v>41</v>
      </c>
      <c r="C20" s="1" t="s">
        <v>9</v>
      </c>
      <c r="D20" s="11">
        <v>45496.291701388887</v>
      </c>
      <c r="E20" s="1" t="s">
        <v>42</v>
      </c>
      <c r="F20" s="1" t="s">
        <v>30</v>
      </c>
      <c r="G20" s="1" t="s">
        <v>31</v>
      </c>
      <c r="H20" s="6" t="s">
        <v>10</v>
      </c>
      <c r="J20">
        <f t="shared" si="0"/>
        <v>7</v>
      </c>
      <c r="K20">
        <f t="shared" si="1"/>
        <v>23</v>
      </c>
      <c r="L20">
        <f t="shared" si="2"/>
        <v>2024</v>
      </c>
      <c r="N20" s="9">
        <f t="shared" si="3"/>
        <v>45496</v>
      </c>
      <c r="R20">
        <f t="shared" ca="1" si="4"/>
        <v>332</v>
      </c>
    </row>
    <row r="21" spans="1:18" ht="15" thickBot="1" x14ac:dyDescent="0.4">
      <c r="A21" s="5" t="s">
        <v>83</v>
      </c>
      <c r="B21" s="7" t="s">
        <v>41</v>
      </c>
      <c r="C21" s="7" t="s">
        <v>9</v>
      </c>
      <c r="D21" s="12">
        <v>45422.739884259259</v>
      </c>
      <c r="E21" s="7" t="s">
        <v>42</v>
      </c>
      <c r="F21" s="7" t="s">
        <v>30</v>
      </c>
      <c r="G21" s="7" t="s">
        <v>37</v>
      </c>
      <c r="H21" s="8" t="s">
        <v>10</v>
      </c>
      <c r="J21">
        <f t="shared" si="0"/>
        <v>5</v>
      </c>
      <c r="K21">
        <f t="shared" si="1"/>
        <v>10</v>
      </c>
      <c r="L21">
        <f t="shared" si="2"/>
        <v>2024</v>
      </c>
      <c r="N21" s="9">
        <f t="shared" si="3"/>
        <v>45422</v>
      </c>
      <c r="R21">
        <f t="shared" ca="1" si="4"/>
        <v>406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E2CB8-8C8C-43FB-95B8-5A63A3C08A07}">
  <dimension ref="A1:R26"/>
  <sheetViews>
    <sheetView workbookViewId="0">
      <selection activeCell="P5" sqref="P5"/>
    </sheetView>
  </sheetViews>
  <sheetFormatPr defaultRowHeight="14.5" x14ac:dyDescent="0.35"/>
  <cols>
    <col min="1" max="1" width="11.6328125" bestFit="1" customWidth="1"/>
    <col min="2" max="2" width="16.1796875" bestFit="1" customWidth="1"/>
    <col min="3" max="3" width="27.26953125" bestFit="1" customWidth="1"/>
    <col min="4" max="4" width="23" customWidth="1"/>
    <col min="5" max="5" width="29.81640625" bestFit="1" customWidth="1"/>
    <col min="6" max="6" width="11" bestFit="1" customWidth="1"/>
    <col min="7" max="7" width="22" bestFit="1" customWidth="1"/>
    <col min="8" max="8" width="40" bestFit="1" customWidth="1"/>
    <col min="13" max="13" width="2.7265625" customWidth="1"/>
    <col min="14" max="14" width="15.81640625" bestFit="1" customWidth="1"/>
    <col min="15" max="15" width="14.453125" bestFit="1" customWidth="1"/>
  </cols>
  <sheetData>
    <row r="1" spans="1:18" x14ac:dyDescent="0.35">
      <c r="A1" s="2" t="s">
        <v>63</v>
      </c>
      <c r="B1" s="3" t="s">
        <v>2</v>
      </c>
      <c r="C1" s="3" t="s">
        <v>3</v>
      </c>
      <c r="D1" s="10" t="s">
        <v>86</v>
      </c>
      <c r="E1" s="3" t="s">
        <v>0</v>
      </c>
      <c r="F1" s="3" t="s">
        <v>21</v>
      </c>
      <c r="G1" s="3" t="s">
        <v>23</v>
      </c>
      <c r="H1" s="4" t="s">
        <v>4</v>
      </c>
      <c r="J1" s="15" t="s">
        <v>90</v>
      </c>
      <c r="K1" s="15" t="s">
        <v>91</v>
      </c>
      <c r="L1" s="15" t="s">
        <v>92</v>
      </c>
      <c r="N1" s="15" t="s">
        <v>95</v>
      </c>
      <c r="O1" s="15" t="s">
        <v>95</v>
      </c>
      <c r="Q1" s="15" t="s">
        <v>93</v>
      </c>
      <c r="R1" s="16"/>
    </row>
    <row r="2" spans="1:18" x14ac:dyDescent="0.35">
      <c r="A2" s="5" t="s">
        <v>65</v>
      </c>
      <c r="B2" s="1" t="s">
        <v>43</v>
      </c>
      <c r="C2" s="1" t="s">
        <v>1</v>
      </c>
      <c r="D2" s="11">
        <v>44971.640451388892</v>
      </c>
      <c r="E2" s="1" t="s">
        <v>44</v>
      </c>
      <c r="F2" s="1" t="s">
        <v>24</v>
      </c>
      <c r="G2" s="1" t="s">
        <v>25</v>
      </c>
      <c r="H2" s="6" t="s">
        <v>11</v>
      </c>
      <c r="J2">
        <f>HOUR(D2)</f>
        <v>15</v>
      </c>
      <c r="K2">
        <f>MINUTE(D2)</f>
        <v>22</v>
      </c>
      <c r="L2">
        <f>SECOND(D2)</f>
        <v>15</v>
      </c>
      <c r="N2" s="13">
        <f>TIME(J2,K2,L2)</f>
        <v>0.64045138888888886</v>
      </c>
      <c r="O2" t="str">
        <f>TEXT(D2, "hh:mm")</f>
        <v>15:22</v>
      </c>
      <c r="Q2" t="s">
        <v>90</v>
      </c>
      <c r="R2" t="s">
        <v>94</v>
      </c>
    </row>
    <row r="3" spans="1:18" x14ac:dyDescent="0.35">
      <c r="A3" s="5" t="s">
        <v>64</v>
      </c>
      <c r="B3" s="1" t="s">
        <v>39</v>
      </c>
      <c r="C3" s="1" t="s">
        <v>5</v>
      </c>
      <c r="D3" s="11">
        <v>45055.40662037037</v>
      </c>
      <c r="E3" s="1" t="s">
        <v>40</v>
      </c>
      <c r="F3" s="1" t="s">
        <v>26</v>
      </c>
      <c r="G3" s="1" t="s">
        <v>27</v>
      </c>
      <c r="H3" s="6" t="s">
        <v>14</v>
      </c>
      <c r="J3">
        <f t="shared" ref="J3:J21" si="0">HOUR(D3)</f>
        <v>9</v>
      </c>
      <c r="K3">
        <f t="shared" ref="K3:K21" si="1">MINUTE(D3)</f>
        <v>45</v>
      </c>
      <c r="L3">
        <f t="shared" ref="L3:L21" si="2">SECOND(D3)</f>
        <v>32</v>
      </c>
      <c r="N3" s="13">
        <f t="shared" ref="N3:N21" si="3">TIME(J3,K3,L3)</f>
        <v>0.40662037037037035</v>
      </c>
      <c r="O3" t="str">
        <f t="shared" ref="O3:O21" si="4">TEXT(D3, "hh:mm")</f>
        <v>09:45</v>
      </c>
      <c r="Q3" s="14">
        <v>1</v>
      </c>
      <c r="R3">
        <f>COUNTIF($J$2:$J$21,Q3)</f>
        <v>0</v>
      </c>
    </row>
    <row r="4" spans="1:18" x14ac:dyDescent="0.35">
      <c r="A4" s="5" t="s">
        <v>66</v>
      </c>
      <c r="B4" s="1" t="s">
        <v>59</v>
      </c>
      <c r="C4" s="1" t="s">
        <v>12</v>
      </c>
      <c r="D4" s="11">
        <v>45128.729710648149</v>
      </c>
      <c r="E4" s="1" t="s">
        <v>60</v>
      </c>
      <c r="F4" s="1" t="s">
        <v>28</v>
      </c>
      <c r="G4" s="1" t="s">
        <v>27</v>
      </c>
      <c r="H4" s="6" t="s">
        <v>6</v>
      </c>
      <c r="J4">
        <f t="shared" si="0"/>
        <v>17</v>
      </c>
      <c r="K4">
        <f t="shared" si="1"/>
        <v>30</v>
      </c>
      <c r="L4">
        <f t="shared" si="2"/>
        <v>47</v>
      </c>
      <c r="N4" s="13">
        <f t="shared" si="3"/>
        <v>0.72971064814814812</v>
      </c>
      <c r="O4" t="str">
        <f t="shared" si="4"/>
        <v>17:30</v>
      </c>
      <c r="Q4" s="14">
        <v>2</v>
      </c>
      <c r="R4">
        <f t="shared" ref="R4:R26" si="5">COUNTIF($J$2:$J$21,Q4)</f>
        <v>0</v>
      </c>
    </row>
    <row r="5" spans="1:18" x14ac:dyDescent="0.35">
      <c r="A5" s="5" t="s">
        <v>67</v>
      </c>
      <c r="B5" s="1" t="s">
        <v>43</v>
      </c>
      <c r="C5" s="1" t="s">
        <v>5</v>
      </c>
      <c r="D5" s="11">
        <v>45173.302187499998</v>
      </c>
      <c r="E5" s="1" t="s">
        <v>44</v>
      </c>
      <c r="F5" s="1" t="s">
        <v>24</v>
      </c>
      <c r="G5" s="1" t="s">
        <v>25</v>
      </c>
      <c r="H5" s="6" t="s">
        <v>11</v>
      </c>
      <c r="J5">
        <f t="shared" si="0"/>
        <v>7</v>
      </c>
      <c r="K5">
        <f t="shared" si="1"/>
        <v>15</v>
      </c>
      <c r="L5">
        <f t="shared" si="2"/>
        <v>9</v>
      </c>
      <c r="N5" s="13">
        <f t="shared" si="3"/>
        <v>0.3021875</v>
      </c>
      <c r="O5" t="str">
        <f t="shared" si="4"/>
        <v>07:15</v>
      </c>
      <c r="Q5" s="14">
        <v>3</v>
      </c>
      <c r="R5">
        <f t="shared" si="5"/>
        <v>0</v>
      </c>
    </row>
    <row r="6" spans="1:18" x14ac:dyDescent="0.35">
      <c r="A6" s="5" t="s">
        <v>68</v>
      </c>
      <c r="B6" s="1" t="s">
        <v>41</v>
      </c>
      <c r="C6" s="1" t="s">
        <v>7</v>
      </c>
      <c r="D6" s="11">
        <v>45248.70857638889</v>
      </c>
      <c r="E6" s="1" t="s">
        <v>42</v>
      </c>
      <c r="F6" s="1" t="s">
        <v>30</v>
      </c>
      <c r="G6" s="1" t="s">
        <v>31</v>
      </c>
      <c r="H6" s="6" t="s">
        <v>10</v>
      </c>
      <c r="J6">
        <f t="shared" si="0"/>
        <v>17</v>
      </c>
      <c r="K6">
        <f t="shared" si="1"/>
        <v>0</v>
      </c>
      <c r="L6">
        <f t="shared" si="2"/>
        <v>21</v>
      </c>
      <c r="N6" s="13">
        <f t="shared" si="3"/>
        <v>0.70857638888888885</v>
      </c>
      <c r="O6" t="str">
        <f t="shared" si="4"/>
        <v>17:00</v>
      </c>
      <c r="Q6" s="14">
        <v>4</v>
      </c>
      <c r="R6">
        <f t="shared" si="5"/>
        <v>0</v>
      </c>
    </row>
    <row r="7" spans="1:18" x14ac:dyDescent="0.35">
      <c r="A7" s="5" t="s">
        <v>69</v>
      </c>
      <c r="B7" s="1" t="s">
        <v>47</v>
      </c>
      <c r="C7" s="1" t="s">
        <v>9</v>
      </c>
      <c r="D7" s="11">
        <v>45302.531921296293</v>
      </c>
      <c r="E7" s="1" t="s">
        <v>48</v>
      </c>
      <c r="F7" s="1" t="s">
        <v>32</v>
      </c>
      <c r="G7" s="1" t="s">
        <v>31</v>
      </c>
      <c r="H7" s="6" t="s">
        <v>15</v>
      </c>
      <c r="J7">
        <f t="shared" si="0"/>
        <v>12</v>
      </c>
      <c r="K7">
        <f t="shared" si="1"/>
        <v>45</v>
      </c>
      <c r="L7">
        <f t="shared" si="2"/>
        <v>58</v>
      </c>
      <c r="N7" s="13">
        <f t="shared" si="3"/>
        <v>0.53192129629629625</v>
      </c>
      <c r="O7" t="str">
        <f t="shared" si="4"/>
        <v>12:45</v>
      </c>
      <c r="Q7" s="14">
        <v>5</v>
      </c>
      <c r="R7">
        <f t="shared" si="5"/>
        <v>0</v>
      </c>
    </row>
    <row r="8" spans="1:18" x14ac:dyDescent="0.35">
      <c r="A8" s="5" t="s">
        <v>70</v>
      </c>
      <c r="B8" s="1" t="s">
        <v>59</v>
      </c>
      <c r="C8" s="1" t="s">
        <v>5</v>
      </c>
      <c r="D8" s="11">
        <v>45354.687881944446</v>
      </c>
      <c r="E8" s="1" t="s">
        <v>60</v>
      </c>
      <c r="F8" s="1" t="s">
        <v>28</v>
      </c>
      <c r="G8" s="1" t="s">
        <v>27</v>
      </c>
      <c r="H8" s="6" t="s">
        <v>6</v>
      </c>
      <c r="J8">
        <f t="shared" si="0"/>
        <v>16</v>
      </c>
      <c r="K8">
        <f t="shared" si="1"/>
        <v>30</v>
      </c>
      <c r="L8">
        <f t="shared" si="2"/>
        <v>33</v>
      </c>
      <c r="N8" s="13">
        <f t="shared" si="3"/>
        <v>0.68788194444444439</v>
      </c>
      <c r="O8" t="str">
        <f t="shared" si="4"/>
        <v>16:30</v>
      </c>
      <c r="Q8" s="14">
        <v>6</v>
      </c>
      <c r="R8">
        <f t="shared" si="5"/>
        <v>1</v>
      </c>
    </row>
    <row r="9" spans="1:18" x14ac:dyDescent="0.35">
      <c r="A9" s="5" t="s">
        <v>71</v>
      </c>
      <c r="B9" s="1" t="s">
        <v>47</v>
      </c>
      <c r="C9" s="1" t="s">
        <v>1</v>
      </c>
      <c r="D9" s="11">
        <v>45408.340810185182</v>
      </c>
      <c r="E9" s="1" t="s">
        <v>48</v>
      </c>
      <c r="F9" s="1" t="s">
        <v>32</v>
      </c>
      <c r="G9" s="1" t="s">
        <v>31</v>
      </c>
      <c r="H9" s="6" t="s">
        <v>15</v>
      </c>
      <c r="J9">
        <f t="shared" si="0"/>
        <v>8</v>
      </c>
      <c r="K9">
        <f t="shared" si="1"/>
        <v>10</v>
      </c>
      <c r="L9">
        <f t="shared" si="2"/>
        <v>46</v>
      </c>
      <c r="N9" s="13">
        <f t="shared" si="3"/>
        <v>0.34081018518518519</v>
      </c>
      <c r="O9" t="str">
        <f t="shared" si="4"/>
        <v>08:10</v>
      </c>
      <c r="Q9" s="14">
        <v>7</v>
      </c>
      <c r="R9">
        <f t="shared" si="5"/>
        <v>3</v>
      </c>
    </row>
    <row r="10" spans="1:18" x14ac:dyDescent="0.35">
      <c r="A10" s="5" t="s">
        <v>72</v>
      </c>
      <c r="B10" s="1" t="s">
        <v>51</v>
      </c>
      <c r="C10" s="1" t="s">
        <v>7</v>
      </c>
      <c r="D10" s="11">
        <v>45458.743333333332</v>
      </c>
      <c r="E10" s="1" t="s">
        <v>52</v>
      </c>
      <c r="F10" s="1" t="s">
        <v>34</v>
      </c>
      <c r="G10" s="1" t="s">
        <v>27</v>
      </c>
      <c r="H10" s="6" t="s">
        <v>18</v>
      </c>
      <c r="J10">
        <f t="shared" si="0"/>
        <v>17</v>
      </c>
      <c r="K10">
        <f t="shared" si="1"/>
        <v>50</v>
      </c>
      <c r="L10">
        <f t="shared" si="2"/>
        <v>24</v>
      </c>
      <c r="N10" s="13">
        <f t="shared" si="3"/>
        <v>0.74333333333333329</v>
      </c>
      <c r="O10" t="str">
        <f t="shared" si="4"/>
        <v>17:50</v>
      </c>
      <c r="Q10" s="14">
        <v>8</v>
      </c>
      <c r="R10">
        <f t="shared" si="5"/>
        <v>1</v>
      </c>
    </row>
    <row r="11" spans="1:18" x14ac:dyDescent="0.35">
      <c r="A11" s="5" t="s">
        <v>73</v>
      </c>
      <c r="B11" s="1" t="s">
        <v>55</v>
      </c>
      <c r="C11" s="1" t="s">
        <v>12</v>
      </c>
      <c r="D11" s="11">
        <v>45480.608055555553</v>
      </c>
      <c r="E11" s="1" t="s">
        <v>56</v>
      </c>
      <c r="F11" s="1" t="s">
        <v>34</v>
      </c>
      <c r="G11" s="1" t="s">
        <v>33</v>
      </c>
      <c r="H11" s="6" t="s">
        <v>13</v>
      </c>
      <c r="J11">
        <f t="shared" si="0"/>
        <v>14</v>
      </c>
      <c r="K11">
        <f t="shared" si="1"/>
        <v>35</v>
      </c>
      <c r="L11">
        <f t="shared" si="2"/>
        <v>36</v>
      </c>
      <c r="N11" s="13">
        <f t="shared" si="3"/>
        <v>0.60805555555555557</v>
      </c>
      <c r="O11" t="str">
        <f t="shared" si="4"/>
        <v>14:35</v>
      </c>
      <c r="Q11" s="14">
        <v>9</v>
      </c>
      <c r="R11">
        <f t="shared" si="5"/>
        <v>1</v>
      </c>
    </row>
    <row r="12" spans="1:18" x14ac:dyDescent="0.35">
      <c r="A12" s="5" t="s">
        <v>74</v>
      </c>
      <c r="B12" s="1" t="s">
        <v>45</v>
      </c>
      <c r="C12" s="1" t="s">
        <v>7</v>
      </c>
      <c r="D12" s="11">
        <v>45455.284930555557</v>
      </c>
      <c r="E12" s="1" t="s">
        <v>46</v>
      </c>
      <c r="F12" s="1" t="s">
        <v>34</v>
      </c>
      <c r="G12" s="1" t="s">
        <v>35</v>
      </c>
      <c r="H12" s="6" t="s">
        <v>17</v>
      </c>
      <c r="J12">
        <f t="shared" si="0"/>
        <v>6</v>
      </c>
      <c r="K12">
        <f t="shared" si="1"/>
        <v>50</v>
      </c>
      <c r="L12">
        <f t="shared" si="2"/>
        <v>18</v>
      </c>
      <c r="N12" s="13">
        <f t="shared" si="3"/>
        <v>0.28493055555555558</v>
      </c>
      <c r="O12" t="str">
        <f t="shared" si="4"/>
        <v>06:50</v>
      </c>
      <c r="Q12" s="14">
        <v>10</v>
      </c>
      <c r="R12">
        <f t="shared" si="5"/>
        <v>1</v>
      </c>
    </row>
    <row r="13" spans="1:18" x14ac:dyDescent="0.35">
      <c r="A13" s="5" t="s">
        <v>75</v>
      </c>
      <c r="B13" s="1" t="s">
        <v>57</v>
      </c>
      <c r="C13" s="1" t="s">
        <v>9</v>
      </c>
      <c r="D13" s="11">
        <v>44951.552141203705</v>
      </c>
      <c r="E13" s="1" t="s">
        <v>58</v>
      </c>
      <c r="F13" s="1" t="s">
        <v>36</v>
      </c>
      <c r="G13" s="1" t="s">
        <v>27</v>
      </c>
      <c r="H13" s="6" t="s">
        <v>16</v>
      </c>
      <c r="J13">
        <f t="shared" si="0"/>
        <v>13</v>
      </c>
      <c r="K13">
        <f t="shared" si="1"/>
        <v>15</v>
      </c>
      <c r="L13">
        <f t="shared" si="2"/>
        <v>5</v>
      </c>
      <c r="N13" s="13">
        <f t="shared" si="3"/>
        <v>0.55214120370370368</v>
      </c>
      <c r="O13" t="str">
        <f t="shared" si="4"/>
        <v>13:15</v>
      </c>
      <c r="Q13" s="14">
        <v>11</v>
      </c>
      <c r="R13">
        <f t="shared" si="5"/>
        <v>1</v>
      </c>
    </row>
    <row r="14" spans="1:18" x14ac:dyDescent="0.35">
      <c r="A14" s="5" t="s">
        <v>76</v>
      </c>
      <c r="B14" s="1" t="s">
        <v>47</v>
      </c>
      <c r="C14" s="1" t="s">
        <v>12</v>
      </c>
      <c r="D14" s="11">
        <v>45002.490034722221</v>
      </c>
      <c r="E14" s="1" t="s">
        <v>48</v>
      </c>
      <c r="F14" s="1" t="s">
        <v>32</v>
      </c>
      <c r="G14" s="1" t="s">
        <v>31</v>
      </c>
      <c r="H14" s="6" t="s">
        <v>15</v>
      </c>
      <c r="J14">
        <f t="shared" si="0"/>
        <v>11</v>
      </c>
      <c r="K14">
        <f t="shared" si="1"/>
        <v>45</v>
      </c>
      <c r="L14">
        <f t="shared" si="2"/>
        <v>39</v>
      </c>
      <c r="N14" s="13">
        <f t="shared" si="3"/>
        <v>0.49003472222222222</v>
      </c>
      <c r="O14" t="str">
        <f t="shared" si="4"/>
        <v>11:45</v>
      </c>
      <c r="Q14" s="14">
        <v>12</v>
      </c>
      <c r="R14">
        <f t="shared" si="5"/>
        <v>1</v>
      </c>
    </row>
    <row r="15" spans="1:18" x14ac:dyDescent="0.35">
      <c r="A15" s="5" t="s">
        <v>77</v>
      </c>
      <c r="B15" s="1" t="s">
        <v>53</v>
      </c>
      <c r="C15" s="1" t="s">
        <v>9</v>
      </c>
      <c r="D15" s="11">
        <v>45078.417256944442</v>
      </c>
      <c r="E15" s="1" t="s">
        <v>54</v>
      </c>
      <c r="F15" s="1" t="s">
        <v>34</v>
      </c>
      <c r="G15" s="1" t="s">
        <v>27</v>
      </c>
      <c r="H15" s="6" t="s">
        <v>19</v>
      </c>
      <c r="J15">
        <f t="shared" si="0"/>
        <v>10</v>
      </c>
      <c r="K15">
        <f t="shared" si="1"/>
        <v>0</v>
      </c>
      <c r="L15">
        <f t="shared" si="2"/>
        <v>51</v>
      </c>
      <c r="N15" s="13">
        <f t="shared" si="3"/>
        <v>0.41725694444444444</v>
      </c>
      <c r="O15" t="str">
        <f t="shared" si="4"/>
        <v>10:00</v>
      </c>
      <c r="Q15" s="14">
        <v>13</v>
      </c>
      <c r="R15">
        <f t="shared" si="5"/>
        <v>1</v>
      </c>
    </row>
    <row r="16" spans="1:18" x14ac:dyDescent="0.35">
      <c r="A16" s="5" t="s">
        <v>78</v>
      </c>
      <c r="B16" s="1" t="s">
        <v>61</v>
      </c>
      <c r="C16" s="1" t="s">
        <v>9</v>
      </c>
      <c r="D16" s="11">
        <v>45168.729328703703</v>
      </c>
      <c r="E16" s="1" t="s">
        <v>62</v>
      </c>
      <c r="F16" s="1" t="s">
        <v>29</v>
      </c>
      <c r="G16" s="1" t="s">
        <v>27</v>
      </c>
      <c r="H16" s="6" t="s">
        <v>20</v>
      </c>
      <c r="J16">
        <f t="shared" si="0"/>
        <v>17</v>
      </c>
      <c r="K16">
        <f t="shared" si="1"/>
        <v>30</v>
      </c>
      <c r="L16">
        <f t="shared" si="2"/>
        <v>14</v>
      </c>
      <c r="N16" s="13">
        <f t="shared" si="3"/>
        <v>0.72932870370370373</v>
      </c>
      <c r="O16" t="str">
        <f t="shared" si="4"/>
        <v>17:30</v>
      </c>
      <c r="Q16" s="14">
        <v>14</v>
      </c>
      <c r="R16">
        <f t="shared" si="5"/>
        <v>1</v>
      </c>
    </row>
    <row r="17" spans="1:18" x14ac:dyDescent="0.35">
      <c r="A17" s="5" t="s">
        <v>79</v>
      </c>
      <c r="B17" s="1" t="s">
        <v>39</v>
      </c>
      <c r="C17" s="1" t="s">
        <v>7</v>
      </c>
      <c r="D17" s="11">
        <v>45218.319780092592</v>
      </c>
      <c r="E17" s="1" t="s">
        <v>40</v>
      </c>
      <c r="F17" s="1" t="s">
        <v>26</v>
      </c>
      <c r="G17" s="1" t="s">
        <v>38</v>
      </c>
      <c r="H17" s="6" t="s">
        <v>14</v>
      </c>
      <c r="J17">
        <f t="shared" si="0"/>
        <v>7</v>
      </c>
      <c r="K17">
        <f t="shared" si="1"/>
        <v>40</v>
      </c>
      <c r="L17">
        <f t="shared" si="2"/>
        <v>29</v>
      </c>
      <c r="N17" s="13">
        <f t="shared" si="3"/>
        <v>0.3197800925925926</v>
      </c>
      <c r="O17" t="str">
        <f t="shared" si="4"/>
        <v>07:40</v>
      </c>
      <c r="Q17" s="14">
        <v>15</v>
      </c>
      <c r="R17">
        <f t="shared" si="5"/>
        <v>1</v>
      </c>
    </row>
    <row r="18" spans="1:18" x14ac:dyDescent="0.35">
      <c r="A18" s="5" t="s">
        <v>80</v>
      </c>
      <c r="B18" s="1" t="s">
        <v>41</v>
      </c>
      <c r="C18" s="1" t="s">
        <v>12</v>
      </c>
      <c r="D18" s="11">
        <v>45350.719236111108</v>
      </c>
      <c r="E18" s="1" t="s">
        <v>42</v>
      </c>
      <c r="F18" s="1" t="s">
        <v>30</v>
      </c>
      <c r="G18" s="1" t="s">
        <v>31</v>
      </c>
      <c r="H18" s="6" t="s">
        <v>10</v>
      </c>
      <c r="J18">
        <f t="shared" si="0"/>
        <v>17</v>
      </c>
      <c r="K18">
        <f t="shared" si="1"/>
        <v>15</v>
      </c>
      <c r="L18">
        <f t="shared" si="2"/>
        <v>42</v>
      </c>
      <c r="N18" s="13">
        <f t="shared" si="3"/>
        <v>0.71923611111111108</v>
      </c>
      <c r="O18" t="str">
        <f t="shared" si="4"/>
        <v>17:15</v>
      </c>
      <c r="Q18" s="14">
        <v>16</v>
      </c>
      <c r="R18">
        <f t="shared" si="5"/>
        <v>1</v>
      </c>
    </row>
    <row r="19" spans="1:18" x14ac:dyDescent="0.35">
      <c r="A19" s="5" t="s">
        <v>81</v>
      </c>
      <c r="B19" s="1" t="s">
        <v>49</v>
      </c>
      <c r="C19" s="1" t="s">
        <v>7</v>
      </c>
      <c r="D19" s="11">
        <v>45418.726354166669</v>
      </c>
      <c r="E19" s="1" t="s">
        <v>50</v>
      </c>
      <c r="F19" s="1" t="s">
        <v>29</v>
      </c>
      <c r="G19" s="1" t="s">
        <v>37</v>
      </c>
      <c r="H19" s="6" t="s">
        <v>8</v>
      </c>
      <c r="J19">
        <f t="shared" si="0"/>
        <v>17</v>
      </c>
      <c r="K19">
        <f t="shared" si="1"/>
        <v>25</v>
      </c>
      <c r="L19">
        <f t="shared" si="2"/>
        <v>57</v>
      </c>
      <c r="N19" s="13">
        <f t="shared" si="3"/>
        <v>0.72635416666666663</v>
      </c>
      <c r="O19" t="str">
        <f t="shared" si="4"/>
        <v>17:25</v>
      </c>
      <c r="Q19" s="14">
        <v>17</v>
      </c>
      <c r="R19">
        <f t="shared" si="5"/>
        <v>7</v>
      </c>
    </row>
    <row r="20" spans="1:18" x14ac:dyDescent="0.35">
      <c r="A20" s="5" t="s">
        <v>82</v>
      </c>
      <c r="B20" s="1" t="s">
        <v>41</v>
      </c>
      <c r="C20" s="1" t="s">
        <v>9</v>
      </c>
      <c r="D20" s="11">
        <v>45496.291701388887</v>
      </c>
      <c r="E20" s="1" t="s">
        <v>42</v>
      </c>
      <c r="F20" s="1" t="s">
        <v>30</v>
      </c>
      <c r="G20" s="1" t="s">
        <v>31</v>
      </c>
      <c r="H20" s="6" t="s">
        <v>10</v>
      </c>
      <c r="J20">
        <f t="shared" si="0"/>
        <v>7</v>
      </c>
      <c r="K20">
        <f t="shared" si="1"/>
        <v>0</v>
      </c>
      <c r="L20">
        <f t="shared" si="2"/>
        <v>3</v>
      </c>
      <c r="N20" s="13">
        <f t="shared" si="3"/>
        <v>0.29170138888888891</v>
      </c>
      <c r="O20" t="str">
        <f t="shared" si="4"/>
        <v>07:00</v>
      </c>
      <c r="Q20" s="14">
        <v>18</v>
      </c>
      <c r="R20">
        <f t="shared" si="5"/>
        <v>0</v>
      </c>
    </row>
    <row r="21" spans="1:18" ht="15" thickBot="1" x14ac:dyDescent="0.4">
      <c r="A21" s="5" t="s">
        <v>83</v>
      </c>
      <c r="B21" s="7" t="s">
        <v>41</v>
      </c>
      <c r="C21" s="7" t="s">
        <v>9</v>
      </c>
      <c r="D21" s="12">
        <v>45422.739884259259</v>
      </c>
      <c r="E21" s="7" t="s">
        <v>42</v>
      </c>
      <c r="F21" s="7" t="s">
        <v>30</v>
      </c>
      <c r="G21" s="7" t="s">
        <v>37</v>
      </c>
      <c r="H21" s="8" t="s">
        <v>10</v>
      </c>
      <c r="J21">
        <f t="shared" si="0"/>
        <v>17</v>
      </c>
      <c r="K21">
        <f t="shared" si="1"/>
        <v>45</v>
      </c>
      <c r="L21">
        <f t="shared" si="2"/>
        <v>26</v>
      </c>
      <c r="N21" s="13">
        <f t="shared" si="3"/>
        <v>0.73988425925925927</v>
      </c>
      <c r="O21" t="str">
        <f t="shared" si="4"/>
        <v>17:45</v>
      </c>
      <c r="Q21" s="14">
        <v>19</v>
      </c>
      <c r="R21">
        <f t="shared" si="5"/>
        <v>0</v>
      </c>
    </row>
    <row r="22" spans="1:18" x14ac:dyDescent="0.35">
      <c r="Q22" s="14">
        <v>20</v>
      </c>
      <c r="R22">
        <f t="shared" si="5"/>
        <v>0</v>
      </c>
    </row>
    <row r="23" spans="1:18" x14ac:dyDescent="0.35">
      <c r="Q23" s="14">
        <v>21</v>
      </c>
      <c r="R23">
        <f t="shared" si="5"/>
        <v>0</v>
      </c>
    </row>
    <row r="24" spans="1:18" x14ac:dyDescent="0.35">
      <c r="Q24" s="14">
        <v>22</v>
      </c>
      <c r="R24">
        <f t="shared" si="5"/>
        <v>0</v>
      </c>
    </row>
    <row r="25" spans="1:18" x14ac:dyDescent="0.35">
      <c r="Q25" s="14">
        <v>23</v>
      </c>
      <c r="R25">
        <f t="shared" si="5"/>
        <v>0</v>
      </c>
    </row>
    <row r="26" spans="1:18" x14ac:dyDescent="0.35">
      <c r="Q26" s="14">
        <v>24</v>
      </c>
      <c r="R26">
        <f t="shared" si="5"/>
        <v>0</v>
      </c>
    </row>
  </sheetData>
  <autoFilter ref="A1:H21" xr:uid="{6C5E2CB8-8C8C-43FB-95B8-5A63A3C08A07}"/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E703745-B0C6-4257-86EF-63503AE62C2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Date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Adams</dc:creator>
  <cp:lastModifiedBy>David Wamiti</cp:lastModifiedBy>
  <dcterms:created xsi:type="dcterms:W3CDTF">2015-06-05T18:17:20Z</dcterms:created>
  <dcterms:modified xsi:type="dcterms:W3CDTF">2025-06-20T13:06:14Z</dcterms:modified>
</cp:coreProperties>
</file>