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studing\yanjiusheng\4小文章\"/>
    </mc:Choice>
  </mc:AlternateContent>
  <xr:revisionPtr revIDLastSave="0" documentId="13_ncr:1_{162D1C32-D611-4C0A-AAF8-9A17E9A44A44}" xr6:coauthVersionLast="47" xr6:coauthVersionMax="47" xr10:uidLastSave="{00000000-0000-0000-0000-000000000000}"/>
  <bookViews>
    <workbookView xWindow="62295" yWindow="3240" windowWidth="19410" windowHeight="20985" firstSheet="1" activeTab="3" xr2:uid="{00000000-000D-0000-FFFF-FFFF00000000}"/>
  </bookViews>
  <sheets>
    <sheet name="图表" sheetId="10" r:id="rId1"/>
    <sheet name="0.005" sheetId="9" r:id="rId2"/>
    <sheet name="0.01" sheetId="5" r:id="rId3"/>
    <sheet name="scl_pcc不同码率对比" sheetId="1" r:id="rId4"/>
    <sheet name="0.015" sheetId="11" r:id="rId5"/>
    <sheet name="0.02" sheetId="2" r:id="rId6"/>
    <sheet name="0.025" sheetId="12" r:id="rId7"/>
    <sheet name="0.03" sheetId="6" r:id="rId8"/>
    <sheet name="0.035" sheetId="13" r:id="rId9"/>
    <sheet name="0.04" sheetId="3" r:id="rId10"/>
    <sheet name="0.045" sheetId="14" r:id="rId11"/>
    <sheet name="0.05" sheetId="7" r:id="rId12"/>
    <sheet name="Eu=0.06" sheetId="4" r:id="rId13"/>
    <sheet name="Eu与R不匹配" sheetId="8" r:id="rId14"/>
    <sheet name="Sheet1" sheetId="15" r:id="rId15"/>
    <sheet name="Sheet2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67" i="5" l="1"/>
  <c r="R368" i="5"/>
  <c r="R356" i="5"/>
  <c r="R357" i="5"/>
  <c r="R334" i="5"/>
  <c r="R335" i="5"/>
  <c r="R323" i="5"/>
  <c r="R324" i="5"/>
  <c r="AA368" i="5"/>
  <c r="Z368" i="5"/>
  <c r="Y368" i="5"/>
  <c r="X368" i="5"/>
  <c r="W368" i="5"/>
  <c r="V368" i="5"/>
  <c r="U368" i="5"/>
  <c r="T368" i="5"/>
  <c r="S368" i="5"/>
  <c r="AA367" i="5"/>
  <c r="Z367" i="5"/>
  <c r="Y367" i="5"/>
  <c r="X367" i="5"/>
  <c r="W367" i="5"/>
  <c r="V367" i="5"/>
  <c r="U367" i="5"/>
  <c r="T367" i="5"/>
  <c r="S367" i="5"/>
  <c r="AB366" i="5"/>
  <c r="AB365" i="5"/>
  <c r="AB364" i="5"/>
  <c r="AA357" i="5"/>
  <c r="Z357" i="5"/>
  <c r="Y357" i="5"/>
  <c r="X357" i="5"/>
  <c r="W357" i="5"/>
  <c r="V357" i="5"/>
  <c r="U357" i="5"/>
  <c r="T357" i="5"/>
  <c r="S357" i="5"/>
  <c r="AA356" i="5"/>
  <c r="Z356" i="5"/>
  <c r="Y356" i="5"/>
  <c r="X356" i="5"/>
  <c r="W356" i="5"/>
  <c r="V356" i="5"/>
  <c r="U356" i="5"/>
  <c r="T356" i="5"/>
  <c r="S356" i="5"/>
  <c r="AB355" i="5"/>
  <c r="AB354" i="5"/>
  <c r="AB353" i="5"/>
  <c r="AA346" i="5"/>
  <c r="Z346" i="5"/>
  <c r="Y346" i="5"/>
  <c r="X346" i="5"/>
  <c r="W346" i="5"/>
  <c r="V346" i="5"/>
  <c r="U346" i="5"/>
  <c r="T346" i="5"/>
  <c r="S346" i="5"/>
  <c r="R346" i="5"/>
  <c r="AA345" i="5"/>
  <c r="Z345" i="5"/>
  <c r="Y345" i="5"/>
  <c r="X345" i="5"/>
  <c r="W345" i="5"/>
  <c r="V345" i="5"/>
  <c r="U345" i="5"/>
  <c r="T345" i="5"/>
  <c r="S345" i="5"/>
  <c r="R345" i="5"/>
  <c r="AB344" i="5"/>
  <c r="AB343" i="5"/>
  <c r="AB342" i="5"/>
  <c r="AA335" i="5"/>
  <c r="Z335" i="5"/>
  <c r="Y335" i="5"/>
  <c r="X335" i="5"/>
  <c r="W335" i="5"/>
  <c r="V335" i="5"/>
  <c r="U335" i="5"/>
  <c r="T335" i="5"/>
  <c r="S335" i="5"/>
  <c r="AA334" i="5"/>
  <c r="Z334" i="5"/>
  <c r="Y334" i="5"/>
  <c r="X334" i="5"/>
  <c r="W334" i="5"/>
  <c r="V334" i="5"/>
  <c r="U334" i="5"/>
  <c r="T334" i="5"/>
  <c r="S334" i="5"/>
  <c r="AB333" i="5"/>
  <c r="AB332" i="5"/>
  <c r="AB331" i="5"/>
  <c r="R312" i="5"/>
  <c r="R313" i="5"/>
  <c r="R301" i="5"/>
  <c r="R302" i="5"/>
  <c r="AA324" i="5"/>
  <c r="Z324" i="5"/>
  <c r="Y324" i="5"/>
  <c r="X324" i="5"/>
  <c r="W324" i="5"/>
  <c r="V324" i="5"/>
  <c r="U324" i="5"/>
  <c r="T324" i="5"/>
  <c r="S324" i="5"/>
  <c r="AA323" i="5"/>
  <c r="Z323" i="5"/>
  <c r="Y323" i="5"/>
  <c r="X323" i="5"/>
  <c r="W323" i="5"/>
  <c r="V323" i="5"/>
  <c r="U323" i="5"/>
  <c r="T323" i="5"/>
  <c r="S323" i="5"/>
  <c r="AB322" i="5"/>
  <c r="AB321" i="5"/>
  <c r="AB320" i="5"/>
  <c r="AA313" i="5"/>
  <c r="Z313" i="5"/>
  <c r="Y313" i="5"/>
  <c r="X313" i="5"/>
  <c r="W313" i="5"/>
  <c r="V313" i="5"/>
  <c r="U313" i="5"/>
  <c r="T313" i="5"/>
  <c r="S313" i="5"/>
  <c r="AA312" i="5"/>
  <c r="Z312" i="5"/>
  <c r="Y312" i="5"/>
  <c r="X312" i="5"/>
  <c r="W312" i="5"/>
  <c r="V312" i="5"/>
  <c r="U312" i="5"/>
  <c r="T312" i="5"/>
  <c r="S312" i="5"/>
  <c r="AB311" i="5"/>
  <c r="AB310" i="5"/>
  <c r="AB309" i="5"/>
  <c r="AA302" i="5"/>
  <c r="Z302" i="5"/>
  <c r="Y302" i="5"/>
  <c r="X302" i="5"/>
  <c r="W302" i="5"/>
  <c r="V302" i="5"/>
  <c r="U302" i="5"/>
  <c r="T302" i="5"/>
  <c r="S302" i="5"/>
  <c r="AA301" i="5"/>
  <c r="Z301" i="5"/>
  <c r="Y301" i="5"/>
  <c r="X301" i="5"/>
  <c r="W301" i="5"/>
  <c r="V301" i="5"/>
  <c r="U301" i="5"/>
  <c r="T301" i="5"/>
  <c r="S301" i="5"/>
  <c r="AB300" i="5"/>
  <c r="AB299" i="5"/>
  <c r="AB298" i="5"/>
  <c r="R235" i="5"/>
  <c r="R236" i="5"/>
  <c r="AA236" i="5"/>
  <c r="Z236" i="5"/>
  <c r="Y236" i="5"/>
  <c r="X236" i="5"/>
  <c r="W236" i="5"/>
  <c r="V236" i="5"/>
  <c r="U236" i="5"/>
  <c r="T236" i="5"/>
  <c r="S236" i="5"/>
  <c r="AA235" i="5"/>
  <c r="Z235" i="5"/>
  <c r="Y235" i="5"/>
  <c r="X235" i="5"/>
  <c r="W235" i="5"/>
  <c r="V235" i="5"/>
  <c r="U235" i="5"/>
  <c r="T235" i="5"/>
  <c r="S235" i="5"/>
  <c r="AB234" i="5"/>
  <c r="AB233" i="5"/>
  <c r="AB232" i="5"/>
  <c r="R279" i="5"/>
  <c r="R280" i="5"/>
  <c r="R213" i="5"/>
  <c r="R214" i="5"/>
  <c r="AA291" i="5"/>
  <c r="Z291" i="5"/>
  <c r="Y291" i="5"/>
  <c r="X291" i="5"/>
  <c r="W291" i="5"/>
  <c r="V291" i="5"/>
  <c r="U291" i="5"/>
  <c r="T291" i="5"/>
  <c r="S291" i="5"/>
  <c r="R291" i="5"/>
  <c r="AA290" i="5"/>
  <c r="Z290" i="5"/>
  <c r="Y290" i="5"/>
  <c r="X290" i="5"/>
  <c r="W290" i="5"/>
  <c r="V290" i="5"/>
  <c r="U290" i="5"/>
  <c r="T290" i="5"/>
  <c r="S290" i="5"/>
  <c r="R290" i="5"/>
  <c r="AB289" i="5"/>
  <c r="AB288" i="5"/>
  <c r="AB287" i="5"/>
  <c r="R257" i="5"/>
  <c r="R258" i="5"/>
  <c r="AA258" i="5"/>
  <c r="Z258" i="5"/>
  <c r="Y258" i="5"/>
  <c r="X258" i="5"/>
  <c r="W258" i="5"/>
  <c r="V258" i="5"/>
  <c r="U258" i="5"/>
  <c r="T258" i="5"/>
  <c r="S258" i="5"/>
  <c r="AA257" i="5"/>
  <c r="Z257" i="5"/>
  <c r="Y257" i="5"/>
  <c r="X257" i="5"/>
  <c r="W257" i="5"/>
  <c r="V257" i="5"/>
  <c r="U257" i="5"/>
  <c r="T257" i="5"/>
  <c r="S257" i="5"/>
  <c r="AB256" i="5"/>
  <c r="AB255" i="5"/>
  <c r="AB254" i="5"/>
  <c r="R246" i="5"/>
  <c r="R247" i="5"/>
  <c r="AA214" i="5"/>
  <c r="Z214" i="5"/>
  <c r="Y214" i="5"/>
  <c r="X214" i="5"/>
  <c r="W214" i="5"/>
  <c r="V214" i="5"/>
  <c r="U214" i="5"/>
  <c r="T214" i="5"/>
  <c r="S214" i="5"/>
  <c r="AA213" i="5"/>
  <c r="Z213" i="5"/>
  <c r="Y213" i="5"/>
  <c r="X213" i="5"/>
  <c r="W213" i="5"/>
  <c r="V213" i="5"/>
  <c r="U213" i="5"/>
  <c r="T213" i="5"/>
  <c r="S213" i="5"/>
  <c r="AB212" i="5"/>
  <c r="AB211" i="5"/>
  <c r="AB210" i="5"/>
  <c r="R191" i="5"/>
  <c r="R192" i="5"/>
  <c r="AA192" i="5"/>
  <c r="Z192" i="5"/>
  <c r="Y192" i="5"/>
  <c r="X192" i="5"/>
  <c r="W192" i="5"/>
  <c r="V192" i="5"/>
  <c r="U192" i="5"/>
  <c r="T192" i="5"/>
  <c r="S192" i="5"/>
  <c r="AA191" i="5"/>
  <c r="Z191" i="5"/>
  <c r="Y191" i="5"/>
  <c r="X191" i="5"/>
  <c r="W191" i="5"/>
  <c r="V191" i="5"/>
  <c r="U191" i="5"/>
  <c r="T191" i="5"/>
  <c r="S191" i="5"/>
  <c r="AB190" i="5"/>
  <c r="AB189" i="5"/>
  <c r="AB188" i="5"/>
  <c r="R169" i="5"/>
  <c r="R170" i="5"/>
  <c r="AA170" i="5"/>
  <c r="Z170" i="5"/>
  <c r="Y170" i="5"/>
  <c r="X170" i="5"/>
  <c r="W170" i="5"/>
  <c r="V170" i="5"/>
  <c r="U170" i="5"/>
  <c r="T170" i="5"/>
  <c r="S170" i="5"/>
  <c r="AA169" i="5"/>
  <c r="Z169" i="5"/>
  <c r="Y169" i="5"/>
  <c r="X169" i="5"/>
  <c r="W169" i="5"/>
  <c r="V169" i="5"/>
  <c r="U169" i="5"/>
  <c r="T169" i="5"/>
  <c r="S169" i="5"/>
  <c r="AB168" i="5"/>
  <c r="AB167" i="5"/>
  <c r="AB166" i="5"/>
  <c r="R136" i="5"/>
  <c r="R137" i="5"/>
  <c r="AA137" i="5"/>
  <c r="Z137" i="5"/>
  <c r="Y137" i="5"/>
  <c r="X137" i="5"/>
  <c r="W137" i="5"/>
  <c r="V137" i="5"/>
  <c r="U137" i="5"/>
  <c r="T137" i="5"/>
  <c r="S137" i="5"/>
  <c r="AA136" i="5"/>
  <c r="Z136" i="5"/>
  <c r="Y136" i="5"/>
  <c r="X136" i="5"/>
  <c r="W136" i="5"/>
  <c r="V136" i="5"/>
  <c r="U136" i="5"/>
  <c r="T136" i="5"/>
  <c r="S136" i="5"/>
  <c r="AB135" i="5"/>
  <c r="AB134" i="5"/>
  <c r="AB133" i="5"/>
  <c r="R104" i="5"/>
  <c r="R105" i="5"/>
  <c r="AA105" i="5"/>
  <c r="Z105" i="5"/>
  <c r="Y105" i="5"/>
  <c r="X105" i="5"/>
  <c r="W105" i="5"/>
  <c r="V105" i="5"/>
  <c r="U105" i="5"/>
  <c r="T105" i="5"/>
  <c r="S105" i="5"/>
  <c r="AA104" i="5"/>
  <c r="Z104" i="5"/>
  <c r="Y104" i="5"/>
  <c r="X104" i="5"/>
  <c r="W104" i="5"/>
  <c r="V104" i="5"/>
  <c r="U104" i="5"/>
  <c r="T104" i="5"/>
  <c r="S104" i="5"/>
  <c r="AB103" i="5"/>
  <c r="AB102" i="5"/>
  <c r="AB101" i="5"/>
  <c r="R94" i="5"/>
  <c r="R95" i="5"/>
  <c r="AA85" i="5"/>
  <c r="Z85" i="5"/>
  <c r="Y85" i="5"/>
  <c r="X85" i="5"/>
  <c r="W85" i="5"/>
  <c r="V85" i="5"/>
  <c r="U85" i="5"/>
  <c r="T85" i="5"/>
  <c r="S85" i="5"/>
  <c r="R85" i="5"/>
  <c r="AA87" i="5" s="1"/>
  <c r="AA84" i="5"/>
  <c r="Z84" i="5"/>
  <c r="Y84" i="5"/>
  <c r="X84" i="5"/>
  <c r="W84" i="5"/>
  <c r="V84" i="5"/>
  <c r="U84" i="5"/>
  <c r="T84" i="5"/>
  <c r="S84" i="5"/>
  <c r="R84" i="5"/>
  <c r="AA86" i="5" s="1"/>
  <c r="AB83" i="5"/>
  <c r="AB82" i="5"/>
  <c r="AB81" i="5"/>
  <c r="R114" i="5"/>
  <c r="R115" i="5"/>
  <c r="AA247" i="5"/>
  <c r="Z247" i="5"/>
  <c r="Y247" i="5"/>
  <c r="X247" i="5"/>
  <c r="W247" i="5"/>
  <c r="V247" i="5"/>
  <c r="U247" i="5"/>
  <c r="T247" i="5"/>
  <c r="S247" i="5"/>
  <c r="AA246" i="5"/>
  <c r="Z246" i="5"/>
  <c r="Y246" i="5"/>
  <c r="X246" i="5"/>
  <c r="W246" i="5"/>
  <c r="V246" i="5"/>
  <c r="U246" i="5"/>
  <c r="T246" i="5"/>
  <c r="S246" i="5"/>
  <c r="AB245" i="5"/>
  <c r="AB244" i="5"/>
  <c r="AB243" i="5"/>
  <c r="R268" i="5"/>
  <c r="R269" i="5"/>
  <c r="AA280" i="5"/>
  <c r="Z280" i="5"/>
  <c r="Y280" i="5"/>
  <c r="X280" i="5"/>
  <c r="W280" i="5"/>
  <c r="V280" i="5"/>
  <c r="U280" i="5"/>
  <c r="T280" i="5"/>
  <c r="S280" i="5"/>
  <c r="AA279" i="5"/>
  <c r="Z279" i="5"/>
  <c r="Y279" i="5"/>
  <c r="X279" i="5"/>
  <c r="W279" i="5"/>
  <c r="V279" i="5"/>
  <c r="U279" i="5"/>
  <c r="T279" i="5"/>
  <c r="S279" i="5"/>
  <c r="AB278" i="5"/>
  <c r="AB277" i="5"/>
  <c r="AB276" i="5"/>
  <c r="AA269" i="5"/>
  <c r="Z269" i="5"/>
  <c r="Y269" i="5"/>
  <c r="X269" i="5"/>
  <c r="W269" i="5"/>
  <c r="V269" i="5"/>
  <c r="U269" i="5"/>
  <c r="T269" i="5"/>
  <c r="S269" i="5"/>
  <c r="AA268" i="5"/>
  <c r="Z268" i="5"/>
  <c r="Y268" i="5"/>
  <c r="X268" i="5"/>
  <c r="W268" i="5"/>
  <c r="V268" i="5"/>
  <c r="U268" i="5"/>
  <c r="T268" i="5"/>
  <c r="S268" i="5"/>
  <c r="AB267" i="5"/>
  <c r="AB266" i="5"/>
  <c r="AB265" i="5"/>
  <c r="R224" i="5"/>
  <c r="R225" i="5"/>
  <c r="AA115" i="5"/>
  <c r="Z115" i="5"/>
  <c r="Y115" i="5"/>
  <c r="X115" i="5"/>
  <c r="W115" i="5"/>
  <c r="V115" i="5"/>
  <c r="U115" i="5"/>
  <c r="T115" i="5"/>
  <c r="S115" i="5"/>
  <c r="AA114" i="5"/>
  <c r="Z114" i="5"/>
  <c r="Y114" i="5"/>
  <c r="X114" i="5"/>
  <c r="W114" i="5"/>
  <c r="V114" i="5"/>
  <c r="U114" i="5"/>
  <c r="T114" i="5"/>
  <c r="S114" i="5"/>
  <c r="AB113" i="5"/>
  <c r="AB112" i="5"/>
  <c r="AB111" i="5"/>
  <c r="AA95" i="5"/>
  <c r="Z95" i="5"/>
  <c r="Y95" i="5"/>
  <c r="X95" i="5"/>
  <c r="W95" i="5"/>
  <c r="V95" i="5"/>
  <c r="U95" i="5"/>
  <c r="T95" i="5"/>
  <c r="S95" i="5"/>
  <c r="AA94" i="5"/>
  <c r="Z94" i="5"/>
  <c r="Y94" i="5"/>
  <c r="X94" i="5"/>
  <c r="W94" i="5"/>
  <c r="V94" i="5"/>
  <c r="U94" i="5"/>
  <c r="T94" i="5"/>
  <c r="S94" i="5"/>
  <c r="AB93" i="5"/>
  <c r="AB92" i="5"/>
  <c r="AB91" i="5"/>
  <c r="AA225" i="5"/>
  <c r="Z225" i="5"/>
  <c r="Y225" i="5"/>
  <c r="X225" i="5"/>
  <c r="W225" i="5"/>
  <c r="V225" i="5"/>
  <c r="U225" i="5"/>
  <c r="T225" i="5"/>
  <c r="S225" i="5"/>
  <c r="AA224" i="5"/>
  <c r="Z224" i="5"/>
  <c r="Y224" i="5"/>
  <c r="X224" i="5"/>
  <c r="W224" i="5"/>
  <c r="V224" i="5"/>
  <c r="U224" i="5"/>
  <c r="T224" i="5"/>
  <c r="S224" i="5"/>
  <c r="AB223" i="5"/>
  <c r="AB222" i="5"/>
  <c r="AB221" i="5"/>
  <c r="R202" i="5"/>
  <c r="R203" i="5"/>
  <c r="AA203" i="5"/>
  <c r="Z203" i="5"/>
  <c r="Y203" i="5"/>
  <c r="X203" i="5"/>
  <c r="W203" i="5"/>
  <c r="V203" i="5"/>
  <c r="U203" i="5"/>
  <c r="T203" i="5"/>
  <c r="S203" i="5"/>
  <c r="AA202" i="5"/>
  <c r="Z202" i="5"/>
  <c r="Y202" i="5"/>
  <c r="X202" i="5"/>
  <c r="W202" i="5"/>
  <c r="V202" i="5"/>
  <c r="U202" i="5"/>
  <c r="T202" i="5"/>
  <c r="S202" i="5"/>
  <c r="AB201" i="5"/>
  <c r="AB200" i="5"/>
  <c r="AB199" i="5"/>
  <c r="R158" i="5"/>
  <c r="R159" i="5"/>
  <c r="AA159" i="5"/>
  <c r="Z159" i="5"/>
  <c r="Y159" i="5"/>
  <c r="X159" i="5"/>
  <c r="W159" i="5"/>
  <c r="V159" i="5"/>
  <c r="U159" i="5"/>
  <c r="T159" i="5"/>
  <c r="S159" i="5"/>
  <c r="AA158" i="5"/>
  <c r="Z158" i="5"/>
  <c r="Y158" i="5"/>
  <c r="X158" i="5"/>
  <c r="W158" i="5"/>
  <c r="V158" i="5"/>
  <c r="U158" i="5"/>
  <c r="T158" i="5"/>
  <c r="S158" i="5"/>
  <c r="AB157" i="5"/>
  <c r="AB156" i="5"/>
  <c r="AB155" i="5"/>
  <c r="R180" i="5"/>
  <c r="R181" i="5"/>
  <c r="AA181" i="5"/>
  <c r="Z181" i="5"/>
  <c r="Y181" i="5"/>
  <c r="X181" i="5"/>
  <c r="W181" i="5"/>
  <c r="V181" i="5"/>
  <c r="U181" i="5"/>
  <c r="T181" i="5"/>
  <c r="S181" i="5"/>
  <c r="AA180" i="5"/>
  <c r="Z180" i="5"/>
  <c r="Y180" i="5"/>
  <c r="X180" i="5"/>
  <c r="W180" i="5"/>
  <c r="V180" i="5"/>
  <c r="U180" i="5"/>
  <c r="T180" i="5"/>
  <c r="S180" i="5"/>
  <c r="AB179" i="5"/>
  <c r="AB178" i="5"/>
  <c r="AB177" i="5"/>
  <c r="R147" i="5"/>
  <c r="R148" i="5"/>
  <c r="AA148" i="5"/>
  <c r="Z148" i="5"/>
  <c r="Y148" i="5"/>
  <c r="X148" i="5"/>
  <c r="W148" i="5"/>
  <c r="V148" i="5"/>
  <c r="U148" i="5"/>
  <c r="T148" i="5"/>
  <c r="S148" i="5"/>
  <c r="AA147" i="5"/>
  <c r="Z147" i="5"/>
  <c r="Y147" i="5"/>
  <c r="X147" i="5"/>
  <c r="W147" i="5"/>
  <c r="V147" i="5"/>
  <c r="U147" i="5"/>
  <c r="T147" i="5"/>
  <c r="S147" i="5"/>
  <c r="AB146" i="5"/>
  <c r="AB145" i="5"/>
  <c r="AB144" i="5"/>
  <c r="R125" i="5"/>
  <c r="R126" i="5"/>
  <c r="N16" i="1"/>
  <c r="N13" i="1"/>
  <c r="N17" i="1" s="1"/>
  <c r="Z21" i="1"/>
  <c r="AC51" i="6"/>
  <c r="AC52" i="6"/>
  <c r="V64" i="1"/>
  <c r="U64" i="1"/>
  <c r="V59" i="1"/>
  <c r="U59" i="1"/>
  <c r="V56" i="1"/>
  <c r="V60" i="1" s="1"/>
  <c r="U56" i="1"/>
  <c r="U60" i="1" s="1"/>
  <c r="Y56" i="1"/>
  <c r="Y60" i="1" s="1"/>
  <c r="Z56" i="1"/>
  <c r="Z60" i="1" s="1"/>
  <c r="Y59" i="1"/>
  <c r="Z59" i="1"/>
  <c r="Y64" i="1"/>
  <c r="Z64" i="1"/>
  <c r="AL52" i="6"/>
  <c r="AK52" i="6"/>
  <c r="AJ52" i="6"/>
  <c r="AI52" i="6"/>
  <c r="AH52" i="6"/>
  <c r="AG52" i="6"/>
  <c r="AF52" i="6"/>
  <c r="AE52" i="6"/>
  <c r="AD52" i="6"/>
  <c r="AL51" i="6"/>
  <c r="AK51" i="6"/>
  <c r="AJ51" i="6"/>
  <c r="AI51" i="6"/>
  <c r="AH51" i="6"/>
  <c r="AG51" i="6"/>
  <c r="AF51" i="6"/>
  <c r="AE51" i="6"/>
  <c r="AD51" i="6"/>
  <c r="AM50" i="6"/>
  <c r="AM49" i="6"/>
  <c r="AM48" i="6"/>
  <c r="T64" i="1"/>
  <c r="W64" i="1"/>
  <c r="X64" i="1"/>
  <c r="S64" i="1"/>
  <c r="T43" i="1"/>
  <c r="U43" i="1"/>
  <c r="V43" i="1"/>
  <c r="W43" i="1"/>
  <c r="X43" i="1"/>
  <c r="Y43" i="1"/>
  <c r="S43" i="1"/>
  <c r="T21" i="1"/>
  <c r="U21" i="1"/>
  <c r="V21" i="1"/>
  <c r="W21" i="1"/>
  <c r="X21" i="1"/>
  <c r="Y21" i="1"/>
  <c r="S21" i="1"/>
  <c r="Y38" i="1"/>
  <c r="Y35" i="1"/>
  <c r="Y39" i="1" s="1"/>
  <c r="X38" i="1"/>
  <c r="X35" i="1"/>
  <c r="X39" i="1" s="1"/>
  <c r="W38" i="1"/>
  <c r="W35" i="1"/>
  <c r="W39" i="1" s="1"/>
  <c r="U38" i="1"/>
  <c r="U35" i="1"/>
  <c r="U39" i="1" s="1"/>
  <c r="V38" i="1"/>
  <c r="T38" i="1"/>
  <c r="V35" i="1"/>
  <c r="V39" i="1" s="1"/>
  <c r="T35" i="1"/>
  <c r="T39" i="1" s="1"/>
  <c r="AG40" i="5"/>
  <c r="AG41" i="5"/>
  <c r="AP41" i="5"/>
  <c r="AO41" i="5"/>
  <c r="AN41" i="5"/>
  <c r="AM41" i="5"/>
  <c r="AL41" i="5"/>
  <c r="AK41" i="5"/>
  <c r="AJ41" i="5"/>
  <c r="AI41" i="5"/>
  <c r="AH41" i="5"/>
  <c r="AP40" i="5"/>
  <c r="AO40" i="5"/>
  <c r="AN40" i="5"/>
  <c r="AM40" i="5"/>
  <c r="AL40" i="5"/>
  <c r="AK40" i="5"/>
  <c r="AJ40" i="5"/>
  <c r="AI40" i="5"/>
  <c r="AH40" i="5"/>
  <c r="AQ39" i="5"/>
  <c r="AQ38" i="5"/>
  <c r="AQ37" i="5"/>
  <c r="AG29" i="5"/>
  <c r="AG30" i="5"/>
  <c r="AP30" i="5"/>
  <c r="AO30" i="5"/>
  <c r="AN30" i="5"/>
  <c r="AM30" i="5"/>
  <c r="AL30" i="5"/>
  <c r="AK30" i="5"/>
  <c r="AJ30" i="5"/>
  <c r="AI30" i="5"/>
  <c r="AH30" i="5"/>
  <c r="AP29" i="5"/>
  <c r="AO29" i="5"/>
  <c r="AN29" i="5"/>
  <c r="AM29" i="5"/>
  <c r="AL29" i="5"/>
  <c r="AK29" i="5"/>
  <c r="AJ29" i="5"/>
  <c r="AI29" i="5"/>
  <c r="AH29" i="5"/>
  <c r="AQ28" i="5"/>
  <c r="AQ27" i="5"/>
  <c r="AQ26" i="5"/>
  <c r="AG18" i="5"/>
  <c r="AG19" i="5"/>
  <c r="AP19" i="5"/>
  <c r="AO19" i="5"/>
  <c r="AN19" i="5"/>
  <c r="AM19" i="5"/>
  <c r="AL19" i="5"/>
  <c r="AK19" i="5"/>
  <c r="AJ19" i="5"/>
  <c r="AI19" i="5"/>
  <c r="AH19" i="5"/>
  <c r="AP18" i="5"/>
  <c r="AO18" i="5"/>
  <c r="AN18" i="5"/>
  <c r="AM18" i="5"/>
  <c r="AL18" i="5"/>
  <c r="AK18" i="5"/>
  <c r="AJ18" i="5"/>
  <c r="AI18" i="5"/>
  <c r="AH18" i="5"/>
  <c r="AQ17" i="5"/>
  <c r="AQ16" i="5"/>
  <c r="AQ15" i="5"/>
  <c r="P7" i="7"/>
  <c r="P8" i="7"/>
  <c r="P18" i="7"/>
  <c r="P19" i="7"/>
  <c r="P29" i="7"/>
  <c r="P30" i="7"/>
  <c r="P40" i="7"/>
  <c r="P41" i="7"/>
  <c r="P51" i="7"/>
  <c r="P52" i="7"/>
  <c r="P7" i="14"/>
  <c r="P8" i="14"/>
  <c r="P18" i="14"/>
  <c r="P19" i="14"/>
  <c r="P29" i="14"/>
  <c r="P30" i="14"/>
  <c r="P40" i="14"/>
  <c r="P41" i="14"/>
  <c r="P51" i="14"/>
  <c r="P52" i="14"/>
  <c r="P62" i="14"/>
  <c r="P63" i="14"/>
  <c r="Y63" i="14"/>
  <c r="X63" i="14"/>
  <c r="W63" i="14"/>
  <c r="V63" i="14"/>
  <c r="U63" i="14"/>
  <c r="T63" i="14"/>
  <c r="S63" i="14"/>
  <c r="R63" i="14"/>
  <c r="Q63" i="14"/>
  <c r="Y62" i="14"/>
  <c r="X62" i="14"/>
  <c r="W62" i="14"/>
  <c r="V62" i="14"/>
  <c r="U62" i="14"/>
  <c r="T62" i="14"/>
  <c r="S62" i="14"/>
  <c r="R62" i="14"/>
  <c r="Q62" i="14"/>
  <c r="Z61" i="14"/>
  <c r="Z60" i="14"/>
  <c r="Z59" i="14"/>
  <c r="Y52" i="7"/>
  <c r="X52" i="7"/>
  <c r="W52" i="7"/>
  <c r="V52" i="7"/>
  <c r="U52" i="7"/>
  <c r="T52" i="7"/>
  <c r="S52" i="7"/>
  <c r="R52" i="7"/>
  <c r="Q52" i="7"/>
  <c r="Y51" i="7"/>
  <c r="X51" i="7"/>
  <c r="W51" i="7"/>
  <c r="V51" i="7"/>
  <c r="U51" i="7"/>
  <c r="T51" i="7"/>
  <c r="S51" i="7"/>
  <c r="R51" i="7"/>
  <c r="Q51" i="7"/>
  <c r="Z50" i="7"/>
  <c r="Z49" i="7"/>
  <c r="Z48" i="7"/>
  <c r="Y41" i="7"/>
  <c r="X41" i="7"/>
  <c r="W41" i="7"/>
  <c r="V41" i="7"/>
  <c r="U41" i="7"/>
  <c r="T41" i="7"/>
  <c r="S41" i="7"/>
  <c r="R41" i="7"/>
  <c r="Q41" i="7"/>
  <c r="Y40" i="7"/>
  <c r="X40" i="7"/>
  <c r="W40" i="7"/>
  <c r="V40" i="7"/>
  <c r="U40" i="7"/>
  <c r="T40" i="7"/>
  <c r="S40" i="7"/>
  <c r="R40" i="7"/>
  <c r="Q40" i="7"/>
  <c r="Z39" i="7"/>
  <c r="Z38" i="7"/>
  <c r="Z37" i="7"/>
  <c r="Y30" i="7"/>
  <c r="X30" i="7"/>
  <c r="W30" i="7"/>
  <c r="V30" i="7"/>
  <c r="U30" i="7"/>
  <c r="T30" i="7"/>
  <c r="S30" i="7"/>
  <c r="R30" i="7"/>
  <c r="Q30" i="7"/>
  <c r="Y29" i="7"/>
  <c r="X29" i="7"/>
  <c r="W29" i="7"/>
  <c r="V29" i="7"/>
  <c r="U29" i="7"/>
  <c r="T29" i="7"/>
  <c r="S29" i="7"/>
  <c r="R29" i="7"/>
  <c r="Q29" i="7"/>
  <c r="Z28" i="7"/>
  <c r="Z27" i="7"/>
  <c r="Z26" i="7"/>
  <c r="Y19" i="7"/>
  <c r="X19" i="7"/>
  <c r="W19" i="7"/>
  <c r="V19" i="7"/>
  <c r="U19" i="7"/>
  <c r="T19" i="7"/>
  <c r="S19" i="7"/>
  <c r="R19" i="7"/>
  <c r="Q19" i="7"/>
  <c r="Y18" i="7"/>
  <c r="X18" i="7"/>
  <c r="W18" i="7"/>
  <c r="V18" i="7"/>
  <c r="U18" i="7"/>
  <c r="T18" i="7"/>
  <c r="S18" i="7"/>
  <c r="R18" i="7"/>
  <c r="Q18" i="7"/>
  <c r="Z17" i="7"/>
  <c r="Z16" i="7"/>
  <c r="Z15" i="7"/>
  <c r="Y8" i="7"/>
  <c r="X8" i="7"/>
  <c r="W8" i="7"/>
  <c r="V8" i="7"/>
  <c r="U8" i="7"/>
  <c r="T8" i="7"/>
  <c r="S8" i="7"/>
  <c r="R8" i="7"/>
  <c r="Q8" i="7"/>
  <c r="Y7" i="7"/>
  <c r="X7" i="7"/>
  <c r="W7" i="7"/>
  <c r="V7" i="7"/>
  <c r="U7" i="7"/>
  <c r="T7" i="7"/>
  <c r="S7" i="7"/>
  <c r="R7" i="7"/>
  <c r="Q7" i="7"/>
  <c r="Z6" i="7"/>
  <c r="Z5" i="7"/>
  <c r="Z4" i="7"/>
  <c r="P7" i="3"/>
  <c r="P8" i="3"/>
  <c r="P18" i="3"/>
  <c r="P19" i="3"/>
  <c r="P29" i="3"/>
  <c r="P30" i="3"/>
  <c r="P40" i="3"/>
  <c r="P41" i="3"/>
  <c r="Y52" i="14"/>
  <c r="X52" i="14"/>
  <c r="W52" i="14"/>
  <c r="V52" i="14"/>
  <c r="U52" i="14"/>
  <c r="T52" i="14"/>
  <c r="S52" i="14"/>
  <c r="R52" i="14"/>
  <c r="Q52" i="14"/>
  <c r="Y51" i="14"/>
  <c r="X51" i="14"/>
  <c r="W51" i="14"/>
  <c r="V51" i="14"/>
  <c r="U51" i="14"/>
  <c r="T51" i="14"/>
  <c r="S51" i="14"/>
  <c r="R51" i="14"/>
  <c r="Q51" i="14"/>
  <c r="Z50" i="14"/>
  <c r="Z49" i="14"/>
  <c r="Z48" i="14"/>
  <c r="Y41" i="14"/>
  <c r="X41" i="14"/>
  <c r="W41" i="14"/>
  <c r="V41" i="14"/>
  <c r="U41" i="14"/>
  <c r="T41" i="14"/>
  <c r="S41" i="14"/>
  <c r="R41" i="14"/>
  <c r="Q41" i="14"/>
  <c r="Y40" i="14"/>
  <c r="X40" i="14"/>
  <c r="W40" i="14"/>
  <c r="V40" i="14"/>
  <c r="U40" i="14"/>
  <c r="T40" i="14"/>
  <c r="S40" i="14"/>
  <c r="R40" i="14"/>
  <c r="Q40" i="14"/>
  <c r="Z39" i="14"/>
  <c r="Z38" i="14"/>
  <c r="Z37" i="14"/>
  <c r="Y30" i="14"/>
  <c r="X30" i="14"/>
  <c r="W30" i="14"/>
  <c r="V30" i="14"/>
  <c r="U30" i="14"/>
  <c r="T30" i="14"/>
  <c r="S30" i="14"/>
  <c r="R30" i="14"/>
  <c r="Q30" i="14"/>
  <c r="Y29" i="14"/>
  <c r="X29" i="14"/>
  <c r="W29" i="14"/>
  <c r="V29" i="14"/>
  <c r="U29" i="14"/>
  <c r="T29" i="14"/>
  <c r="S29" i="14"/>
  <c r="R29" i="14"/>
  <c r="Q29" i="14"/>
  <c r="Z28" i="14"/>
  <c r="Z27" i="14"/>
  <c r="Z26" i="14"/>
  <c r="Y19" i="14"/>
  <c r="X19" i="14"/>
  <c r="W19" i="14"/>
  <c r="V19" i="14"/>
  <c r="U19" i="14"/>
  <c r="T19" i="14"/>
  <c r="S19" i="14"/>
  <c r="R19" i="14"/>
  <c r="Q19" i="14"/>
  <c r="Y18" i="14"/>
  <c r="X18" i="14"/>
  <c r="W18" i="14"/>
  <c r="V18" i="14"/>
  <c r="U18" i="14"/>
  <c r="T18" i="14"/>
  <c r="S18" i="14"/>
  <c r="R18" i="14"/>
  <c r="Q18" i="14"/>
  <c r="Z17" i="14"/>
  <c r="Z16" i="14"/>
  <c r="Z15" i="14"/>
  <c r="Y8" i="14"/>
  <c r="X8" i="14"/>
  <c r="W8" i="14"/>
  <c r="V8" i="14"/>
  <c r="U8" i="14"/>
  <c r="T8" i="14"/>
  <c r="S8" i="14"/>
  <c r="R8" i="14"/>
  <c r="Q8" i="14"/>
  <c r="Y7" i="14"/>
  <c r="X7" i="14"/>
  <c r="W7" i="14"/>
  <c r="V7" i="14"/>
  <c r="U7" i="14"/>
  <c r="T7" i="14"/>
  <c r="S7" i="14"/>
  <c r="R7" i="14"/>
  <c r="Q7" i="14"/>
  <c r="Z6" i="14"/>
  <c r="Z5" i="14"/>
  <c r="Z4" i="14"/>
  <c r="P51" i="3"/>
  <c r="P52" i="3"/>
  <c r="Y52" i="3"/>
  <c r="X52" i="3"/>
  <c r="W52" i="3"/>
  <c r="V52" i="3"/>
  <c r="U52" i="3"/>
  <c r="T52" i="3"/>
  <c r="S52" i="3"/>
  <c r="R52" i="3"/>
  <c r="Q52" i="3"/>
  <c r="Y51" i="3"/>
  <c r="X51" i="3"/>
  <c r="W51" i="3"/>
  <c r="V51" i="3"/>
  <c r="U51" i="3"/>
  <c r="T51" i="3"/>
  <c r="S51" i="3"/>
  <c r="R51" i="3"/>
  <c r="Q51" i="3"/>
  <c r="Z50" i="3"/>
  <c r="Z49" i="3"/>
  <c r="Z48" i="3"/>
  <c r="Y41" i="3"/>
  <c r="X41" i="3"/>
  <c r="W41" i="3"/>
  <c r="V41" i="3"/>
  <c r="U41" i="3"/>
  <c r="T41" i="3"/>
  <c r="S41" i="3"/>
  <c r="R41" i="3"/>
  <c r="Q41" i="3"/>
  <c r="Y40" i="3"/>
  <c r="X40" i="3"/>
  <c r="W40" i="3"/>
  <c r="V40" i="3"/>
  <c r="U40" i="3"/>
  <c r="T40" i="3"/>
  <c r="S40" i="3"/>
  <c r="R40" i="3"/>
  <c r="Q40" i="3"/>
  <c r="Z39" i="3"/>
  <c r="Z38" i="3"/>
  <c r="Z37" i="3"/>
  <c r="Y30" i="3"/>
  <c r="X30" i="3"/>
  <c r="W30" i="3"/>
  <c r="V30" i="3"/>
  <c r="U30" i="3"/>
  <c r="T30" i="3"/>
  <c r="S30" i="3"/>
  <c r="Y32" i="3" s="1"/>
  <c r="R30" i="3"/>
  <c r="Q30" i="3"/>
  <c r="Y29" i="3"/>
  <c r="X29" i="3"/>
  <c r="W29" i="3"/>
  <c r="V29" i="3"/>
  <c r="U29" i="3"/>
  <c r="T29" i="3"/>
  <c r="S29" i="3"/>
  <c r="R29" i="3"/>
  <c r="Q29" i="3"/>
  <c r="Z28" i="3"/>
  <c r="Z27" i="3"/>
  <c r="Z26" i="3"/>
  <c r="Y19" i="3"/>
  <c r="X19" i="3"/>
  <c r="W19" i="3"/>
  <c r="V19" i="3"/>
  <c r="U19" i="3"/>
  <c r="T19" i="3"/>
  <c r="S19" i="3"/>
  <c r="R19" i="3"/>
  <c r="Q19" i="3"/>
  <c r="Y18" i="3"/>
  <c r="X18" i="3"/>
  <c r="W18" i="3"/>
  <c r="V18" i="3"/>
  <c r="U18" i="3"/>
  <c r="T18" i="3"/>
  <c r="S18" i="3"/>
  <c r="R18" i="3"/>
  <c r="Q18" i="3"/>
  <c r="Z17" i="3"/>
  <c r="Z16" i="3"/>
  <c r="Z15" i="3"/>
  <c r="Y8" i="3"/>
  <c r="X8" i="3"/>
  <c r="W8" i="3"/>
  <c r="V8" i="3"/>
  <c r="U8" i="3"/>
  <c r="T8" i="3"/>
  <c r="S8" i="3"/>
  <c r="R8" i="3"/>
  <c r="Q8" i="3"/>
  <c r="Y7" i="3"/>
  <c r="X7" i="3"/>
  <c r="W7" i="3"/>
  <c r="V7" i="3"/>
  <c r="U7" i="3"/>
  <c r="T7" i="3"/>
  <c r="S7" i="3"/>
  <c r="R7" i="3"/>
  <c r="Q7" i="3"/>
  <c r="Z6" i="3"/>
  <c r="Z5" i="3"/>
  <c r="Z4" i="3"/>
  <c r="Z7" i="3" s="1"/>
  <c r="P7" i="13"/>
  <c r="P8" i="13"/>
  <c r="P18" i="13"/>
  <c r="P19" i="13"/>
  <c r="P29" i="13"/>
  <c r="P30" i="13"/>
  <c r="P40" i="13"/>
  <c r="P41" i="13"/>
  <c r="P51" i="13"/>
  <c r="P52" i="13"/>
  <c r="Y52" i="13"/>
  <c r="X52" i="13"/>
  <c r="W52" i="13"/>
  <c r="V52" i="13"/>
  <c r="U52" i="13"/>
  <c r="T52" i="13"/>
  <c r="S52" i="13"/>
  <c r="R52" i="13"/>
  <c r="Q52" i="13"/>
  <c r="Y51" i="13"/>
  <c r="X51" i="13"/>
  <c r="W51" i="13"/>
  <c r="V51" i="13"/>
  <c r="U51" i="13"/>
  <c r="T51" i="13"/>
  <c r="S51" i="13"/>
  <c r="R51" i="13"/>
  <c r="Q51" i="13"/>
  <c r="Z50" i="13"/>
  <c r="Z49" i="13"/>
  <c r="Z48" i="13"/>
  <c r="Y41" i="13"/>
  <c r="X41" i="13"/>
  <c r="W41" i="13"/>
  <c r="V41" i="13"/>
  <c r="U41" i="13"/>
  <c r="T41" i="13"/>
  <c r="S41" i="13"/>
  <c r="R41" i="13"/>
  <c r="Q41" i="13"/>
  <c r="Y40" i="13"/>
  <c r="X40" i="13"/>
  <c r="W40" i="13"/>
  <c r="V40" i="13"/>
  <c r="U40" i="13"/>
  <c r="T40" i="13"/>
  <c r="S40" i="13"/>
  <c r="R40" i="13"/>
  <c r="Q40" i="13"/>
  <c r="Z39" i="13"/>
  <c r="Z38" i="13"/>
  <c r="Z37" i="13"/>
  <c r="Y30" i="13"/>
  <c r="X30" i="13"/>
  <c r="W30" i="13"/>
  <c r="V30" i="13"/>
  <c r="U30" i="13"/>
  <c r="T30" i="13"/>
  <c r="S30" i="13"/>
  <c r="R30" i="13"/>
  <c r="Q30" i="13"/>
  <c r="Y29" i="13"/>
  <c r="X29" i="13"/>
  <c r="W29" i="13"/>
  <c r="V29" i="13"/>
  <c r="U29" i="13"/>
  <c r="T29" i="13"/>
  <c r="S29" i="13"/>
  <c r="R29" i="13"/>
  <c r="Q29" i="13"/>
  <c r="Z28" i="13"/>
  <c r="Z27" i="13"/>
  <c r="Z29" i="13" s="1"/>
  <c r="Z26" i="13"/>
  <c r="Y19" i="13"/>
  <c r="X19" i="13"/>
  <c r="W19" i="13"/>
  <c r="V19" i="13"/>
  <c r="U19" i="13"/>
  <c r="T19" i="13"/>
  <c r="S19" i="13"/>
  <c r="R19" i="13"/>
  <c r="Q19" i="13"/>
  <c r="Y18" i="13"/>
  <c r="X18" i="13"/>
  <c r="W18" i="13"/>
  <c r="V18" i="13"/>
  <c r="U18" i="13"/>
  <c r="T18" i="13"/>
  <c r="S18" i="13"/>
  <c r="R18" i="13"/>
  <c r="Q18" i="13"/>
  <c r="Z17" i="13"/>
  <c r="Z16" i="13"/>
  <c r="Z15" i="13"/>
  <c r="Y8" i="13"/>
  <c r="X8" i="13"/>
  <c r="W8" i="13"/>
  <c r="V8" i="13"/>
  <c r="U8" i="13"/>
  <c r="T8" i="13"/>
  <c r="S8" i="13"/>
  <c r="R8" i="13"/>
  <c r="Q8" i="13"/>
  <c r="Y7" i="13"/>
  <c r="X7" i="13"/>
  <c r="W7" i="13"/>
  <c r="V7" i="13"/>
  <c r="U7" i="13"/>
  <c r="T7" i="13"/>
  <c r="S7" i="13"/>
  <c r="R7" i="13"/>
  <c r="Q7" i="13"/>
  <c r="Z6" i="13"/>
  <c r="Z5" i="13"/>
  <c r="Z4" i="13"/>
  <c r="P7" i="6"/>
  <c r="P8" i="6"/>
  <c r="P18" i="6"/>
  <c r="P19" i="6"/>
  <c r="P29" i="6"/>
  <c r="P30" i="6"/>
  <c r="P40" i="6"/>
  <c r="P41" i="6"/>
  <c r="P51" i="6"/>
  <c r="P52" i="6"/>
  <c r="Y52" i="6"/>
  <c r="X52" i="6"/>
  <c r="W52" i="6"/>
  <c r="V52" i="6"/>
  <c r="U52" i="6"/>
  <c r="T52" i="6"/>
  <c r="S52" i="6"/>
  <c r="R52" i="6"/>
  <c r="Q52" i="6"/>
  <c r="Y51" i="6"/>
  <c r="X51" i="6"/>
  <c r="W51" i="6"/>
  <c r="V51" i="6"/>
  <c r="U51" i="6"/>
  <c r="T51" i="6"/>
  <c r="S51" i="6"/>
  <c r="R51" i="6"/>
  <c r="Q51" i="6"/>
  <c r="Z50" i="6"/>
  <c r="Z49" i="6"/>
  <c r="Z48" i="6"/>
  <c r="Y41" i="6"/>
  <c r="X41" i="6"/>
  <c r="W41" i="6"/>
  <c r="V41" i="6"/>
  <c r="U41" i="6"/>
  <c r="T41" i="6"/>
  <c r="S41" i="6"/>
  <c r="R41" i="6"/>
  <c r="Q41" i="6"/>
  <c r="Y40" i="6"/>
  <c r="X40" i="6"/>
  <c r="W40" i="6"/>
  <c r="V40" i="6"/>
  <c r="U40" i="6"/>
  <c r="T40" i="6"/>
  <c r="S40" i="6"/>
  <c r="R40" i="6"/>
  <c r="Q40" i="6"/>
  <c r="Z39" i="6"/>
  <c r="Z38" i="6"/>
  <c r="Z37" i="6"/>
  <c r="Y30" i="6"/>
  <c r="X30" i="6"/>
  <c r="W30" i="6"/>
  <c r="V30" i="6"/>
  <c r="U30" i="6"/>
  <c r="T30" i="6"/>
  <c r="S30" i="6"/>
  <c r="R30" i="6"/>
  <c r="Q30" i="6"/>
  <c r="Y29" i="6"/>
  <c r="X29" i="6"/>
  <c r="W29" i="6"/>
  <c r="V29" i="6"/>
  <c r="U29" i="6"/>
  <c r="T29" i="6"/>
  <c r="S29" i="6"/>
  <c r="R29" i="6"/>
  <c r="Q29" i="6"/>
  <c r="Z28" i="6"/>
  <c r="Z27" i="6"/>
  <c r="Z26" i="6"/>
  <c r="Y19" i="6"/>
  <c r="X19" i="6"/>
  <c r="W19" i="6"/>
  <c r="V19" i="6"/>
  <c r="U19" i="6"/>
  <c r="T19" i="6"/>
  <c r="S19" i="6"/>
  <c r="R19" i="6"/>
  <c r="Q19" i="6"/>
  <c r="Y18" i="6"/>
  <c r="X18" i="6"/>
  <c r="W18" i="6"/>
  <c r="V18" i="6"/>
  <c r="U18" i="6"/>
  <c r="T18" i="6"/>
  <c r="S18" i="6"/>
  <c r="R18" i="6"/>
  <c r="Q18" i="6"/>
  <c r="Z17" i="6"/>
  <c r="Z16" i="6"/>
  <c r="Z15" i="6"/>
  <c r="P6" i="12"/>
  <c r="Y8" i="12" s="1"/>
  <c r="P7" i="12"/>
  <c r="P17" i="12"/>
  <c r="P18" i="12"/>
  <c r="P28" i="12"/>
  <c r="P29" i="12"/>
  <c r="P61" i="12"/>
  <c r="P62" i="12"/>
  <c r="Y8" i="6"/>
  <c r="X8" i="6"/>
  <c r="W8" i="6"/>
  <c r="V8" i="6"/>
  <c r="U8" i="6"/>
  <c r="T8" i="6"/>
  <c r="S8" i="6"/>
  <c r="R8" i="6"/>
  <c r="Q8" i="6"/>
  <c r="Y7" i="6"/>
  <c r="X7" i="6"/>
  <c r="W7" i="6"/>
  <c r="V7" i="6"/>
  <c r="U7" i="6"/>
  <c r="T7" i="6"/>
  <c r="S7" i="6"/>
  <c r="R7" i="6"/>
  <c r="Q7" i="6"/>
  <c r="Z6" i="6"/>
  <c r="Z5" i="6"/>
  <c r="Z4" i="6"/>
  <c r="Y7" i="12"/>
  <c r="X7" i="12"/>
  <c r="W7" i="12"/>
  <c r="V7" i="12"/>
  <c r="U7" i="12"/>
  <c r="T7" i="12"/>
  <c r="S7" i="12"/>
  <c r="R7" i="12"/>
  <c r="Q7" i="12"/>
  <c r="Y6" i="12"/>
  <c r="X6" i="12"/>
  <c r="W6" i="12"/>
  <c r="V6" i="12"/>
  <c r="U6" i="12"/>
  <c r="T6" i="12"/>
  <c r="S6" i="12"/>
  <c r="R6" i="12"/>
  <c r="Q6" i="12"/>
  <c r="Z5" i="12"/>
  <c r="Z4" i="12"/>
  <c r="Z3" i="12"/>
  <c r="Y18" i="12"/>
  <c r="X18" i="12"/>
  <c r="W18" i="12"/>
  <c r="V18" i="12"/>
  <c r="U18" i="12"/>
  <c r="T18" i="12"/>
  <c r="S18" i="12"/>
  <c r="R18" i="12"/>
  <c r="Q18" i="12"/>
  <c r="Y17" i="12"/>
  <c r="X17" i="12"/>
  <c r="W17" i="12"/>
  <c r="V17" i="12"/>
  <c r="U17" i="12"/>
  <c r="T17" i="12"/>
  <c r="S17" i="12"/>
  <c r="R17" i="12"/>
  <c r="Q17" i="12"/>
  <c r="Z16" i="12"/>
  <c r="Z15" i="12"/>
  <c r="Z14" i="12"/>
  <c r="Y29" i="12"/>
  <c r="X29" i="12"/>
  <c r="W29" i="12"/>
  <c r="V29" i="12"/>
  <c r="U29" i="12"/>
  <c r="T29" i="12"/>
  <c r="S29" i="12"/>
  <c r="R29" i="12"/>
  <c r="Q29" i="12"/>
  <c r="Y28" i="12"/>
  <c r="X28" i="12"/>
  <c r="W28" i="12"/>
  <c r="V28" i="12"/>
  <c r="U28" i="12"/>
  <c r="T28" i="12"/>
  <c r="S28" i="12"/>
  <c r="R28" i="12"/>
  <c r="Q28" i="12"/>
  <c r="Z27" i="12"/>
  <c r="Z26" i="12"/>
  <c r="Z25" i="12"/>
  <c r="P39" i="12"/>
  <c r="P40" i="12"/>
  <c r="Y62" i="12"/>
  <c r="X62" i="12"/>
  <c r="W62" i="12"/>
  <c r="V62" i="12"/>
  <c r="U62" i="12"/>
  <c r="T62" i="12"/>
  <c r="S62" i="12"/>
  <c r="R62" i="12"/>
  <c r="Q62" i="12"/>
  <c r="Y61" i="12"/>
  <c r="X61" i="12"/>
  <c r="W61" i="12"/>
  <c r="V61" i="12"/>
  <c r="U61" i="12"/>
  <c r="T61" i="12"/>
  <c r="S61" i="12"/>
  <c r="R61" i="12"/>
  <c r="Q61" i="12"/>
  <c r="Z60" i="12"/>
  <c r="Z59" i="12"/>
  <c r="Z58" i="12"/>
  <c r="P50" i="12"/>
  <c r="P51" i="12"/>
  <c r="Y51" i="12"/>
  <c r="X51" i="12"/>
  <c r="W51" i="12"/>
  <c r="V51" i="12"/>
  <c r="U51" i="12"/>
  <c r="T51" i="12"/>
  <c r="S51" i="12"/>
  <c r="R51" i="12"/>
  <c r="Q51" i="12"/>
  <c r="Z50" i="12"/>
  <c r="Y50" i="12"/>
  <c r="X50" i="12"/>
  <c r="W50" i="12"/>
  <c r="V50" i="12"/>
  <c r="U50" i="12"/>
  <c r="T50" i="12"/>
  <c r="S50" i="12"/>
  <c r="R50" i="12"/>
  <c r="Q50" i="12"/>
  <c r="Z49" i="12"/>
  <c r="Z48" i="12"/>
  <c r="Z47" i="12"/>
  <c r="Y40" i="12"/>
  <c r="X40" i="12"/>
  <c r="W40" i="12"/>
  <c r="V40" i="12"/>
  <c r="U40" i="12"/>
  <c r="T40" i="12"/>
  <c r="S40" i="12"/>
  <c r="R40" i="12"/>
  <c r="Q40" i="12"/>
  <c r="Y39" i="12"/>
  <c r="X39" i="12"/>
  <c r="W39" i="12"/>
  <c r="V39" i="12"/>
  <c r="U39" i="12"/>
  <c r="T39" i="12"/>
  <c r="S39" i="12"/>
  <c r="R39" i="12"/>
  <c r="Q39" i="12"/>
  <c r="Z38" i="12"/>
  <c r="Z37" i="12"/>
  <c r="Z36" i="12"/>
  <c r="Y28" i="1"/>
  <c r="Y25" i="1"/>
  <c r="Y29" i="1" s="1"/>
  <c r="P73" i="11"/>
  <c r="P74" i="11"/>
  <c r="P51" i="11"/>
  <c r="P52" i="11"/>
  <c r="Y74" i="11"/>
  <c r="X74" i="11"/>
  <c r="W74" i="11"/>
  <c r="V74" i="11"/>
  <c r="U74" i="11"/>
  <c r="T74" i="11"/>
  <c r="S74" i="11"/>
  <c r="R74" i="11"/>
  <c r="Q74" i="11"/>
  <c r="Y73" i="11"/>
  <c r="X73" i="11"/>
  <c r="W73" i="11"/>
  <c r="V73" i="11"/>
  <c r="U73" i="11"/>
  <c r="T73" i="11"/>
  <c r="S73" i="11"/>
  <c r="R73" i="11"/>
  <c r="Q73" i="11"/>
  <c r="Z72" i="11"/>
  <c r="Z71" i="11"/>
  <c r="Z70" i="11"/>
  <c r="P62" i="11"/>
  <c r="P63" i="11"/>
  <c r="Y63" i="11"/>
  <c r="X63" i="11"/>
  <c r="W63" i="11"/>
  <c r="V63" i="11"/>
  <c r="U63" i="11"/>
  <c r="T63" i="11"/>
  <c r="S63" i="11"/>
  <c r="R63" i="11"/>
  <c r="Q63" i="11"/>
  <c r="Y62" i="11"/>
  <c r="X62" i="11"/>
  <c r="W62" i="11"/>
  <c r="V62" i="11"/>
  <c r="U62" i="11"/>
  <c r="T62" i="11"/>
  <c r="S62" i="11"/>
  <c r="R62" i="11"/>
  <c r="Q62" i="11"/>
  <c r="Z61" i="11"/>
  <c r="Z60" i="11"/>
  <c r="Z59" i="11"/>
  <c r="Y52" i="11"/>
  <c r="X52" i="11"/>
  <c r="W52" i="11"/>
  <c r="V52" i="11"/>
  <c r="U52" i="11"/>
  <c r="T52" i="11"/>
  <c r="S52" i="11"/>
  <c r="R52" i="11"/>
  <c r="Q52" i="11"/>
  <c r="Y51" i="11"/>
  <c r="X51" i="11"/>
  <c r="W51" i="11"/>
  <c r="V51" i="11"/>
  <c r="U51" i="11"/>
  <c r="T51" i="11"/>
  <c r="S51" i="11"/>
  <c r="R51" i="11"/>
  <c r="Q51" i="11"/>
  <c r="Z50" i="11"/>
  <c r="Z49" i="11"/>
  <c r="Z51" i="11" s="1"/>
  <c r="Z48" i="11"/>
  <c r="P40" i="11"/>
  <c r="P41" i="11"/>
  <c r="P29" i="11"/>
  <c r="P30" i="11"/>
  <c r="P18" i="11"/>
  <c r="P19" i="11"/>
  <c r="P7" i="11"/>
  <c r="P8" i="11"/>
  <c r="Y41" i="11"/>
  <c r="X41" i="11"/>
  <c r="W41" i="11"/>
  <c r="V41" i="11"/>
  <c r="U41" i="11"/>
  <c r="T41" i="11"/>
  <c r="S41" i="11"/>
  <c r="R41" i="11"/>
  <c r="Q41" i="11"/>
  <c r="Y40" i="11"/>
  <c r="X40" i="11"/>
  <c r="W40" i="11"/>
  <c r="V40" i="11"/>
  <c r="U40" i="11"/>
  <c r="T40" i="11"/>
  <c r="S40" i="11"/>
  <c r="R40" i="11"/>
  <c r="Q40" i="11"/>
  <c r="Z39" i="11"/>
  <c r="Z38" i="11"/>
  <c r="Z37" i="11"/>
  <c r="Y30" i="11"/>
  <c r="X30" i="11"/>
  <c r="W30" i="11"/>
  <c r="V30" i="11"/>
  <c r="U30" i="11"/>
  <c r="T30" i="11"/>
  <c r="S30" i="11"/>
  <c r="R30" i="11"/>
  <c r="Q30" i="11"/>
  <c r="Y29" i="11"/>
  <c r="X29" i="11"/>
  <c r="W29" i="11"/>
  <c r="V29" i="11"/>
  <c r="U29" i="11"/>
  <c r="T29" i="11"/>
  <c r="S29" i="11"/>
  <c r="R29" i="11"/>
  <c r="Q29" i="11"/>
  <c r="Z28" i="11"/>
  <c r="Z27" i="11"/>
  <c r="Z26" i="11"/>
  <c r="Y19" i="11"/>
  <c r="X19" i="11"/>
  <c r="W19" i="11"/>
  <c r="V19" i="11"/>
  <c r="U19" i="11"/>
  <c r="T19" i="11"/>
  <c r="S19" i="11"/>
  <c r="R19" i="11"/>
  <c r="Q19" i="11"/>
  <c r="Y18" i="11"/>
  <c r="X18" i="11"/>
  <c r="W18" i="11"/>
  <c r="V18" i="11"/>
  <c r="U18" i="11"/>
  <c r="T18" i="11"/>
  <c r="S18" i="11"/>
  <c r="R18" i="11"/>
  <c r="Q18" i="11"/>
  <c r="Z17" i="11"/>
  <c r="Z16" i="11"/>
  <c r="Z15" i="11"/>
  <c r="Y8" i="11"/>
  <c r="X8" i="11"/>
  <c r="W8" i="11"/>
  <c r="V8" i="11"/>
  <c r="U8" i="11"/>
  <c r="T8" i="11"/>
  <c r="S8" i="11"/>
  <c r="R8" i="11"/>
  <c r="Q8" i="11"/>
  <c r="Y7" i="11"/>
  <c r="X7" i="11"/>
  <c r="W7" i="11"/>
  <c r="V7" i="11"/>
  <c r="U7" i="11"/>
  <c r="T7" i="11"/>
  <c r="S7" i="11"/>
  <c r="R7" i="11"/>
  <c r="Q7" i="11"/>
  <c r="Z6" i="11"/>
  <c r="Z5" i="11"/>
  <c r="Z4" i="11"/>
  <c r="Z16" i="1"/>
  <c r="Z13" i="1"/>
  <c r="Z17" i="1" s="1"/>
  <c r="AA126" i="5"/>
  <c r="Z126" i="5"/>
  <c r="Y126" i="5"/>
  <c r="X126" i="5"/>
  <c r="W126" i="5"/>
  <c r="V126" i="5"/>
  <c r="U126" i="5"/>
  <c r="T126" i="5"/>
  <c r="S126" i="5"/>
  <c r="AA125" i="5"/>
  <c r="Z125" i="5"/>
  <c r="Y125" i="5"/>
  <c r="X125" i="5"/>
  <c r="W125" i="5"/>
  <c r="V125" i="5"/>
  <c r="U125" i="5"/>
  <c r="T125" i="5"/>
  <c r="S125" i="5"/>
  <c r="AB124" i="5"/>
  <c r="AB123" i="5"/>
  <c r="AB122" i="5"/>
  <c r="R73" i="5"/>
  <c r="R74" i="5"/>
  <c r="Y16" i="1"/>
  <c r="Y13" i="1"/>
  <c r="Y17" i="1" s="1"/>
  <c r="AA74" i="5"/>
  <c r="Z74" i="5"/>
  <c r="Y74" i="5"/>
  <c r="X74" i="5"/>
  <c r="W74" i="5"/>
  <c r="V74" i="5"/>
  <c r="U74" i="5"/>
  <c r="T74" i="5"/>
  <c r="S74" i="5"/>
  <c r="AA73" i="5"/>
  <c r="Z73" i="5"/>
  <c r="Y73" i="5"/>
  <c r="X73" i="5"/>
  <c r="W73" i="5"/>
  <c r="V73" i="5"/>
  <c r="U73" i="5"/>
  <c r="T73" i="5"/>
  <c r="S73" i="5"/>
  <c r="AB72" i="5"/>
  <c r="AB71" i="5"/>
  <c r="AB70" i="5"/>
  <c r="R62" i="5"/>
  <c r="R63" i="5"/>
  <c r="R51" i="5"/>
  <c r="R52" i="5"/>
  <c r="R40" i="5"/>
  <c r="R41" i="5"/>
  <c r="R29" i="5"/>
  <c r="R30" i="5"/>
  <c r="R18" i="5"/>
  <c r="R19" i="5"/>
  <c r="R7" i="5"/>
  <c r="R8" i="5"/>
  <c r="T62" i="9"/>
  <c r="T63" i="9"/>
  <c r="AA63" i="5"/>
  <c r="Z63" i="5"/>
  <c r="Y63" i="5"/>
  <c r="X63" i="5"/>
  <c r="W63" i="5"/>
  <c r="V63" i="5"/>
  <c r="U63" i="5"/>
  <c r="T63" i="5"/>
  <c r="S63" i="5"/>
  <c r="AA62" i="5"/>
  <c r="Z62" i="5"/>
  <c r="Y62" i="5"/>
  <c r="X62" i="5"/>
  <c r="W62" i="5"/>
  <c r="V62" i="5"/>
  <c r="U62" i="5"/>
  <c r="T62" i="5"/>
  <c r="S62" i="5"/>
  <c r="AB61" i="5"/>
  <c r="AB60" i="5"/>
  <c r="AB59" i="5"/>
  <c r="AA52" i="5"/>
  <c r="Z52" i="5"/>
  <c r="Y52" i="5"/>
  <c r="X52" i="5"/>
  <c r="W52" i="5"/>
  <c r="V52" i="5"/>
  <c r="U52" i="5"/>
  <c r="T52" i="5"/>
  <c r="S52" i="5"/>
  <c r="AA51" i="5"/>
  <c r="Z51" i="5"/>
  <c r="Y51" i="5"/>
  <c r="X51" i="5"/>
  <c r="W51" i="5"/>
  <c r="V51" i="5"/>
  <c r="U51" i="5"/>
  <c r="T51" i="5"/>
  <c r="S51" i="5"/>
  <c r="AB50" i="5"/>
  <c r="AB49" i="5"/>
  <c r="AB48" i="5"/>
  <c r="AA41" i="5"/>
  <c r="Z41" i="5"/>
  <c r="Y41" i="5"/>
  <c r="X41" i="5"/>
  <c r="W41" i="5"/>
  <c r="V41" i="5"/>
  <c r="U41" i="5"/>
  <c r="T41" i="5"/>
  <c r="S41" i="5"/>
  <c r="AA40" i="5"/>
  <c r="Z40" i="5"/>
  <c r="Y40" i="5"/>
  <c r="X40" i="5"/>
  <c r="W40" i="5"/>
  <c r="V40" i="5"/>
  <c r="U40" i="5"/>
  <c r="T40" i="5"/>
  <c r="S40" i="5"/>
  <c r="AB39" i="5"/>
  <c r="AB38" i="5"/>
  <c r="AB37" i="5"/>
  <c r="AA30" i="5"/>
  <c r="Z30" i="5"/>
  <c r="Y30" i="5"/>
  <c r="X30" i="5"/>
  <c r="W30" i="5"/>
  <c r="V30" i="5"/>
  <c r="U30" i="5"/>
  <c r="T30" i="5"/>
  <c r="S30" i="5"/>
  <c r="AA29" i="5"/>
  <c r="Z29" i="5"/>
  <c r="Y29" i="5"/>
  <c r="X29" i="5"/>
  <c r="W29" i="5"/>
  <c r="V29" i="5"/>
  <c r="U29" i="5"/>
  <c r="T29" i="5"/>
  <c r="S29" i="5"/>
  <c r="AB28" i="5"/>
  <c r="AB27" i="5"/>
  <c r="AB26" i="5"/>
  <c r="AA19" i="5"/>
  <c r="Z19" i="5"/>
  <c r="Y19" i="5"/>
  <c r="X19" i="5"/>
  <c r="W19" i="5"/>
  <c r="V19" i="5"/>
  <c r="U19" i="5"/>
  <c r="T19" i="5"/>
  <c r="S19" i="5"/>
  <c r="AA18" i="5"/>
  <c r="Z18" i="5"/>
  <c r="Y18" i="5"/>
  <c r="X18" i="5"/>
  <c r="W18" i="5"/>
  <c r="V18" i="5"/>
  <c r="U18" i="5"/>
  <c r="T18" i="5"/>
  <c r="S18" i="5"/>
  <c r="AB17" i="5"/>
  <c r="AB16" i="5"/>
  <c r="AB15" i="5"/>
  <c r="AA8" i="5"/>
  <c r="Z8" i="5"/>
  <c r="Y8" i="5"/>
  <c r="X8" i="5"/>
  <c r="W8" i="5"/>
  <c r="V8" i="5"/>
  <c r="U8" i="5"/>
  <c r="T8" i="5"/>
  <c r="S8" i="5"/>
  <c r="AA7" i="5"/>
  <c r="Z7" i="5"/>
  <c r="Y7" i="5"/>
  <c r="X7" i="5"/>
  <c r="W7" i="5"/>
  <c r="V7" i="5"/>
  <c r="U7" i="5"/>
  <c r="T7" i="5"/>
  <c r="S7" i="5"/>
  <c r="AB6" i="5"/>
  <c r="AB5" i="5"/>
  <c r="AB4" i="5"/>
  <c r="T51" i="9"/>
  <c r="T52" i="9"/>
  <c r="T40" i="9"/>
  <c r="T41" i="9"/>
  <c r="T29" i="9"/>
  <c r="T30" i="9"/>
  <c r="T18" i="9"/>
  <c r="T19" i="9"/>
  <c r="T7" i="9"/>
  <c r="T8" i="9"/>
  <c r="AC63" i="9"/>
  <c r="AB63" i="9"/>
  <c r="AA63" i="9"/>
  <c r="Z63" i="9"/>
  <c r="Y63" i="9"/>
  <c r="X63" i="9"/>
  <c r="W63" i="9"/>
  <c r="V63" i="9"/>
  <c r="U63" i="9"/>
  <c r="AC65" i="9" s="1"/>
  <c r="AC62" i="9"/>
  <c r="AB62" i="9"/>
  <c r="AA62" i="9"/>
  <c r="Z62" i="9"/>
  <c r="Y62" i="9"/>
  <c r="X62" i="9"/>
  <c r="W62" i="9"/>
  <c r="V62" i="9"/>
  <c r="U62" i="9"/>
  <c r="AD61" i="9"/>
  <c r="AD60" i="9"/>
  <c r="AD59" i="9"/>
  <c r="AC52" i="9"/>
  <c r="AB52" i="9"/>
  <c r="AA52" i="9"/>
  <c r="Z52" i="9"/>
  <c r="Y52" i="9"/>
  <c r="X52" i="9"/>
  <c r="W52" i="9"/>
  <c r="V52" i="9"/>
  <c r="U52" i="9"/>
  <c r="AC51" i="9"/>
  <c r="AB51" i="9"/>
  <c r="AA51" i="9"/>
  <c r="Z51" i="9"/>
  <c r="Y51" i="9"/>
  <c r="X51" i="9"/>
  <c r="W51" i="9"/>
  <c r="V51" i="9"/>
  <c r="U51" i="9"/>
  <c r="AD50" i="9"/>
  <c r="AD49" i="9"/>
  <c r="AD48" i="9"/>
  <c r="AC41" i="9"/>
  <c r="AB41" i="9"/>
  <c r="AA41" i="9"/>
  <c r="Z41" i="9"/>
  <c r="Y41" i="9"/>
  <c r="X41" i="9"/>
  <c r="W41" i="9"/>
  <c r="V41" i="9"/>
  <c r="U41" i="9"/>
  <c r="AC40" i="9"/>
  <c r="AB40" i="9"/>
  <c r="AA40" i="9"/>
  <c r="Z40" i="9"/>
  <c r="Y40" i="9"/>
  <c r="X40" i="9"/>
  <c r="W40" i="9"/>
  <c r="V40" i="9"/>
  <c r="U40" i="9"/>
  <c r="AD39" i="9"/>
  <c r="AD38" i="9"/>
  <c r="AD37" i="9"/>
  <c r="AD40" i="9" s="1"/>
  <c r="AC30" i="9"/>
  <c r="AB30" i="9"/>
  <c r="AA30" i="9"/>
  <c r="Z30" i="9"/>
  <c r="Y30" i="9"/>
  <c r="X30" i="9"/>
  <c r="W30" i="9"/>
  <c r="V30" i="9"/>
  <c r="U30" i="9"/>
  <c r="AC29" i="9"/>
  <c r="AB29" i="9"/>
  <c r="AA29" i="9"/>
  <c r="Z29" i="9"/>
  <c r="Y29" i="9"/>
  <c r="X29" i="9"/>
  <c r="W29" i="9"/>
  <c r="V29" i="9"/>
  <c r="U29" i="9"/>
  <c r="AD28" i="9"/>
  <c r="AD27" i="9"/>
  <c r="AD26" i="9"/>
  <c r="AC19" i="9"/>
  <c r="AB19" i="9"/>
  <c r="AA19" i="9"/>
  <c r="Z19" i="9"/>
  <c r="Y19" i="9"/>
  <c r="X19" i="9"/>
  <c r="W19" i="9"/>
  <c r="V19" i="9"/>
  <c r="U19" i="9"/>
  <c r="AC18" i="9"/>
  <c r="AB18" i="9"/>
  <c r="AA18" i="9"/>
  <c r="Z18" i="9"/>
  <c r="Y18" i="9"/>
  <c r="X18" i="9"/>
  <c r="W18" i="9"/>
  <c r="V18" i="9"/>
  <c r="U18" i="9"/>
  <c r="AD17" i="9"/>
  <c r="AD16" i="9"/>
  <c r="AD15" i="9"/>
  <c r="AC8" i="9"/>
  <c r="AB8" i="9"/>
  <c r="AA8" i="9"/>
  <c r="Z8" i="9"/>
  <c r="Y8" i="9"/>
  <c r="X8" i="9"/>
  <c r="W8" i="9"/>
  <c r="V8" i="9"/>
  <c r="U8" i="9"/>
  <c r="AC7" i="9"/>
  <c r="AB7" i="9"/>
  <c r="AA7" i="9"/>
  <c r="Z7" i="9"/>
  <c r="Y7" i="9"/>
  <c r="X7" i="9"/>
  <c r="W7" i="9"/>
  <c r="V7" i="9"/>
  <c r="U7" i="9"/>
  <c r="AD6" i="9"/>
  <c r="AD5" i="9"/>
  <c r="AD4" i="9"/>
  <c r="Q73" i="2"/>
  <c r="Q74" i="2"/>
  <c r="W102" i="1"/>
  <c r="V102" i="1"/>
  <c r="U102" i="1"/>
  <c r="T102" i="1"/>
  <c r="S102" i="1"/>
  <c r="W99" i="1"/>
  <c r="W103" i="1" s="1"/>
  <c r="V99" i="1"/>
  <c r="V103" i="1" s="1"/>
  <c r="U99" i="1"/>
  <c r="U103" i="1" s="1"/>
  <c r="T99" i="1"/>
  <c r="T103" i="1" s="1"/>
  <c r="S99" i="1"/>
  <c r="S103" i="1" s="1"/>
  <c r="W92" i="1"/>
  <c r="V92" i="1"/>
  <c r="U92" i="1"/>
  <c r="T92" i="1"/>
  <c r="S92" i="1"/>
  <c r="W89" i="1"/>
  <c r="W93" i="1" s="1"/>
  <c r="V89" i="1"/>
  <c r="V93" i="1" s="1"/>
  <c r="U89" i="1"/>
  <c r="U93" i="1" s="1"/>
  <c r="T89" i="1"/>
  <c r="T93" i="1" s="1"/>
  <c r="S89" i="1"/>
  <c r="S93" i="1" s="1"/>
  <c r="W82" i="1"/>
  <c r="V82" i="1"/>
  <c r="U82" i="1"/>
  <c r="T82" i="1"/>
  <c r="S82" i="1"/>
  <c r="W79" i="1"/>
  <c r="W83" i="1" s="1"/>
  <c r="V79" i="1"/>
  <c r="V83" i="1" s="1"/>
  <c r="U79" i="1"/>
  <c r="U83" i="1" s="1"/>
  <c r="T79" i="1"/>
  <c r="T83" i="1" s="1"/>
  <c r="S79" i="1"/>
  <c r="S83" i="1" s="1"/>
  <c r="W72" i="1"/>
  <c r="V72" i="1"/>
  <c r="U72" i="1"/>
  <c r="T72" i="1"/>
  <c r="S72" i="1"/>
  <c r="W69" i="1"/>
  <c r="W73" i="1" s="1"/>
  <c r="V69" i="1"/>
  <c r="V73" i="1" s="1"/>
  <c r="U69" i="1"/>
  <c r="U73" i="1" s="1"/>
  <c r="T69" i="1"/>
  <c r="T73" i="1" s="1"/>
  <c r="S69" i="1"/>
  <c r="S73" i="1" s="1"/>
  <c r="X59" i="1"/>
  <c r="W59" i="1"/>
  <c r="T59" i="1"/>
  <c r="S59" i="1"/>
  <c r="X56" i="1"/>
  <c r="X60" i="1" s="1"/>
  <c r="W56" i="1"/>
  <c r="W60" i="1" s="1"/>
  <c r="T56" i="1"/>
  <c r="T60" i="1" s="1"/>
  <c r="S56" i="1"/>
  <c r="S60" i="1" s="1"/>
  <c r="X49" i="1"/>
  <c r="W49" i="1"/>
  <c r="V49" i="1"/>
  <c r="U49" i="1"/>
  <c r="T49" i="1"/>
  <c r="S49" i="1"/>
  <c r="X46" i="1"/>
  <c r="X50" i="1" s="1"/>
  <c r="W46" i="1"/>
  <c r="W50" i="1" s="1"/>
  <c r="V46" i="1"/>
  <c r="V50" i="1" s="1"/>
  <c r="U46" i="1"/>
  <c r="U50" i="1" s="1"/>
  <c r="T46" i="1"/>
  <c r="T50" i="1" s="1"/>
  <c r="S46" i="1"/>
  <c r="S50" i="1" s="1"/>
  <c r="X6" i="1"/>
  <c r="W6" i="1"/>
  <c r="V6" i="1"/>
  <c r="U6" i="1"/>
  <c r="T6" i="1"/>
  <c r="S6" i="1"/>
  <c r="X3" i="1"/>
  <c r="X7" i="1" s="1"/>
  <c r="W3" i="1"/>
  <c r="W7" i="1" s="1"/>
  <c r="V3" i="1"/>
  <c r="V7" i="1" s="1"/>
  <c r="U3" i="1"/>
  <c r="U7" i="1" s="1"/>
  <c r="T3" i="1"/>
  <c r="T7" i="1" s="1"/>
  <c r="S3" i="1"/>
  <c r="S7" i="1" s="1"/>
  <c r="X16" i="1"/>
  <c r="W16" i="1"/>
  <c r="V16" i="1"/>
  <c r="U16" i="1"/>
  <c r="T16" i="1"/>
  <c r="S16" i="1"/>
  <c r="X13" i="1"/>
  <c r="X17" i="1" s="1"/>
  <c r="W13" i="1"/>
  <c r="W17" i="1" s="1"/>
  <c r="V13" i="1"/>
  <c r="V17" i="1" s="1"/>
  <c r="U13" i="1"/>
  <c r="U17" i="1" s="1"/>
  <c r="T13" i="1"/>
  <c r="T17" i="1" s="1"/>
  <c r="S13" i="1"/>
  <c r="S17" i="1" s="1"/>
  <c r="Q50" i="2"/>
  <c r="Q51" i="2"/>
  <c r="Z74" i="2"/>
  <c r="Y74" i="2"/>
  <c r="X74" i="2"/>
  <c r="W74" i="2"/>
  <c r="V74" i="2"/>
  <c r="U74" i="2"/>
  <c r="T74" i="2"/>
  <c r="S74" i="2"/>
  <c r="R74" i="2"/>
  <c r="Z73" i="2"/>
  <c r="Y73" i="2"/>
  <c r="X73" i="2"/>
  <c r="W73" i="2"/>
  <c r="V73" i="2"/>
  <c r="U73" i="2"/>
  <c r="T73" i="2"/>
  <c r="S73" i="2"/>
  <c r="R73" i="2"/>
  <c r="AA72" i="2"/>
  <c r="AA71" i="2"/>
  <c r="AA70" i="2"/>
  <c r="Z51" i="2"/>
  <c r="Y51" i="2"/>
  <c r="X51" i="2"/>
  <c r="W51" i="2"/>
  <c r="V51" i="2"/>
  <c r="U51" i="2"/>
  <c r="T51" i="2"/>
  <c r="S51" i="2"/>
  <c r="R51" i="2"/>
  <c r="Z50" i="2"/>
  <c r="Y50" i="2"/>
  <c r="X50" i="2"/>
  <c r="W50" i="2"/>
  <c r="V50" i="2"/>
  <c r="U50" i="2"/>
  <c r="T50" i="2"/>
  <c r="S50" i="2"/>
  <c r="R50" i="2"/>
  <c r="AA49" i="2"/>
  <c r="AA48" i="2"/>
  <c r="AA47" i="2"/>
  <c r="Q62" i="2"/>
  <c r="Q63" i="2"/>
  <c r="R62" i="2"/>
  <c r="S62" i="2"/>
  <c r="T62" i="2"/>
  <c r="U62" i="2"/>
  <c r="V62" i="2"/>
  <c r="W62" i="2"/>
  <c r="X62" i="2"/>
  <c r="Y62" i="2"/>
  <c r="Z62" i="2"/>
  <c r="R63" i="2"/>
  <c r="S63" i="2"/>
  <c r="T63" i="2"/>
  <c r="U63" i="2"/>
  <c r="V63" i="2"/>
  <c r="W63" i="2"/>
  <c r="X63" i="2"/>
  <c r="Y63" i="2"/>
  <c r="Z63" i="2"/>
  <c r="Q84" i="2"/>
  <c r="Q85" i="2"/>
  <c r="X28" i="1"/>
  <c r="W28" i="1"/>
  <c r="V28" i="1"/>
  <c r="U28" i="1"/>
  <c r="T28" i="1"/>
  <c r="S28" i="1"/>
  <c r="X25" i="1"/>
  <c r="X29" i="1" s="1"/>
  <c r="W25" i="1"/>
  <c r="W29" i="1" s="1"/>
  <c r="V25" i="1"/>
  <c r="V29" i="1" s="1"/>
  <c r="U25" i="1"/>
  <c r="U29" i="1" s="1"/>
  <c r="T25" i="1"/>
  <c r="T29" i="1" s="1"/>
  <c r="S25" i="1"/>
  <c r="S29" i="1" s="1"/>
  <c r="AA38" i="1"/>
  <c r="Z38" i="1"/>
  <c r="S38" i="1"/>
  <c r="AA35" i="1"/>
  <c r="AA39" i="1" s="1"/>
  <c r="Z35" i="1"/>
  <c r="Z39" i="1" s="1"/>
  <c r="S35" i="1"/>
  <c r="S39" i="1" s="1"/>
  <c r="Q40" i="2"/>
  <c r="Q41" i="2"/>
  <c r="Z85" i="2"/>
  <c r="Y85" i="2"/>
  <c r="X85" i="2"/>
  <c r="W85" i="2"/>
  <c r="V85" i="2"/>
  <c r="U85" i="2"/>
  <c r="T85" i="2"/>
  <c r="S85" i="2"/>
  <c r="R85" i="2"/>
  <c r="Z84" i="2"/>
  <c r="Y84" i="2"/>
  <c r="X84" i="2"/>
  <c r="W84" i="2"/>
  <c r="V84" i="2"/>
  <c r="U84" i="2"/>
  <c r="T84" i="2"/>
  <c r="S84" i="2"/>
  <c r="R84" i="2"/>
  <c r="AA83" i="2"/>
  <c r="AA82" i="2"/>
  <c r="AA81" i="2"/>
  <c r="AA61" i="2"/>
  <c r="AA60" i="2"/>
  <c r="AA59" i="2"/>
  <c r="Z41" i="2"/>
  <c r="Y41" i="2"/>
  <c r="X41" i="2"/>
  <c r="W41" i="2"/>
  <c r="V41" i="2"/>
  <c r="U41" i="2"/>
  <c r="T41" i="2"/>
  <c r="S41" i="2"/>
  <c r="R41" i="2"/>
  <c r="Z40" i="2"/>
  <c r="Y40" i="2"/>
  <c r="X40" i="2"/>
  <c r="W40" i="2"/>
  <c r="V40" i="2"/>
  <c r="U40" i="2"/>
  <c r="T40" i="2"/>
  <c r="S40" i="2"/>
  <c r="R40" i="2"/>
  <c r="AA39" i="2"/>
  <c r="AA38" i="2"/>
  <c r="AA37" i="2"/>
  <c r="Q29" i="2"/>
  <c r="Q30" i="2"/>
  <c r="Z30" i="2"/>
  <c r="Y30" i="2"/>
  <c r="X30" i="2"/>
  <c r="W30" i="2"/>
  <c r="V30" i="2"/>
  <c r="U30" i="2"/>
  <c r="T30" i="2"/>
  <c r="S30" i="2"/>
  <c r="R30" i="2"/>
  <c r="Z29" i="2"/>
  <c r="Y29" i="2"/>
  <c r="X29" i="2"/>
  <c r="W29" i="2"/>
  <c r="V29" i="2"/>
  <c r="U29" i="2"/>
  <c r="T29" i="2"/>
  <c r="S29" i="2"/>
  <c r="R29" i="2"/>
  <c r="AA28" i="2"/>
  <c r="AA27" i="2"/>
  <c r="AA26" i="2"/>
  <c r="Q18" i="2"/>
  <c r="Q19" i="2"/>
  <c r="Z19" i="2"/>
  <c r="Y19" i="2"/>
  <c r="X19" i="2"/>
  <c r="W19" i="2"/>
  <c r="V19" i="2"/>
  <c r="U19" i="2"/>
  <c r="T19" i="2"/>
  <c r="S19" i="2"/>
  <c r="R19" i="2"/>
  <c r="Z18" i="2"/>
  <c r="Y18" i="2"/>
  <c r="X18" i="2"/>
  <c r="W18" i="2"/>
  <c r="V18" i="2"/>
  <c r="U18" i="2"/>
  <c r="T18" i="2"/>
  <c r="S18" i="2"/>
  <c r="R18" i="2"/>
  <c r="AA17" i="2"/>
  <c r="AA16" i="2"/>
  <c r="AA15" i="2"/>
  <c r="Q7" i="2"/>
  <c r="Q8" i="2"/>
  <c r="Z8" i="2"/>
  <c r="Y8" i="2"/>
  <c r="X8" i="2"/>
  <c r="W8" i="2"/>
  <c r="V8" i="2"/>
  <c r="U8" i="2"/>
  <c r="T8" i="2"/>
  <c r="S8" i="2"/>
  <c r="R8" i="2"/>
  <c r="Z7" i="2"/>
  <c r="Y7" i="2"/>
  <c r="X7" i="2"/>
  <c r="W7" i="2"/>
  <c r="V7" i="2"/>
  <c r="U7" i="2"/>
  <c r="T7" i="2"/>
  <c r="S7" i="2"/>
  <c r="R7" i="2"/>
  <c r="AA6" i="2"/>
  <c r="AA5" i="2"/>
  <c r="AA4" i="2"/>
  <c r="I102" i="1"/>
  <c r="I99" i="1"/>
  <c r="I103" i="1" s="1"/>
  <c r="G102" i="1"/>
  <c r="G99" i="1"/>
  <c r="G103" i="1" s="1"/>
  <c r="D92" i="1"/>
  <c r="C92" i="1"/>
  <c r="B92" i="1"/>
  <c r="D89" i="1"/>
  <c r="D93" i="1" s="1"/>
  <c r="C89" i="1"/>
  <c r="C93" i="1" s="1"/>
  <c r="B89" i="1"/>
  <c r="B93" i="1" s="1"/>
  <c r="G82" i="1"/>
  <c r="G79" i="1"/>
  <c r="G83" i="1" s="1"/>
  <c r="G72" i="1"/>
  <c r="G69" i="1"/>
  <c r="G73" i="1" s="1"/>
  <c r="G60" i="1"/>
  <c r="G57" i="1"/>
  <c r="G61" i="1" s="1"/>
  <c r="C50" i="1"/>
  <c r="B50" i="1"/>
  <c r="C47" i="1"/>
  <c r="C51" i="1" s="1"/>
  <c r="B47" i="1"/>
  <c r="B51" i="1" s="1"/>
  <c r="J38" i="1"/>
  <c r="I38" i="1"/>
  <c r="J35" i="1"/>
  <c r="J39" i="1" s="1"/>
  <c r="I35" i="1"/>
  <c r="I39" i="1" s="1"/>
  <c r="F28" i="1"/>
  <c r="F25" i="1"/>
  <c r="F29" i="1" s="1"/>
  <c r="B28" i="1"/>
  <c r="B25" i="1"/>
  <c r="B29" i="1" s="1"/>
  <c r="H16" i="1"/>
  <c r="H13" i="1"/>
  <c r="H17" i="1" s="1"/>
  <c r="G16" i="1"/>
  <c r="G13" i="1"/>
  <c r="G17" i="1" s="1"/>
  <c r="F16" i="1"/>
  <c r="F13" i="1"/>
  <c r="F17" i="1" s="1"/>
  <c r="B62" i="14"/>
  <c r="B63" i="14"/>
  <c r="B63" i="13"/>
  <c r="B64" i="13"/>
  <c r="B63" i="12"/>
  <c r="B64" i="12"/>
  <c r="B17" i="11"/>
  <c r="B18" i="11"/>
  <c r="B28" i="11"/>
  <c r="B29" i="11"/>
  <c r="J56" i="16"/>
  <c r="F56" i="16"/>
  <c r="J45" i="16"/>
  <c r="F45" i="16"/>
  <c r="J34" i="16"/>
  <c r="F34" i="16"/>
  <c r="J23" i="16"/>
  <c r="F23" i="16"/>
  <c r="K257" i="2"/>
  <c r="K256" i="2"/>
  <c r="J256" i="2"/>
  <c r="I256" i="2"/>
  <c r="H256" i="2"/>
  <c r="G256" i="2"/>
  <c r="F256" i="2"/>
  <c r="E256" i="2"/>
  <c r="D256" i="2"/>
  <c r="C256" i="2"/>
  <c r="B256" i="2"/>
  <c r="L255" i="2"/>
  <c r="AA337" i="5" l="1"/>
  <c r="AB235" i="5"/>
  <c r="AA336" i="5"/>
  <c r="AB356" i="5"/>
  <c r="AB335" i="5"/>
  <c r="AB367" i="5"/>
  <c r="AB345" i="5"/>
  <c r="AB346" i="5"/>
  <c r="AB357" i="5"/>
  <c r="AA370" i="5"/>
  <c r="AA369" i="5"/>
  <c r="AA347" i="5"/>
  <c r="AA359" i="5"/>
  <c r="AA358" i="5"/>
  <c r="AA348" i="5"/>
  <c r="Z370" i="5"/>
  <c r="AB368" i="5"/>
  <c r="Z369" i="5"/>
  <c r="Z358" i="5"/>
  <c r="Z359" i="5"/>
  <c r="AB334" i="5"/>
  <c r="AB323" i="5"/>
  <c r="AB324" i="5"/>
  <c r="Z347" i="5"/>
  <c r="Z348" i="5"/>
  <c r="Z336" i="5"/>
  <c r="Z337" i="5"/>
  <c r="AA326" i="5"/>
  <c r="AB313" i="5"/>
  <c r="Z325" i="5"/>
  <c r="AB312" i="5"/>
  <c r="AA303" i="5"/>
  <c r="AA314" i="5"/>
  <c r="AA238" i="5"/>
  <c r="Z314" i="5"/>
  <c r="AA325" i="5"/>
  <c r="AA315" i="5"/>
  <c r="Z326" i="5"/>
  <c r="Z315" i="5"/>
  <c r="AB301" i="5"/>
  <c r="AB302" i="5"/>
  <c r="AA304" i="5"/>
  <c r="Z303" i="5"/>
  <c r="Z304" i="5"/>
  <c r="AB236" i="5"/>
  <c r="AB290" i="5"/>
  <c r="AA237" i="5"/>
  <c r="Z237" i="5"/>
  <c r="Z238" i="5"/>
  <c r="AA216" i="5"/>
  <c r="AA215" i="5"/>
  <c r="AA293" i="5"/>
  <c r="AB291" i="5"/>
  <c r="AA292" i="5"/>
  <c r="Z292" i="5"/>
  <c r="Z293" i="5"/>
  <c r="AA282" i="5"/>
  <c r="AA260" i="5"/>
  <c r="AA259" i="5"/>
  <c r="AB257" i="5"/>
  <c r="AA249" i="5"/>
  <c r="AB258" i="5"/>
  <c r="AA248" i="5"/>
  <c r="Z259" i="5"/>
  <c r="Z260" i="5"/>
  <c r="AB213" i="5"/>
  <c r="AB214" i="5"/>
  <c r="Z215" i="5"/>
  <c r="Z216" i="5"/>
  <c r="AA194" i="5"/>
  <c r="AB191" i="5"/>
  <c r="AB192" i="5"/>
  <c r="AA193" i="5"/>
  <c r="Z171" i="5"/>
  <c r="Z193" i="5"/>
  <c r="AB104" i="5"/>
  <c r="Z194" i="5"/>
  <c r="AB170" i="5"/>
  <c r="AB169" i="5"/>
  <c r="AA172" i="5"/>
  <c r="AA171" i="5"/>
  <c r="Z172" i="5"/>
  <c r="AA139" i="5"/>
  <c r="AB136" i="5"/>
  <c r="AB137" i="5"/>
  <c r="AA138" i="5"/>
  <c r="AA106" i="5"/>
  <c r="AA107" i="5"/>
  <c r="Z138" i="5"/>
  <c r="Z139" i="5"/>
  <c r="Z106" i="5"/>
  <c r="AB105" i="5"/>
  <c r="Z107" i="5"/>
  <c r="AA97" i="5"/>
  <c r="AB84" i="5"/>
  <c r="AA96" i="5"/>
  <c r="Z248" i="5"/>
  <c r="AB85" i="5"/>
  <c r="Z86" i="5"/>
  <c r="Z87" i="5"/>
  <c r="AB279" i="5"/>
  <c r="AA117" i="5"/>
  <c r="AA116" i="5"/>
  <c r="AB246" i="5"/>
  <c r="AB247" i="5"/>
  <c r="AA270" i="5"/>
  <c r="AA227" i="5"/>
  <c r="Z249" i="5"/>
  <c r="AA271" i="5"/>
  <c r="Z281" i="5"/>
  <c r="AA226" i="5"/>
  <c r="AB268" i="5"/>
  <c r="AB114" i="5"/>
  <c r="AA281" i="5"/>
  <c r="AB269" i="5"/>
  <c r="Z270" i="5"/>
  <c r="AB280" i="5"/>
  <c r="Z282" i="5"/>
  <c r="Z271" i="5"/>
  <c r="AB94" i="5"/>
  <c r="AB115" i="5"/>
  <c r="Z116" i="5"/>
  <c r="Z117" i="5"/>
  <c r="AB95" i="5"/>
  <c r="AB202" i="5"/>
  <c r="Z96" i="5"/>
  <c r="AA204" i="5"/>
  <c r="Z97" i="5"/>
  <c r="AB224" i="5"/>
  <c r="AB225" i="5"/>
  <c r="Z226" i="5"/>
  <c r="Z227" i="5"/>
  <c r="AA205" i="5"/>
  <c r="Z204" i="5"/>
  <c r="AB203" i="5"/>
  <c r="Z205" i="5"/>
  <c r="AA160" i="5"/>
  <c r="AA161" i="5"/>
  <c r="AB158" i="5"/>
  <c r="AA150" i="5"/>
  <c r="Z160" i="5"/>
  <c r="AB159" i="5"/>
  <c r="Z161" i="5"/>
  <c r="AA182" i="5"/>
  <c r="AB180" i="5"/>
  <c r="AB181" i="5"/>
  <c r="AA183" i="5"/>
  <c r="Z182" i="5"/>
  <c r="Z183" i="5"/>
  <c r="AB147" i="5"/>
  <c r="AB148" i="5"/>
  <c r="AA149" i="5"/>
  <c r="Z149" i="5"/>
  <c r="Z150" i="5"/>
  <c r="AD51" i="9"/>
  <c r="X65" i="11"/>
  <c r="AC53" i="9"/>
  <c r="Z73" i="11"/>
  <c r="Z51" i="6"/>
  <c r="Z40" i="6"/>
  <c r="AL53" i="6"/>
  <c r="AM51" i="6"/>
  <c r="AL54" i="6"/>
  <c r="AM52" i="6"/>
  <c r="AK53" i="6"/>
  <c r="AK54" i="6"/>
  <c r="AA73" i="2"/>
  <c r="AQ40" i="5"/>
  <c r="AP43" i="5"/>
  <c r="AP42" i="5"/>
  <c r="AQ29" i="5"/>
  <c r="AQ41" i="5"/>
  <c r="AO42" i="5"/>
  <c r="AO43" i="5"/>
  <c r="AP32" i="5"/>
  <c r="AP31" i="5"/>
  <c r="AQ18" i="5"/>
  <c r="AQ30" i="5"/>
  <c r="AO31" i="5"/>
  <c r="AO32" i="5"/>
  <c r="AP21" i="5"/>
  <c r="AQ19" i="5"/>
  <c r="AP20" i="5"/>
  <c r="AO20" i="5"/>
  <c r="AO21" i="5"/>
  <c r="AA76" i="5"/>
  <c r="AB73" i="5"/>
  <c r="AB7" i="5"/>
  <c r="AB125" i="5"/>
  <c r="Z29" i="6"/>
  <c r="Z61" i="12"/>
  <c r="Y64" i="12"/>
  <c r="AC31" i="9"/>
  <c r="AC42" i="9"/>
  <c r="Y53" i="7"/>
  <c r="Z29" i="7"/>
  <c r="Z41" i="7"/>
  <c r="Z40" i="7"/>
  <c r="Y32" i="7"/>
  <c r="Z7" i="7"/>
  <c r="X9" i="7"/>
  <c r="Y10" i="7"/>
  <c r="Z51" i="7"/>
  <c r="Z52" i="7"/>
  <c r="Y42" i="7"/>
  <c r="Y9" i="7"/>
  <c r="X10" i="7"/>
  <c r="Z8" i="7"/>
  <c r="Z18" i="7"/>
  <c r="Z19" i="7"/>
  <c r="Y20" i="7"/>
  <c r="Y21" i="7"/>
  <c r="Z30" i="7"/>
  <c r="Y31" i="7"/>
  <c r="Y43" i="7"/>
  <c r="Y54" i="7"/>
  <c r="X32" i="7"/>
  <c r="Z7" i="14"/>
  <c r="Y53" i="14"/>
  <c r="X9" i="14"/>
  <c r="Z18" i="14"/>
  <c r="Y65" i="14"/>
  <c r="Z41" i="14"/>
  <c r="Y64" i="14"/>
  <c r="Y10" i="14"/>
  <c r="Y42" i="14"/>
  <c r="Z8" i="14"/>
  <c r="X32" i="14"/>
  <c r="Y9" i="14"/>
  <c r="Z29" i="14"/>
  <c r="Y32" i="14"/>
  <c r="Y54" i="14"/>
  <c r="Z62" i="14"/>
  <c r="Z63" i="14"/>
  <c r="X64" i="14"/>
  <c r="X65" i="14"/>
  <c r="Y31" i="14"/>
  <c r="X10" i="14"/>
  <c r="Z40" i="14"/>
  <c r="Z52" i="14"/>
  <c r="Y21" i="14"/>
  <c r="Z51" i="14"/>
  <c r="Z19" i="14"/>
  <c r="Y20" i="14"/>
  <c r="X20" i="14"/>
  <c r="Z30" i="14"/>
  <c r="Y43" i="14"/>
  <c r="X54" i="14"/>
  <c r="X31" i="14"/>
  <c r="X42" i="7"/>
  <c r="X20" i="7"/>
  <c r="X43" i="7"/>
  <c r="X21" i="7"/>
  <c r="X53" i="7"/>
  <c r="X31" i="7"/>
  <c r="X54" i="7"/>
  <c r="Y10" i="3"/>
  <c r="Z29" i="3"/>
  <c r="Z8" i="3"/>
  <c r="Y42" i="3"/>
  <c r="X42" i="14"/>
  <c r="X43" i="14"/>
  <c r="X21" i="14"/>
  <c r="X53" i="14"/>
  <c r="Z51" i="3"/>
  <c r="Z52" i="3"/>
  <c r="X10" i="3"/>
  <c r="Y9" i="3"/>
  <c r="Z18" i="3"/>
  <c r="Z19" i="3"/>
  <c r="Y20" i="3"/>
  <c r="Z30" i="3"/>
  <c r="Y31" i="3"/>
  <c r="Y43" i="3"/>
  <c r="Y54" i="3"/>
  <c r="X32" i="3"/>
  <c r="Z40" i="3"/>
  <c r="Z41" i="3"/>
  <c r="X42" i="3"/>
  <c r="Y21" i="3"/>
  <c r="Y53" i="3"/>
  <c r="X9" i="3"/>
  <c r="X20" i="3"/>
  <c r="X43" i="3"/>
  <c r="X21" i="3"/>
  <c r="X53" i="3"/>
  <c r="X31" i="3"/>
  <c r="X54" i="3"/>
  <c r="Z51" i="13"/>
  <c r="Y32" i="13"/>
  <c r="Z7" i="13"/>
  <c r="Y54" i="13"/>
  <c r="Z8" i="13"/>
  <c r="Y10" i="13"/>
  <c r="X20" i="13"/>
  <c r="Y31" i="13"/>
  <c r="X10" i="13"/>
  <c r="Z18" i="13"/>
  <c r="Z19" i="13"/>
  <c r="Y9" i="13"/>
  <c r="Z30" i="13"/>
  <c r="X43" i="13"/>
  <c r="X32" i="13"/>
  <c r="X53" i="13"/>
  <c r="Z40" i="13"/>
  <c r="Z41" i="13"/>
  <c r="Y42" i="13"/>
  <c r="Z52" i="13"/>
  <c r="Y21" i="13"/>
  <c r="Y53" i="13"/>
  <c r="X9" i="13"/>
  <c r="X42" i="13"/>
  <c r="Y20" i="13"/>
  <c r="Y43" i="13"/>
  <c r="X21" i="13"/>
  <c r="X31" i="13"/>
  <c r="X54" i="13"/>
  <c r="Z41" i="6"/>
  <c r="Z18" i="6"/>
  <c r="Z7" i="6"/>
  <c r="Y43" i="6"/>
  <c r="Z52" i="6"/>
  <c r="X53" i="6"/>
  <c r="Y32" i="6"/>
  <c r="Y10" i="6"/>
  <c r="Z19" i="6"/>
  <c r="X43" i="6"/>
  <c r="Y20" i="6"/>
  <c r="Z30" i="6"/>
  <c r="Y31" i="6"/>
  <c r="Y54" i="6"/>
  <c r="Z8" i="6"/>
  <c r="Y42" i="6"/>
  <c r="Y9" i="6"/>
  <c r="X42" i="6"/>
  <c r="Y21" i="6"/>
  <c r="Y53" i="6"/>
  <c r="X54" i="6"/>
  <c r="X31" i="6"/>
  <c r="X32" i="6"/>
  <c r="X20" i="6"/>
  <c r="X21" i="6"/>
  <c r="Y19" i="12"/>
  <c r="Z29" i="12"/>
  <c r="Z28" i="12"/>
  <c r="Z17" i="12"/>
  <c r="Z6" i="12"/>
  <c r="X30" i="12"/>
  <c r="Y9" i="12"/>
  <c r="X9" i="6"/>
  <c r="X10" i="6"/>
  <c r="Y30" i="12"/>
  <c r="Z18" i="12"/>
  <c r="X19" i="12"/>
  <c r="Z7" i="12"/>
  <c r="Y31" i="12"/>
  <c r="Z62" i="12"/>
  <c r="Y63" i="12"/>
  <c r="Y20" i="12"/>
  <c r="X8" i="12"/>
  <c r="X9" i="12"/>
  <c r="X20" i="12"/>
  <c r="X31" i="12"/>
  <c r="X42" i="12"/>
  <c r="Z39" i="12"/>
  <c r="Z40" i="12"/>
  <c r="X63" i="12"/>
  <c r="X64" i="12"/>
  <c r="Y52" i="12"/>
  <c r="Y42" i="12"/>
  <c r="Y53" i="12"/>
  <c r="Y41" i="12"/>
  <c r="Z51" i="12"/>
  <c r="X52" i="12"/>
  <c r="X41" i="12"/>
  <c r="X53" i="12"/>
  <c r="Y76" i="11"/>
  <c r="Z74" i="11"/>
  <c r="X75" i="11"/>
  <c r="Y75" i="11"/>
  <c r="X76" i="11"/>
  <c r="Z62" i="11"/>
  <c r="Y54" i="11"/>
  <c r="Z52" i="11"/>
  <c r="Y53" i="11"/>
  <c r="Z63" i="11"/>
  <c r="Y9" i="11"/>
  <c r="Y64" i="11"/>
  <c r="Y65" i="11"/>
  <c r="X64" i="11"/>
  <c r="X53" i="11"/>
  <c r="X54" i="11"/>
  <c r="Y43" i="11"/>
  <c r="Z8" i="11"/>
  <c r="Z40" i="11"/>
  <c r="Y20" i="11"/>
  <c r="X31" i="11"/>
  <c r="Z18" i="11"/>
  <c r="X21" i="11"/>
  <c r="Z30" i="11"/>
  <c r="Z29" i="11"/>
  <c r="Y21" i="11"/>
  <c r="Y10" i="11"/>
  <c r="Y31" i="11"/>
  <c r="Y32" i="11"/>
  <c r="Z41" i="11"/>
  <c r="Z7" i="11"/>
  <c r="Y42" i="11"/>
  <c r="Z19" i="11"/>
  <c r="Z42" i="5"/>
  <c r="AA128" i="5"/>
  <c r="AB126" i="5"/>
  <c r="AA31" i="5"/>
  <c r="AA10" i="5"/>
  <c r="AA127" i="5"/>
  <c r="X9" i="11"/>
  <c r="X32" i="11"/>
  <c r="X10" i="11"/>
  <c r="X42" i="11"/>
  <c r="X20" i="11"/>
  <c r="X43" i="11"/>
  <c r="Z127" i="5"/>
  <c r="Z128" i="5"/>
  <c r="AB74" i="5"/>
  <c r="AA75" i="5"/>
  <c r="Z75" i="5"/>
  <c r="Z76" i="5"/>
  <c r="AA65" i="5"/>
  <c r="AB62" i="5"/>
  <c r="AA21" i="5"/>
  <c r="AA43" i="5"/>
  <c r="AB30" i="5"/>
  <c r="AB40" i="5"/>
  <c r="Z21" i="5"/>
  <c r="AB18" i="5"/>
  <c r="AB19" i="5"/>
  <c r="AB29" i="5"/>
  <c r="AB41" i="5"/>
  <c r="AB8" i="5"/>
  <c r="AB52" i="5"/>
  <c r="AA32" i="5"/>
  <c r="Z43" i="5"/>
  <c r="AA9" i="5"/>
  <c r="AB63" i="5"/>
  <c r="AB51" i="5"/>
  <c r="AA53" i="5"/>
  <c r="AA64" i="5"/>
  <c r="AA54" i="5"/>
  <c r="AA42" i="5"/>
  <c r="AA20" i="5"/>
  <c r="AB10" i="9"/>
  <c r="AD18" i="9"/>
  <c r="Z53" i="5"/>
  <c r="Z31" i="5"/>
  <c r="Z54" i="5"/>
  <c r="Z20" i="5"/>
  <c r="Z9" i="5"/>
  <c r="Z32" i="5"/>
  <c r="Z10" i="5"/>
  <c r="Z64" i="5"/>
  <c r="Z65" i="5"/>
  <c r="AD62" i="9"/>
  <c r="AC20" i="9"/>
  <c r="AC21" i="9"/>
  <c r="AB64" i="9"/>
  <c r="AC43" i="9"/>
  <c r="AD63" i="9"/>
  <c r="AC64" i="9"/>
  <c r="AC9" i="9"/>
  <c r="AC54" i="9"/>
  <c r="AB53" i="9"/>
  <c r="AD52" i="9"/>
  <c r="AD41" i="9"/>
  <c r="AD29" i="9"/>
  <c r="AD30" i="9"/>
  <c r="AC32" i="9"/>
  <c r="AB21" i="9"/>
  <c r="AD19" i="9"/>
  <c r="AD7" i="9"/>
  <c r="AD8" i="9"/>
  <c r="AB65" i="9"/>
  <c r="AB54" i="9"/>
  <c r="AB31" i="9"/>
  <c r="AC10" i="9"/>
  <c r="AB42" i="9"/>
  <c r="AB9" i="9"/>
  <c r="AB32" i="9"/>
  <c r="AB20" i="9"/>
  <c r="AB43" i="9"/>
  <c r="AA74" i="2"/>
  <c r="AA29" i="2"/>
  <c r="AA50" i="2"/>
  <c r="AA51" i="2"/>
  <c r="Z52" i="2"/>
  <c r="Z76" i="2"/>
  <c r="Z75" i="2"/>
  <c r="Z53" i="2"/>
  <c r="Y75" i="2"/>
  <c r="Y76" i="2"/>
  <c r="Y64" i="2"/>
  <c r="Z87" i="2"/>
  <c r="Y52" i="2"/>
  <c r="AA40" i="2"/>
  <c r="Y53" i="2"/>
  <c r="AA62" i="2"/>
  <c r="Y65" i="2"/>
  <c r="Z65" i="2"/>
  <c r="Y86" i="2"/>
  <c r="Z64" i="2"/>
  <c r="AA84" i="2"/>
  <c r="Z42" i="2"/>
  <c r="AA85" i="2"/>
  <c r="Z43" i="2"/>
  <c r="AA18" i="2"/>
  <c r="Z32" i="2"/>
  <c r="Z21" i="2"/>
  <c r="AA63" i="2"/>
  <c r="Z86" i="2"/>
  <c r="Y87" i="2"/>
  <c r="AA41" i="2"/>
  <c r="Y42" i="2"/>
  <c r="Y43" i="2"/>
  <c r="AA30" i="2"/>
  <c r="Z10" i="2"/>
  <c r="AA7" i="2"/>
  <c r="Z31" i="2"/>
  <c r="Y31" i="2"/>
  <c r="Y32" i="2"/>
  <c r="Y9" i="2"/>
  <c r="Z9" i="2"/>
  <c r="AA19" i="2"/>
  <c r="Z20" i="2"/>
  <c r="Y20" i="2"/>
  <c r="Y21" i="2"/>
  <c r="AA8" i="2"/>
  <c r="Y10" i="2"/>
  <c r="L258" i="2"/>
  <c r="K258" i="2"/>
  <c r="B7" i="14"/>
  <c r="B8" i="14"/>
  <c r="B18" i="14"/>
  <c r="B19" i="14"/>
  <c r="B29" i="14"/>
  <c r="B30" i="14"/>
  <c r="B40" i="14"/>
  <c r="B41" i="14"/>
  <c r="K8" i="14"/>
  <c r="J8" i="14"/>
  <c r="I8" i="14"/>
  <c r="H8" i="14"/>
  <c r="G8" i="14"/>
  <c r="F8" i="14"/>
  <c r="E8" i="14"/>
  <c r="D8" i="14"/>
  <c r="C8" i="14"/>
  <c r="K7" i="14"/>
  <c r="J7" i="14"/>
  <c r="I7" i="14"/>
  <c r="H7" i="14"/>
  <c r="G7" i="14"/>
  <c r="F7" i="14"/>
  <c r="E7" i="14"/>
  <c r="D7" i="14"/>
  <c r="C7" i="14"/>
  <c r="L6" i="14"/>
  <c r="L5" i="14"/>
  <c r="L4" i="14"/>
  <c r="K19" i="14"/>
  <c r="J19" i="14"/>
  <c r="I19" i="14"/>
  <c r="H19" i="14"/>
  <c r="G19" i="14"/>
  <c r="F19" i="14"/>
  <c r="E19" i="14"/>
  <c r="D19" i="14"/>
  <c r="C19" i="14"/>
  <c r="K18" i="14"/>
  <c r="J18" i="14"/>
  <c r="I18" i="14"/>
  <c r="H18" i="14"/>
  <c r="G18" i="14"/>
  <c r="F18" i="14"/>
  <c r="E18" i="14"/>
  <c r="D18" i="14"/>
  <c r="C18" i="14"/>
  <c r="L17" i="14"/>
  <c r="L16" i="14"/>
  <c r="L15" i="14"/>
  <c r="K30" i="14"/>
  <c r="J30" i="14"/>
  <c r="I30" i="14"/>
  <c r="H30" i="14"/>
  <c r="G30" i="14"/>
  <c r="F30" i="14"/>
  <c r="E30" i="14"/>
  <c r="D30" i="14"/>
  <c r="C30" i="14"/>
  <c r="K29" i="14"/>
  <c r="J29" i="14"/>
  <c r="I29" i="14"/>
  <c r="H29" i="14"/>
  <c r="G29" i="14"/>
  <c r="F29" i="14"/>
  <c r="E29" i="14"/>
  <c r="D29" i="14"/>
  <c r="C29" i="14"/>
  <c r="L28" i="14"/>
  <c r="L27" i="14"/>
  <c r="L26" i="14"/>
  <c r="B51" i="14"/>
  <c r="B52" i="14"/>
  <c r="B8" i="13"/>
  <c r="B9" i="13"/>
  <c r="B19" i="13"/>
  <c r="B20" i="13"/>
  <c r="K9" i="13"/>
  <c r="J9" i="13"/>
  <c r="I9" i="13"/>
  <c r="H9" i="13"/>
  <c r="G9" i="13"/>
  <c r="F9" i="13"/>
  <c r="E9" i="13"/>
  <c r="D9" i="13"/>
  <c r="C9" i="13"/>
  <c r="K8" i="13"/>
  <c r="J8" i="13"/>
  <c r="I8" i="13"/>
  <c r="H8" i="13"/>
  <c r="G8" i="13"/>
  <c r="F8" i="13"/>
  <c r="E8" i="13"/>
  <c r="D8" i="13"/>
  <c r="C8" i="13"/>
  <c r="L7" i="13"/>
  <c r="L6" i="13"/>
  <c r="L5" i="13"/>
  <c r="B30" i="13"/>
  <c r="B31" i="13"/>
  <c r="B41" i="13"/>
  <c r="B42" i="13"/>
  <c r="B52" i="13"/>
  <c r="B53" i="13"/>
  <c r="K41" i="14"/>
  <c r="J41" i="14"/>
  <c r="I41" i="14"/>
  <c r="H41" i="14"/>
  <c r="G41" i="14"/>
  <c r="F41" i="14"/>
  <c r="E41" i="14"/>
  <c r="D41" i="14"/>
  <c r="C41" i="14"/>
  <c r="K40" i="14"/>
  <c r="J40" i="14"/>
  <c r="I40" i="14"/>
  <c r="H40" i="14"/>
  <c r="G40" i="14"/>
  <c r="F40" i="14"/>
  <c r="E40" i="14"/>
  <c r="D40" i="14"/>
  <c r="C40" i="14"/>
  <c r="L39" i="14"/>
  <c r="L38" i="14"/>
  <c r="L37" i="14"/>
  <c r="K52" i="14"/>
  <c r="J52" i="14"/>
  <c r="I52" i="14"/>
  <c r="H52" i="14"/>
  <c r="G52" i="14"/>
  <c r="F52" i="14"/>
  <c r="E52" i="14"/>
  <c r="D52" i="14"/>
  <c r="C52" i="14"/>
  <c r="K51" i="14"/>
  <c r="J51" i="14"/>
  <c r="I51" i="14"/>
  <c r="H51" i="14"/>
  <c r="G51" i="14"/>
  <c r="F51" i="14"/>
  <c r="E51" i="14"/>
  <c r="D51" i="14"/>
  <c r="C51" i="14"/>
  <c r="L50" i="14"/>
  <c r="L49" i="14"/>
  <c r="L48" i="14"/>
  <c r="K63" i="14"/>
  <c r="J63" i="14"/>
  <c r="I63" i="14"/>
  <c r="H63" i="14"/>
  <c r="G63" i="14"/>
  <c r="F63" i="14"/>
  <c r="E63" i="14"/>
  <c r="D63" i="14"/>
  <c r="C63" i="14"/>
  <c r="K62" i="14"/>
  <c r="J62" i="14"/>
  <c r="I62" i="14"/>
  <c r="H62" i="14"/>
  <c r="G62" i="14"/>
  <c r="F62" i="14"/>
  <c r="E62" i="14"/>
  <c r="D62" i="14"/>
  <c r="C62" i="14"/>
  <c r="L61" i="14"/>
  <c r="L60" i="14"/>
  <c r="L59" i="14"/>
  <c r="K20" i="13"/>
  <c r="J20" i="13"/>
  <c r="I20" i="13"/>
  <c r="H20" i="13"/>
  <c r="G20" i="13"/>
  <c r="F20" i="13"/>
  <c r="E20" i="13"/>
  <c r="D20" i="13"/>
  <c r="C20" i="13"/>
  <c r="K19" i="13"/>
  <c r="J19" i="13"/>
  <c r="I19" i="13"/>
  <c r="H19" i="13"/>
  <c r="G19" i="13"/>
  <c r="F19" i="13"/>
  <c r="E19" i="13"/>
  <c r="D19" i="13"/>
  <c r="C19" i="13"/>
  <c r="L18" i="13"/>
  <c r="L17" i="13"/>
  <c r="L16" i="13"/>
  <c r="K31" i="13"/>
  <c r="J31" i="13"/>
  <c r="I31" i="13"/>
  <c r="H31" i="13"/>
  <c r="G31" i="13"/>
  <c r="F31" i="13"/>
  <c r="E31" i="13"/>
  <c r="D31" i="13"/>
  <c r="C31" i="13"/>
  <c r="K30" i="13"/>
  <c r="J30" i="13"/>
  <c r="I30" i="13"/>
  <c r="H30" i="13"/>
  <c r="G30" i="13"/>
  <c r="F30" i="13"/>
  <c r="E30" i="13"/>
  <c r="D30" i="13"/>
  <c r="C30" i="13"/>
  <c r="L29" i="13"/>
  <c r="L28" i="13"/>
  <c r="L27" i="13"/>
  <c r="B8" i="12"/>
  <c r="B9" i="12"/>
  <c r="B19" i="12"/>
  <c r="B20" i="12"/>
  <c r="B30" i="12"/>
  <c r="B31" i="12"/>
  <c r="K42" i="13"/>
  <c r="J42" i="13"/>
  <c r="I42" i="13"/>
  <c r="H42" i="13"/>
  <c r="G42" i="13"/>
  <c r="F42" i="13"/>
  <c r="E42" i="13"/>
  <c r="D42" i="13"/>
  <c r="C42" i="13"/>
  <c r="K41" i="13"/>
  <c r="J41" i="13"/>
  <c r="I41" i="13"/>
  <c r="H41" i="13"/>
  <c r="G41" i="13"/>
  <c r="F41" i="13"/>
  <c r="E41" i="13"/>
  <c r="D41" i="13"/>
  <c r="C41" i="13"/>
  <c r="L40" i="13"/>
  <c r="L39" i="13"/>
  <c r="L38" i="13"/>
  <c r="K53" i="13"/>
  <c r="J53" i="13"/>
  <c r="I53" i="13"/>
  <c r="H53" i="13"/>
  <c r="G53" i="13"/>
  <c r="F53" i="13"/>
  <c r="E53" i="13"/>
  <c r="D53" i="13"/>
  <c r="C53" i="13"/>
  <c r="K52" i="13"/>
  <c r="J52" i="13"/>
  <c r="I52" i="13"/>
  <c r="H52" i="13"/>
  <c r="G52" i="13"/>
  <c r="F52" i="13"/>
  <c r="E52" i="13"/>
  <c r="D52" i="13"/>
  <c r="C52" i="13"/>
  <c r="L51" i="13"/>
  <c r="L50" i="13"/>
  <c r="L49" i="13"/>
  <c r="B41" i="12"/>
  <c r="B42" i="12"/>
  <c r="B52" i="12"/>
  <c r="B53" i="12"/>
  <c r="K9" i="12"/>
  <c r="J9" i="12"/>
  <c r="I9" i="12"/>
  <c r="H9" i="12"/>
  <c r="G9" i="12"/>
  <c r="F9" i="12"/>
  <c r="E9" i="12"/>
  <c r="D9" i="12"/>
  <c r="C9" i="12"/>
  <c r="K8" i="12"/>
  <c r="J8" i="12"/>
  <c r="I8" i="12"/>
  <c r="H8" i="12"/>
  <c r="G8" i="12"/>
  <c r="F8" i="12"/>
  <c r="E8" i="12"/>
  <c r="D8" i="12"/>
  <c r="C8" i="12"/>
  <c r="L7" i="12"/>
  <c r="L6" i="12"/>
  <c r="L5" i="12"/>
  <c r="K20" i="12"/>
  <c r="J20" i="12"/>
  <c r="I20" i="12"/>
  <c r="H20" i="12"/>
  <c r="G20" i="12"/>
  <c r="F20" i="12"/>
  <c r="E20" i="12"/>
  <c r="D20" i="12"/>
  <c r="C20" i="12"/>
  <c r="K19" i="12"/>
  <c r="J19" i="12"/>
  <c r="I19" i="12"/>
  <c r="H19" i="12"/>
  <c r="G19" i="12"/>
  <c r="F19" i="12"/>
  <c r="E19" i="12"/>
  <c r="D19" i="12"/>
  <c r="C19" i="12"/>
  <c r="L18" i="12"/>
  <c r="L17" i="12"/>
  <c r="L16" i="12"/>
  <c r="K31" i="12"/>
  <c r="J31" i="12"/>
  <c r="I31" i="12"/>
  <c r="H31" i="12"/>
  <c r="G31" i="12"/>
  <c r="F31" i="12"/>
  <c r="E31" i="12"/>
  <c r="D31" i="12"/>
  <c r="C31" i="12"/>
  <c r="K30" i="12"/>
  <c r="J30" i="12"/>
  <c r="I30" i="12"/>
  <c r="H30" i="12"/>
  <c r="G30" i="12"/>
  <c r="F30" i="12"/>
  <c r="E30" i="12"/>
  <c r="D30" i="12"/>
  <c r="C30" i="12"/>
  <c r="L29" i="12"/>
  <c r="L28" i="12"/>
  <c r="L27" i="12"/>
  <c r="K42" i="12"/>
  <c r="J42" i="12"/>
  <c r="I42" i="12"/>
  <c r="H42" i="12"/>
  <c r="G42" i="12"/>
  <c r="F42" i="12"/>
  <c r="E42" i="12"/>
  <c r="D42" i="12"/>
  <c r="C42" i="12"/>
  <c r="K41" i="12"/>
  <c r="J41" i="12"/>
  <c r="I41" i="12"/>
  <c r="H41" i="12"/>
  <c r="G41" i="12"/>
  <c r="F41" i="12"/>
  <c r="E41" i="12"/>
  <c r="D41" i="12"/>
  <c r="C41" i="12"/>
  <c r="L40" i="12"/>
  <c r="L39" i="12"/>
  <c r="L38" i="12"/>
  <c r="B6" i="11"/>
  <c r="B7" i="11"/>
  <c r="B39" i="11"/>
  <c r="B40" i="11"/>
  <c r="B50" i="11"/>
  <c r="B51" i="11"/>
  <c r="B73" i="7"/>
  <c r="B74" i="7"/>
  <c r="K74" i="7"/>
  <c r="J74" i="7"/>
  <c r="I74" i="7"/>
  <c r="H74" i="7"/>
  <c r="G74" i="7"/>
  <c r="F74" i="7"/>
  <c r="E74" i="7"/>
  <c r="D74" i="7"/>
  <c r="C74" i="7"/>
  <c r="K73" i="7"/>
  <c r="J73" i="7"/>
  <c r="I73" i="7"/>
  <c r="H73" i="7"/>
  <c r="G73" i="7"/>
  <c r="F73" i="7"/>
  <c r="E73" i="7"/>
  <c r="D73" i="7"/>
  <c r="C73" i="7"/>
  <c r="L72" i="7"/>
  <c r="L71" i="7"/>
  <c r="L70" i="7"/>
  <c r="B62" i="7"/>
  <c r="B63" i="7"/>
  <c r="K63" i="7"/>
  <c r="J63" i="7"/>
  <c r="I63" i="7"/>
  <c r="H63" i="7"/>
  <c r="G63" i="7"/>
  <c r="F63" i="7"/>
  <c r="E63" i="7"/>
  <c r="D63" i="7"/>
  <c r="C63" i="7"/>
  <c r="K62" i="7"/>
  <c r="J62" i="7"/>
  <c r="I62" i="7"/>
  <c r="H62" i="7"/>
  <c r="G62" i="7"/>
  <c r="F62" i="7"/>
  <c r="E62" i="7"/>
  <c r="D62" i="7"/>
  <c r="C62" i="7"/>
  <c r="L61" i="7"/>
  <c r="L60" i="7"/>
  <c r="L59" i="7"/>
  <c r="B95" i="7"/>
  <c r="B96" i="7"/>
  <c r="B84" i="14"/>
  <c r="B85" i="14"/>
  <c r="B73" i="14"/>
  <c r="B74" i="14"/>
  <c r="K85" i="14"/>
  <c r="J85" i="14"/>
  <c r="I85" i="14"/>
  <c r="H85" i="14"/>
  <c r="G85" i="14"/>
  <c r="F85" i="14"/>
  <c r="E85" i="14"/>
  <c r="D85" i="14"/>
  <c r="C85" i="14"/>
  <c r="K84" i="14"/>
  <c r="J84" i="14"/>
  <c r="I84" i="14"/>
  <c r="H84" i="14"/>
  <c r="G84" i="14"/>
  <c r="F84" i="14"/>
  <c r="E84" i="14"/>
  <c r="D84" i="14"/>
  <c r="C84" i="14"/>
  <c r="L83" i="14"/>
  <c r="L82" i="14"/>
  <c r="L81" i="14"/>
  <c r="K74" i="14"/>
  <c r="J74" i="14"/>
  <c r="I74" i="14"/>
  <c r="H74" i="14"/>
  <c r="G74" i="14"/>
  <c r="F74" i="14"/>
  <c r="E74" i="14"/>
  <c r="D74" i="14"/>
  <c r="C74" i="14"/>
  <c r="K73" i="14"/>
  <c r="J73" i="14"/>
  <c r="I73" i="14"/>
  <c r="H73" i="14"/>
  <c r="G73" i="14"/>
  <c r="F73" i="14"/>
  <c r="E73" i="14"/>
  <c r="D73" i="14"/>
  <c r="C73" i="14"/>
  <c r="L72" i="14"/>
  <c r="L71" i="14"/>
  <c r="L70" i="14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L95" i="13"/>
  <c r="L94" i="13"/>
  <c r="L93" i="13"/>
  <c r="B74" i="13"/>
  <c r="B75" i="13"/>
  <c r="B85" i="13"/>
  <c r="B86" i="13"/>
  <c r="K108" i="13"/>
  <c r="J108" i="13"/>
  <c r="I108" i="13"/>
  <c r="H108" i="13"/>
  <c r="G108" i="13"/>
  <c r="F108" i="13"/>
  <c r="E108" i="13"/>
  <c r="D108" i="13"/>
  <c r="C108" i="13"/>
  <c r="B108" i="13"/>
  <c r="K107" i="13"/>
  <c r="J107" i="13"/>
  <c r="I107" i="13"/>
  <c r="H107" i="13"/>
  <c r="G107" i="13"/>
  <c r="F107" i="13"/>
  <c r="E107" i="13"/>
  <c r="D107" i="13"/>
  <c r="C107" i="13"/>
  <c r="B107" i="13"/>
  <c r="L106" i="13"/>
  <c r="L105" i="13"/>
  <c r="L104" i="13"/>
  <c r="K86" i="13"/>
  <c r="J86" i="13"/>
  <c r="I86" i="13"/>
  <c r="H86" i="13"/>
  <c r="G86" i="13"/>
  <c r="F86" i="13"/>
  <c r="E86" i="13"/>
  <c r="D86" i="13"/>
  <c r="C86" i="13"/>
  <c r="K85" i="13"/>
  <c r="J85" i="13"/>
  <c r="I85" i="13"/>
  <c r="H85" i="13"/>
  <c r="G85" i="13"/>
  <c r="F85" i="13"/>
  <c r="E85" i="13"/>
  <c r="D85" i="13"/>
  <c r="C85" i="13"/>
  <c r="L84" i="13"/>
  <c r="L83" i="13"/>
  <c r="L82" i="13"/>
  <c r="K75" i="13"/>
  <c r="J75" i="13"/>
  <c r="I75" i="13"/>
  <c r="H75" i="13"/>
  <c r="G75" i="13"/>
  <c r="F75" i="13"/>
  <c r="E75" i="13"/>
  <c r="D75" i="13"/>
  <c r="C75" i="13"/>
  <c r="K74" i="13"/>
  <c r="J74" i="13"/>
  <c r="I74" i="13"/>
  <c r="H74" i="13"/>
  <c r="G74" i="13"/>
  <c r="F74" i="13"/>
  <c r="E74" i="13"/>
  <c r="D74" i="13"/>
  <c r="C74" i="13"/>
  <c r="L73" i="13"/>
  <c r="L72" i="13"/>
  <c r="L71" i="13"/>
  <c r="K64" i="13"/>
  <c r="J64" i="13"/>
  <c r="I64" i="13"/>
  <c r="H64" i="13"/>
  <c r="G64" i="13"/>
  <c r="F64" i="13"/>
  <c r="E64" i="13"/>
  <c r="D64" i="13"/>
  <c r="C64" i="13"/>
  <c r="K63" i="13"/>
  <c r="J63" i="13"/>
  <c r="I63" i="13"/>
  <c r="H63" i="13"/>
  <c r="G63" i="13"/>
  <c r="F63" i="13"/>
  <c r="E63" i="13"/>
  <c r="D63" i="13"/>
  <c r="C63" i="13"/>
  <c r="L62" i="13"/>
  <c r="L61" i="13"/>
  <c r="L60" i="13"/>
  <c r="B85" i="12"/>
  <c r="B86" i="12"/>
  <c r="K86" i="12"/>
  <c r="J86" i="12"/>
  <c r="I86" i="12"/>
  <c r="H86" i="12"/>
  <c r="G86" i="12"/>
  <c r="F86" i="12"/>
  <c r="E86" i="12"/>
  <c r="D86" i="12"/>
  <c r="C86" i="12"/>
  <c r="K85" i="12"/>
  <c r="J85" i="12"/>
  <c r="I85" i="12"/>
  <c r="H85" i="12"/>
  <c r="G85" i="12"/>
  <c r="F85" i="12"/>
  <c r="E85" i="12"/>
  <c r="D85" i="12"/>
  <c r="C85" i="12"/>
  <c r="L84" i="12"/>
  <c r="L83" i="12"/>
  <c r="L82" i="12"/>
  <c r="B107" i="12"/>
  <c r="B108" i="12"/>
  <c r="K108" i="12"/>
  <c r="J108" i="12"/>
  <c r="I108" i="12"/>
  <c r="H108" i="12"/>
  <c r="G108" i="12"/>
  <c r="F108" i="12"/>
  <c r="E108" i="12"/>
  <c r="D108" i="12"/>
  <c r="C108" i="12"/>
  <c r="K107" i="12"/>
  <c r="J107" i="12"/>
  <c r="I107" i="12"/>
  <c r="H107" i="12"/>
  <c r="G107" i="12"/>
  <c r="F107" i="12"/>
  <c r="E107" i="12"/>
  <c r="D107" i="12"/>
  <c r="C107" i="12"/>
  <c r="L106" i="12"/>
  <c r="L105" i="12"/>
  <c r="L104" i="12"/>
  <c r="B96" i="12"/>
  <c r="B97" i="12"/>
  <c r="K97" i="12"/>
  <c r="J97" i="12"/>
  <c r="I97" i="12"/>
  <c r="H97" i="12"/>
  <c r="G97" i="12"/>
  <c r="F97" i="12"/>
  <c r="E97" i="12"/>
  <c r="D97" i="12"/>
  <c r="C97" i="12"/>
  <c r="K96" i="12"/>
  <c r="J96" i="12"/>
  <c r="I96" i="12"/>
  <c r="H96" i="12"/>
  <c r="G96" i="12"/>
  <c r="F96" i="12"/>
  <c r="E96" i="12"/>
  <c r="D96" i="12"/>
  <c r="C96" i="12"/>
  <c r="L95" i="12"/>
  <c r="L94" i="12"/>
  <c r="L93" i="12"/>
  <c r="B74" i="12"/>
  <c r="B75" i="12"/>
  <c r="K75" i="12"/>
  <c r="J75" i="12"/>
  <c r="I75" i="12"/>
  <c r="H75" i="12"/>
  <c r="G75" i="12"/>
  <c r="F75" i="12"/>
  <c r="E75" i="12"/>
  <c r="D75" i="12"/>
  <c r="C75" i="12"/>
  <c r="K74" i="12"/>
  <c r="J74" i="12"/>
  <c r="I74" i="12"/>
  <c r="H74" i="12"/>
  <c r="G74" i="12"/>
  <c r="F74" i="12"/>
  <c r="E74" i="12"/>
  <c r="D74" i="12"/>
  <c r="C74" i="12"/>
  <c r="L73" i="12"/>
  <c r="L72" i="12"/>
  <c r="L71" i="12"/>
  <c r="K64" i="12"/>
  <c r="J64" i="12"/>
  <c r="I64" i="12"/>
  <c r="H64" i="12"/>
  <c r="G64" i="12"/>
  <c r="F64" i="12"/>
  <c r="E64" i="12"/>
  <c r="D64" i="12"/>
  <c r="C64" i="12"/>
  <c r="K63" i="12"/>
  <c r="J63" i="12"/>
  <c r="I63" i="12"/>
  <c r="H63" i="12"/>
  <c r="G63" i="12"/>
  <c r="F63" i="12"/>
  <c r="E63" i="12"/>
  <c r="D63" i="12"/>
  <c r="C63" i="12"/>
  <c r="L62" i="12"/>
  <c r="L61" i="12"/>
  <c r="L60" i="12"/>
  <c r="K53" i="12"/>
  <c r="J53" i="12"/>
  <c r="I53" i="12"/>
  <c r="H53" i="12"/>
  <c r="G53" i="12"/>
  <c r="F53" i="12"/>
  <c r="E53" i="12"/>
  <c r="D53" i="12"/>
  <c r="C53" i="12"/>
  <c r="K52" i="12"/>
  <c r="J52" i="12"/>
  <c r="I52" i="12"/>
  <c r="H52" i="12"/>
  <c r="G52" i="12"/>
  <c r="F52" i="12"/>
  <c r="E52" i="12"/>
  <c r="D52" i="12"/>
  <c r="C52" i="12"/>
  <c r="L51" i="12"/>
  <c r="L50" i="12"/>
  <c r="L49" i="12"/>
  <c r="B73" i="11"/>
  <c r="B74" i="11"/>
  <c r="K74" i="11"/>
  <c r="J74" i="11"/>
  <c r="I74" i="11"/>
  <c r="H74" i="11"/>
  <c r="G74" i="11"/>
  <c r="F74" i="11"/>
  <c r="E74" i="11"/>
  <c r="D74" i="11"/>
  <c r="C74" i="11"/>
  <c r="K73" i="11"/>
  <c r="J73" i="11"/>
  <c r="I73" i="11"/>
  <c r="H73" i="11"/>
  <c r="G73" i="11"/>
  <c r="F73" i="11"/>
  <c r="E73" i="11"/>
  <c r="D73" i="11"/>
  <c r="C73" i="11"/>
  <c r="L72" i="11"/>
  <c r="L71" i="11"/>
  <c r="L70" i="11"/>
  <c r="B83" i="11"/>
  <c r="B84" i="11"/>
  <c r="K84" i="11"/>
  <c r="J84" i="11"/>
  <c r="I84" i="11"/>
  <c r="H84" i="11"/>
  <c r="G84" i="11"/>
  <c r="F84" i="11"/>
  <c r="E84" i="11"/>
  <c r="D84" i="11"/>
  <c r="C84" i="11"/>
  <c r="K83" i="11"/>
  <c r="J83" i="11"/>
  <c r="I83" i="11"/>
  <c r="H83" i="11"/>
  <c r="G83" i="11"/>
  <c r="F83" i="11"/>
  <c r="E83" i="11"/>
  <c r="D83" i="11"/>
  <c r="C83" i="11"/>
  <c r="L82" i="11"/>
  <c r="L81" i="11"/>
  <c r="L80" i="11"/>
  <c r="B61" i="11"/>
  <c r="B62" i="11"/>
  <c r="K62" i="11"/>
  <c r="J62" i="11"/>
  <c r="I62" i="11"/>
  <c r="H62" i="11"/>
  <c r="G62" i="11"/>
  <c r="F62" i="11"/>
  <c r="E62" i="11"/>
  <c r="D62" i="11"/>
  <c r="C62" i="11"/>
  <c r="K61" i="11"/>
  <c r="J61" i="11"/>
  <c r="I61" i="11"/>
  <c r="H61" i="11"/>
  <c r="G61" i="11"/>
  <c r="F61" i="11"/>
  <c r="E61" i="11"/>
  <c r="D61" i="11"/>
  <c r="C61" i="11"/>
  <c r="L60" i="11"/>
  <c r="L59" i="11"/>
  <c r="L58" i="11"/>
  <c r="K51" i="11"/>
  <c r="J51" i="11"/>
  <c r="I51" i="11"/>
  <c r="H51" i="11"/>
  <c r="G51" i="11"/>
  <c r="F51" i="11"/>
  <c r="E51" i="11"/>
  <c r="D51" i="11"/>
  <c r="C51" i="11"/>
  <c r="K50" i="11"/>
  <c r="J50" i="11"/>
  <c r="I50" i="11"/>
  <c r="H50" i="11"/>
  <c r="G50" i="11"/>
  <c r="F50" i="11"/>
  <c r="E50" i="11"/>
  <c r="D50" i="11"/>
  <c r="C50" i="11"/>
  <c r="L49" i="11"/>
  <c r="L48" i="11"/>
  <c r="L47" i="11"/>
  <c r="K40" i="11"/>
  <c r="J40" i="11"/>
  <c r="I40" i="11"/>
  <c r="H40" i="11"/>
  <c r="G40" i="11"/>
  <c r="F40" i="11"/>
  <c r="E40" i="11"/>
  <c r="D40" i="11"/>
  <c r="C40" i="11"/>
  <c r="K39" i="11"/>
  <c r="J39" i="11"/>
  <c r="I39" i="11"/>
  <c r="H39" i="11"/>
  <c r="G39" i="11"/>
  <c r="F39" i="11"/>
  <c r="E39" i="11"/>
  <c r="D39" i="11"/>
  <c r="C39" i="11"/>
  <c r="L38" i="11"/>
  <c r="L37" i="11"/>
  <c r="L36" i="11"/>
  <c r="K29" i="11"/>
  <c r="J29" i="11"/>
  <c r="I29" i="11"/>
  <c r="H29" i="11"/>
  <c r="G29" i="11"/>
  <c r="F29" i="11"/>
  <c r="E29" i="11"/>
  <c r="D29" i="11"/>
  <c r="C29" i="11"/>
  <c r="K28" i="11"/>
  <c r="J28" i="11"/>
  <c r="I28" i="11"/>
  <c r="H28" i="11"/>
  <c r="G28" i="11"/>
  <c r="F28" i="11"/>
  <c r="E28" i="11"/>
  <c r="D28" i="11"/>
  <c r="C28" i="11"/>
  <c r="L27" i="11"/>
  <c r="L26" i="11"/>
  <c r="L25" i="11"/>
  <c r="K18" i="11"/>
  <c r="J18" i="11"/>
  <c r="I18" i="11"/>
  <c r="H18" i="11"/>
  <c r="G18" i="11"/>
  <c r="F18" i="11"/>
  <c r="E18" i="11"/>
  <c r="D18" i="11"/>
  <c r="C18" i="11"/>
  <c r="K17" i="11"/>
  <c r="J17" i="11"/>
  <c r="I17" i="11"/>
  <c r="H17" i="11"/>
  <c r="G17" i="11"/>
  <c r="F17" i="11"/>
  <c r="E17" i="11"/>
  <c r="D17" i="11"/>
  <c r="C17" i="11"/>
  <c r="L16" i="11"/>
  <c r="L15" i="11"/>
  <c r="L14" i="11"/>
  <c r="K7" i="11"/>
  <c r="J7" i="11"/>
  <c r="I7" i="11"/>
  <c r="H7" i="11"/>
  <c r="G7" i="11"/>
  <c r="F7" i="11"/>
  <c r="E7" i="11"/>
  <c r="D7" i="11"/>
  <c r="C7" i="11"/>
  <c r="K6" i="11"/>
  <c r="J6" i="11"/>
  <c r="I6" i="11"/>
  <c r="H6" i="11"/>
  <c r="G6" i="11"/>
  <c r="F6" i="11"/>
  <c r="E6" i="11"/>
  <c r="D6" i="11"/>
  <c r="C6" i="11"/>
  <c r="L5" i="11"/>
  <c r="L4" i="11"/>
  <c r="L3" i="11"/>
  <c r="B106" i="9"/>
  <c r="B107" i="9"/>
  <c r="K107" i="9"/>
  <c r="J107" i="9"/>
  <c r="I107" i="9"/>
  <c r="H107" i="9"/>
  <c r="G107" i="9"/>
  <c r="F107" i="9"/>
  <c r="E107" i="9"/>
  <c r="D107" i="9"/>
  <c r="C107" i="9"/>
  <c r="K106" i="9"/>
  <c r="J106" i="9"/>
  <c r="I106" i="9"/>
  <c r="H106" i="9"/>
  <c r="G106" i="9"/>
  <c r="F106" i="9"/>
  <c r="E106" i="9"/>
  <c r="D106" i="9"/>
  <c r="C106" i="9"/>
  <c r="L105" i="9"/>
  <c r="L104" i="9"/>
  <c r="L103" i="9"/>
  <c r="I92" i="1"/>
  <c r="H92" i="1"/>
  <c r="G92" i="1"/>
  <c r="F92" i="1"/>
  <c r="E92" i="1"/>
  <c r="I89" i="1"/>
  <c r="I93" i="1" s="1"/>
  <c r="H89" i="1"/>
  <c r="H93" i="1" s="1"/>
  <c r="G89" i="1"/>
  <c r="G93" i="1" s="1"/>
  <c r="F89" i="1"/>
  <c r="F93" i="1" s="1"/>
  <c r="E89" i="1"/>
  <c r="E93" i="1" s="1"/>
  <c r="K72" i="1"/>
  <c r="J72" i="1"/>
  <c r="I72" i="1"/>
  <c r="H72" i="1"/>
  <c r="F72" i="1"/>
  <c r="E72" i="1"/>
  <c r="D72" i="1"/>
  <c r="C72" i="1"/>
  <c r="B72" i="1"/>
  <c r="K69" i="1"/>
  <c r="K73" i="1" s="1"/>
  <c r="J69" i="1"/>
  <c r="J73" i="1" s="1"/>
  <c r="I69" i="1"/>
  <c r="I73" i="1" s="1"/>
  <c r="H69" i="1"/>
  <c r="H73" i="1" s="1"/>
  <c r="F69" i="1"/>
  <c r="F73" i="1" s="1"/>
  <c r="E69" i="1"/>
  <c r="E73" i="1" s="1"/>
  <c r="D69" i="1"/>
  <c r="D73" i="1" s="1"/>
  <c r="C69" i="1"/>
  <c r="C73" i="1" s="1"/>
  <c r="B69" i="1"/>
  <c r="B73" i="1" s="1"/>
  <c r="K50" i="1"/>
  <c r="J50" i="1"/>
  <c r="I50" i="1"/>
  <c r="H50" i="1"/>
  <c r="G50" i="1"/>
  <c r="F50" i="1"/>
  <c r="E50" i="1"/>
  <c r="D50" i="1"/>
  <c r="K47" i="1"/>
  <c r="K51" i="1" s="1"/>
  <c r="J47" i="1"/>
  <c r="J51" i="1" s="1"/>
  <c r="I47" i="1"/>
  <c r="I51" i="1" s="1"/>
  <c r="H47" i="1"/>
  <c r="H51" i="1" s="1"/>
  <c r="G47" i="1"/>
  <c r="G51" i="1" s="1"/>
  <c r="F47" i="1"/>
  <c r="F51" i="1" s="1"/>
  <c r="E47" i="1"/>
  <c r="E51" i="1" s="1"/>
  <c r="D47" i="1"/>
  <c r="D51" i="1" s="1"/>
  <c r="I28" i="1"/>
  <c r="H28" i="1"/>
  <c r="G28" i="1"/>
  <c r="E28" i="1"/>
  <c r="D28" i="1"/>
  <c r="C28" i="1"/>
  <c r="I25" i="1"/>
  <c r="I29" i="1" s="1"/>
  <c r="H25" i="1"/>
  <c r="H29" i="1" s="1"/>
  <c r="G25" i="1"/>
  <c r="G29" i="1" s="1"/>
  <c r="E25" i="1"/>
  <c r="E29" i="1" s="1"/>
  <c r="D25" i="1"/>
  <c r="D29" i="1" s="1"/>
  <c r="C25" i="1"/>
  <c r="C29" i="1" s="1"/>
  <c r="B84" i="9"/>
  <c r="B85" i="9"/>
  <c r="K85" i="9"/>
  <c r="J85" i="9"/>
  <c r="I85" i="9"/>
  <c r="H85" i="9"/>
  <c r="G85" i="9"/>
  <c r="F85" i="9"/>
  <c r="E85" i="9"/>
  <c r="D85" i="9"/>
  <c r="C85" i="9"/>
  <c r="K84" i="9"/>
  <c r="J84" i="9"/>
  <c r="I84" i="9"/>
  <c r="H84" i="9"/>
  <c r="G84" i="9"/>
  <c r="F84" i="9"/>
  <c r="E84" i="9"/>
  <c r="D84" i="9"/>
  <c r="C84" i="9"/>
  <c r="L83" i="9"/>
  <c r="L82" i="9"/>
  <c r="L81" i="9"/>
  <c r="K6" i="1"/>
  <c r="K3" i="1"/>
  <c r="K7" i="1" s="1"/>
  <c r="I6" i="1"/>
  <c r="I3" i="1"/>
  <c r="I7" i="1" s="1"/>
  <c r="B117" i="9"/>
  <c r="B118" i="9"/>
  <c r="B95" i="9"/>
  <c r="B96" i="9"/>
  <c r="B73" i="9"/>
  <c r="B74" i="9"/>
  <c r="B62" i="9"/>
  <c r="B63" i="9"/>
  <c r="K118" i="9"/>
  <c r="J118" i="9"/>
  <c r="I118" i="9"/>
  <c r="H118" i="9"/>
  <c r="G118" i="9"/>
  <c r="F118" i="9"/>
  <c r="E118" i="9"/>
  <c r="D118" i="9"/>
  <c r="C118" i="9"/>
  <c r="K117" i="9"/>
  <c r="J117" i="9"/>
  <c r="I117" i="9"/>
  <c r="H117" i="9"/>
  <c r="G117" i="9"/>
  <c r="F117" i="9"/>
  <c r="E117" i="9"/>
  <c r="D117" i="9"/>
  <c r="C117" i="9"/>
  <c r="L116" i="9"/>
  <c r="L115" i="9"/>
  <c r="L114" i="9"/>
  <c r="K96" i="9"/>
  <c r="J96" i="9"/>
  <c r="I96" i="9"/>
  <c r="H96" i="9"/>
  <c r="G96" i="9"/>
  <c r="F96" i="9"/>
  <c r="E96" i="9"/>
  <c r="D96" i="9"/>
  <c r="C96" i="9"/>
  <c r="K95" i="9"/>
  <c r="J95" i="9"/>
  <c r="I95" i="9"/>
  <c r="H95" i="9"/>
  <c r="G95" i="9"/>
  <c r="F95" i="9"/>
  <c r="E95" i="9"/>
  <c r="D95" i="9"/>
  <c r="C95" i="9"/>
  <c r="L94" i="9"/>
  <c r="L93" i="9"/>
  <c r="L92" i="9"/>
  <c r="K74" i="9"/>
  <c r="J74" i="9"/>
  <c r="I74" i="9"/>
  <c r="H74" i="9"/>
  <c r="G74" i="9"/>
  <c r="F74" i="9"/>
  <c r="E74" i="9"/>
  <c r="D74" i="9"/>
  <c r="C74" i="9"/>
  <c r="K73" i="9"/>
  <c r="J73" i="9"/>
  <c r="I73" i="9"/>
  <c r="H73" i="9"/>
  <c r="G73" i="9"/>
  <c r="F73" i="9"/>
  <c r="E73" i="9"/>
  <c r="D73" i="9"/>
  <c r="C73" i="9"/>
  <c r="L72" i="9"/>
  <c r="L71" i="9"/>
  <c r="L70" i="9"/>
  <c r="B51" i="9"/>
  <c r="B52" i="9"/>
  <c r="B40" i="9"/>
  <c r="B41" i="9"/>
  <c r="B29" i="9"/>
  <c r="B30" i="9"/>
  <c r="B18" i="9"/>
  <c r="B19" i="9"/>
  <c r="B7" i="9"/>
  <c r="B8" i="9"/>
  <c r="C7" i="9"/>
  <c r="D7" i="9"/>
  <c r="E7" i="9"/>
  <c r="F7" i="9"/>
  <c r="G7" i="9"/>
  <c r="H7" i="9"/>
  <c r="I7" i="9"/>
  <c r="J7" i="9"/>
  <c r="K7" i="9"/>
  <c r="C8" i="9"/>
  <c r="D8" i="9"/>
  <c r="E8" i="9"/>
  <c r="F8" i="9"/>
  <c r="G8" i="9"/>
  <c r="H8" i="9"/>
  <c r="I8" i="9"/>
  <c r="J8" i="9"/>
  <c r="K8" i="9"/>
  <c r="L6" i="1"/>
  <c r="J6" i="1"/>
  <c r="H6" i="1"/>
  <c r="G6" i="1"/>
  <c r="F6" i="1"/>
  <c r="E6" i="1"/>
  <c r="D6" i="1"/>
  <c r="C6" i="1"/>
  <c r="B6" i="1"/>
  <c r="L3" i="1"/>
  <c r="L7" i="1" s="1"/>
  <c r="J3" i="1"/>
  <c r="J7" i="1" s="1"/>
  <c r="H3" i="1"/>
  <c r="H7" i="1" s="1"/>
  <c r="G3" i="1"/>
  <c r="G7" i="1" s="1"/>
  <c r="F3" i="1"/>
  <c r="F7" i="1" s="1"/>
  <c r="E3" i="1"/>
  <c r="E7" i="1" s="1"/>
  <c r="D3" i="1"/>
  <c r="D7" i="1" s="1"/>
  <c r="C3" i="1"/>
  <c r="C7" i="1" s="1"/>
  <c r="B3" i="1"/>
  <c r="B7" i="1" s="1"/>
  <c r="B13" i="1"/>
  <c r="B17" i="1" s="1"/>
  <c r="C13" i="1"/>
  <c r="C17" i="1" s="1"/>
  <c r="D13" i="1"/>
  <c r="D17" i="1" s="1"/>
  <c r="E13" i="1"/>
  <c r="E17" i="1" s="1"/>
  <c r="I13" i="1"/>
  <c r="I17" i="1" s="1"/>
  <c r="J13" i="1"/>
  <c r="J17" i="1" s="1"/>
  <c r="K13" i="1"/>
  <c r="K17" i="1" s="1"/>
  <c r="L13" i="1"/>
  <c r="L17" i="1" s="1"/>
  <c r="M13" i="1"/>
  <c r="M17" i="1" s="1"/>
  <c r="B16" i="1"/>
  <c r="C16" i="1"/>
  <c r="D16" i="1"/>
  <c r="E16" i="1"/>
  <c r="I16" i="1"/>
  <c r="J16" i="1"/>
  <c r="K16" i="1"/>
  <c r="L16" i="1"/>
  <c r="M16" i="1"/>
  <c r="K63" i="9"/>
  <c r="J63" i="9"/>
  <c r="I63" i="9"/>
  <c r="H63" i="9"/>
  <c r="G63" i="9"/>
  <c r="F63" i="9"/>
  <c r="E63" i="9"/>
  <c r="D63" i="9"/>
  <c r="C63" i="9"/>
  <c r="K62" i="9"/>
  <c r="J62" i="9"/>
  <c r="I62" i="9"/>
  <c r="H62" i="9"/>
  <c r="G62" i="9"/>
  <c r="F62" i="9"/>
  <c r="E62" i="9"/>
  <c r="D62" i="9"/>
  <c r="C62" i="9"/>
  <c r="L61" i="9"/>
  <c r="L60" i="9"/>
  <c r="L59" i="9"/>
  <c r="K52" i="9"/>
  <c r="J52" i="9"/>
  <c r="I52" i="9"/>
  <c r="H52" i="9"/>
  <c r="G52" i="9"/>
  <c r="F52" i="9"/>
  <c r="E52" i="9"/>
  <c r="D52" i="9"/>
  <c r="C52" i="9"/>
  <c r="K51" i="9"/>
  <c r="J51" i="9"/>
  <c r="I51" i="9"/>
  <c r="H51" i="9"/>
  <c r="G51" i="9"/>
  <c r="F51" i="9"/>
  <c r="E51" i="9"/>
  <c r="D51" i="9"/>
  <c r="C51" i="9"/>
  <c r="L50" i="9"/>
  <c r="L49" i="9"/>
  <c r="L48" i="9"/>
  <c r="K41" i="9"/>
  <c r="J41" i="9"/>
  <c r="I41" i="9"/>
  <c r="H41" i="9"/>
  <c r="G41" i="9"/>
  <c r="F41" i="9"/>
  <c r="E41" i="9"/>
  <c r="D41" i="9"/>
  <c r="C41" i="9"/>
  <c r="K40" i="9"/>
  <c r="J40" i="9"/>
  <c r="I40" i="9"/>
  <c r="H40" i="9"/>
  <c r="G40" i="9"/>
  <c r="F40" i="9"/>
  <c r="E40" i="9"/>
  <c r="D40" i="9"/>
  <c r="C40" i="9"/>
  <c r="L39" i="9"/>
  <c r="L38" i="9"/>
  <c r="L37" i="9"/>
  <c r="K30" i="9"/>
  <c r="J30" i="9"/>
  <c r="I30" i="9"/>
  <c r="H30" i="9"/>
  <c r="G30" i="9"/>
  <c r="F30" i="9"/>
  <c r="E30" i="9"/>
  <c r="D30" i="9"/>
  <c r="C30" i="9"/>
  <c r="K29" i="9"/>
  <c r="J29" i="9"/>
  <c r="I29" i="9"/>
  <c r="H29" i="9"/>
  <c r="G29" i="9"/>
  <c r="F29" i="9"/>
  <c r="E29" i="9"/>
  <c r="D29" i="9"/>
  <c r="C29" i="9"/>
  <c r="L28" i="9"/>
  <c r="L27" i="9"/>
  <c r="L26" i="9"/>
  <c r="K19" i="9"/>
  <c r="J19" i="9"/>
  <c r="I19" i="9"/>
  <c r="H19" i="9"/>
  <c r="G19" i="9"/>
  <c r="F19" i="9"/>
  <c r="E19" i="9"/>
  <c r="D19" i="9"/>
  <c r="C19" i="9"/>
  <c r="K18" i="9"/>
  <c r="J18" i="9"/>
  <c r="I18" i="9"/>
  <c r="H18" i="9"/>
  <c r="G18" i="9"/>
  <c r="F18" i="9"/>
  <c r="E18" i="9"/>
  <c r="D18" i="9"/>
  <c r="C18" i="9"/>
  <c r="L17" i="9"/>
  <c r="L16" i="9"/>
  <c r="L15" i="9"/>
  <c r="L6" i="9"/>
  <c r="L5" i="9"/>
  <c r="L4" i="9"/>
  <c r="L126" i="8"/>
  <c r="L125" i="8"/>
  <c r="L120" i="8"/>
  <c r="L119" i="8"/>
  <c r="L108" i="8"/>
  <c r="L107" i="8"/>
  <c r="L102" i="8"/>
  <c r="L101" i="8"/>
  <c r="L94" i="8"/>
  <c r="L93" i="8"/>
  <c r="L88" i="8"/>
  <c r="L87" i="8"/>
  <c r="L82" i="8"/>
  <c r="L81" i="8"/>
  <c r="L76" i="8"/>
  <c r="L75" i="8"/>
  <c r="L70" i="8"/>
  <c r="L69" i="8"/>
  <c r="L62" i="8"/>
  <c r="L61" i="8"/>
  <c r="L56" i="8"/>
  <c r="L55" i="8"/>
  <c r="L50" i="8"/>
  <c r="L49" i="8"/>
  <c r="L44" i="8"/>
  <c r="L43" i="8"/>
  <c r="L38" i="8"/>
  <c r="L37" i="8"/>
  <c r="L30" i="8"/>
  <c r="L29" i="8"/>
  <c r="L24" i="8"/>
  <c r="L23" i="8"/>
  <c r="L18" i="8"/>
  <c r="L17" i="8"/>
  <c r="L12" i="8"/>
  <c r="L11" i="8"/>
  <c r="L6" i="8"/>
  <c r="L5" i="8"/>
  <c r="K63" i="4"/>
  <c r="J63" i="4"/>
  <c r="I63" i="4"/>
  <c r="H63" i="4"/>
  <c r="G63" i="4"/>
  <c r="F63" i="4"/>
  <c r="E63" i="4"/>
  <c r="D63" i="4"/>
  <c r="C63" i="4"/>
  <c r="B63" i="4"/>
  <c r="K62" i="4"/>
  <c r="J62" i="4"/>
  <c r="I62" i="4"/>
  <c r="H62" i="4"/>
  <c r="G62" i="4"/>
  <c r="F62" i="4"/>
  <c r="E62" i="4"/>
  <c r="D62" i="4"/>
  <c r="C62" i="4"/>
  <c r="B62" i="4"/>
  <c r="L61" i="4"/>
  <c r="L60" i="4"/>
  <c r="L59" i="4"/>
  <c r="K52" i="4"/>
  <c r="J52" i="4"/>
  <c r="I52" i="4"/>
  <c r="H52" i="4"/>
  <c r="G52" i="4"/>
  <c r="F52" i="4"/>
  <c r="E52" i="4"/>
  <c r="D52" i="4"/>
  <c r="C52" i="4"/>
  <c r="B52" i="4"/>
  <c r="K51" i="4"/>
  <c r="J51" i="4"/>
  <c r="I51" i="4"/>
  <c r="H51" i="4"/>
  <c r="G51" i="4"/>
  <c r="F51" i="4"/>
  <c r="E51" i="4"/>
  <c r="D51" i="4"/>
  <c r="C51" i="4"/>
  <c r="B51" i="4"/>
  <c r="M53" i="4" s="1"/>
  <c r="L50" i="4"/>
  <c r="L49" i="4"/>
  <c r="L48" i="4"/>
  <c r="K41" i="4"/>
  <c r="J41" i="4"/>
  <c r="I41" i="4"/>
  <c r="H41" i="4"/>
  <c r="G41" i="4"/>
  <c r="F41" i="4"/>
  <c r="E41" i="4"/>
  <c r="D41" i="4"/>
  <c r="C41" i="4"/>
  <c r="B41" i="4"/>
  <c r="K40" i="4"/>
  <c r="J40" i="4"/>
  <c r="I40" i="4"/>
  <c r="H40" i="4"/>
  <c r="G40" i="4"/>
  <c r="F40" i="4"/>
  <c r="E40" i="4"/>
  <c r="D40" i="4"/>
  <c r="C40" i="4"/>
  <c r="B40" i="4"/>
  <c r="L39" i="4"/>
  <c r="L38" i="4"/>
  <c r="L40" i="4" s="1"/>
  <c r="L37" i="4"/>
  <c r="K30" i="4"/>
  <c r="J30" i="4"/>
  <c r="I30" i="4"/>
  <c r="H30" i="4"/>
  <c r="G30" i="4"/>
  <c r="F30" i="4"/>
  <c r="E30" i="4"/>
  <c r="D30" i="4"/>
  <c r="C30" i="4"/>
  <c r="B30" i="4"/>
  <c r="K29" i="4"/>
  <c r="J29" i="4"/>
  <c r="I29" i="4"/>
  <c r="H29" i="4"/>
  <c r="G29" i="4"/>
  <c r="F29" i="4"/>
  <c r="E29" i="4"/>
  <c r="D29" i="4"/>
  <c r="C29" i="4"/>
  <c r="B29" i="4"/>
  <c r="L28" i="4"/>
  <c r="L30" i="4" s="1"/>
  <c r="L27" i="4"/>
  <c r="L29" i="4" s="1"/>
  <c r="L26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L17" i="4"/>
  <c r="L16" i="4"/>
  <c r="L15" i="4"/>
  <c r="L18" i="4" s="1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L6" i="4"/>
  <c r="L5" i="4"/>
  <c r="L4" i="4"/>
  <c r="K96" i="7"/>
  <c r="J96" i="7"/>
  <c r="I96" i="7"/>
  <c r="H96" i="7"/>
  <c r="G96" i="7"/>
  <c r="F96" i="7"/>
  <c r="E96" i="7"/>
  <c r="D96" i="7"/>
  <c r="C96" i="7"/>
  <c r="K95" i="7"/>
  <c r="J95" i="7"/>
  <c r="I95" i="7"/>
  <c r="H95" i="7"/>
  <c r="G95" i="7"/>
  <c r="F95" i="7"/>
  <c r="E95" i="7"/>
  <c r="D95" i="7"/>
  <c r="C95" i="7"/>
  <c r="L94" i="7"/>
  <c r="L93" i="7"/>
  <c r="L92" i="7"/>
  <c r="K85" i="7"/>
  <c r="J85" i="7"/>
  <c r="I85" i="7"/>
  <c r="H85" i="7"/>
  <c r="G85" i="7"/>
  <c r="F85" i="7"/>
  <c r="E85" i="7"/>
  <c r="D85" i="7"/>
  <c r="C85" i="7"/>
  <c r="B85" i="7"/>
  <c r="K84" i="7"/>
  <c r="J84" i="7"/>
  <c r="I84" i="7"/>
  <c r="H84" i="7"/>
  <c r="G84" i="7"/>
  <c r="F84" i="7"/>
  <c r="E84" i="7"/>
  <c r="D84" i="7"/>
  <c r="C84" i="7"/>
  <c r="B84" i="7"/>
  <c r="L83" i="7"/>
  <c r="L82" i="7"/>
  <c r="L81" i="7"/>
  <c r="K52" i="7"/>
  <c r="J52" i="7"/>
  <c r="I52" i="7"/>
  <c r="H52" i="7"/>
  <c r="G52" i="7"/>
  <c r="F52" i="7"/>
  <c r="E52" i="7"/>
  <c r="D52" i="7"/>
  <c r="C52" i="7"/>
  <c r="B52" i="7"/>
  <c r="K51" i="7"/>
  <c r="J51" i="7"/>
  <c r="I51" i="7"/>
  <c r="H51" i="7"/>
  <c r="G51" i="7"/>
  <c r="F51" i="7"/>
  <c r="E51" i="7"/>
  <c r="D51" i="7"/>
  <c r="C51" i="7"/>
  <c r="B51" i="7"/>
  <c r="L50" i="7"/>
  <c r="L49" i="7"/>
  <c r="L48" i="7"/>
  <c r="K41" i="7"/>
  <c r="J41" i="7"/>
  <c r="I41" i="7"/>
  <c r="H41" i="7"/>
  <c r="G41" i="7"/>
  <c r="F41" i="7"/>
  <c r="E41" i="7"/>
  <c r="D41" i="7"/>
  <c r="C41" i="7"/>
  <c r="B41" i="7"/>
  <c r="K40" i="7"/>
  <c r="J40" i="7"/>
  <c r="I40" i="7"/>
  <c r="H40" i="7"/>
  <c r="G40" i="7"/>
  <c r="F40" i="7"/>
  <c r="E40" i="7"/>
  <c r="D40" i="7"/>
  <c r="C40" i="7"/>
  <c r="B40" i="7"/>
  <c r="L39" i="7"/>
  <c r="L38" i="7"/>
  <c r="L37" i="7"/>
  <c r="K30" i="7"/>
  <c r="J30" i="7"/>
  <c r="I30" i="7"/>
  <c r="H30" i="7"/>
  <c r="G30" i="7"/>
  <c r="F30" i="7"/>
  <c r="E30" i="7"/>
  <c r="D30" i="7"/>
  <c r="C30" i="7"/>
  <c r="B30" i="7"/>
  <c r="K29" i="7"/>
  <c r="J29" i="7"/>
  <c r="I29" i="7"/>
  <c r="H29" i="7"/>
  <c r="G29" i="7"/>
  <c r="F29" i="7"/>
  <c r="E29" i="7"/>
  <c r="D29" i="7"/>
  <c r="C29" i="7"/>
  <c r="B29" i="7"/>
  <c r="L28" i="7"/>
  <c r="L27" i="7"/>
  <c r="L26" i="7"/>
  <c r="K19" i="7"/>
  <c r="J19" i="7"/>
  <c r="I19" i="7"/>
  <c r="H19" i="7"/>
  <c r="G19" i="7"/>
  <c r="F19" i="7"/>
  <c r="E19" i="7"/>
  <c r="D19" i="7"/>
  <c r="C19" i="7"/>
  <c r="B19" i="7"/>
  <c r="K18" i="7"/>
  <c r="J18" i="7"/>
  <c r="I18" i="7"/>
  <c r="H18" i="7"/>
  <c r="G18" i="7"/>
  <c r="F18" i="7"/>
  <c r="E18" i="7"/>
  <c r="D18" i="7"/>
  <c r="C18" i="7"/>
  <c r="B18" i="7"/>
  <c r="L17" i="7"/>
  <c r="L16" i="7"/>
  <c r="L15" i="7"/>
  <c r="K8" i="7"/>
  <c r="J8" i="7"/>
  <c r="I8" i="7"/>
  <c r="H8" i="7"/>
  <c r="G8" i="7"/>
  <c r="F8" i="7"/>
  <c r="E8" i="7"/>
  <c r="D8" i="7"/>
  <c r="C8" i="7"/>
  <c r="B8" i="7"/>
  <c r="K7" i="7"/>
  <c r="J7" i="7"/>
  <c r="I7" i="7"/>
  <c r="H7" i="7"/>
  <c r="G7" i="7"/>
  <c r="F7" i="7"/>
  <c r="E7" i="7"/>
  <c r="D7" i="7"/>
  <c r="C7" i="7"/>
  <c r="B7" i="7"/>
  <c r="L6" i="7"/>
  <c r="L5" i="7"/>
  <c r="L4" i="7"/>
  <c r="K176" i="3"/>
  <c r="K175" i="3"/>
  <c r="J175" i="3"/>
  <c r="I175" i="3"/>
  <c r="H175" i="3"/>
  <c r="G175" i="3"/>
  <c r="F175" i="3"/>
  <c r="E175" i="3"/>
  <c r="D175" i="3"/>
  <c r="C175" i="3"/>
  <c r="B175" i="3"/>
  <c r="K165" i="3"/>
  <c r="K164" i="3"/>
  <c r="J164" i="3"/>
  <c r="I164" i="3"/>
  <c r="H164" i="3"/>
  <c r="G164" i="3"/>
  <c r="F164" i="3"/>
  <c r="E164" i="3"/>
  <c r="D164" i="3"/>
  <c r="C164" i="3"/>
  <c r="B164" i="3"/>
  <c r="K154" i="3"/>
  <c r="K153" i="3"/>
  <c r="J153" i="3"/>
  <c r="I153" i="3"/>
  <c r="H153" i="3"/>
  <c r="G153" i="3"/>
  <c r="F153" i="3"/>
  <c r="E153" i="3"/>
  <c r="D153" i="3"/>
  <c r="C153" i="3"/>
  <c r="B153" i="3"/>
  <c r="K142" i="3"/>
  <c r="J142" i="3"/>
  <c r="I142" i="3"/>
  <c r="H142" i="3"/>
  <c r="G142" i="3"/>
  <c r="F142" i="3"/>
  <c r="E142" i="3"/>
  <c r="D142" i="3"/>
  <c r="C142" i="3"/>
  <c r="B142" i="3"/>
  <c r="K141" i="3"/>
  <c r="J141" i="3"/>
  <c r="I141" i="3"/>
  <c r="H141" i="3"/>
  <c r="G141" i="3"/>
  <c r="F141" i="3"/>
  <c r="E141" i="3"/>
  <c r="D141" i="3"/>
  <c r="C141" i="3"/>
  <c r="B141" i="3"/>
  <c r="L140" i="3"/>
  <c r="L139" i="3"/>
  <c r="L138" i="3"/>
  <c r="K130" i="3"/>
  <c r="J130" i="3"/>
  <c r="I130" i="3"/>
  <c r="H130" i="3"/>
  <c r="G130" i="3"/>
  <c r="F130" i="3"/>
  <c r="E130" i="3"/>
  <c r="D130" i="3"/>
  <c r="C130" i="3"/>
  <c r="B130" i="3"/>
  <c r="K129" i="3"/>
  <c r="J129" i="3"/>
  <c r="I129" i="3"/>
  <c r="H129" i="3"/>
  <c r="G129" i="3"/>
  <c r="F129" i="3"/>
  <c r="E129" i="3"/>
  <c r="D129" i="3"/>
  <c r="C129" i="3"/>
  <c r="B129" i="3"/>
  <c r="L128" i="3"/>
  <c r="L127" i="3"/>
  <c r="L126" i="3"/>
  <c r="K118" i="3"/>
  <c r="J118" i="3"/>
  <c r="I118" i="3"/>
  <c r="H118" i="3"/>
  <c r="G118" i="3"/>
  <c r="F118" i="3"/>
  <c r="E118" i="3"/>
  <c r="D118" i="3"/>
  <c r="C118" i="3"/>
  <c r="B118" i="3"/>
  <c r="K117" i="3"/>
  <c r="J117" i="3"/>
  <c r="I117" i="3"/>
  <c r="H117" i="3"/>
  <c r="G117" i="3"/>
  <c r="F117" i="3"/>
  <c r="E117" i="3"/>
  <c r="D117" i="3"/>
  <c r="C117" i="3"/>
  <c r="B117" i="3"/>
  <c r="L116" i="3"/>
  <c r="L115" i="3"/>
  <c r="L114" i="3"/>
  <c r="K106" i="3"/>
  <c r="J106" i="3"/>
  <c r="I106" i="3"/>
  <c r="H106" i="3"/>
  <c r="G106" i="3"/>
  <c r="F106" i="3"/>
  <c r="E106" i="3"/>
  <c r="D106" i="3"/>
  <c r="C106" i="3"/>
  <c r="B106" i="3"/>
  <c r="K105" i="3"/>
  <c r="J105" i="3"/>
  <c r="I105" i="3"/>
  <c r="H105" i="3"/>
  <c r="G105" i="3"/>
  <c r="F105" i="3"/>
  <c r="E105" i="3"/>
  <c r="D105" i="3"/>
  <c r="C105" i="3"/>
  <c r="B105" i="3"/>
  <c r="L104" i="3"/>
  <c r="L103" i="3"/>
  <c r="L102" i="3"/>
  <c r="K94" i="3"/>
  <c r="J94" i="3"/>
  <c r="I94" i="3"/>
  <c r="H94" i="3"/>
  <c r="G94" i="3"/>
  <c r="F94" i="3"/>
  <c r="E94" i="3"/>
  <c r="D94" i="3"/>
  <c r="C94" i="3"/>
  <c r="B94" i="3"/>
  <c r="K93" i="3"/>
  <c r="J93" i="3"/>
  <c r="I93" i="3"/>
  <c r="H93" i="3"/>
  <c r="G93" i="3"/>
  <c r="F93" i="3"/>
  <c r="E93" i="3"/>
  <c r="D93" i="3"/>
  <c r="C93" i="3"/>
  <c r="B93" i="3"/>
  <c r="L92" i="3"/>
  <c r="L91" i="3"/>
  <c r="L90" i="3"/>
  <c r="K82" i="3"/>
  <c r="J82" i="3"/>
  <c r="I82" i="3"/>
  <c r="H82" i="3"/>
  <c r="G82" i="3"/>
  <c r="F82" i="3"/>
  <c r="E82" i="3"/>
  <c r="D82" i="3"/>
  <c r="C82" i="3"/>
  <c r="B82" i="3"/>
  <c r="K81" i="3"/>
  <c r="J81" i="3"/>
  <c r="I81" i="3"/>
  <c r="H81" i="3"/>
  <c r="G81" i="3"/>
  <c r="F81" i="3"/>
  <c r="E81" i="3"/>
  <c r="D81" i="3"/>
  <c r="C81" i="3"/>
  <c r="B81" i="3"/>
  <c r="L80" i="3"/>
  <c r="L79" i="3"/>
  <c r="L78" i="3"/>
  <c r="K70" i="3"/>
  <c r="J70" i="3"/>
  <c r="I70" i="3"/>
  <c r="H70" i="3"/>
  <c r="G70" i="3"/>
  <c r="F70" i="3"/>
  <c r="E70" i="3"/>
  <c r="D70" i="3"/>
  <c r="C70" i="3"/>
  <c r="B70" i="3"/>
  <c r="K69" i="3"/>
  <c r="J69" i="3"/>
  <c r="I69" i="3"/>
  <c r="H69" i="3"/>
  <c r="G69" i="3"/>
  <c r="F69" i="3"/>
  <c r="E69" i="3"/>
  <c r="D69" i="3"/>
  <c r="C69" i="3"/>
  <c r="B69" i="3"/>
  <c r="L68" i="3"/>
  <c r="L67" i="3"/>
  <c r="L66" i="3"/>
  <c r="K59" i="3"/>
  <c r="J59" i="3"/>
  <c r="I59" i="3"/>
  <c r="H59" i="3"/>
  <c r="G59" i="3"/>
  <c r="F59" i="3"/>
  <c r="E59" i="3"/>
  <c r="D59" i="3"/>
  <c r="C59" i="3"/>
  <c r="B59" i="3"/>
  <c r="K58" i="3"/>
  <c r="J58" i="3"/>
  <c r="I58" i="3"/>
  <c r="H58" i="3"/>
  <c r="G58" i="3"/>
  <c r="F58" i="3"/>
  <c r="E58" i="3"/>
  <c r="D58" i="3"/>
  <c r="C58" i="3"/>
  <c r="B58" i="3"/>
  <c r="L57" i="3"/>
  <c r="L56" i="3"/>
  <c r="L55" i="3"/>
  <c r="K47" i="3"/>
  <c r="J47" i="3"/>
  <c r="I47" i="3"/>
  <c r="H47" i="3"/>
  <c r="G47" i="3"/>
  <c r="F47" i="3"/>
  <c r="E47" i="3"/>
  <c r="D47" i="3"/>
  <c r="C47" i="3"/>
  <c r="B47" i="3"/>
  <c r="K46" i="3"/>
  <c r="J46" i="3"/>
  <c r="I46" i="3"/>
  <c r="H46" i="3"/>
  <c r="G46" i="3"/>
  <c r="F46" i="3"/>
  <c r="E46" i="3"/>
  <c r="D46" i="3"/>
  <c r="C46" i="3"/>
  <c r="B46" i="3"/>
  <c r="L45" i="3"/>
  <c r="L44" i="3"/>
  <c r="L43" i="3"/>
  <c r="K35" i="3"/>
  <c r="J35" i="3"/>
  <c r="I35" i="3"/>
  <c r="H35" i="3"/>
  <c r="G35" i="3"/>
  <c r="F35" i="3"/>
  <c r="E35" i="3"/>
  <c r="D35" i="3"/>
  <c r="C35" i="3"/>
  <c r="B35" i="3"/>
  <c r="K34" i="3"/>
  <c r="J34" i="3"/>
  <c r="I34" i="3"/>
  <c r="H34" i="3"/>
  <c r="G34" i="3"/>
  <c r="F34" i="3"/>
  <c r="E34" i="3"/>
  <c r="D34" i="3"/>
  <c r="C34" i="3"/>
  <c r="B34" i="3"/>
  <c r="L33" i="3"/>
  <c r="L32" i="3"/>
  <c r="L31" i="3"/>
  <c r="K20" i="3"/>
  <c r="J20" i="3"/>
  <c r="I20" i="3"/>
  <c r="H20" i="3"/>
  <c r="G20" i="3"/>
  <c r="F20" i="3"/>
  <c r="E20" i="3"/>
  <c r="D20" i="3"/>
  <c r="C20" i="3"/>
  <c r="B20" i="3"/>
  <c r="K19" i="3"/>
  <c r="J19" i="3"/>
  <c r="I19" i="3"/>
  <c r="H19" i="3"/>
  <c r="G19" i="3"/>
  <c r="F19" i="3"/>
  <c r="E19" i="3"/>
  <c r="D19" i="3"/>
  <c r="C19" i="3"/>
  <c r="B19" i="3"/>
  <c r="L18" i="3"/>
  <c r="L17" i="3"/>
  <c r="L16" i="3"/>
  <c r="K8" i="3"/>
  <c r="J8" i="3"/>
  <c r="I8" i="3"/>
  <c r="H8" i="3"/>
  <c r="G8" i="3"/>
  <c r="F8" i="3"/>
  <c r="E8" i="3"/>
  <c r="D8" i="3"/>
  <c r="C8" i="3"/>
  <c r="B8" i="3"/>
  <c r="K7" i="3"/>
  <c r="J7" i="3"/>
  <c r="I7" i="3"/>
  <c r="H7" i="3"/>
  <c r="G7" i="3"/>
  <c r="F7" i="3"/>
  <c r="E7" i="3"/>
  <c r="D7" i="3"/>
  <c r="C7" i="3"/>
  <c r="B7" i="3"/>
  <c r="L6" i="3"/>
  <c r="L5" i="3"/>
  <c r="L4" i="3"/>
  <c r="K160" i="6"/>
  <c r="K159" i="6"/>
  <c r="J159" i="6"/>
  <c r="I159" i="6"/>
  <c r="H159" i="6"/>
  <c r="G159" i="6"/>
  <c r="F159" i="6"/>
  <c r="E159" i="6"/>
  <c r="D159" i="6"/>
  <c r="C159" i="6"/>
  <c r="B159" i="6"/>
  <c r="K149" i="6"/>
  <c r="K148" i="6"/>
  <c r="J148" i="6"/>
  <c r="I148" i="6"/>
  <c r="H148" i="6"/>
  <c r="G148" i="6"/>
  <c r="F148" i="6"/>
  <c r="E148" i="6"/>
  <c r="D148" i="6"/>
  <c r="C148" i="6"/>
  <c r="B148" i="6"/>
  <c r="K138" i="6"/>
  <c r="K137" i="6"/>
  <c r="J137" i="6"/>
  <c r="I137" i="6"/>
  <c r="H137" i="6"/>
  <c r="G137" i="6"/>
  <c r="F137" i="6"/>
  <c r="E137" i="6"/>
  <c r="D137" i="6"/>
  <c r="C137" i="6"/>
  <c r="B137" i="6"/>
  <c r="K126" i="6"/>
  <c r="J126" i="6"/>
  <c r="I126" i="6"/>
  <c r="H126" i="6"/>
  <c r="G126" i="6"/>
  <c r="F126" i="6"/>
  <c r="E126" i="6"/>
  <c r="D126" i="6"/>
  <c r="C126" i="6"/>
  <c r="B126" i="6"/>
  <c r="K125" i="6"/>
  <c r="J125" i="6"/>
  <c r="I125" i="6"/>
  <c r="H125" i="6"/>
  <c r="G125" i="6"/>
  <c r="F125" i="6"/>
  <c r="E125" i="6"/>
  <c r="D125" i="6"/>
  <c r="C125" i="6"/>
  <c r="B125" i="6"/>
  <c r="L124" i="6"/>
  <c r="L123" i="6"/>
  <c r="L122" i="6"/>
  <c r="K115" i="6"/>
  <c r="J115" i="6"/>
  <c r="I115" i="6"/>
  <c r="H115" i="6"/>
  <c r="G115" i="6"/>
  <c r="F115" i="6"/>
  <c r="E115" i="6"/>
  <c r="D115" i="6"/>
  <c r="C115" i="6"/>
  <c r="B115" i="6"/>
  <c r="K114" i="6"/>
  <c r="J114" i="6"/>
  <c r="I114" i="6"/>
  <c r="H114" i="6"/>
  <c r="G114" i="6"/>
  <c r="F114" i="6"/>
  <c r="E114" i="6"/>
  <c r="D114" i="6"/>
  <c r="C114" i="6"/>
  <c r="B114" i="6"/>
  <c r="L113" i="6"/>
  <c r="L112" i="6"/>
  <c r="L111" i="6"/>
  <c r="K104" i="6"/>
  <c r="J104" i="6"/>
  <c r="I104" i="6"/>
  <c r="H104" i="6"/>
  <c r="G104" i="6"/>
  <c r="F104" i="6"/>
  <c r="E104" i="6"/>
  <c r="D104" i="6"/>
  <c r="C104" i="6"/>
  <c r="B104" i="6"/>
  <c r="K103" i="6"/>
  <c r="J103" i="6"/>
  <c r="I103" i="6"/>
  <c r="H103" i="6"/>
  <c r="G103" i="6"/>
  <c r="F103" i="6"/>
  <c r="E103" i="6"/>
  <c r="D103" i="6"/>
  <c r="C103" i="6"/>
  <c r="B103" i="6"/>
  <c r="L102" i="6"/>
  <c r="L101" i="6"/>
  <c r="L100" i="6"/>
  <c r="K93" i="6"/>
  <c r="J93" i="6"/>
  <c r="I93" i="6"/>
  <c r="H93" i="6"/>
  <c r="G93" i="6"/>
  <c r="F93" i="6"/>
  <c r="E93" i="6"/>
  <c r="D93" i="6"/>
  <c r="C93" i="6"/>
  <c r="B93" i="6"/>
  <c r="K92" i="6"/>
  <c r="J92" i="6"/>
  <c r="I92" i="6"/>
  <c r="H92" i="6"/>
  <c r="G92" i="6"/>
  <c r="F92" i="6"/>
  <c r="E92" i="6"/>
  <c r="D92" i="6"/>
  <c r="C92" i="6"/>
  <c r="B92" i="6"/>
  <c r="L91" i="6"/>
  <c r="L90" i="6"/>
  <c r="L89" i="6"/>
  <c r="K82" i="6"/>
  <c r="J82" i="6"/>
  <c r="I82" i="6"/>
  <c r="H82" i="6"/>
  <c r="G82" i="6"/>
  <c r="F82" i="6"/>
  <c r="E82" i="6"/>
  <c r="D82" i="6"/>
  <c r="C82" i="6"/>
  <c r="B82" i="6"/>
  <c r="K81" i="6"/>
  <c r="J81" i="6"/>
  <c r="I81" i="6"/>
  <c r="H81" i="6"/>
  <c r="G81" i="6"/>
  <c r="F81" i="6"/>
  <c r="E81" i="6"/>
  <c r="D81" i="6"/>
  <c r="C81" i="6"/>
  <c r="B81" i="6"/>
  <c r="L80" i="6"/>
  <c r="L79" i="6"/>
  <c r="L78" i="6"/>
  <c r="K72" i="6"/>
  <c r="J72" i="6"/>
  <c r="I72" i="6"/>
  <c r="H72" i="6"/>
  <c r="G72" i="6"/>
  <c r="F72" i="6"/>
  <c r="E72" i="6"/>
  <c r="D72" i="6"/>
  <c r="C72" i="6"/>
  <c r="B72" i="6"/>
  <c r="K71" i="6"/>
  <c r="J71" i="6"/>
  <c r="I71" i="6"/>
  <c r="H71" i="6"/>
  <c r="G71" i="6"/>
  <c r="F71" i="6"/>
  <c r="E71" i="6"/>
  <c r="D71" i="6"/>
  <c r="C71" i="6"/>
  <c r="B71" i="6"/>
  <c r="L70" i="6"/>
  <c r="L69" i="6"/>
  <c r="L68" i="6"/>
  <c r="K62" i="6"/>
  <c r="J62" i="6"/>
  <c r="I62" i="6"/>
  <c r="H62" i="6"/>
  <c r="G62" i="6"/>
  <c r="F62" i="6"/>
  <c r="E62" i="6"/>
  <c r="D62" i="6"/>
  <c r="C62" i="6"/>
  <c r="B62" i="6"/>
  <c r="K61" i="6"/>
  <c r="J61" i="6"/>
  <c r="I61" i="6"/>
  <c r="H61" i="6"/>
  <c r="G61" i="6"/>
  <c r="F61" i="6"/>
  <c r="E61" i="6"/>
  <c r="D61" i="6"/>
  <c r="C61" i="6"/>
  <c r="B61" i="6"/>
  <c r="L60" i="6"/>
  <c r="L59" i="6"/>
  <c r="L58" i="6"/>
  <c r="K52" i="6"/>
  <c r="J52" i="6"/>
  <c r="I52" i="6"/>
  <c r="H52" i="6"/>
  <c r="G52" i="6"/>
  <c r="F52" i="6"/>
  <c r="E52" i="6"/>
  <c r="D52" i="6"/>
  <c r="C52" i="6"/>
  <c r="B52" i="6"/>
  <c r="K51" i="6"/>
  <c r="J51" i="6"/>
  <c r="I51" i="6"/>
  <c r="H51" i="6"/>
  <c r="G51" i="6"/>
  <c r="F51" i="6"/>
  <c r="E51" i="6"/>
  <c r="D51" i="6"/>
  <c r="C51" i="6"/>
  <c r="B51" i="6"/>
  <c r="L50" i="6"/>
  <c r="L49" i="6"/>
  <c r="L48" i="6"/>
  <c r="K41" i="6"/>
  <c r="J41" i="6"/>
  <c r="I41" i="6"/>
  <c r="H41" i="6"/>
  <c r="G41" i="6"/>
  <c r="F41" i="6"/>
  <c r="E41" i="6"/>
  <c r="D41" i="6"/>
  <c r="C41" i="6"/>
  <c r="B41" i="6"/>
  <c r="K40" i="6"/>
  <c r="J40" i="6"/>
  <c r="I40" i="6"/>
  <c r="H40" i="6"/>
  <c r="G40" i="6"/>
  <c r="F40" i="6"/>
  <c r="E40" i="6"/>
  <c r="D40" i="6"/>
  <c r="C40" i="6"/>
  <c r="B40" i="6"/>
  <c r="L39" i="6"/>
  <c r="L38" i="6"/>
  <c r="L37" i="6"/>
  <c r="K30" i="6"/>
  <c r="J30" i="6"/>
  <c r="I30" i="6"/>
  <c r="H30" i="6"/>
  <c r="G30" i="6"/>
  <c r="F30" i="6"/>
  <c r="E30" i="6"/>
  <c r="D30" i="6"/>
  <c r="C30" i="6"/>
  <c r="B30" i="6"/>
  <c r="K29" i="6"/>
  <c r="J29" i="6"/>
  <c r="I29" i="6"/>
  <c r="H29" i="6"/>
  <c r="G29" i="6"/>
  <c r="F29" i="6"/>
  <c r="E29" i="6"/>
  <c r="D29" i="6"/>
  <c r="C29" i="6"/>
  <c r="B29" i="6"/>
  <c r="L28" i="6"/>
  <c r="L27" i="6"/>
  <c r="L26" i="6"/>
  <c r="K19" i="6"/>
  <c r="J19" i="6"/>
  <c r="I19" i="6"/>
  <c r="H19" i="6"/>
  <c r="G19" i="6"/>
  <c r="F19" i="6"/>
  <c r="E19" i="6"/>
  <c r="D19" i="6"/>
  <c r="C19" i="6"/>
  <c r="B19" i="6"/>
  <c r="K18" i="6"/>
  <c r="J18" i="6"/>
  <c r="I18" i="6"/>
  <c r="H18" i="6"/>
  <c r="G18" i="6"/>
  <c r="F18" i="6"/>
  <c r="E18" i="6"/>
  <c r="D18" i="6"/>
  <c r="C18" i="6"/>
  <c r="B18" i="6"/>
  <c r="L17" i="6"/>
  <c r="L16" i="6"/>
  <c r="L15" i="6"/>
  <c r="K8" i="6"/>
  <c r="J8" i="6"/>
  <c r="I8" i="6"/>
  <c r="H8" i="6"/>
  <c r="G8" i="6"/>
  <c r="F8" i="6"/>
  <c r="E8" i="6"/>
  <c r="D8" i="6"/>
  <c r="C8" i="6"/>
  <c r="B8" i="6"/>
  <c r="K7" i="6"/>
  <c r="J7" i="6"/>
  <c r="I7" i="6"/>
  <c r="H7" i="6"/>
  <c r="G7" i="6"/>
  <c r="F7" i="6"/>
  <c r="E7" i="6"/>
  <c r="D7" i="6"/>
  <c r="C7" i="6"/>
  <c r="B7" i="6"/>
  <c r="L6" i="6"/>
  <c r="L5" i="6"/>
  <c r="L4" i="6"/>
  <c r="K246" i="2"/>
  <c r="K245" i="2"/>
  <c r="J245" i="2"/>
  <c r="I245" i="2"/>
  <c r="H245" i="2"/>
  <c r="G245" i="2"/>
  <c r="F245" i="2"/>
  <c r="E245" i="2"/>
  <c r="D245" i="2"/>
  <c r="C245" i="2"/>
  <c r="B245" i="2"/>
  <c r="K235" i="2"/>
  <c r="K234" i="2"/>
  <c r="J234" i="2"/>
  <c r="I234" i="2"/>
  <c r="H234" i="2"/>
  <c r="G234" i="2"/>
  <c r="F234" i="2"/>
  <c r="E234" i="2"/>
  <c r="D234" i="2"/>
  <c r="C234" i="2"/>
  <c r="B234" i="2"/>
  <c r="K222" i="2"/>
  <c r="J222" i="2"/>
  <c r="I222" i="2"/>
  <c r="H222" i="2"/>
  <c r="G222" i="2"/>
  <c r="F222" i="2"/>
  <c r="E222" i="2"/>
  <c r="D222" i="2"/>
  <c r="C222" i="2"/>
  <c r="B222" i="2"/>
  <c r="K221" i="2"/>
  <c r="J221" i="2"/>
  <c r="I221" i="2"/>
  <c r="H221" i="2"/>
  <c r="G221" i="2"/>
  <c r="F221" i="2"/>
  <c r="E221" i="2"/>
  <c r="D221" i="2"/>
  <c r="C221" i="2"/>
  <c r="B221" i="2"/>
  <c r="L220" i="2"/>
  <c r="L219" i="2"/>
  <c r="L218" i="2"/>
  <c r="K211" i="2"/>
  <c r="J211" i="2"/>
  <c r="I211" i="2"/>
  <c r="H211" i="2"/>
  <c r="G211" i="2"/>
  <c r="F211" i="2"/>
  <c r="E211" i="2"/>
  <c r="D211" i="2"/>
  <c r="C211" i="2"/>
  <c r="B211" i="2"/>
  <c r="K210" i="2"/>
  <c r="J210" i="2"/>
  <c r="I210" i="2"/>
  <c r="H210" i="2"/>
  <c r="G210" i="2"/>
  <c r="F210" i="2"/>
  <c r="E210" i="2"/>
  <c r="D210" i="2"/>
  <c r="C210" i="2"/>
  <c r="B210" i="2"/>
  <c r="L209" i="2"/>
  <c r="L208" i="2"/>
  <c r="L207" i="2"/>
  <c r="K200" i="2"/>
  <c r="J200" i="2"/>
  <c r="I200" i="2"/>
  <c r="H200" i="2"/>
  <c r="G200" i="2"/>
  <c r="F200" i="2"/>
  <c r="E200" i="2"/>
  <c r="D200" i="2"/>
  <c r="C200" i="2"/>
  <c r="B200" i="2"/>
  <c r="K199" i="2"/>
  <c r="J199" i="2"/>
  <c r="I199" i="2"/>
  <c r="H199" i="2"/>
  <c r="G199" i="2"/>
  <c r="F199" i="2"/>
  <c r="E199" i="2"/>
  <c r="D199" i="2"/>
  <c r="C199" i="2"/>
  <c r="B199" i="2"/>
  <c r="L198" i="2"/>
  <c r="L197" i="2"/>
  <c r="L196" i="2"/>
  <c r="K189" i="2"/>
  <c r="J189" i="2"/>
  <c r="I189" i="2"/>
  <c r="H189" i="2"/>
  <c r="G189" i="2"/>
  <c r="F189" i="2"/>
  <c r="E189" i="2"/>
  <c r="D189" i="2"/>
  <c r="C189" i="2"/>
  <c r="B189" i="2"/>
  <c r="K188" i="2"/>
  <c r="J188" i="2"/>
  <c r="I188" i="2"/>
  <c r="H188" i="2"/>
  <c r="G188" i="2"/>
  <c r="F188" i="2"/>
  <c r="E188" i="2"/>
  <c r="D188" i="2"/>
  <c r="C188" i="2"/>
  <c r="B188" i="2"/>
  <c r="L187" i="2"/>
  <c r="L186" i="2"/>
  <c r="L185" i="2"/>
  <c r="K178" i="2"/>
  <c r="J178" i="2"/>
  <c r="I178" i="2"/>
  <c r="H178" i="2"/>
  <c r="G178" i="2"/>
  <c r="F178" i="2"/>
  <c r="E178" i="2"/>
  <c r="D178" i="2"/>
  <c r="C178" i="2"/>
  <c r="B178" i="2"/>
  <c r="K177" i="2"/>
  <c r="J177" i="2"/>
  <c r="I177" i="2"/>
  <c r="H177" i="2"/>
  <c r="G177" i="2"/>
  <c r="F177" i="2"/>
  <c r="E177" i="2"/>
  <c r="D177" i="2"/>
  <c r="C177" i="2"/>
  <c r="B177" i="2"/>
  <c r="L176" i="2"/>
  <c r="L175" i="2"/>
  <c r="L174" i="2"/>
  <c r="K167" i="2"/>
  <c r="J167" i="2"/>
  <c r="I167" i="2"/>
  <c r="H167" i="2"/>
  <c r="G167" i="2"/>
  <c r="F167" i="2"/>
  <c r="E167" i="2"/>
  <c r="D167" i="2"/>
  <c r="C167" i="2"/>
  <c r="B167" i="2"/>
  <c r="K166" i="2"/>
  <c r="J166" i="2"/>
  <c r="I166" i="2"/>
  <c r="H166" i="2"/>
  <c r="G166" i="2"/>
  <c r="F166" i="2"/>
  <c r="E166" i="2"/>
  <c r="D166" i="2"/>
  <c r="C166" i="2"/>
  <c r="B166" i="2"/>
  <c r="L165" i="2"/>
  <c r="L164" i="2"/>
  <c r="L163" i="2"/>
  <c r="K156" i="2"/>
  <c r="J156" i="2"/>
  <c r="I156" i="2"/>
  <c r="H156" i="2"/>
  <c r="G156" i="2"/>
  <c r="F156" i="2"/>
  <c r="E156" i="2"/>
  <c r="D156" i="2"/>
  <c r="C156" i="2"/>
  <c r="B156" i="2"/>
  <c r="K155" i="2"/>
  <c r="J155" i="2"/>
  <c r="I155" i="2"/>
  <c r="H155" i="2"/>
  <c r="G155" i="2"/>
  <c r="F155" i="2"/>
  <c r="E155" i="2"/>
  <c r="D155" i="2"/>
  <c r="C155" i="2"/>
  <c r="B155" i="2"/>
  <c r="L154" i="2"/>
  <c r="L153" i="2"/>
  <c r="L152" i="2"/>
  <c r="K145" i="2"/>
  <c r="J145" i="2"/>
  <c r="I145" i="2"/>
  <c r="H145" i="2"/>
  <c r="G145" i="2"/>
  <c r="F145" i="2"/>
  <c r="E145" i="2"/>
  <c r="D145" i="2"/>
  <c r="C145" i="2"/>
  <c r="B145" i="2"/>
  <c r="K144" i="2"/>
  <c r="J144" i="2"/>
  <c r="I144" i="2"/>
  <c r="H144" i="2"/>
  <c r="G144" i="2"/>
  <c r="F144" i="2"/>
  <c r="E144" i="2"/>
  <c r="D144" i="2"/>
  <c r="C144" i="2"/>
  <c r="B144" i="2"/>
  <c r="L143" i="2"/>
  <c r="L142" i="2"/>
  <c r="L141" i="2"/>
  <c r="K134" i="2"/>
  <c r="J134" i="2"/>
  <c r="I134" i="2"/>
  <c r="H134" i="2"/>
  <c r="G134" i="2"/>
  <c r="F134" i="2"/>
  <c r="E134" i="2"/>
  <c r="D134" i="2"/>
  <c r="C134" i="2"/>
  <c r="B134" i="2"/>
  <c r="K133" i="2"/>
  <c r="J133" i="2"/>
  <c r="I133" i="2"/>
  <c r="H133" i="2"/>
  <c r="G133" i="2"/>
  <c r="F133" i="2"/>
  <c r="E133" i="2"/>
  <c r="D133" i="2"/>
  <c r="C133" i="2"/>
  <c r="B133" i="2"/>
  <c r="L132" i="2"/>
  <c r="L131" i="2"/>
  <c r="L130" i="2"/>
  <c r="K123" i="2"/>
  <c r="J123" i="2"/>
  <c r="I123" i="2"/>
  <c r="H123" i="2"/>
  <c r="G123" i="2"/>
  <c r="F123" i="2"/>
  <c r="E123" i="2"/>
  <c r="D123" i="2"/>
  <c r="C123" i="2"/>
  <c r="B123" i="2"/>
  <c r="K122" i="2"/>
  <c r="J122" i="2"/>
  <c r="I122" i="2"/>
  <c r="H122" i="2"/>
  <c r="G122" i="2"/>
  <c r="F122" i="2"/>
  <c r="E122" i="2"/>
  <c r="D122" i="2"/>
  <c r="C122" i="2"/>
  <c r="B122" i="2"/>
  <c r="L121" i="2"/>
  <c r="L120" i="2"/>
  <c r="L119" i="2"/>
  <c r="K112" i="2"/>
  <c r="J112" i="2"/>
  <c r="I112" i="2"/>
  <c r="H112" i="2"/>
  <c r="G112" i="2"/>
  <c r="F112" i="2"/>
  <c r="E112" i="2"/>
  <c r="D112" i="2"/>
  <c r="C112" i="2"/>
  <c r="B112" i="2"/>
  <c r="K111" i="2"/>
  <c r="J111" i="2"/>
  <c r="I111" i="2"/>
  <c r="H111" i="2"/>
  <c r="G111" i="2"/>
  <c r="F111" i="2"/>
  <c r="E111" i="2"/>
  <c r="D111" i="2"/>
  <c r="C111" i="2"/>
  <c r="B111" i="2"/>
  <c r="L110" i="2"/>
  <c r="L109" i="2"/>
  <c r="L108" i="2"/>
  <c r="K101" i="2"/>
  <c r="J101" i="2"/>
  <c r="I101" i="2"/>
  <c r="H101" i="2"/>
  <c r="G101" i="2"/>
  <c r="F101" i="2"/>
  <c r="E101" i="2"/>
  <c r="D101" i="2"/>
  <c r="C101" i="2"/>
  <c r="B101" i="2"/>
  <c r="K100" i="2"/>
  <c r="J100" i="2"/>
  <c r="I100" i="2"/>
  <c r="H100" i="2"/>
  <c r="G100" i="2"/>
  <c r="F100" i="2"/>
  <c r="E100" i="2"/>
  <c r="D100" i="2"/>
  <c r="C100" i="2"/>
  <c r="B100" i="2"/>
  <c r="L99" i="2"/>
  <c r="L98" i="2"/>
  <c r="L97" i="2"/>
  <c r="K90" i="2"/>
  <c r="J90" i="2"/>
  <c r="I90" i="2"/>
  <c r="H90" i="2"/>
  <c r="G90" i="2"/>
  <c r="F90" i="2"/>
  <c r="E90" i="2"/>
  <c r="D90" i="2"/>
  <c r="C90" i="2"/>
  <c r="B90" i="2"/>
  <c r="K89" i="2"/>
  <c r="J89" i="2"/>
  <c r="I89" i="2"/>
  <c r="H89" i="2"/>
  <c r="G89" i="2"/>
  <c r="F89" i="2"/>
  <c r="E89" i="2"/>
  <c r="D89" i="2"/>
  <c r="C89" i="2"/>
  <c r="B89" i="2"/>
  <c r="L88" i="2"/>
  <c r="L87" i="2"/>
  <c r="L86" i="2"/>
  <c r="K79" i="2"/>
  <c r="J79" i="2"/>
  <c r="I79" i="2"/>
  <c r="H79" i="2"/>
  <c r="G79" i="2"/>
  <c r="F79" i="2"/>
  <c r="E79" i="2"/>
  <c r="D79" i="2"/>
  <c r="C79" i="2"/>
  <c r="B79" i="2"/>
  <c r="K78" i="2"/>
  <c r="J78" i="2"/>
  <c r="I78" i="2"/>
  <c r="H78" i="2"/>
  <c r="G78" i="2"/>
  <c r="F78" i="2"/>
  <c r="E78" i="2"/>
  <c r="D78" i="2"/>
  <c r="C78" i="2"/>
  <c r="B78" i="2"/>
  <c r="L77" i="2"/>
  <c r="L76" i="2"/>
  <c r="L75" i="2"/>
  <c r="K68" i="2"/>
  <c r="J68" i="2"/>
  <c r="K67" i="2"/>
  <c r="J67" i="2"/>
  <c r="B66" i="2"/>
  <c r="L65" i="2"/>
  <c r="I64" i="2"/>
  <c r="I67" i="2" s="1"/>
  <c r="H64" i="2"/>
  <c r="H67" i="2" s="1"/>
  <c r="G64" i="2"/>
  <c r="G67" i="2" s="1"/>
  <c r="F64" i="2"/>
  <c r="F67" i="2" s="1"/>
  <c r="E64" i="2"/>
  <c r="E68" i="2" s="1"/>
  <c r="D64" i="2"/>
  <c r="D68" i="2" s="1"/>
  <c r="C64" i="2"/>
  <c r="C68" i="2" s="1"/>
  <c r="B64" i="2"/>
  <c r="B67" i="2" s="1"/>
  <c r="K58" i="2"/>
  <c r="J58" i="2"/>
  <c r="I58" i="2"/>
  <c r="H58" i="2"/>
  <c r="G58" i="2"/>
  <c r="F58" i="2"/>
  <c r="E58" i="2"/>
  <c r="D58" i="2"/>
  <c r="C58" i="2"/>
  <c r="B58" i="2"/>
  <c r="K57" i="2"/>
  <c r="J57" i="2"/>
  <c r="I57" i="2"/>
  <c r="H57" i="2"/>
  <c r="G57" i="2"/>
  <c r="F57" i="2"/>
  <c r="E57" i="2"/>
  <c r="D57" i="2"/>
  <c r="C57" i="2"/>
  <c r="B57" i="2"/>
  <c r="L56" i="2"/>
  <c r="L55" i="2"/>
  <c r="L54" i="2"/>
  <c r="K48" i="2"/>
  <c r="J48" i="2"/>
  <c r="I48" i="2"/>
  <c r="H48" i="2"/>
  <c r="G48" i="2"/>
  <c r="F48" i="2"/>
  <c r="E48" i="2"/>
  <c r="D48" i="2"/>
  <c r="C48" i="2"/>
  <c r="B48" i="2"/>
  <c r="K47" i="2"/>
  <c r="J47" i="2"/>
  <c r="I47" i="2"/>
  <c r="H47" i="2"/>
  <c r="G47" i="2"/>
  <c r="F47" i="2"/>
  <c r="E47" i="2"/>
  <c r="D47" i="2"/>
  <c r="C47" i="2"/>
  <c r="B47" i="2"/>
  <c r="L46" i="2"/>
  <c r="L45" i="2"/>
  <c r="L44" i="2"/>
  <c r="K38" i="2"/>
  <c r="J38" i="2"/>
  <c r="I38" i="2"/>
  <c r="H38" i="2"/>
  <c r="G38" i="2"/>
  <c r="F38" i="2"/>
  <c r="E38" i="2"/>
  <c r="D38" i="2"/>
  <c r="C38" i="2"/>
  <c r="B38" i="2"/>
  <c r="K37" i="2"/>
  <c r="J37" i="2"/>
  <c r="I37" i="2"/>
  <c r="H37" i="2"/>
  <c r="G37" i="2"/>
  <c r="F37" i="2"/>
  <c r="E37" i="2"/>
  <c r="D37" i="2"/>
  <c r="C37" i="2"/>
  <c r="B37" i="2"/>
  <c r="L36" i="2"/>
  <c r="L35" i="2"/>
  <c r="L34" i="2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L26" i="2"/>
  <c r="L25" i="2"/>
  <c r="L24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L16" i="2"/>
  <c r="L15" i="2"/>
  <c r="L14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L6" i="2"/>
  <c r="L5" i="2"/>
  <c r="L4" i="2"/>
  <c r="K159" i="5"/>
  <c r="K158" i="5"/>
  <c r="J158" i="5"/>
  <c r="I158" i="5"/>
  <c r="H158" i="5"/>
  <c r="G158" i="5"/>
  <c r="F158" i="5"/>
  <c r="E158" i="5"/>
  <c r="D158" i="5"/>
  <c r="C158" i="5"/>
  <c r="B158" i="5"/>
  <c r="K148" i="5"/>
  <c r="K147" i="5"/>
  <c r="J147" i="5"/>
  <c r="I147" i="5"/>
  <c r="H147" i="5"/>
  <c r="G147" i="5"/>
  <c r="F147" i="5"/>
  <c r="E147" i="5"/>
  <c r="D147" i="5"/>
  <c r="C147" i="5"/>
  <c r="B147" i="5"/>
  <c r="K137" i="5"/>
  <c r="K136" i="5"/>
  <c r="J136" i="5"/>
  <c r="I136" i="5"/>
  <c r="H136" i="5"/>
  <c r="G136" i="5"/>
  <c r="F136" i="5"/>
  <c r="E136" i="5"/>
  <c r="D136" i="5"/>
  <c r="C136" i="5"/>
  <c r="B136" i="5"/>
  <c r="K126" i="5"/>
  <c r="J126" i="5"/>
  <c r="I126" i="5"/>
  <c r="H126" i="5"/>
  <c r="G126" i="5"/>
  <c r="F126" i="5"/>
  <c r="E126" i="5"/>
  <c r="D126" i="5"/>
  <c r="C126" i="5"/>
  <c r="B126" i="5"/>
  <c r="K125" i="5"/>
  <c r="J125" i="5"/>
  <c r="I125" i="5"/>
  <c r="H125" i="5"/>
  <c r="G125" i="5"/>
  <c r="F125" i="5"/>
  <c r="E125" i="5"/>
  <c r="D125" i="5"/>
  <c r="C125" i="5"/>
  <c r="B125" i="5"/>
  <c r="L124" i="5"/>
  <c r="L123" i="5"/>
  <c r="L122" i="5"/>
  <c r="K115" i="5"/>
  <c r="J115" i="5"/>
  <c r="I115" i="5"/>
  <c r="H115" i="5"/>
  <c r="G115" i="5"/>
  <c r="F115" i="5"/>
  <c r="E115" i="5"/>
  <c r="D115" i="5"/>
  <c r="C115" i="5"/>
  <c r="B115" i="5"/>
  <c r="K114" i="5"/>
  <c r="J114" i="5"/>
  <c r="I114" i="5"/>
  <c r="H114" i="5"/>
  <c r="G114" i="5"/>
  <c r="F114" i="5"/>
  <c r="E114" i="5"/>
  <c r="D114" i="5"/>
  <c r="C114" i="5"/>
  <c r="B114" i="5"/>
  <c r="L113" i="5"/>
  <c r="L112" i="5"/>
  <c r="L111" i="5"/>
  <c r="K104" i="5"/>
  <c r="J104" i="5"/>
  <c r="I104" i="5"/>
  <c r="H104" i="5"/>
  <c r="G104" i="5"/>
  <c r="F104" i="5"/>
  <c r="E104" i="5"/>
  <c r="D104" i="5"/>
  <c r="C104" i="5"/>
  <c r="B104" i="5"/>
  <c r="K103" i="5"/>
  <c r="J103" i="5"/>
  <c r="I103" i="5"/>
  <c r="H103" i="5"/>
  <c r="G103" i="5"/>
  <c r="F103" i="5"/>
  <c r="E103" i="5"/>
  <c r="D103" i="5"/>
  <c r="C103" i="5"/>
  <c r="B103" i="5"/>
  <c r="L102" i="5"/>
  <c r="L101" i="5"/>
  <c r="L100" i="5"/>
  <c r="K93" i="5"/>
  <c r="J93" i="5"/>
  <c r="I93" i="5"/>
  <c r="H93" i="5"/>
  <c r="G93" i="5"/>
  <c r="F93" i="5"/>
  <c r="E93" i="5"/>
  <c r="D93" i="5"/>
  <c r="C93" i="5"/>
  <c r="B93" i="5"/>
  <c r="K92" i="5"/>
  <c r="J92" i="5"/>
  <c r="I92" i="5"/>
  <c r="H92" i="5"/>
  <c r="G92" i="5"/>
  <c r="F92" i="5"/>
  <c r="E92" i="5"/>
  <c r="D92" i="5"/>
  <c r="C92" i="5"/>
  <c r="B92" i="5"/>
  <c r="L91" i="5"/>
  <c r="L90" i="5"/>
  <c r="L89" i="5"/>
  <c r="K83" i="5"/>
  <c r="J83" i="5"/>
  <c r="I83" i="5"/>
  <c r="H83" i="5"/>
  <c r="G83" i="5"/>
  <c r="F83" i="5"/>
  <c r="E83" i="5"/>
  <c r="D83" i="5"/>
  <c r="C83" i="5"/>
  <c r="B83" i="5"/>
  <c r="K82" i="5"/>
  <c r="J82" i="5"/>
  <c r="I82" i="5"/>
  <c r="H82" i="5"/>
  <c r="G82" i="5"/>
  <c r="F82" i="5"/>
  <c r="E82" i="5"/>
  <c r="D82" i="5"/>
  <c r="C82" i="5"/>
  <c r="B82" i="5"/>
  <c r="L81" i="5"/>
  <c r="L80" i="5"/>
  <c r="L79" i="5"/>
  <c r="K73" i="5"/>
  <c r="J73" i="5"/>
  <c r="I73" i="5"/>
  <c r="H73" i="5"/>
  <c r="G73" i="5"/>
  <c r="F73" i="5"/>
  <c r="E73" i="5"/>
  <c r="D73" i="5"/>
  <c r="C73" i="5"/>
  <c r="B73" i="5"/>
  <c r="K72" i="5"/>
  <c r="J72" i="5"/>
  <c r="I72" i="5"/>
  <c r="H72" i="5"/>
  <c r="G72" i="5"/>
  <c r="F72" i="5"/>
  <c r="E72" i="5"/>
  <c r="D72" i="5"/>
  <c r="C72" i="5"/>
  <c r="B72" i="5"/>
  <c r="L71" i="5"/>
  <c r="L70" i="5"/>
  <c r="L69" i="5"/>
  <c r="K63" i="5"/>
  <c r="J63" i="5"/>
  <c r="I63" i="5"/>
  <c r="H63" i="5"/>
  <c r="G63" i="5"/>
  <c r="F63" i="5"/>
  <c r="E63" i="5"/>
  <c r="D63" i="5"/>
  <c r="C63" i="5"/>
  <c r="B63" i="5"/>
  <c r="K62" i="5"/>
  <c r="J62" i="5"/>
  <c r="I62" i="5"/>
  <c r="H62" i="5"/>
  <c r="G62" i="5"/>
  <c r="F62" i="5"/>
  <c r="E62" i="5"/>
  <c r="D62" i="5"/>
  <c r="C62" i="5"/>
  <c r="B62" i="5"/>
  <c r="L61" i="5"/>
  <c r="L60" i="5"/>
  <c r="L59" i="5"/>
  <c r="K52" i="5"/>
  <c r="J52" i="5"/>
  <c r="I52" i="5"/>
  <c r="H52" i="5"/>
  <c r="G52" i="5"/>
  <c r="F52" i="5"/>
  <c r="E52" i="5"/>
  <c r="D52" i="5"/>
  <c r="C52" i="5"/>
  <c r="B52" i="5"/>
  <c r="K51" i="5"/>
  <c r="J51" i="5"/>
  <c r="I51" i="5"/>
  <c r="H51" i="5"/>
  <c r="G51" i="5"/>
  <c r="F51" i="5"/>
  <c r="E51" i="5"/>
  <c r="D51" i="5"/>
  <c r="C51" i="5"/>
  <c r="B51" i="5"/>
  <c r="L50" i="5"/>
  <c r="L49" i="5"/>
  <c r="L48" i="5"/>
  <c r="K41" i="5"/>
  <c r="J41" i="5"/>
  <c r="I41" i="5"/>
  <c r="H41" i="5"/>
  <c r="G41" i="5"/>
  <c r="F41" i="5"/>
  <c r="E41" i="5"/>
  <c r="D41" i="5"/>
  <c r="C41" i="5"/>
  <c r="B41" i="5"/>
  <c r="K40" i="5"/>
  <c r="J40" i="5"/>
  <c r="I40" i="5"/>
  <c r="H40" i="5"/>
  <c r="G40" i="5"/>
  <c r="F40" i="5"/>
  <c r="E40" i="5"/>
  <c r="D40" i="5"/>
  <c r="C40" i="5"/>
  <c r="B40" i="5"/>
  <c r="L39" i="5"/>
  <c r="L38" i="5"/>
  <c r="L37" i="5"/>
  <c r="K30" i="5"/>
  <c r="J30" i="5"/>
  <c r="I30" i="5"/>
  <c r="H30" i="5"/>
  <c r="G30" i="5"/>
  <c r="F30" i="5"/>
  <c r="E30" i="5"/>
  <c r="D30" i="5"/>
  <c r="C30" i="5"/>
  <c r="B30" i="5"/>
  <c r="K29" i="5"/>
  <c r="J29" i="5"/>
  <c r="I29" i="5"/>
  <c r="H29" i="5"/>
  <c r="G29" i="5"/>
  <c r="F29" i="5"/>
  <c r="E29" i="5"/>
  <c r="D29" i="5"/>
  <c r="C29" i="5"/>
  <c r="B29" i="5"/>
  <c r="L28" i="5"/>
  <c r="L27" i="5"/>
  <c r="L26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L17" i="5"/>
  <c r="L16" i="5"/>
  <c r="L15" i="5"/>
  <c r="K8" i="5"/>
  <c r="J8" i="5"/>
  <c r="I8" i="5"/>
  <c r="H8" i="5"/>
  <c r="G8" i="5"/>
  <c r="F8" i="5"/>
  <c r="E8" i="5"/>
  <c r="D8" i="5"/>
  <c r="C8" i="5"/>
  <c r="B8" i="5"/>
  <c r="K7" i="5"/>
  <c r="J7" i="5"/>
  <c r="I7" i="5"/>
  <c r="H7" i="5"/>
  <c r="G7" i="5"/>
  <c r="F7" i="5"/>
  <c r="E7" i="5"/>
  <c r="D7" i="5"/>
  <c r="C7" i="5"/>
  <c r="B7" i="5"/>
  <c r="L6" i="5"/>
  <c r="L5" i="5"/>
  <c r="L4" i="5"/>
  <c r="G112" i="1"/>
  <c r="F112" i="1"/>
  <c r="E112" i="1"/>
  <c r="D112" i="1"/>
  <c r="C112" i="1"/>
  <c r="B112" i="1"/>
  <c r="G109" i="1"/>
  <c r="G113" i="1" s="1"/>
  <c r="F109" i="1"/>
  <c r="F113" i="1" s="1"/>
  <c r="E109" i="1"/>
  <c r="E113" i="1" s="1"/>
  <c r="D109" i="1"/>
  <c r="D113" i="1" s="1"/>
  <c r="C109" i="1"/>
  <c r="C113" i="1" s="1"/>
  <c r="B109" i="1"/>
  <c r="B113" i="1" s="1"/>
  <c r="H102" i="1"/>
  <c r="F102" i="1"/>
  <c r="E102" i="1"/>
  <c r="D102" i="1"/>
  <c r="C102" i="1"/>
  <c r="B102" i="1"/>
  <c r="H99" i="1"/>
  <c r="H103" i="1" s="1"/>
  <c r="F99" i="1"/>
  <c r="F103" i="1" s="1"/>
  <c r="E99" i="1"/>
  <c r="E103" i="1" s="1"/>
  <c r="D99" i="1"/>
  <c r="D103" i="1" s="1"/>
  <c r="C99" i="1"/>
  <c r="C103" i="1" s="1"/>
  <c r="B99" i="1"/>
  <c r="B103" i="1" s="1"/>
  <c r="H82" i="1"/>
  <c r="F82" i="1"/>
  <c r="E82" i="1"/>
  <c r="D82" i="1"/>
  <c r="C82" i="1"/>
  <c r="B82" i="1"/>
  <c r="H79" i="1"/>
  <c r="H83" i="1" s="1"/>
  <c r="F79" i="1"/>
  <c r="F83" i="1" s="1"/>
  <c r="E79" i="1"/>
  <c r="E83" i="1" s="1"/>
  <c r="D79" i="1"/>
  <c r="D83" i="1" s="1"/>
  <c r="C79" i="1"/>
  <c r="C83" i="1" s="1"/>
  <c r="B79" i="1"/>
  <c r="B83" i="1" s="1"/>
  <c r="I60" i="1"/>
  <c r="H60" i="1"/>
  <c r="F60" i="1"/>
  <c r="E60" i="1"/>
  <c r="D60" i="1"/>
  <c r="C60" i="1"/>
  <c r="B60" i="1"/>
  <c r="I57" i="1"/>
  <c r="I61" i="1" s="1"/>
  <c r="H57" i="1"/>
  <c r="H61" i="1" s="1"/>
  <c r="F57" i="1"/>
  <c r="F61" i="1" s="1"/>
  <c r="E57" i="1"/>
  <c r="E61" i="1" s="1"/>
  <c r="D57" i="1"/>
  <c r="D61" i="1" s="1"/>
  <c r="C57" i="1"/>
  <c r="C61" i="1" s="1"/>
  <c r="B57" i="1"/>
  <c r="B61" i="1" s="1"/>
  <c r="L38" i="1"/>
  <c r="K38" i="1"/>
  <c r="H38" i="1"/>
  <c r="G38" i="1"/>
  <c r="F38" i="1"/>
  <c r="E38" i="1"/>
  <c r="D38" i="1"/>
  <c r="C38" i="1"/>
  <c r="B38" i="1"/>
  <c r="L35" i="1"/>
  <c r="L39" i="1" s="1"/>
  <c r="K35" i="1"/>
  <c r="K39" i="1" s="1"/>
  <c r="H35" i="1"/>
  <c r="H39" i="1" s="1"/>
  <c r="G35" i="1"/>
  <c r="G39" i="1" s="1"/>
  <c r="F35" i="1"/>
  <c r="F39" i="1" s="1"/>
  <c r="E35" i="1"/>
  <c r="E39" i="1" s="1"/>
  <c r="D35" i="1"/>
  <c r="D39" i="1" s="1"/>
  <c r="C35" i="1"/>
  <c r="C39" i="1" s="1"/>
  <c r="B35" i="1"/>
  <c r="B39" i="1" s="1"/>
  <c r="M65" i="4" l="1"/>
  <c r="M43" i="4"/>
  <c r="L62" i="4"/>
  <c r="L35" i="3"/>
  <c r="L52" i="4"/>
  <c r="L8" i="6"/>
  <c r="L8" i="4"/>
  <c r="M31" i="4"/>
  <c r="M32" i="4"/>
  <c r="L84" i="3"/>
  <c r="M9" i="4"/>
  <c r="M54" i="4"/>
  <c r="L125" i="6"/>
  <c r="M21" i="4"/>
  <c r="L53" i="4"/>
  <c r="L106" i="3"/>
  <c r="L41" i="4"/>
  <c r="L63" i="4"/>
  <c r="M10" i="4"/>
  <c r="L19" i="4"/>
  <c r="M64" i="4"/>
  <c r="L7" i="4"/>
  <c r="M20" i="4"/>
  <c r="M42" i="4"/>
  <c r="L51" i="4"/>
  <c r="L52" i="7"/>
  <c r="M76" i="7"/>
  <c r="L29" i="7"/>
  <c r="M65" i="14"/>
  <c r="M64" i="14"/>
  <c r="M20" i="14"/>
  <c r="M9" i="14"/>
  <c r="L46" i="3"/>
  <c r="L22" i="3"/>
  <c r="L129" i="3"/>
  <c r="L93" i="3"/>
  <c r="L19" i="3"/>
  <c r="L105" i="3"/>
  <c r="L34" i="3"/>
  <c r="M144" i="3"/>
  <c r="M132" i="3"/>
  <c r="L47" i="3"/>
  <c r="L166" i="3"/>
  <c r="L118" i="3"/>
  <c r="L69" i="3"/>
  <c r="L141" i="3"/>
  <c r="L7" i="3"/>
  <c r="L108" i="3"/>
  <c r="M9" i="3"/>
  <c r="L117" i="3"/>
  <c r="M22" i="3"/>
  <c r="L60" i="3"/>
  <c r="M119" i="3"/>
  <c r="M96" i="3"/>
  <c r="M37" i="3"/>
  <c r="L70" i="3"/>
  <c r="L59" i="3"/>
  <c r="L8" i="3"/>
  <c r="M60" i="3"/>
  <c r="M71" i="3"/>
  <c r="L130" i="3"/>
  <c r="L37" i="3"/>
  <c r="L71" i="3"/>
  <c r="L81" i="3"/>
  <c r="M84" i="3"/>
  <c r="L58" i="3"/>
  <c r="L9" i="3"/>
  <c r="L20" i="3"/>
  <c r="L49" i="3"/>
  <c r="L82" i="3"/>
  <c r="L131" i="3"/>
  <c r="L21" i="3"/>
  <c r="M49" i="3"/>
  <c r="M131" i="3"/>
  <c r="L142" i="3"/>
  <c r="M83" i="3"/>
  <c r="M143" i="3"/>
  <c r="L94" i="3"/>
  <c r="M21" i="3"/>
  <c r="M61" i="3"/>
  <c r="M95" i="3"/>
  <c r="M120" i="3"/>
  <c r="L177" i="3"/>
  <c r="M36" i="3"/>
  <c r="L95" i="3"/>
  <c r="M10" i="3"/>
  <c r="M72" i="3"/>
  <c r="L107" i="3"/>
  <c r="M108" i="3"/>
  <c r="M48" i="3"/>
  <c r="M107" i="3"/>
  <c r="L132" i="3"/>
  <c r="L155" i="3"/>
  <c r="L83" i="3"/>
  <c r="K155" i="3"/>
  <c r="L36" i="3"/>
  <c r="L61" i="3"/>
  <c r="L143" i="3"/>
  <c r="K177" i="3"/>
  <c r="L119" i="3"/>
  <c r="L144" i="3"/>
  <c r="L10" i="3"/>
  <c r="L120" i="3"/>
  <c r="L96" i="3"/>
  <c r="L48" i="3"/>
  <c r="L72" i="3"/>
  <c r="K166" i="3"/>
  <c r="L8" i="13"/>
  <c r="M22" i="13"/>
  <c r="M65" i="13"/>
  <c r="M10" i="13"/>
  <c r="L96" i="13"/>
  <c r="M11" i="13"/>
  <c r="L62" i="6"/>
  <c r="L82" i="6"/>
  <c r="L29" i="6"/>
  <c r="L41" i="6"/>
  <c r="L103" i="6"/>
  <c r="M64" i="6"/>
  <c r="L84" i="6"/>
  <c r="L7" i="6"/>
  <c r="M84" i="6"/>
  <c r="L81" i="6"/>
  <c r="L92" i="6"/>
  <c r="M43" i="6"/>
  <c r="L64" i="6"/>
  <c r="L93" i="6"/>
  <c r="M94" i="6"/>
  <c r="L150" i="6"/>
  <c r="L51" i="6"/>
  <c r="L52" i="6"/>
  <c r="M21" i="6"/>
  <c r="M53" i="6"/>
  <c r="L40" i="6"/>
  <c r="L43" i="6"/>
  <c r="K150" i="6"/>
  <c r="L10" i="6"/>
  <c r="M106" i="6"/>
  <c r="M83" i="6"/>
  <c r="L161" i="6"/>
  <c r="M42" i="6"/>
  <c r="L83" i="6"/>
  <c r="L53" i="6"/>
  <c r="M117" i="6"/>
  <c r="M32" i="6"/>
  <c r="L61" i="6"/>
  <c r="L104" i="6"/>
  <c r="M74" i="6"/>
  <c r="M128" i="6"/>
  <c r="L9" i="6"/>
  <c r="L21" i="6"/>
  <c r="M105" i="6"/>
  <c r="L63" i="6"/>
  <c r="L114" i="6"/>
  <c r="L18" i="6"/>
  <c r="L115" i="6"/>
  <c r="M20" i="6"/>
  <c r="L116" i="6"/>
  <c r="L71" i="6"/>
  <c r="L126" i="6"/>
  <c r="M9" i="6"/>
  <c r="L19" i="6"/>
  <c r="L30" i="6"/>
  <c r="L72" i="6"/>
  <c r="M95" i="6"/>
  <c r="M127" i="6"/>
  <c r="M63" i="6"/>
  <c r="M31" i="6"/>
  <c r="M54" i="6"/>
  <c r="M73" i="6"/>
  <c r="L139" i="6"/>
  <c r="M10" i="6"/>
  <c r="L106" i="6"/>
  <c r="L20" i="6"/>
  <c r="M116" i="6"/>
  <c r="L94" i="6"/>
  <c r="L117" i="6"/>
  <c r="L73" i="6"/>
  <c r="L95" i="6"/>
  <c r="K139" i="6"/>
  <c r="L74" i="6"/>
  <c r="L31" i="6"/>
  <c r="L54" i="6"/>
  <c r="L127" i="6"/>
  <c r="L42" i="6"/>
  <c r="L32" i="6"/>
  <c r="K161" i="6"/>
  <c r="L105" i="6"/>
  <c r="L128" i="6"/>
  <c r="M65" i="12"/>
  <c r="M33" i="12"/>
  <c r="L29" i="5"/>
  <c r="L30" i="5"/>
  <c r="L95" i="5"/>
  <c r="L83" i="5"/>
  <c r="L7" i="5"/>
  <c r="L18" i="5"/>
  <c r="M54" i="5"/>
  <c r="L92" i="5"/>
  <c r="L93" i="5"/>
  <c r="L104" i="5"/>
  <c r="L114" i="5"/>
  <c r="M128" i="5"/>
  <c r="L52" i="5"/>
  <c r="M75" i="5"/>
  <c r="M116" i="5"/>
  <c r="L126" i="5"/>
  <c r="K138" i="5"/>
  <c r="L63" i="5"/>
  <c r="L72" i="5"/>
  <c r="M43" i="5"/>
  <c r="M9" i="5"/>
  <c r="L54" i="5"/>
  <c r="M32" i="5"/>
  <c r="M105" i="5"/>
  <c r="L149" i="5"/>
  <c r="K149" i="5"/>
  <c r="L8" i="5"/>
  <c r="L62" i="5"/>
  <c r="L85" i="5"/>
  <c r="L115" i="5"/>
  <c r="L64" i="5"/>
  <c r="L125" i="5"/>
  <c r="L73" i="5"/>
  <c r="L19" i="5"/>
  <c r="M20" i="5"/>
  <c r="L32" i="5"/>
  <c r="M64" i="5"/>
  <c r="M85" i="5"/>
  <c r="M95" i="5"/>
  <c r="L127" i="5"/>
  <c r="M106" i="5"/>
  <c r="M74" i="5"/>
  <c r="L31" i="5"/>
  <c r="L41" i="5"/>
  <c r="L138" i="5"/>
  <c r="L82" i="5"/>
  <c r="M84" i="5"/>
  <c r="L65" i="5"/>
  <c r="L42" i="5"/>
  <c r="L51" i="5"/>
  <c r="M94" i="5"/>
  <c r="L160" i="5"/>
  <c r="M21" i="5"/>
  <c r="L53" i="5"/>
  <c r="L128" i="5"/>
  <c r="M53" i="5"/>
  <c r="L75" i="5"/>
  <c r="L103" i="5"/>
  <c r="L84" i="5"/>
  <c r="M42" i="5"/>
  <c r="L106" i="5"/>
  <c r="M117" i="5"/>
  <c r="L10" i="5"/>
  <c r="L74" i="5"/>
  <c r="L40" i="5"/>
  <c r="L9" i="5"/>
  <c r="M127" i="5"/>
  <c r="K160" i="5"/>
  <c r="L105" i="5"/>
  <c r="M10" i="5"/>
  <c r="M31" i="5"/>
  <c r="M65" i="5"/>
  <c r="L20" i="5"/>
  <c r="L43" i="5"/>
  <c r="L116" i="5"/>
  <c r="L21" i="5"/>
  <c r="L94" i="5"/>
  <c r="L117" i="5"/>
  <c r="L106" i="9"/>
  <c r="M30" i="11"/>
  <c r="M19" i="11"/>
  <c r="M31" i="11"/>
  <c r="L111" i="2"/>
  <c r="L47" i="2"/>
  <c r="L166" i="2"/>
  <c r="L134" i="2"/>
  <c r="L57" i="2"/>
  <c r="L78" i="2"/>
  <c r="L79" i="2"/>
  <c r="L188" i="2"/>
  <c r="L7" i="2"/>
  <c r="L189" i="2"/>
  <c r="L8" i="2"/>
  <c r="L200" i="2"/>
  <c r="L48" i="2"/>
  <c r="B68" i="2"/>
  <c r="D67" i="2"/>
  <c r="K236" i="2"/>
  <c r="L167" i="2"/>
  <c r="L199" i="2"/>
  <c r="K213" i="2"/>
  <c r="L247" i="2"/>
  <c r="J30" i="2"/>
  <c r="J59" i="2"/>
  <c r="L210" i="2"/>
  <c r="L37" i="2"/>
  <c r="L38" i="2"/>
  <c r="K180" i="2"/>
  <c r="L222" i="2"/>
  <c r="E67" i="2"/>
  <c r="K223" i="2"/>
  <c r="L58" i="2"/>
  <c r="K146" i="2"/>
  <c r="K39" i="2"/>
  <c r="K114" i="2"/>
  <c r="L155" i="2"/>
  <c r="K20" i="2"/>
  <c r="K157" i="2"/>
  <c r="K10" i="2"/>
  <c r="L27" i="2"/>
  <c r="L89" i="2"/>
  <c r="J191" i="2"/>
  <c r="L90" i="2"/>
  <c r="K103" i="2"/>
  <c r="L178" i="2"/>
  <c r="J113" i="2"/>
  <c r="L123" i="2"/>
  <c r="K92" i="2"/>
  <c r="L18" i="2"/>
  <c r="G68" i="2"/>
  <c r="J169" i="2"/>
  <c r="H68" i="2"/>
  <c r="J92" i="2"/>
  <c r="K102" i="2"/>
  <c r="L144" i="2"/>
  <c r="K190" i="2"/>
  <c r="L156" i="2"/>
  <c r="K80" i="2"/>
  <c r="K30" i="2"/>
  <c r="K50" i="2"/>
  <c r="L145" i="2"/>
  <c r="L211" i="2"/>
  <c r="J20" i="2"/>
  <c r="L28" i="2"/>
  <c r="J114" i="2"/>
  <c r="K169" i="2"/>
  <c r="K201" i="2"/>
  <c r="J103" i="2"/>
  <c r="K212" i="2"/>
  <c r="J201" i="2"/>
  <c r="K59" i="2"/>
  <c r="L66" i="2"/>
  <c r="K125" i="2"/>
  <c r="K29" i="2"/>
  <c r="K191" i="2"/>
  <c r="L221" i="2"/>
  <c r="K91" i="2"/>
  <c r="J136" i="2"/>
  <c r="K49" i="2"/>
  <c r="C67" i="2"/>
  <c r="L112" i="2"/>
  <c r="K168" i="2"/>
  <c r="L177" i="2"/>
  <c r="L100" i="2"/>
  <c r="L122" i="2"/>
  <c r="K179" i="2"/>
  <c r="J202" i="2"/>
  <c r="J19" i="2"/>
  <c r="L101" i="2"/>
  <c r="K113" i="2"/>
  <c r="J179" i="2"/>
  <c r="K19" i="2"/>
  <c r="K40" i="2"/>
  <c r="K124" i="2"/>
  <c r="L133" i="2"/>
  <c r="K81" i="2"/>
  <c r="K9" i="2"/>
  <c r="K60" i="2"/>
  <c r="J124" i="2"/>
  <c r="K158" i="2"/>
  <c r="J10" i="2"/>
  <c r="J147" i="2"/>
  <c r="J190" i="2"/>
  <c r="K224" i="2"/>
  <c r="F68" i="2"/>
  <c r="K135" i="2"/>
  <c r="K136" i="2"/>
  <c r="J213" i="2"/>
  <c r="L236" i="2"/>
  <c r="J212" i="2"/>
  <c r="J29" i="2"/>
  <c r="J60" i="2"/>
  <c r="L64" i="2"/>
  <c r="L67" i="2" s="1"/>
  <c r="J168" i="2"/>
  <c r="I68" i="2"/>
  <c r="J81" i="2"/>
  <c r="J91" i="2"/>
  <c r="J146" i="2"/>
  <c r="K147" i="2"/>
  <c r="J223" i="2"/>
  <c r="J102" i="2"/>
  <c r="J125" i="2"/>
  <c r="L17" i="2"/>
  <c r="J224" i="2"/>
  <c r="J39" i="2"/>
  <c r="J80" i="2"/>
  <c r="K202" i="2"/>
  <c r="J157" i="2"/>
  <c r="J180" i="2"/>
  <c r="J49" i="2"/>
  <c r="J9" i="2"/>
  <c r="J40" i="2"/>
  <c r="J135" i="2"/>
  <c r="J158" i="2"/>
  <c r="K247" i="2"/>
  <c r="J50" i="2"/>
  <c r="M66" i="13"/>
  <c r="M66" i="12"/>
  <c r="M11" i="12"/>
  <c r="M10" i="12"/>
  <c r="M20" i="11"/>
  <c r="M42" i="11"/>
  <c r="M10" i="14"/>
  <c r="L7" i="14"/>
  <c r="M21" i="14"/>
  <c r="M31" i="14"/>
  <c r="M32" i="14"/>
  <c r="M42" i="14"/>
  <c r="M43" i="14"/>
  <c r="L18" i="14"/>
  <c r="L8" i="14"/>
  <c r="L29" i="14"/>
  <c r="L19" i="14"/>
  <c r="L9" i="14"/>
  <c r="L10" i="14"/>
  <c r="L30" i="14"/>
  <c r="M53" i="14"/>
  <c r="L20" i="14"/>
  <c r="L21" i="14"/>
  <c r="M54" i="14"/>
  <c r="L40" i="14"/>
  <c r="L41" i="14"/>
  <c r="L31" i="14"/>
  <c r="L32" i="14"/>
  <c r="L62" i="14"/>
  <c r="L51" i="14"/>
  <c r="L73" i="14"/>
  <c r="L10" i="13"/>
  <c r="M21" i="13"/>
  <c r="L9" i="13"/>
  <c r="L11" i="13"/>
  <c r="M32" i="13"/>
  <c r="M33" i="13"/>
  <c r="L30" i="13"/>
  <c r="M44" i="13"/>
  <c r="L20" i="13"/>
  <c r="M43" i="13"/>
  <c r="L19" i="13"/>
  <c r="L41" i="13"/>
  <c r="L54" i="13"/>
  <c r="M55" i="13"/>
  <c r="L63" i="13"/>
  <c r="L42" i="14"/>
  <c r="L43" i="14"/>
  <c r="L52" i="14"/>
  <c r="L63" i="14"/>
  <c r="L53" i="14"/>
  <c r="L54" i="14"/>
  <c r="L64" i="14"/>
  <c r="L65" i="14"/>
  <c r="M76" i="14"/>
  <c r="L74" i="14"/>
  <c r="L84" i="14"/>
  <c r="L31" i="13"/>
  <c r="L21" i="13"/>
  <c r="L22" i="13"/>
  <c r="L43" i="13"/>
  <c r="L32" i="13"/>
  <c r="L42" i="13"/>
  <c r="L53" i="13"/>
  <c r="L33" i="13"/>
  <c r="M22" i="12"/>
  <c r="M21" i="12"/>
  <c r="M54" i="12"/>
  <c r="M43" i="12"/>
  <c r="L19" i="12"/>
  <c r="L32" i="12"/>
  <c r="L8" i="12"/>
  <c r="L52" i="13"/>
  <c r="L44" i="13"/>
  <c r="M54" i="13"/>
  <c r="M88" i="13"/>
  <c r="L55" i="13"/>
  <c r="M44" i="12"/>
  <c r="M55" i="12"/>
  <c r="L107" i="12"/>
  <c r="L9" i="12"/>
  <c r="L41" i="12"/>
  <c r="L30" i="12"/>
  <c r="L20" i="12"/>
  <c r="L10" i="12"/>
  <c r="L11" i="12"/>
  <c r="L31" i="12"/>
  <c r="M32" i="12"/>
  <c r="L21" i="12"/>
  <c r="L22" i="12"/>
  <c r="L33" i="12"/>
  <c r="M87" i="12"/>
  <c r="L42" i="12"/>
  <c r="L43" i="12"/>
  <c r="L44" i="12"/>
  <c r="L8" i="11"/>
  <c r="M9" i="11"/>
  <c r="L17" i="11"/>
  <c r="M41" i="11"/>
  <c r="M53" i="11"/>
  <c r="M52" i="11"/>
  <c r="L50" i="11"/>
  <c r="M75" i="11"/>
  <c r="M76" i="11"/>
  <c r="L84" i="7"/>
  <c r="L40" i="7"/>
  <c r="L75" i="7"/>
  <c r="M75" i="7"/>
  <c r="L73" i="7"/>
  <c r="L74" i="7"/>
  <c r="L51" i="7"/>
  <c r="L76" i="7"/>
  <c r="L62" i="7"/>
  <c r="L30" i="7"/>
  <c r="L41" i="7"/>
  <c r="M87" i="7"/>
  <c r="L10" i="7"/>
  <c r="L85" i="7"/>
  <c r="M32" i="7"/>
  <c r="L86" i="7"/>
  <c r="L7" i="7"/>
  <c r="L95" i="7"/>
  <c r="L63" i="7"/>
  <c r="L9" i="7"/>
  <c r="M64" i="7"/>
  <c r="M65" i="7"/>
  <c r="M10" i="7"/>
  <c r="M42" i="7"/>
  <c r="L87" i="7"/>
  <c r="L42" i="7"/>
  <c r="M21" i="7"/>
  <c r="L98" i="7"/>
  <c r="L8" i="7"/>
  <c r="M53" i="7"/>
  <c r="L18" i="7"/>
  <c r="M43" i="7"/>
  <c r="M20" i="7"/>
  <c r="M97" i="7"/>
  <c r="M54" i="7"/>
  <c r="L64" i="7"/>
  <c r="M31" i="7"/>
  <c r="M9" i="7"/>
  <c r="M86" i="7"/>
  <c r="L19" i="7"/>
  <c r="L65" i="7"/>
  <c r="M98" i="7"/>
  <c r="L97" i="7"/>
  <c r="L96" i="7"/>
  <c r="L20" i="7"/>
  <c r="L53" i="7"/>
  <c r="L31" i="7"/>
  <c r="L54" i="7"/>
  <c r="L32" i="7"/>
  <c r="L43" i="7"/>
  <c r="L21" i="7"/>
  <c r="M75" i="14"/>
  <c r="M87" i="14"/>
  <c r="L85" i="14"/>
  <c r="M86" i="14"/>
  <c r="L86" i="14"/>
  <c r="L87" i="14"/>
  <c r="L75" i="14"/>
  <c r="L76" i="14"/>
  <c r="M98" i="13"/>
  <c r="M99" i="13"/>
  <c r="L97" i="13"/>
  <c r="M77" i="13"/>
  <c r="L98" i="13"/>
  <c r="L99" i="13"/>
  <c r="M76" i="13"/>
  <c r="L74" i="13"/>
  <c r="M87" i="13"/>
  <c r="L64" i="13"/>
  <c r="L75" i="13"/>
  <c r="M110" i="13"/>
  <c r="M109" i="13"/>
  <c r="L107" i="13"/>
  <c r="L76" i="13"/>
  <c r="L86" i="13"/>
  <c r="L65" i="13"/>
  <c r="L85" i="13"/>
  <c r="L108" i="13"/>
  <c r="L109" i="13"/>
  <c r="L110" i="13"/>
  <c r="L87" i="13"/>
  <c r="L88" i="13"/>
  <c r="L77" i="13"/>
  <c r="L66" i="13"/>
  <c r="L96" i="12"/>
  <c r="M109" i="12"/>
  <c r="L85" i="12"/>
  <c r="L86" i="12"/>
  <c r="M88" i="12"/>
  <c r="M77" i="12"/>
  <c r="L87" i="12"/>
  <c r="L88" i="12"/>
  <c r="L52" i="12"/>
  <c r="L63" i="12"/>
  <c r="M110" i="12"/>
  <c r="L108" i="12"/>
  <c r="L109" i="12"/>
  <c r="L110" i="12"/>
  <c r="L53" i="12"/>
  <c r="M99" i="12"/>
  <c r="L97" i="12"/>
  <c r="M98" i="12"/>
  <c r="L98" i="12"/>
  <c r="L99" i="12"/>
  <c r="M76" i="12"/>
  <c r="L74" i="12"/>
  <c r="L65" i="12"/>
  <c r="L75" i="12"/>
  <c r="L64" i="12"/>
  <c r="L76" i="12"/>
  <c r="L77" i="12"/>
  <c r="L66" i="12"/>
  <c r="L54" i="12"/>
  <c r="L55" i="12"/>
  <c r="L73" i="11"/>
  <c r="L74" i="11"/>
  <c r="L61" i="11"/>
  <c r="L6" i="11"/>
  <c r="L28" i="11"/>
  <c r="L29" i="11"/>
  <c r="L18" i="11"/>
  <c r="L75" i="11"/>
  <c r="L39" i="11"/>
  <c r="L76" i="11"/>
  <c r="L40" i="11"/>
  <c r="L7" i="11"/>
  <c r="L51" i="11"/>
  <c r="M8" i="11"/>
  <c r="L83" i="11"/>
  <c r="L84" i="11"/>
  <c r="M86" i="11"/>
  <c r="L85" i="11"/>
  <c r="M85" i="11"/>
  <c r="L86" i="11"/>
  <c r="M64" i="11"/>
  <c r="M63" i="11"/>
  <c r="L62" i="11"/>
  <c r="L63" i="11"/>
  <c r="L64" i="11"/>
  <c r="L52" i="11"/>
  <c r="L53" i="11"/>
  <c r="L41" i="11"/>
  <c r="L42" i="11"/>
  <c r="L30" i="11"/>
  <c r="L31" i="11"/>
  <c r="L19" i="11"/>
  <c r="L20" i="11"/>
  <c r="L9" i="11"/>
  <c r="L31" i="4"/>
  <c r="L54" i="4"/>
  <c r="L9" i="4"/>
  <c r="L32" i="4"/>
  <c r="L10" i="4"/>
  <c r="L64" i="4"/>
  <c r="L42" i="4"/>
  <c r="L65" i="4"/>
  <c r="L20" i="4"/>
  <c r="L43" i="4"/>
  <c r="L21" i="4"/>
  <c r="M109" i="9"/>
  <c r="L107" i="9"/>
  <c r="L84" i="9"/>
  <c r="M108" i="9"/>
  <c r="L108" i="9"/>
  <c r="L109" i="9"/>
  <c r="M75" i="9"/>
  <c r="M87" i="9"/>
  <c r="L85" i="9"/>
  <c r="M86" i="9"/>
  <c r="M119" i="9"/>
  <c r="M97" i="9"/>
  <c r="M120" i="9"/>
  <c r="L86" i="9"/>
  <c r="L87" i="9"/>
  <c r="M98" i="9"/>
  <c r="M76" i="9"/>
  <c r="L117" i="9"/>
  <c r="L95" i="9"/>
  <c r="L73" i="9"/>
  <c r="L74" i="9"/>
  <c r="L96" i="9"/>
  <c r="L118" i="9"/>
  <c r="L119" i="9"/>
  <c r="L120" i="9"/>
  <c r="L97" i="9"/>
  <c r="L98" i="9"/>
  <c r="L75" i="9"/>
  <c r="L76" i="9"/>
  <c r="L63" i="9"/>
  <c r="L62" i="9"/>
  <c r="L52" i="9"/>
  <c r="L40" i="9"/>
  <c r="L18" i="9"/>
  <c r="L41" i="9"/>
  <c r="M21" i="9"/>
  <c r="L21" i="9"/>
  <c r="L20" i="9"/>
  <c r="M43" i="9"/>
  <c r="M31" i="9"/>
  <c r="M65" i="9"/>
  <c r="M42" i="9"/>
  <c r="M10" i="9"/>
  <c r="M64" i="9"/>
  <c r="M20" i="9"/>
  <c r="L51" i="9"/>
  <c r="L30" i="9"/>
  <c r="L7" i="9"/>
  <c r="M53" i="9"/>
  <c r="L54" i="9"/>
  <c r="L8" i="9"/>
  <c r="L42" i="9"/>
  <c r="M9" i="9"/>
  <c r="M32" i="9"/>
  <c r="L29" i="9"/>
  <c r="L19" i="9"/>
  <c r="L32" i="9"/>
  <c r="L64" i="9"/>
  <c r="L53" i="9"/>
  <c r="L31" i="9"/>
  <c r="M54" i="9"/>
  <c r="L9" i="9"/>
  <c r="L10" i="9"/>
  <c r="L43" i="9"/>
  <c r="L65" i="9"/>
  <c r="K69" i="2" l="1"/>
  <c r="K70" i="2"/>
  <c r="J69" i="2"/>
  <c r="L68" i="2"/>
  <c r="J70" i="2"/>
</calcChain>
</file>

<file path=xl/sharedStrings.xml><?xml version="1.0" encoding="utf-8"?>
<sst xmlns="http://schemas.openxmlformats.org/spreadsheetml/2006/main" count="2943" uniqueCount="237">
  <si>
    <t xml:space="preserve">备注: list数量L=16  </t>
  </si>
  <si>
    <t>在采用标准BB84协议，基矢比对因子q取0.5。实验参数发射频率为625MHz/信号态平均光子数μ为0.8，诱骗态平均光子数v为0.1，量子信道的链路衰减 为30dB，接收端单光子探测器的暗计数为6250cps。Y_0=暗计数/量子光源重复频率。</t>
  </si>
  <si>
    <t>Eu</t>
  </si>
  <si>
    <t>H2(Eu)</t>
  </si>
  <si>
    <t>N（64k）</t>
  </si>
  <si>
    <t>Nf</t>
  </si>
  <si>
    <t>R</t>
  </si>
  <si>
    <t>f</t>
  </si>
  <si>
    <t>fer_pc</t>
  </si>
  <si>
    <t>fer_scl</t>
  </si>
  <si>
    <t>Secretkeyrate_pc</t>
  </si>
  <si>
    <t>Secretkeyrate_scl</t>
  </si>
  <si>
    <t>N</t>
  </si>
  <si>
    <t xml:space="preserve">  Nf     |    R       |  f  </t>
  </si>
  <si>
    <t>运行时间(s)</t>
  </si>
  <si>
    <t xml:space="preserve">6000 | </t>
  </si>
  <si>
    <t>分组</t>
  </si>
  <si>
    <t>frame</t>
  </si>
  <si>
    <t>fe_pc</t>
  </si>
  <si>
    <t>fe_scl</t>
  </si>
  <si>
    <t xml:space="preserve">6250 | </t>
  </si>
  <si>
    <t xml:space="preserve">6500 | </t>
  </si>
  <si>
    <t xml:space="preserve">6750 | </t>
  </si>
  <si>
    <t xml:space="preserve">6850 | </t>
  </si>
  <si>
    <t xml:space="preserve">6900 | </t>
  </si>
  <si>
    <t xml:space="preserve">6950 | </t>
  </si>
  <si>
    <t xml:space="preserve"> 7000| </t>
  </si>
  <si>
    <t xml:space="preserve"> 7100| </t>
  </si>
  <si>
    <t xml:space="preserve"> 7150| </t>
  </si>
  <si>
    <t xml:space="preserve"> 7200| </t>
  </si>
  <si>
    <t xml:space="preserve">7250 | </t>
  </si>
  <si>
    <t>ACASCL|</t>
  </si>
  <si>
    <t>APC|</t>
  </si>
  <si>
    <t>t</t>
  </si>
  <si>
    <t>SAPC|</t>
  </si>
  <si>
    <t>考虑crc</t>
  </si>
  <si>
    <t>10500 | 0.8397 | 1.132</t>
  </si>
  <si>
    <t>均值</t>
  </si>
  <si>
    <t>标准差</t>
  </si>
  <si>
    <t>10750 | 0.8359 | 1.1597</t>
  </si>
  <si>
    <t>10100 |</t>
  </si>
  <si>
    <t>10200 |</t>
  </si>
  <si>
    <t>10300 |</t>
  </si>
  <si>
    <t>10400 |</t>
  </si>
  <si>
    <t>10600 |</t>
  </si>
  <si>
    <t>10700 |</t>
  </si>
  <si>
    <t>10800 |</t>
  </si>
  <si>
    <t>10900 |</t>
  </si>
  <si>
    <t>11100 |</t>
  </si>
  <si>
    <t>11200 |</t>
  </si>
  <si>
    <t>11300 |</t>
  </si>
  <si>
    <t>11400 |</t>
  </si>
  <si>
    <t>11600 |</t>
  </si>
  <si>
    <t>11700 |</t>
  </si>
  <si>
    <t xml:space="preserve"> 14250| </t>
  </si>
  <si>
    <t xml:space="preserve"> 14500| </t>
  </si>
  <si>
    <t xml:space="preserve"> 14750 | </t>
  </si>
  <si>
    <t xml:space="preserve"> 15000 | </t>
  </si>
  <si>
    <t xml:space="preserve">15250 | </t>
  </si>
  <si>
    <t xml:space="preserve">15350 | </t>
  </si>
  <si>
    <t xml:space="preserve">15400 | </t>
  </si>
  <si>
    <t xml:space="preserve">15450 | </t>
  </si>
  <si>
    <t xml:space="preserve">15500 | </t>
  </si>
  <si>
    <t xml:space="preserve">15550 | </t>
  </si>
  <si>
    <t xml:space="preserve">15600 | </t>
  </si>
  <si>
    <t xml:space="preserve">15650 | </t>
  </si>
  <si>
    <t xml:space="preserve">17750 | </t>
  </si>
  <si>
    <t xml:space="preserve">18000 | </t>
  </si>
  <si>
    <t xml:space="preserve">18250 | </t>
  </si>
  <si>
    <t xml:space="preserve">18500 | </t>
  </si>
  <si>
    <t xml:space="preserve">18750 | </t>
  </si>
  <si>
    <t xml:space="preserve">18850 | </t>
  </si>
  <si>
    <t xml:space="preserve">18900 | </t>
  </si>
  <si>
    <t xml:space="preserve">18950 | </t>
  </si>
  <si>
    <t xml:space="preserve">19000 | </t>
  </si>
  <si>
    <t xml:space="preserve">19050 | </t>
  </si>
  <si>
    <t xml:space="preserve">19100 | </t>
  </si>
  <si>
    <t xml:space="preserve">19150 | </t>
  </si>
  <si>
    <t xml:space="preserve">20750| </t>
  </si>
  <si>
    <t xml:space="preserve">21000| </t>
  </si>
  <si>
    <t xml:space="preserve">21250| </t>
  </si>
  <si>
    <t>21500 |</t>
  </si>
  <si>
    <t>frame_number:</t>
  </si>
  <si>
    <t xml:space="preserve">21750| </t>
  </si>
  <si>
    <t xml:space="preserve">22000| </t>
  </si>
  <si>
    <t xml:space="preserve">23500 | </t>
  </si>
  <si>
    <t xml:space="preserve">23750 | </t>
  </si>
  <si>
    <t xml:space="preserve">24000 | </t>
  </si>
  <si>
    <t xml:space="preserve">24250 | </t>
  </si>
  <si>
    <t xml:space="preserve">24500| </t>
  </si>
  <si>
    <t xml:space="preserve"> 24750| </t>
  </si>
  <si>
    <t>Eu=0.01</t>
  </si>
  <si>
    <t>初始冻结数量5000  步长1000</t>
  </si>
  <si>
    <t>升降级-0.01</t>
  </si>
  <si>
    <t>升降级-0.02</t>
  </si>
  <si>
    <t>升降级-0.03</t>
  </si>
  <si>
    <t>升降级-0.04</t>
  </si>
  <si>
    <t>偏序</t>
  </si>
  <si>
    <t>Eu=0.02</t>
  </si>
  <si>
    <t>初始冻结数量10000  步长1000</t>
  </si>
  <si>
    <t>Eu=0.03</t>
  </si>
  <si>
    <t>初始冻结数量14000  步长1000</t>
  </si>
  <si>
    <t>Eu=0.04</t>
  </si>
  <si>
    <t>初始冻结数量17000  步长1000</t>
  </si>
  <si>
    <t xml:space="preserve">3500 | </t>
    <phoneticPr fontId="2" type="noConversion"/>
  </si>
  <si>
    <t xml:space="preserve">3600 | </t>
    <phoneticPr fontId="2" type="noConversion"/>
  </si>
  <si>
    <t xml:space="preserve">3800 | </t>
    <phoneticPr fontId="2" type="noConversion"/>
  </si>
  <si>
    <t xml:space="preserve">3900| </t>
    <phoneticPr fontId="2" type="noConversion"/>
  </si>
  <si>
    <t xml:space="preserve">4000| </t>
    <phoneticPr fontId="2" type="noConversion"/>
  </si>
  <si>
    <t xml:space="preserve">4100| </t>
    <phoneticPr fontId="2" type="noConversion"/>
  </si>
  <si>
    <t xml:space="preserve">4200| </t>
    <phoneticPr fontId="2" type="noConversion"/>
  </si>
  <si>
    <t xml:space="preserve">4300| </t>
    <phoneticPr fontId="2" type="noConversion"/>
  </si>
  <si>
    <t xml:space="preserve">4150| </t>
    <phoneticPr fontId="2" type="noConversion"/>
  </si>
  <si>
    <t xml:space="preserve">4250| </t>
    <phoneticPr fontId="2" type="noConversion"/>
  </si>
  <si>
    <t xml:space="preserve">9400| </t>
    <phoneticPr fontId="2" type="noConversion"/>
  </si>
  <si>
    <t xml:space="preserve">9600| </t>
    <phoneticPr fontId="2" type="noConversion"/>
  </si>
  <si>
    <t xml:space="preserve">9500| </t>
    <phoneticPr fontId="2" type="noConversion"/>
  </si>
  <si>
    <t xml:space="preserve">13500| </t>
    <phoneticPr fontId="2" type="noConversion"/>
  </si>
  <si>
    <t xml:space="preserve">13700| </t>
    <phoneticPr fontId="2" type="noConversion"/>
  </si>
  <si>
    <t xml:space="preserve">13800| </t>
    <phoneticPr fontId="2" type="noConversion"/>
  </si>
  <si>
    <t>errorpc:</t>
  </si>
  <si>
    <t>errorscl:</t>
  </si>
  <si>
    <t xml:space="preserve">13600| </t>
    <phoneticPr fontId="2" type="noConversion"/>
  </si>
  <si>
    <t xml:space="preserve">      </t>
    <phoneticPr fontId="2" type="noConversion"/>
  </si>
  <si>
    <t xml:space="preserve">17300| </t>
    <phoneticPr fontId="2" type="noConversion"/>
  </si>
  <si>
    <t xml:space="preserve">17500| </t>
    <phoneticPr fontId="2" type="noConversion"/>
  </si>
  <si>
    <t xml:space="preserve">17200| </t>
    <phoneticPr fontId="2" type="noConversion"/>
  </si>
  <si>
    <t xml:space="preserve">17400| </t>
    <phoneticPr fontId="2" type="noConversion"/>
  </si>
  <si>
    <t xml:space="preserve">20400| </t>
    <phoneticPr fontId="2" type="noConversion"/>
  </si>
  <si>
    <t xml:space="preserve">20600| </t>
    <phoneticPr fontId="2" type="noConversion"/>
  </si>
  <si>
    <t xml:space="preserve">22100| </t>
    <phoneticPr fontId="2" type="noConversion"/>
  </si>
  <si>
    <t xml:space="preserve">21850| </t>
    <phoneticPr fontId="2" type="noConversion"/>
  </si>
  <si>
    <t xml:space="preserve">21900| </t>
    <phoneticPr fontId="2" type="noConversion"/>
  </si>
  <si>
    <t xml:space="preserve">9200| </t>
    <phoneticPr fontId="2" type="noConversion"/>
  </si>
  <si>
    <t xml:space="preserve">9000| </t>
    <phoneticPr fontId="2" type="noConversion"/>
  </si>
  <si>
    <t xml:space="preserve">8800| </t>
    <phoneticPr fontId="2" type="noConversion"/>
  </si>
  <si>
    <t xml:space="preserve">8600| </t>
    <phoneticPr fontId="2" type="noConversion"/>
  </si>
  <si>
    <t xml:space="preserve">8400| </t>
    <phoneticPr fontId="2" type="noConversion"/>
  </si>
  <si>
    <t xml:space="preserve">13300| </t>
    <phoneticPr fontId="2" type="noConversion"/>
  </si>
  <si>
    <t xml:space="preserve">13100| </t>
    <phoneticPr fontId="2" type="noConversion"/>
  </si>
  <si>
    <t xml:space="preserve">12900| </t>
    <phoneticPr fontId="2" type="noConversion"/>
  </si>
  <si>
    <t xml:space="preserve">12700| </t>
    <phoneticPr fontId="2" type="noConversion"/>
  </si>
  <si>
    <t xml:space="preserve">12500| </t>
    <phoneticPr fontId="2" type="noConversion"/>
  </si>
  <si>
    <t xml:space="preserve">12300| </t>
    <phoneticPr fontId="2" type="noConversion"/>
  </si>
  <si>
    <t xml:space="preserve">17000| </t>
    <phoneticPr fontId="2" type="noConversion"/>
  </si>
  <si>
    <t xml:space="preserve">16800| </t>
    <phoneticPr fontId="2" type="noConversion"/>
  </si>
  <si>
    <t xml:space="preserve">16600| </t>
    <phoneticPr fontId="2" type="noConversion"/>
  </si>
  <si>
    <t xml:space="preserve">16400| </t>
    <phoneticPr fontId="2" type="noConversion"/>
  </si>
  <si>
    <t xml:space="preserve">16200| </t>
    <phoneticPr fontId="2" type="noConversion"/>
  </si>
  <si>
    <t xml:space="preserve">20200| </t>
    <phoneticPr fontId="2" type="noConversion"/>
  </si>
  <si>
    <t xml:space="preserve">20000| </t>
    <phoneticPr fontId="2" type="noConversion"/>
  </si>
  <si>
    <t xml:space="preserve">19800| </t>
    <phoneticPr fontId="2" type="noConversion"/>
  </si>
  <si>
    <t xml:space="preserve">16000| </t>
    <phoneticPr fontId="2" type="noConversion"/>
  </si>
  <si>
    <t xml:space="preserve">19600| </t>
    <phoneticPr fontId="2" type="noConversion"/>
  </si>
  <si>
    <t xml:space="preserve">19400| </t>
    <phoneticPr fontId="2" type="noConversion"/>
  </si>
  <si>
    <t xml:space="preserve">19200| </t>
    <phoneticPr fontId="2" type="noConversion"/>
  </si>
  <si>
    <t>SAPC|</t>
    <phoneticPr fontId="2" type="noConversion"/>
  </si>
  <si>
    <t>考虑crc</t>
    <phoneticPr fontId="2" type="noConversion"/>
  </si>
  <si>
    <t>k</t>
    <phoneticPr fontId="2" type="noConversion"/>
  </si>
  <si>
    <t>fer</t>
    <phoneticPr fontId="2" type="noConversion"/>
  </si>
  <si>
    <t>minh2</t>
    <phoneticPr fontId="2" type="noConversion"/>
  </si>
  <si>
    <t>minh1</t>
    <phoneticPr fontId="2" type="noConversion"/>
  </si>
  <si>
    <t>l=2</t>
    <phoneticPr fontId="2" type="noConversion"/>
  </si>
  <si>
    <t>l=4</t>
    <phoneticPr fontId="2" type="noConversion"/>
  </si>
  <si>
    <t>fer1:</t>
  </si>
  <si>
    <t>fer2:</t>
  </si>
  <si>
    <t>0.045 20400  4</t>
    <phoneticPr fontId="2" type="noConversion"/>
  </si>
  <si>
    <t>0.02 11000  32</t>
    <phoneticPr fontId="2" type="noConversion"/>
  </si>
  <si>
    <t>0.02 11000  8</t>
    <phoneticPr fontId="2" type="noConversion"/>
  </si>
  <si>
    <t>0.02 11000  64</t>
    <phoneticPr fontId="2" type="noConversion"/>
  </si>
  <si>
    <t>0.02 11000  128</t>
    <phoneticPr fontId="2" type="noConversion"/>
  </si>
  <si>
    <t>120 |</t>
    <phoneticPr fontId="2" type="noConversion"/>
  </si>
  <si>
    <t>ferpc:</t>
  </si>
  <si>
    <t>ferscl:</t>
  </si>
  <si>
    <t>140 |</t>
    <phoneticPr fontId="2" type="noConversion"/>
  </si>
  <si>
    <t>160 |</t>
    <phoneticPr fontId="2" type="noConversion"/>
  </si>
  <si>
    <t>180 |</t>
    <phoneticPr fontId="2" type="noConversion"/>
  </si>
  <si>
    <t>200 |</t>
    <phoneticPr fontId="2" type="noConversion"/>
  </si>
  <si>
    <t>220 |</t>
    <phoneticPr fontId="2" type="noConversion"/>
  </si>
  <si>
    <t>240 |</t>
    <phoneticPr fontId="2" type="noConversion"/>
  </si>
  <si>
    <t>230 |</t>
    <phoneticPr fontId="2" type="noConversion"/>
  </si>
  <si>
    <t>225 |</t>
    <phoneticPr fontId="2" type="noConversion"/>
  </si>
  <si>
    <t>235 |</t>
    <phoneticPr fontId="2" type="noConversion"/>
  </si>
  <si>
    <t>50 |</t>
    <phoneticPr fontId="2" type="noConversion"/>
  </si>
  <si>
    <t>60 |</t>
    <phoneticPr fontId="2" type="noConversion"/>
  </si>
  <si>
    <t>70 |</t>
    <phoneticPr fontId="2" type="noConversion"/>
  </si>
  <si>
    <t>80 |</t>
    <phoneticPr fontId="2" type="noConversion"/>
  </si>
  <si>
    <t>90 |</t>
    <phoneticPr fontId="2" type="noConversion"/>
  </si>
  <si>
    <t>100 |</t>
    <phoneticPr fontId="2" type="noConversion"/>
  </si>
  <si>
    <t>110 |</t>
    <phoneticPr fontId="2" type="noConversion"/>
  </si>
  <si>
    <t>130 |</t>
    <phoneticPr fontId="2" type="noConversion"/>
  </si>
  <si>
    <t>150 |</t>
    <phoneticPr fontId="2" type="noConversion"/>
  </si>
  <si>
    <t>135 |</t>
    <phoneticPr fontId="2" type="noConversion"/>
  </si>
  <si>
    <t>165 |</t>
    <phoneticPr fontId="2" type="noConversion"/>
  </si>
  <si>
    <t>190 |</t>
    <phoneticPr fontId="2" type="noConversion"/>
  </si>
  <si>
    <t>250 |</t>
    <phoneticPr fontId="2" type="noConversion"/>
  </si>
  <si>
    <t xml:space="preserve">  Nf     |    R       |  f  </t>
    <phoneticPr fontId="4" type="noConversion"/>
  </si>
  <si>
    <t>erroripc:</t>
  </si>
  <si>
    <t>feripc:</t>
  </si>
  <si>
    <t>fe_pc2</t>
    <phoneticPr fontId="2" type="noConversion"/>
  </si>
  <si>
    <t>6500 |</t>
    <phoneticPr fontId="2" type="noConversion"/>
  </si>
  <si>
    <t>6750 |</t>
    <phoneticPr fontId="2" type="noConversion"/>
  </si>
  <si>
    <t>fer_scl</t>
    <phoneticPr fontId="2" type="noConversion"/>
  </si>
  <si>
    <t>6950 |</t>
    <phoneticPr fontId="2" type="noConversion"/>
  </si>
  <si>
    <t>pc</t>
    <phoneticPr fontId="2" type="noConversion"/>
  </si>
  <si>
    <t>scl</t>
    <phoneticPr fontId="2" type="noConversion"/>
  </si>
  <si>
    <t>pc2</t>
    <phoneticPr fontId="2" type="noConversion"/>
  </si>
  <si>
    <t>155 |</t>
    <phoneticPr fontId="2" type="noConversion"/>
  </si>
  <si>
    <t>Fer</t>
  </si>
  <si>
    <t>Secret key rate</t>
  </si>
  <si>
    <t>Polar</t>
  </si>
  <si>
    <t>Pc-polar</t>
  </si>
  <si>
    <t>2.95*10^-6</t>
    <phoneticPr fontId="2" type="noConversion"/>
  </si>
  <si>
    <t>2.72*10^-6</t>
    <phoneticPr fontId="2" type="noConversion"/>
  </si>
  <si>
    <t>fer_pc2</t>
    <phoneticPr fontId="2" type="noConversion"/>
  </si>
  <si>
    <t>145 |</t>
    <phoneticPr fontId="2" type="noConversion"/>
  </si>
  <si>
    <t>143 |</t>
    <phoneticPr fontId="2" type="noConversion"/>
  </si>
  <si>
    <t>125 |</t>
    <phoneticPr fontId="2" type="noConversion"/>
  </si>
  <si>
    <t>127 |</t>
    <phoneticPr fontId="2" type="noConversion"/>
  </si>
  <si>
    <t>157 |</t>
    <phoneticPr fontId="2" type="noConversion"/>
  </si>
  <si>
    <t>156 |</t>
    <phoneticPr fontId="2" type="noConversion"/>
  </si>
  <si>
    <t>147 |</t>
    <phoneticPr fontId="2" type="noConversion"/>
  </si>
  <si>
    <t>142|</t>
    <phoneticPr fontId="2" type="noConversion"/>
  </si>
  <si>
    <t>139 |</t>
    <phoneticPr fontId="2" type="noConversion"/>
  </si>
  <si>
    <t>126 |</t>
    <phoneticPr fontId="2" type="noConversion"/>
  </si>
  <si>
    <t>132 |</t>
    <phoneticPr fontId="2" type="noConversion"/>
  </si>
  <si>
    <t>123 |</t>
    <phoneticPr fontId="2" type="noConversion"/>
  </si>
  <si>
    <t>128 |</t>
    <phoneticPr fontId="2" type="noConversion"/>
  </si>
  <si>
    <t>115 |</t>
    <phoneticPr fontId="2" type="noConversion"/>
  </si>
  <si>
    <t>119 |</t>
    <phoneticPr fontId="2" type="noConversion"/>
  </si>
  <si>
    <t>118 |</t>
    <phoneticPr fontId="2" type="noConversion"/>
  </si>
  <si>
    <t xml:space="preserve">  Nf     |    R       |  f  </t>
    <phoneticPr fontId="2" type="noConversion"/>
  </si>
  <si>
    <t>117 |</t>
    <phoneticPr fontId="2" type="noConversion"/>
  </si>
  <si>
    <t>116 |</t>
    <phoneticPr fontId="2" type="noConversion"/>
  </si>
  <si>
    <t>114 |</t>
    <phoneticPr fontId="2" type="noConversion"/>
  </si>
  <si>
    <t>113 |</t>
    <phoneticPr fontId="2" type="noConversion"/>
  </si>
  <si>
    <t>nf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</si>
</sst>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000E+00"/>
    <numFmt numFmtId="178" formatCode="0.0000_);[Red]\(0.0000\)"/>
    <numFmt numFmtId="179" formatCode="0.000E+00"/>
  </numFmts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9"/>
      <color rgb="FF000000"/>
      <name val="Times New Roman"/>
      <family val="1"/>
    </font>
    <font>
      <sz val="11"/>
      <color rgb="FF3F3F76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6" applyNumberFormat="0" applyAlignment="0" applyProtection="0">
      <alignment vertical="center"/>
    </xf>
  </cellStyleXfs>
  <cellXfs count="43">
    <xf numFmtId="0" fontId="0" fillId="0" borderId="0" xfId="0"/>
    <xf numFmtId="0" fontId="0" fillId="2" borderId="0" xfId="0" applyFill="1"/>
    <xf numFmtId="0" fontId="1" fillId="3" borderId="0" xfId="1" applyAlignment="1"/>
    <xf numFmtId="176" fontId="0" fillId="0" borderId="0" xfId="0" applyNumberFormat="1"/>
    <xf numFmtId="0" fontId="1" fillId="3" borderId="0" xfId="1" applyAlignment="1">
      <alignment horizontal="left"/>
    </xf>
    <xf numFmtId="0" fontId="3" fillId="3" borderId="0" xfId="1" applyFont="1" applyAlignment="1"/>
    <xf numFmtId="0" fontId="1" fillId="4" borderId="0" xfId="2" applyAlignment="1">
      <alignment horizontal="right" vertical="center"/>
    </xf>
    <xf numFmtId="0" fontId="0" fillId="0" borderId="0" xfId="0" applyAlignment="1">
      <alignment horizontal="right" vertical="center"/>
    </xf>
    <xf numFmtId="176" fontId="1" fillId="4" borderId="0" xfId="2" applyNumberFormat="1" applyAlignment="1">
      <alignment horizontal="right" vertical="center"/>
    </xf>
    <xf numFmtId="0" fontId="1" fillId="6" borderId="0" xfId="4" applyAlignment="1">
      <alignment horizontal="right" vertical="center"/>
    </xf>
    <xf numFmtId="176" fontId="1" fillId="6" borderId="0" xfId="4" applyNumberFormat="1" applyAlignment="1">
      <alignment horizontal="right" vertical="center"/>
    </xf>
    <xf numFmtId="176" fontId="1" fillId="5" borderId="0" xfId="3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" fillId="5" borderId="0" xfId="3" applyAlignment="1">
      <alignment horizontal="right" vertical="center"/>
    </xf>
    <xf numFmtId="179" fontId="1" fillId="5" borderId="0" xfId="3" applyNumberFormat="1" applyAlignment="1">
      <alignment horizontal="right" vertical="center"/>
    </xf>
    <xf numFmtId="11" fontId="1" fillId="5" borderId="0" xfId="3" applyNumberFormat="1" applyAlignment="1">
      <alignment horizontal="right" vertical="center"/>
    </xf>
    <xf numFmtId="0" fontId="1" fillId="4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1" fillId="6" borderId="0" xfId="4" applyAlignment="1">
      <alignment horizontal="left" vertical="center"/>
    </xf>
    <xf numFmtId="178" fontId="1" fillId="6" borderId="0" xfId="4" applyNumberFormat="1" applyAlignment="1">
      <alignment horizontal="left" vertical="center"/>
    </xf>
    <xf numFmtId="178" fontId="1" fillId="5" borderId="0" xfId="3" applyNumberFormat="1" applyAlignment="1">
      <alignment horizontal="left" vertical="center"/>
    </xf>
    <xf numFmtId="0" fontId="1" fillId="5" borderId="0" xfId="3" applyAlignment="1">
      <alignment horizontal="left" vertical="center"/>
    </xf>
    <xf numFmtId="0" fontId="0" fillId="0" borderId="0" xfId="0" applyAlignment="1">
      <alignment horizontal="left"/>
    </xf>
    <xf numFmtId="0" fontId="1" fillId="5" borderId="0" xfId="3" applyAlignment="1"/>
    <xf numFmtId="0" fontId="3" fillId="0" borderId="0" xfId="0" applyFont="1"/>
    <xf numFmtId="176" fontId="3" fillId="5" borderId="0" xfId="3" applyNumberFormat="1" applyFont="1" applyAlignment="1">
      <alignment horizontal="right" vertical="center"/>
    </xf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/>
    </xf>
    <xf numFmtId="0" fontId="6" fillId="7" borderId="6" xfId="5" applyAlignment="1"/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</cellXfs>
  <cellStyles count="6">
    <cellStyle name="20% - 着色 3" xfId="2" builtinId="38"/>
    <cellStyle name="20% - 着色 5" xfId="3" builtinId="46"/>
    <cellStyle name="20% - 着色 6" xfId="4" builtinId="50"/>
    <cellStyle name="40% - 着色 1" xfId="1" builtinId="31"/>
    <cellStyle name="常规" xfId="0" builtinId="0"/>
    <cellStyle name="输入" xfId="5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47844</xdr:colOff>
      <xdr:row>1</xdr:row>
      <xdr:rowOff>29150</xdr:rowOff>
    </xdr:from>
    <xdr:to>
      <xdr:col>4</xdr:col>
      <xdr:colOff>328715</xdr:colOff>
      <xdr:row>14</xdr:row>
      <xdr:rowOff>29880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84EEDB-7598-40E4-9120-54B6C1632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44" y="208444"/>
          <a:ext cx="3015106" cy="2331554"/>
        </a:xfrm>
        <a:prstGeom prst="rect">
          <a:avLst/>
        </a:prstGeom>
      </xdr:spPr>
    </xdr:pic>
    <xdr:clientData/>
  </xdr:twoCellAnchor>
  <xdr:twoCellAnchor editAs="oneCell">
    <xdr:from>
      <xdr:col>4</xdr:col>
      <xdr:colOff>417810</xdr:colOff>
      <xdr:row>0</xdr:row>
      <xdr:rowOff>168088</xdr:rowOff>
    </xdr:from>
    <xdr:to>
      <xdr:col>9</xdr:col>
      <xdr:colOff>90844</xdr:colOff>
      <xdr:row>14</xdr:row>
      <xdr:rowOff>45680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44D655E-8B39-4284-BD45-1E54D9E1C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2045" y="168088"/>
          <a:ext cx="3090828" cy="2387710"/>
        </a:xfrm>
        <a:prstGeom prst="rect">
          <a:avLst/>
        </a:prstGeom>
      </xdr:spPr>
    </xdr:pic>
    <xdr:clientData/>
  </xdr:twoCellAnchor>
  <xdr:twoCellAnchor editAs="oneCell">
    <xdr:from>
      <xdr:col>0</xdr:col>
      <xdr:colOff>163296</xdr:colOff>
      <xdr:row>13</xdr:row>
      <xdr:rowOff>60673</xdr:rowOff>
    </xdr:from>
    <xdr:to>
      <xdr:col>4</xdr:col>
      <xdr:colOff>428159</xdr:colOff>
      <xdr:row>26</xdr:row>
      <xdr:rowOff>68743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33CCA41-A1C7-44BD-BA09-901E70314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96" y="2413348"/>
          <a:ext cx="3008063" cy="2360745"/>
        </a:xfrm>
        <a:prstGeom prst="rect">
          <a:avLst/>
        </a:prstGeom>
      </xdr:spPr>
    </xdr:pic>
    <xdr:clientData/>
  </xdr:twoCellAnchor>
  <xdr:twoCellAnchor editAs="oneCell">
    <xdr:from>
      <xdr:col>4</xdr:col>
      <xdr:colOff>513719</xdr:colOff>
      <xdr:row>12</xdr:row>
      <xdr:rowOff>169996</xdr:rowOff>
    </xdr:from>
    <xdr:to>
      <xdr:col>9</xdr:col>
      <xdr:colOff>58937</xdr:colOff>
      <xdr:row>25</xdr:row>
      <xdr:rowOff>142544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BA4F4A2-0DAD-46F9-A4FD-3344E0BE5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919" y="2341696"/>
          <a:ext cx="2974218" cy="23252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147577</xdr:rowOff>
    </xdr:from>
    <xdr:to>
      <xdr:col>4</xdr:col>
      <xdr:colOff>280716</xdr:colOff>
      <xdr:row>39</xdr:row>
      <xdr:rowOff>149008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D07E6CC-F0CA-4048-94FF-8651F5744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52927"/>
          <a:ext cx="3023916" cy="2354106"/>
        </a:xfrm>
        <a:prstGeom prst="rect">
          <a:avLst/>
        </a:prstGeom>
      </xdr:spPr>
    </xdr:pic>
    <xdr:clientData/>
  </xdr:twoCellAnchor>
  <xdr:twoCellAnchor editAs="oneCell">
    <xdr:from>
      <xdr:col>4</xdr:col>
      <xdr:colOff>567285</xdr:colOff>
      <xdr:row>26</xdr:row>
      <xdr:rowOff>65003</xdr:rowOff>
    </xdr:from>
    <xdr:to>
      <xdr:col>9</xdr:col>
      <xdr:colOff>225229</xdr:colOff>
      <xdr:row>39</xdr:row>
      <xdr:rowOff>109428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55C2C55-CABC-4A68-9184-ABA0648B2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0485" y="4770353"/>
          <a:ext cx="3086944" cy="23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E55F-3544-4495-BA26-B09A3B59A34B}">
  <dimension ref="A1"/>
  <sheetViews>
    <sheetView zoomScale="190" zoomScaleNormal="190" workbookViewId="0">
      <selection activeCell="L9" sqref="L9"/>
    </sheetView>
  </sheetViews>
  <sheetFormatPr defaultRowHeight="14.15" x14ac:dyDescent="0.35"/>
  <sheetData>
    <row r="1" spans="1:1" x14ac:dyDescent="0.35">
      <c r="A1" s="22" t="s">
        <v>1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77"/>
  <sheetViews>
    <sheetView topLeftCell="K22" workbookViewId="0">
      <selection activeCell="X53" sqref="X53:X54"/>
    </sheetView>
  </sheetViews>
  <sheetFormatPr defaultColWidth="9" defaultRowHeight="14.15" x14ac:dyDescent="0.35"/>
  <cols>
    <col min="1" max="1" width="19.35546875" customWidth="1"/>
    <col min="19" max="20" width="11.5"/>
  </cols>
  <sheetData>
    <row r="1" spans="1:26" x14ac:dyDescent="0.35">
      <c r="A1" s="2" t="s">
        <v>13</v>
      </c>
      <c r="B1" t="s">
        <v>14</v>
      </c>
      <c r="O1" s="5" t="s">
        <v>196</v>
      </c>
      <c r="P1" t="s">
        <v>14</v>
      </c>
    </row>
    <row r="2" spans="1:26" x14ac:dyDescent="0.35">
      <c r="A2" s="2" t="s">
        <v>66</v>
      </c>
      <c r="B2">
        <v>3356</v>
      </c>
      <c r="O2" s="5">
        <v>290</v>
      </c>
    </row>
    <row r="3" spans="1:26" x14ac:dyDescent="0.35">
      <c r="A3" t="s">
        <v>16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O3" t="s">
        <v>16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</row>
    <row r="4" spans="1:26" x14ac:dyDescent="0.35">
      <c r="A4" t="s">
        <v>17</v>
      </c>
      <c r="B4">
        <v>211</v>
      </c>
      <c r="C4">
        <v>226</v>
      </c>
      <c r="D4">
        <v>234</v>
      </c>
      <c r="E4">
        <v>236</v>
      </c>
      <c r="F4">
        <v>234</v>
      </c>
      <c r="G4">
        <v>236</v>
      </c>
      <c r="H4">
        <v>239</v>
      </c>
      <c r="I4">
        <v>252</v>
      </c>
      <c r="J4">
        <v>259</v>
      </c>
      <c r="K4">
        <v>262</v>
      </c>
      <c r="L4">
        <f>SUM(B4:K4)</f>
        <v>2389</v>
      </c>
      <c r="O4" t="s">
        <v>17</v>
      </c>
      <c r="P4">
        <v>364</v>
      </c>
      <c r="Q4">
        <v>369</v>
      </c>
      <c r="R4">
        <v>423</v>
      </c>
      <c r="S4">
        <v>442</v>
      </c>
      <c r="T4">
        <v>461</v>
      </c>
      <c r="U4">
        <v>488</v>
      </c>
      <c r="V4">
        <v>486</v>
      </c>
      <c r="W4">
        <v>505</v>
      </c>
      <c r="X4">
        <v>515</v>
      </c>
      <c r="Y4">
        <v>551</v>
      </c>
      <c r="Z4">
        <f>SUM(P4:Y4)</f>
        <v>4604</v>
      </c>
    </row>
    <row r="5" spans="1:26" x14ac:dyDescent="0.35">
      <c r="A5" t="s">
        <v>18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f>SUM(B5:K5)</f>
        <v>1000</v>
      </c>
      <c r="O5" t="s">
        <v>18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f>SUM(P5:Y5)</f>
        <v>1000</v>
      </c>
    </row>
    <row r="6" spans="1:26" x14ac:dyDescent="0.35">
      <c r="A6" t="s">
        <v>19</v>
      </c>
      <c r="B6">
        <v>137</v>
      </c>
      <c r="C6">
        <v>142</v>
      </c>
      <c r="D6">
        <v>127</v>
      </c>
      <c r="E6">
        <v>143</v>
      </c>
      <c r="F6">
        <v>140</v>
      </c>
      <c r="G6">
        <v>147</v>
      </c>
      <c r="H6">
        <v>142</v>
      </c>
      <c r="I6">
        <v>152</v>
      </c>
      <c r="J6">
        <v>159</v>
      </c>
      <c r="K6">
        <v>150</v>
      </c>
      <c r="L6">
        <f>SUM(B6:K6)</f>
        <v>1439</v>
      </c>
      <c r="O6" t="s">
        <v>19</v>
      </c>
      <c r="P6">
        <v>132</v>
      </c>
      <c r="Q6">
        <v>122</v>
      </c>
      <c r="R6">
        <v>136</v>
      </c>
      <c r="S6">
        <v>145</v>
      </c>
      <c r="T6">
        <v>139</v>
      </c>
      <c r="U6">
        <v>138</v>
      </c>
      <c r="V6">
        <v>137</v>
      </c>
      <c r="W6">
        <v>154</v>
      </c>
      <c r="X6">
        <v>149</v>
      </c>
      <c r="Y6">
        <v>151</v>
      </c>
      <c r="Z6">
        <f>SUM(P6:Y6)</f>
        <v>1403</v>
      </c>
    </row>
    <row r="7" spans="1:26" x14ac:dyDescent="0.35">
      <c r="A7" s="2" t="s">
        <v>8</v>
      </c>
      <c r="B7">
        <f>B5/B4</f>
        <v>0.47393364928909953</v>
      </c>
      <c r="C7">
        <f t="shared" ref="C7:L7" si="0">C5/C4</f>
        <v>0.44247787610619471</v>
      </c>
      <c r="D7">
        <f t="shared" si="0"/>
        <v>0.42735042735042733</v>
      </c>
      <c r="E7">
        <f t="shared" si="0"/>
        <v>0.42372881355932202</v>
      </c>
      <c r="F7">
        <f t="shared" si="0"/>
        <v>0.42735042735042733</v>
      </c>
      <c r="G7">
        <f t="shared" si="0"/>
        <v>0.42372881355932202</v>
      </c>
      <c r="H7">
        <f t="shared" si="0"/>
        <v>0.41841004184100417</v>
      </c>
      <c r="I7">
        <f t="shared" si="0"/>
        <v>0.3968253968253968</v>
      </c>
      <c r="J7">
        <f t="shared" si="0"/>
        <v>0.38610038610038611</v>
      </c>
      <c r="K7">
        <f t="shared" si="0"/>
        <v>0.38167938931297712</v>
      </c>
      <c r="L7">
        <f t="shared" si="0"/>
        <v>0.4185851820845542</v>
      </c>
      <c r="O7" s="2" t="s">
        <v>8</v>
      </c>
      <c r="P7">
        <f>P5/P4</f>
        <v>0.27472527472527475</v>
      </c>
      <c r="Q7">
        <f t="shared" ref="Q7:Z7" si="1">Q5/Q4</f>
        <v>0.27100271002710025</v>
      </c>
      <c r="R7">
        <f t="shared" si="1"/>
        <v>0.2364066193853428</v>
      </c>
      <c r="S7">
        <f t="shared" si="1"/>
        <v>0.22624434389140272</v>
      </c>
      <c r="T7">
        <f t="shared" si="1"/>
        <v>0.21691973969631237</v>
      </c>
      <c r="U7">
        <f t="shared" si="1"/>
        <v>0.20491803278688525</v>
      </c>
      <c r="V7">
        <f t="shared" si="1"/>
        <v>0.20576131687242799</v>
      </c>
      <c r="W7">
        <f t="shared" si="1"/>
        <v>0.19801980198019803</v>
      </c>
      <c r="X7">
        <f t="shared" si="1"/>
        <v>0.1941747572815534</v>
      </c>
      <c r="Y7">
        <f t="shared" si="1"/>
        <v>0.18148820326678766</v>
      </c>
      <c r="Z7">
        <f t="shared" si="1"/>
        <v>0.21720243266724587</v>
      </c>
    </row>
    <row r="8" spans="1:26" x14ac:dyDescent="0.35">
      <c r="A8" s="2" t="s">
        <v>9</v>
      </c>
      <c r="B8">
        <f>B6/B4</f>
        <v>0.64928909952606639</v>
      </c>
      <c r="C8">
        <f t="shared" ref="C8" si="2">C6/C4</f>
        <v>0.62831858407079644</v>
      </c>
      <c r="D8">
        <f t="shared" ref="D8:L8" si="3">D6/D4</f>
        <v>0.54273504273504269</v>
      </c>
      <c r="E8">
        <f t="shared" si="3"/>
        <v>0.60593220338983056</v>
      </c>
      <c r="F8">
        <f t="shared" si="3"/>
        <v>0.59829059829059827</v>
      </c>
      <c r="G8">
        <f t="shared" si="3"/>
        <v>0.6228813559322034</v>
      </c>
      <c r="H8">
        <f t="shared" si="3"/>
        <v>0.59414225941422594</v>
      </c>
      <c r="I8">
        <f t="shared" si="3"/>
        <v>0.60317460317460314</v>
      </c>
      <c r="J8">
        <f t="shared" si="3"/>
        <v>0.61389961389961389</v>
      </c>
      <c r="K8">
        <f t="shared" si="3"/>
        <v>0.5725190839694656</v>
      </c>
      <c r="L8">
        <f t="shared" si="3"/>
        <v>0.60234407701967352</v>
      </c>
      <c r="O8" s="2" t="s">
        <v>9</v>
      </c>
      <c r="P8">
        <f>P6/P4</f>
        <v>0.36263736263736263</v>
      </c>
      <c r="Q8">
        <f t="shared" ref="Q8:Z8" si="4">Q6/Q4</f>
        <v>0.33062330623306235</v>
      </c>
      <c r="R8">
        <f t="shared" si="4"/>
        <v>0.32151300236406621</v>
      </c>
      <c r="S8">
        <f t="shared" si="4"/>
        <v>0.32805429864253394</v>
      </c>
      <c r="T8">
        <f t="shared" si="4"/>
        <v>0.30151843817787416</v>
      </c>
      <c r="U8">
        <f t="shared" si="4"/>
        <v>0.28278688524590162</v>
      </c>
      <c r="V8">
        <f t="shared" si="4"/>
        <v>0.28189300411522633</v>
      </c>
      <c r="W8">
        <f t="shared" si="4"/>
        <v>0.30495049504950494</v>
      </c>
      <c r="X8">
        <f t="shared" si="4"/>
        <v>0.28932038834951457</v>
      </c>
      <c r="Y8">
        <f t="shared" si="4"/>
        <v>0.27404718693284935</v>
      </c>
      <c r="Z8">
        <f t="shared" si="4"/>
        <v>0.30473501303214595</v>
      </c>
    </row>
    <row r="9" spans="1:26" x14ac:dyDescent="0.35">
      <c r="L9" s="2">
        <f>AVERAGE(B7:K7)</f>
        <v>0.42015852212945576</v>
      </c>
      <c r="M9" s="2">
        <f>_xlfn.STDEV.S(B7:K7)</f>
        <v>2.7298658978123398E-2</v>
      </c>
      <c r="W9" s="2" t="s">
        <v>37</v>
      </c>
      <c r="X9" s="2">
        <f>AVERAGE(P7:Y7)</f>
        <v>0.2209660799913285</v>
      </c>
      <c r="Y9" s="2">
        <f>_xlfn.STDEV.S(P7:Y7)</f>
        <v>3.1566319249229619E-2</v>
      </c>
      <c r="Z9" s="2" t="s">
        <v>38</v>
      </c>
    </row>
    <row r="10" spans="1:26" x14ac:dyDescent="0.35">
      <c r="L10" s="2">
        <f>AVERAGE(B8:K8)</f>
        <v>0.60311824444024453</v>
      </c>
      <c r="M10" s="2">
        <f>_xlfn.STDEV.S(B8:K8)</f>
        <v>2.97542885155739E-2</v>
      </c>
      <c r="X10" s="2">
        <f>AVERAGE(P8:Y8)</f>
        <v>0.30773443677478962</v>
      </c>
      <c r="Y10" s="2">
        <f>_xlfn.STDEV.S(P8:Y8)</f>
        <v>2.7791753752916683E-2</v>
      </c>
    </row>
    <row r="11" spans="1:26" x14ac:dyDescent="0.35">
      <c r="L11" s="2" t="s">
        <v>37</v>
      </c>
      <c r="M11" s="2" t="s">
        <v>38</v>
      </c>
    </row>
    <row r="12" spans="1:26" x14ac:dyDescent="0.35">
      <c r="O12" s="2" t="s">
        <v>13</v>
      </c>
      <c r="P12" t="s">
        <v>14</v>
      </c>
    </row>
    <row r="13" spans="1:26" x14ac:dyDescent="0.35">
      <c r="A13" s="2" t="s">
        <v>13</v>
      </c>
      <c r="B13" t="s">
        <v>14</v>
      </c>
      <c r="O13" s="5">
        <v>310</v>
      </c>
    </row>
    <row r="14" spans="1:26" x14ac:dyDescent="0.35">
      <c r="A14" s="2" t="s">
        <v>67</v>
      </c>
      <c r="B14">
        <v>599</v>
      </c>
      <c r="O14" t="s">
        <v>16</v>
      </c>
      <c r="P14">
        <v>1</v>
      </c>
      <c r="Q14">
        <v>2</v>
      </c>
      <c r="R14">
        <v>3</v>
      </c>
      <c r="S14">
        <v>4</v>
      </c>
      <c r="T14">
        <v>5</v>
      </c>
      <c r="U14">
        <v>6</v>
      </c>
      <c r="V14">
        <v>7</v>
      </c>
      <c r="W14">
        <v>8</v>
      </c>
      <c r="X14">
        <v>9</v>
      </c>
      <c r="Y14">
        <v>10</v>
      </c>
    </row>
    <row r="15" spans="1:26" x14ac:dyDescent="0.35">
      <c r="A15" t="s">
        <v>16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O15" t="s">
        <v>17</v>
      </c>
      <c r="P15">
        <v>917</v>
      </c>
      <c r="Q15">
        <v>969</v>
      </c>
      <c r="R15">
        <v>1009</v>
      </c>
      <c r="S15">
        <v>1031</v>
      </c>
      <c r="T15">
        <v>1049</v>
      </c>
      <c r="U15">
        <v>1085</v>
      </c>
      <c r="V15">
        <v>1132</v>
      </c>
      <c r="W15">
        <v>1147</v>
      </c>
      <c r="X15">
        <v>1172</v>
      </c>
      <c r="Y15">
        <v>1198</v>
      </c>
      <c r="Z15">
        <f>SUM(P15:Y15)</f>
        <v>10709</v>
      </c>
    </row>
    <row r="16" spans="1:26" x14ac:dyDescent="0.35">
      <c r="A16" t="s">
        <v>17</v>
      </c>
      <c r="B16">
        <v>432</v>
      </c>
      <c r="C16">
        <v>467</v>
      </c>
      <c r="D16">
        <v>466</v>
      </c>
      <c r="E16">
        <v>469</v>
      </c>
      <c r="F16">
        <v>467</v>
      </c>
      <c r="G16">
        <v>472</v>
      </c>
      <c r="H16">
        <v>470</v>
      </c>
      <c r="I16">
        <v>500</v>
      </c>
      <c r="J16">
        <v>508</v>
      </c>
      <c r="K16">
        <v>523</v>
      </c>
      <c r="L16">
        <f>SUM(B16:K16)</f>
        <v>4774</v>
      </c>
      <c r="O16" t="s">
        <v>18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f>SUM(P16:Y16)</f>
        <v>1000</v>
      </c>
    </row>
    <row r="17" spans="1:26" x14ac:dyDescent="0.35">
      <c r="A17" t="s">
        <v>18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f>SUM(B17:K17)</f>
        <v>1000</v>
      </c>
      <c r="O17" t="s">
        <v>19</v>
      </c>
      <c r="P17">
        <v>128</v>
      </c>
      <c r="Q17">
        <v>142</v>
      </c>
      <c r="R17">
        <v>155</v>
      </c>
      <c r="S17">
        <v>142</v>
      </c>
      <c r="T17">
        <v>134</v>
      </c>
      <c r="U17">
        <v>156</v>
      </c>
      <c r="V17">
        <v>141</v>
      </c>
      <c r="W17">
        <v>141</v>
      </c>
      <c r="X17">
        <v>164</v>
      </c>
      <c r="Y17">
        <v>161</v>
      </c>
      <c r="Z17">
        <f>SUM(P17:Y17)</f>
        <v>1464</v>
      </c>
    </row>
    <row r="18" spans="1:26" x14ac:dyDescent="0.35">
      <c r="A18" t="s">
        <v>19</v>
      </c>
      <c r="B18">
        <v>172</v>
      </c>
      <c r="C18">
        <v>177</v>
      </c>
      <c r="D18">
        <v>167</v>
      </c>
      <c r="E18">
        <v>157</v>
      </c>
      <c r="F18">
        <v>156</v>
      </c>
      <c r="G18">
        <v>154</v>
      </c>
      <c r="H18">
        <v>160</v>
      </c>
      <c r="I18">
        <v>166</v>
      </c>
      <c r="J18">
        <v>172</v>
      </c>
      <c r="K18">
        <v>191</v>
      </c>
      <c r="L18">
        <f>SUM(B18:K18)</f>
        <v>1672</v>
      </c>
      <c r="O18" s="2" t="s">
        <v>8</v>
      </c>
      <c r="P18">
        <f>P16/P15</f>
        <v>0.10905125408942203</v>
      </c>
      <c r="Q18">
        <f t="shared" ref="Q18:Z18" si="5">Q16/Q15</f>
        <v>0.10319917440660474</v>
      </c>
      <c r="R18">
        <f t="shared" si="5"/>
        <v>9.9108027750247768E-2</v>
      </c>
      <c r="S18">
        <f t="shared" si="5"/>
        <v>9.6993210475266725E-2</v>
      </c>
      <c r="T18">
        <f t="shared" si="5"/>
        <v>9.532888465204957E-2</v>
      </c>
      <c r="U18">
        <f t="shared" si="5"/>
        <v>9.2165898617511524E-2</v>
      </c>
      <c r="V18">
        <f t="shared" si="5"/>
        <v>8.8339222614840993E-2</v>
      </c>
      <c r="W18">
        <f t="shared" si="5"/>
        <v>8.7183958151700089E-2</v>
      </c>
      <c r="X18">
        <f t="shared" si="5"/>
        <v>8.5324232081911269E-2</v>
      </c>
      <c r="Y18">
        <f t="shared" si="5"/>
        <v>8.347245409015025E-2</v>
      </c>
      <c r="Z18">
        <f t="shared" si="5"/>
        <v>9.3379400504248769E-2</v>
      </c>
    </row>
    <row r="19" spans="1:26" x14ac:dyDescent="0.35">
      <c r="A19" s="2" t="s">
        <v>8</v>
      </c>
      <c r="B19">
        <f>B17/B16</f>
        <v>0.23148148148148148</v>
      </c>
      <c r="C19">
        <f t="shared" ref="C19:L19" si="6">C17/C16</f>
        <v>0.21413276231263384</v>
      </c>
      <c r="D19">
        <f t="shared" si="6"/>
        <v>0.21459227467811159</v>
      </c>
      <c r="E19">
        <f t="shared" si="6"/>
        <v>0.21321961620469082</v>
      </c>
      <c r="F19">
        <f t="shared" si="6"/>
        <v>0.21413276231263384</v>
      </c>
      <c r="G19">
        <f t="shared" si="6"/>
        <v>0.21186440677966101</v>
      </c>
      <c r="H19">
        <f t="shared" si="6"/>
        <v>0.21276595744680851</v>
      </c>
      <c r="I19">
        <f t="shared" si="6"/>
        <v>0.2</v>
      </c>
      <c r="J19">
        <f t="shared" si="6"/>
        <v>0.19685039370078741</v>
      </c>
      <c r="K19">
        <f t="shared" si="6"/>
        <v>0.19120458891013384</v>
      </c>
      <c r="L19">
        <f t="shared" si="6"/>
        <v>0.20946795140343527</v>
      </c>
      <c r="O19" s="2" t="s">
        <v>9</v>
      </c>
      <c r="P19">
        <f>P17/P15</f>
        <v>0.1395856052344602</v>
      </c>
      <c r="Q19">
        <f t="shared" ref="Q19:Z19" si="7">Q17/Q15</f>
        <v>0.14654282765737875</v>
      </c>
      <c r="R19">
        <f t="shared" si="7"/>
        <v>0.15361744301288405</v>
      </c>
      <c r="S19">
        <f t="shared" si="7"/>
        <v>0.13773035887487875</v>
      </c>
      <c r="T19">
        <f t="shared" si="7"/>
        <v>0.12774070543374644</v>
      </c>
      <c r="U19">
        <f t="shared" si="7"/>
        <v>0.14377880184331798</v>
      </c>
      <c r="V19">
        <f t="shared" si="7"/>
        <v>0.12455830388692579</v>
      </c>
      <c r="W19">
        <f t="shared" si="7"/>
        <v>0.12292938099389712</v>
      </c>
      <c r="X19">
        <f t="shared" si="7"/>
        <v>0.13993174061433447</v>
      </c>
      <c r="Y19">
        <f t="shared" si="7"/>
        <v>0.13439065108514189</v>
      </c>
      <c r="Z19">
        <f t="shared" si="7"/>
        <v>0.13670744233822019</v>
      </c>
    </row>
    <row r="20" spans="1:26" x14ac:dyDescent="0.35">
      <c r="A20" s="2" t="s">
        <v>9</v>
      </c>
      <c r="B20">
        <f>B18/B16</f>
        <v>0.39814814814814814</v>
      </c>
      <c r="C20">
        <f t="shared" ref="C20:L20" si="8">C18/C16</f>
        <v>0.37901498929336186</v>
      </c>
      <c r="D20">
        <f t="shared" si="8"/>
        <v>0.35836909871244638</v>
      </c>
      <c r="E20">
        <f t="shared" si="8"/>
        <v>0.3347547974413646</v>
      </c>
      <c r="F20">
        <f t="shared" si="8"/>
        <v>0.3340471092077088</v>
      </c>
      <c r="G20">
        <f t="shared" si="8"/>
        <v>0.32627118644067798</v>
      </c>
      <c r="H20">
        <f t="shared" si="8"/>
        <v>0.34042553191489361</v>
      </c>
      <c r="I20">
        <f t="shared" si="8"/>
        <v>0.33200000000000002</v>
      </c>
      <c r="J20">
        <f t="shared" si="8"/>
        <v>0.33858267716535434</v>
      </c>
      <c r="K20">
        <f t="shared" si="8"/>
        <v>0.36520076481835562</v>
      </c>
      <c r="L20">
        <f t="shared" si="8"/>
        <v>0.35023041474654376</v>
      </c>
      <c r="W20" s="2" t="s">
        <v>37</v>
      </c>
      <c r="X20" s="2">
        <f>AVERAGE(P18:Y18)</f>
        <v>9.4016631692970504E-2</v>
      </c>
      <c r="Y20" s="2">
        <f>_xlfn.STDEV.S(P18:Y18)</f>
        <v>8.2727424646394966E-3</v>
      </c>
      <c r="Z20" s="2" t="s">
        <v>38</v>
      </c>
    </row>
    <row r="21" spans="1:26" x14ac:dyDescent="0.35">
      <c r="L21" s="2">
        <f>AVERAGE(B19:K19)</f>
        <v>0.21002442438269422</v>
      </c>
      <c r="M21" s="2">
        <f>_xlfn.STDEV.S(B19:K19)</f>
        <v>1.1374281916888322E-2</v>
      </c>
      <c r="X21" s="2">
        <f>AVERAGE(P19:Y19)</f>
        <v>0.13708058186369654</v>
      </c>
      <c r="Y21" s="2">
        <f>_xlfn.STDEV.S(P19:Y19)</f>
        <v>9.8557790864137653E-3</v>
      </c>
    </row>
    <row r="22" spans="1:26" x14ac:dyDescent="0.35">
      <c r="L22" s="2">
        <f>AVERAGE(B20:K20)</f>
        <v>0.3506814303142311</v>
      </c>
      <c r="M22" s="2">
        <f>_xlfn.STDEV.S(B20:K20)</f>
        <v>2.3693807404328998E-2</v>
      </c>
    </row>
    <row r="23" spans="1:26" x14ac:dyDescent="0.35">
      <c r="L23" s="2" t="s">
        <v>37</v>
      </c>
      <c r="M23" s="2" t="s">
        <v>38</v>
      </c>
      <c r="O23" s="2" t="s">
        <v>13</v>
      </c>
      <c r="P23" t="s">
        <v>14</v>
      </c>
    </row>
    <row r="24" spans="1:26" x14ac:dyDescent="0.35">
      <c r="O24" s="5">
        <v>330</v>
      </c>
    </row>
    <row r="25" spans="1:26" x14ac:dyDescent="0.35">
      <c r="O25" t="s">
        <v>16</v>
      </c>
      <c r="P25">
        <v>1</v>
      </c>
      <c r="Q25">
        <v>2</v>
      </c>
      <c r="R25">
        <v>3</v>
      </c>
      <c r="S25">
        <v>4</v>
      </c>
      <c r="T25">
        <v>5</v>
      </c>
      <c r="U25">
        <v>6</v>
      </c>
      <c r="V25">
        <v>7</v>
      </c>
      <c r="W25">
        <v>8</v>
      </c>
      <c r="X25">
        <v>9</v>
      </c>
      <c r="Y25">
        <v>10</v>
      </c>
    </row>
    <row r="26" spans="1:26" x14ac:dyDescent="0.35">
      <c r="O26" t="s">
        <v>17</v>
      </c>
      <c r="P26">
        <v>2709</v>
      </c>
      <c r="Q26">
        <v>2783</v>
      </c>
      <c r="R26">
        <v>3049</v>
      </c>
      <c r="S26">
        <v>3092</v>
      </c>
      <c r="T26">
        <v>3264</v>
      </c>
      <c r="U26">
        <v>3340</v>
      </c>
      <c r="V26">
        <v>3345</v>
      </c>
      <c r="W26">
        <v>3563</v>
      </c>
      <c r="X26">
        <v>3711</v>
      </c>
      <c r="Y26">
        <v>3652</v>
      </c>
      <c r="Z26">
        <f>SUM(P26:Y26)</f>
        <v>32508</v>
      </c>
    </row>
    <row r="27" spans="1:26" x14ac:dyDescent="0.35">
      <c r="O27" t="s">
        <v>18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f>SUM(P27:Y27)</f>
        <v>1000</v>
      </c>
    </row>
    <row r="28" spans="1:26" x14ac:dyDescent="0.35">
      <c r="A28" s="2" t="s">
        <v>13</v>
      </c>
      <c r="B28" t="s">
        <v>14</v>
      </c>
      <c r="O28" t="s">
        <v>19</v>
      </c>
      <c r="P28">
        <v>155</v>
      </c>
      <c r="Q28">
        <v>165</v>
      </c>
      <c r="R28">
        <v>177</v>
      </c>
      <c r="S28">
        <v>166</v>
      </c>
      <c r="T28">
        <v>196</v>
      </c>
      <c r="U28">
        <v>173</v>
      </c>
      <c r="V28">
        <v>164</v>
      </c>
      <c r="W28">
        <v>176</v>
      </c>
      <c r="X28">
        <v>183</v>
      </c>
      <c r="Y28">
        <v>201</v>
      </c>
      <c r="Z28">
        <f>SUM(P28:Y28)</f>
        <v>1756</v>
      </c>
    </row>
    <row r="29" spans="1:26" x14ac:dyDescent="0.35">
      <c r="A29" s="2" t="s">
        <v>68</v>
      </c>
      <c r="B29">
        <v>1521</v>
      </c>
      <c r="O29" s="2" t="s">
        <v>8</v>
      </c>
      <c r="P29">
        <f>P27/P26</f>
        <v>3.6913990402362498E-2</v>
      </c>
      <c r="Q29">
        <f t="shared" ref="Q29:Z29" si="9">Q27/Q26</f>
        <v>3.5932446999640676E-2</v>
      </c>
      <c r="R29">
        <f t="shared" si="9"/>
        <v>3.2797638570022956E-2</v>
      </c>
      <c r="S29">
        <f t="shared" si="9"/>
        <v>3.2341526520051747E-2</v>
      </c>
      <c r="T29">
        <f t="shared" si="9"/>
        <v>3.0637254901960783E-2</v>
      </c>
      <c r="U29">
        <f t="shared" si="9"/>
        <v>2.9940119760479042E-2</v>
      </c>
      <c r="V29">
        <f t="shared" si="9"/>
        <v>2.9895366218236172E-2</v>
      </c>
      <c r="W29">
        <f t="shared" si="9"/>
        <v>2.8066236317709794E-2</v>
      </c>
      <c r="X29">
        <f t="shared" si="9"/>
        <v>2.6946914578280787E-2</v>
      </c>
      <c r="Y29">
        <f t="shared" si="9"/>
        <v>2.7382256297918947E-2</v>
      </c>
      <c r="Z29">
        <f t="shared" si="9"/>
        <v>3.0761658668635412E-2</v>
      </c>
    </row>
    <row r="30" spans="1:26" x14ac:dyDescent="0.35">
      <c r="A30" t="s">
        <v>16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O30" s="2" t="s">
        <v>9</v>
      </c>
      <c r="P30">
        <f>P28/P26</f>
        <v>5.7216685123661869E-2</v>
      </c>
      <c r="Q30">
        <f t="shared" ref="Q30:Z30" si="10">Q28/Q26</f>
        <v>5.9288537549407112E-2</v>
      </c>
      <c r="R30">
        <f t="shared" si="10"/>
        <v>5.8051820268940638E-2</v>
      </c>
      <c r="S30">
        <f t="shared" si="10"/>
        <v>5.36869340232859E-2</v>
      </c>
      <c r="T30">
        <f t="shared" si="10"/>
        <v>6.0049019607843139E-2</v>
      </c>
      <c r="U30">
        <f t="shared" si="10"/>
        <v>5.1796407185628744E-2</v>
      </c>
      <c r="V30">
        <f t="shared" si="10"/>
        <v>4.9028400597907328E-2</v>
      </c>
      <c r="W30">
        <f t="shared" si="10"/>
        <v>4.9396575919169239E-2</v>
      </c>
      <c r="X30">
        <f t="shared" si="10"/>
        <v>4.9312853678253839E-2</v>
      </c>
      <c r="Y30">
        <f t="shared" si="10"/>
        <v>5.5038335158817085E-2</v>
      </c>
      <c r="Z30">
        <f t="shared" si="10"/>
        <v>5.4017472622123787E-2</v>
      </c>
    </row>
    <row r="31" spans="1:26" x14ac:dyDescent="0.35">
      <c r="A31" t="s">
        <v>17</v>
      </c>
      <c r="B31">
        <v>942</v>
      </c>
      <c r="C31">
        <v>955</v>
      </c>
      <c r="D31">
        <v>1000</v>
      </c>
      <c r="E31">
        <v>1018</v>
      </c>
      <c r="F31">
        <v>1068</v>
      </c>
      <c r="G31">
        <v>1097</v>
      </c>
      <c r="H31">
        <v>1143</v>
      </c>
      <c r="I31">
        <v>1141</v>
      </c>
      <c r="J31">
        <v>1282</v>
      </c>
      <c r="K31">
        <v>1302</v>
      </c>
      <c r="L31">
        <f>SUM(B31:K31)</f>
        <v>10948</v>
      </c>
      <c r="W31" s="2" t="s">
        <v>37</v>
      </c>
      <c r="X31" s="2">
        <f>AVERAGE(P29:Y29)</f>
        <v>3.1085375056666344E-2</v>
      </c>
      <c r="Y31" s="2">
        <f>_xlfn.STDEV.S(P29:Y29)</f>
        <v>3.4133774558711694E-3</v>
      </c>
      <c r="Z31" s="2" t="s">
        <v>38</v>
      </c>
    </row>
    <row r="32" spans="1:26" x14ac:dyDescent="0.35">
      <c r="A32" t="s">
        <v>18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f>SUM(B32:K32)</f>
        <v>1000</v>
      </c>
      <c r="X32" s="2">
        <f>AVERAGE(P30:Y30)</f>
        <v>5.4286556911291486E-2</v>
      </c>
      <c r="Y32" s="2">
        <f>_xlfn.STDEV.S(P30:Y30)</f>
        <v>4.2741088180102381E-3</v>
      </c>
    </row>
    <row r="33" spans="1:26" x14ac:dyDescent="0.35">
      <c r="A33" t="s">
        <v>19</v>
      </c>
      <c r="B33">
        <v>166</v>
      </c>
      <c r="C33">
        <v>181</v>
      </c>
      <c r="D33">
        <v>168</v>
      </c>
      <c r="E33">
        <v>175</v>
      </c>
      <c r="F33">
        <v>202</v>
      </c>
      <c r="G33">
        <v>184</v>
      </c>
      <c r="H33">
        <v>189</v>
      </c>
      <c r="I33">
        <v>200</v>
      </c>
      <c r="J33">
        <v>202</v>
      </c>
      <c r="K33">
        <v>201</v>
      </c>
      <c r="L33">
        <f>SUM(B33:K33)</f>
        <v>1868</v>
      </c>
    </row>
    <row r="34" spans="1:26" x14ac:dyDescent="0.35">
      <c r="A34" s="2" t="s">
        <v>8</v>
      </c>
      <c r="B34">
        <f>B32/B31</f>
        <v>0.10615711252653928</v>
      </c>
      <c r="C34">
        <f t="shared" ref="C34:L34" si="11">C32/C31</f>
        <v>0.10471204188481675</v>
      </c>
      <c r="D34">
        <f t="shared" si="11"/>
        <v>0.1</v>
      </c>
      <c r="E34">
        <f t="shared" si="11"/>
        <v>9.8231827111984277E-2</v>
      </c>
      <c r="F34">
        <f t="shared" si="11"/>
        <v>9.3632958801498134E-2</v>
      </c>
      <c r="G34">
        <f t="shared" si="11"/>
        <v>9.1157702825888781E-2</v>
      </c>
      <c r="H34">
        <f t="shared" si="11"/>
        <v>8.7489063867016617E-2</v>
      </c>
      <c r="I34">
        <f t="shared" si="11"/>
        <v>8.7642418930762495E-2</v>
      </c>
      <c r="J34">
        <f t="shared" si="11"/>
        <v>7.8003120124804995E-2</v>
      </c>
      <c r="K34">
        <f t="shared" si="11"/>
        <v>7.6804915514592939E-2</v>
      </c>
      <c r="L34">
        <f t="shared" si="11"/>
        <v>9.1340884179758858E-2</v>
      </c>
      <c r="O34" s="2" t="s">
        <v>13</v>
      </c>
      <c r="P34" t="s">
        <v>14</v>
      </c>
    </row>
    <row r="35" spans="1:26" x14ac:dyDescent="0.35">
      <c r="A35" s="2" t="s">
        <v>9</v>
      </c>
      <c r="B35">
        <f>B33/B31</f>
        <v>0.17622080679405519</v>
      </c>
      <c r="C35">
        <f t="shared" ref="C35" si="12">C33/C31</f>
        <v>0.18952879581151832</v>
      </c>
      <c r="D35">
        <f t="shared" ref="D35:L35" si="13">D33/D31</f>
        <v>0.16800000000000001</v>
      </c>
      <c r="E35">
        <f t="shared" si="13"/>
        <v>0.17190569744597251</v>
      </c>
      <c r="F35">
        <f t="shared" si="13"/>
        <v>0.18913857677902621</v>
      </c>
      <c r="G35">
        <f t="shared" si="13"/>
        <v>0.16773017319963537</v>
      </c>
      <c r="H35">
        <f t="shared" si="13"/>
        <v>0.16535433070866143</v>
      </c>
      <c r="I35">
        <f t="shared" si="13"/>
        <v>0.17528483786152499</v>
      </c>
      <c r="J35">
        <f t="shared" si="13"/>
        <v>0.15756630265210608</v>
      </c>
      <c r="K35">
        <f t="shared" si="13"/>
        <v>0.15437788018433179</v>
      </c>
      <c r="L35">
        <f t="shared" si="13"/>
        <v>0.17062477164778955</v>
      </c>
      <c r="O35" s="5">
        <v>350</v>
      </c>
    </row>
    <row r="36" spans="1:26" x14ac:dyDescent="0.35">
      <c r="L36" s="2">
        <f>AVERAGE(B34:K34)</f>
        <v>9.2383116158790426E-2</v>
      </c>
      <c r="M36" s="2">
        <f>_xlfn.STDEV.S(B34:K34)</f>
        <v>1.0181159334334075E-2</v>
      </c>
      <c r="O36" t="s">
        <v>16</v>
      </c>
      <c r="P36">
        <v>1</v>
      </c>
      <c r="Q36">
        <v>2</v>
      </c>
      <c r="R36">
        <v>3</v>
      </c>
      <c r="S36">
        <v>4</v>
      </c>
      <c r="T36">
        <v>5</v>
      </c>
      <c r="U36">
        <v>6</v>
      </c>
      <c r="V36">
        <v>7</v>
      </c>
      <c r="W36">
        <v>8</v>
      </c>
      <c r="X36">
        <v>9</v>
      </c>
      <c r="Y36">
        <v>10</v>
      </c>
    </row>
    <row r="37" spans="1:26" x14ac:dyDescent="0.35">
      <c r="L37" s="2">
        <f>AVERAGE(B35:K35)</f>
        <v>0.17151074014368323</v>
      </c>
      <c r="M37" s="2">
        <f>_xlfn.STDEV.S(B35:K35)</f>
        <v>1.1664176279183066E-2</v>
      </c>
      <c r="O37" t="s">
        <v>17</v>
      </c>
      <c r="P37">
        <v>11234</v>
      </c>
      <c r="Q37">
        <v>11321</v>
      </c>
      <c r="R37">
        <v>11683</v>
      </c>
      <c r="S37">
        <v>11779</v>
      </c>
      <c r="T37">
        <v>11931</v>
      </c>
      <c r="U37">
        <v>11931</v>
      </c>
      <c r="V37">
        <v>12294</v>
      </c>
      <c r="W37">
        <v>12702</v>
      </c>
      <c r="X37">
        <v>13027</v>
      </c>
      <c r="Y37">
        <v>15621</v>
      </c>
      <c r="Z37">
        <f>SUM(P37:Y37)</f>
        <v>123523</v>
      </c>
    </row>
    <row r="38" spans="1:26" x14ac:dyDescent="0.35">
      <c r="L38" s="2" t="s">
        <v>37</v>
      </c>
      <c r="M38" s="2" t="s">
        <v>38</v>
      </c>
      <c r="O38" t="s">
        <v>18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f>SUM(P38:Y38)</f>
        <v>1000</v>
      </c>
    </row>
    <row r="39" spans="1:26" x14ac:dyDescent="0.35">
      <c r="O39" t="s">
        <v>19</v>
      </c>
      <c r="P39">
        <v>194</v>
      </c>
      <c r="Q39">
        <v>196</v>
      </c>
      <c r="R39">
        <v>204</v>
      </c>
      <c r="S39">
        <v>207</v>
      </c>
      <c r="T39">
        <v>203</v>
      </c>
      <c r="U39">
        <v>215</v>
      </c>
      <c r="V39">
        <v>217</v>
      </c>
      <c r="W39">
        <v>215</v>
      </c>
      <c r="X39">
        <v>210</v>
      </c>
      <c r="Y39">
        <v>271</v>
      </c>
      <c r="Z39">
        <f>SUM(P39:Y39)</f>
        <v>2132</v>
      </c>
    </row>
    <row r="40" spans="1:26" x14ac:dyDescent="0.35">
      <c r="A40" s="2" t="s">
        <v>13</v>
      </c>
      <c r="B40" t="s">
        <v>14</v>
      </c>
      <c r="O40" s="2" t="s">
        <v>8</v>
      </c>
      <c r="P40">
        <f>P38/P37</f>
        <v>8.9015488695032927E-3</v>
      </c>
      <c r="Q40">
        <f t="shared" ref="Q40:Z40" si="14">Q38/Q37</f>
        <v>8.8331419485911146E-3</v>
      </c>
      <c r="R40">
        <f t="shared" si="14"/>
        <v>8.559445347941454E-3</v>
      </c>
      <c r="S40">
        <f t="shared" si="14"/>
        <v>8.4896850326852871E-3</v>
      </c>
      <c r="T40">
        <f t="shared" si="14"/>
        <v>8.3815271142402142E-3</v>
      </c>
      <c r="U40">
        <f t="shared" si="14"/>
        <v>8.3815271142402142E-3</v>
      </c>
      <c r="V40">
        <f t="shared" si="14"/>
        <v>8.1340491296567428E-3</v>
      </c>
      <c r="W40">
        <f t="shared" si="14"/>
        <v>7.8727759407967255E-3</v>
      </c>
      <c r="X40">
        <f t="shared" si="14"/>
        <v>7.6763644737852157E-3</v>
      </c>
      <c r="Y40">
        <f t="shared" si="14"/>
        <v>6.4016388195378016E-3</v>
      </c>
      <c r="Z40">
        <f t="shared" si="14"/>
        <v>8.0956582984545392E-3</v>
      </c>
    </row>
    <row r="41" spans="1:26" x14ac:dyDescent="0.35">
      <c r="A41" s="2" t="s">
        <v>69</v>
      </c>
      <c r="B41">
        <v>3356</v>
      </c>
      <c r="O41" s="2" t="s">
        <v>9</v>
      </c>
      <c r="P41">
        <f>P39/P37</f>
        <v>1.726900480683639E-2</v>
      </c>
      <c r="Q41">
        <f t="shared" ref="Q41:Z41" si="15">Q39/Q37</f>
        <v>1.7312958219238582E-2</v>
      </c>
      <c r="R41">
        <f t="shared" si="15"/>
        <v>1.7461268509800565E-2</v>
      </c>
      <c r="S41">
        <f t="shared" si="15"/>
        <v>1.7573648017658546E-2</v>
      </c>
      <c r="T41">
        <f t="shared" si="15"/>
        <v>1.7014500041907635E-2</v>
      </c>
      <c r="U41">
        <f t="shared" si="15"/>
        <v>1.802028329561646E-2</v>
      </c>
      <c r="V41">
        <f t="shared" si="15"/>
        <v>1.7650886611355134E-2</v>
      </c>
      <c r="W41">
        <f t="shared" si="15"/>
        <v>1.692646827271296E-2</v>
      </c>
      <c r="X41">
        <f t="shared" si="15"/>
        <v>1.6120365394948953E-2</v>
      </c>
      <c r="Y41">
        <f t="shared" si="15"/>
        <v>1.7348441200947442E-2</v>
      </c>
      <c r="Z41">
        <f t="shared" si="15"/>
        <v>1.7259943492305078E-2</v>
      </c>
    </row>
    <row r="42" spans="1:26" x14ac:dyDescent="0.35">
      <c r="A42" t="s">
        <v>16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W42" s="2" t="s">
        <v>37</v>
      </c>
      <c r="X42" s="2">
        <f>AVERAGE(P40:Y40)</f>
        <v>8.1631703790978061E-3</v>
      </c>
      <c r="Y42" s="2">
        <f>_xlfn.STDEV.S(P40:Y40)</f>
        <v>7.2863800631838092E-4</v>
      </c>
      <c r="Z42" s="2" t="s">
        <v>38</v>
      </c>
    </row>
    <row r="43" spans="1:26" x14ac:dyDescent="0.35">
      <c r="A43" t="s">
        <v>17</v>
      </c>
      <c r="B43">
        <v>2090</v>
      </c>
      <c r="C43">
        <v>2199</v>
      </c>
      <c r="D43">
        <v>2354</v>
      </c>
      <c r="E43">
        <v>2403</v>
      </c>
      <c r="F43">
        <v>2381</v>
      </c>
      <c r="G43">
        <v>2458</v>
      </c>
      <c r="H43">
        <v>2622</v>
      </c>
      <c r="I43">
        <v>2630</v>
      </c>
      <c r="J43">
        <v>2684</v>
      </c>
      <c r="K43">
        <v>2779</v>
      </c>
      <c r="L43">
        <f>SUM(B43:K43)</f>
        <v>24600</v>
      </c>
      <c r="X43" s="2">
        <f>AVERAGE(P41:Y41)</f>
        <v>1.7269782437102265E-2</v>
      </c>
      <c r="Y43" s="2">
        <f>_xlfn.STDEV.S(P41:Y41)</f>
        <v>5.1096187560634599E-4</v>
      </c>
    </row>
    <row r="44" spans="1:26" x14ac:dyDescent="0.35">
      <c r="A44" t="s">
        <v>18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f>SUM(B44:K44)</f>
        <v>1000</v>
      </c>
    </row>
    <row r="45" spans="1:26" x14ac:dyDescent="0.35">
      <c r="A45" t="s">
        <v>19</v>
      </c>
      <c r="B45">
        <v>181</v>
      </c>
      <c r="C45">
        <v>178</v>
      </c>
      <c r="D45">
        <v>178</v>
      </c>
      <c r="E45">
        <v>201</v>
      </c>
      <c r="F45">
        <v>181</v>
      </c>
      <c r="G45">
        <v>185</v>
      </c>
      <c r="H45">
        <v>193</v>
      </c>
      <c r="I45">
        <v>180</v>
      </c>
      <c r="J45">
        <v>189</v>
      </c>
      <c r="K45">
        <v>188</v>
      </c>
      <c r="L45">
        <f>SUM(B45:K45)</f>
        <v>1854</v>
      </c>
      <c r="O45" s="2" t="s">
        <v>13</v>
      </c>
      <c r="P45" t="s">
        <v>14</v>
      </c>
    </row>
    <row r="46" spans="1:26" x14ac:dyDescent="0.35">
      <c r="A46" s="2" t="s">
        <v>8</v>
      </c>
      <c r="B46">
        <f>B44/B43</f>
        <v>4.784688995215311E-2</v>
      </c>
      <c r="C46">
        <f t="shared" ref="C46:L46" si="16">C44/C43</f>
        <v>4.5475216007276033E-2</v>
      </c>
      <c r="D46">
        <f t="shared" si="16"/>
        <v>4.2480883602378929E-2</v>
      </c>
      <c r="E46">
        <f t="shared" si="16"/>
        <v>4.161464835622139E-2</v>
      </c>
      <c r="F46">
        <f t="shared" si="16"/>
        <v>4.1999160016799666E-2</v>
      </c>
      <c r="G46">
        <f t="shared" si="16"/>
        <v>4.0683482506102521E-2</v>
      </c>
      <c r="H46">
        <f t="shared" si="16"/>
        <v>3.8138825324180017E-2</v>
      </c>
      <c r="I46">
        <f t="shared" si="16"/>
        <v>3.8022813688212927E-2</v>
      </c>
      <c r="J46">
        <f t="shared" si="16"/>
        <v>3.7257824143070044E-2</v>
      </c>
      <c r="K46">
        <f t="shared" si="16"/>
        <v>3.5984166966534725E-2</v>
      </c>
      <c r="L46">
        <f t="shared" si="16"/>
        <v>4.065040650406504E-2</v>
      </c>
      <c r="O46" s="5">
        <v>360</v>
      </c>
    </row>
    <row r="47" spans="1:26" x14ac:dyDescent="0.35">
      <c r="A47" s="2" t="s">
        <v>9</v>
      </c>
      <c r="B47">
        <f>B45/B43</f>
        <v>8.6602870813397126E-2</v>
      </c>
      <c r="C47">
        <f t="shared" ref="C47" si="17">C45/C43</f>
        <v>8.0945884492951342E-2</v>
      </c>
      <c r="D47">
        <f t="shared" ref="D47:L47" si="18">D45/D43</f>
        <v>7.5615972812234492E-2</v>
      </c>
      <c r="E47">
        <f t="shared" si="18"/>
        <v>8.364544319600499E-2</v>
      </c>
      <c r="F47">
        <f t="shared" si="18"/>
        <v>7.6018479630407393E-2</v>
      </c>
      <c r="G47">
        <f t="shared" si="18"/>
        <v>7.5264442636289661E-2</v>
      </c>
      <c r="H47">
        <f t="shared" si="18"/>
        <v>7.3607932875667428E-2</v>
      </c>
      <c r="I47">
        <f t="shared" si="18"/>
        <v>6.8441064638783272E-2</v>
      </c>
      <c r="J47">
        <f t="shared" si="18"/>
        <v>7.0417287630402378E-2</v>
      </c>
      <c r="K47">
        <f t="shared" si="18"/>
        <v>6.7650233897085285E-2</v>
      </c>
      <c r="L47">
        <f t="shared" si="18"/>
        <v>7.5365853658536583E-2</v>
      </c>
      <c r="O47" t="s">
        <v>16</v>
      </c>
      <c r="P47">
        <v>1</v>
      </c>
      <c r="Q47">
        <v>2</v>
      </c>
      <c r="R47">
        <v>3</v>
      </c>
      <c r="S47">
        <v>4</v>
      </c>
      <c r="T47">
        <v>5</v>
      </c>
      <c r="U47">
        <v>6</v>
      </c>
      <c r="V47">
        <v>7</v>
      </c>
      <c r="W47">
        <v>8</v>
      </c>
      <c r="X47">
        <v>9</v>
      </c>
      <c r="Y47">
        <v>10</v>
      </c>
    </row>
    <row r="48" spans="1:26" x14ac:dyDescent="0.35">
      <c r="L48" s="2">
        <f>AVERAGE(B46:K46)</f>
        <v>4.0950391056292931E-2</v>
      </c>
      <c r="M48" s="2">
        <f>_xlfn.STDEV.S(B46:K46)</f>
        <v>3.7529926249871143E-3</v>
      </c>
      <c r="O48" t="s">
        <v>17</v>
      </c>
      <c r="P48">
        <v>20153</v>
      </c>
      <c r="Q48">
        <v>20885</v>
      </c>
      <c r="R48">
        <v>20867</v>
      </c>
      <c r="S48">
        <v>21508</v>
      </c>
      <c r="T48">
        <v>22366</v>
      </c>
      <c r="U48">
        <v>23655</v>
      </c>
      <c r="V48">
        <v>23602</v>
      </c>
      <c r="W48">
        <v>25858</v>
      </c>
      <c r="X48">
        <v>27087</v>
      </c>
      <c r="Y48">
        <v>28989</v>
      </c>
      <c r="Z48">
        <f>SUM(P48:Y48)</f>
        <v>234970</v>
      </c>
    </row>
    <row r="49" spans="1:26" x14ac:dyDescent="0.35">
      <c r="L49" s="2">
        <f>AVERAGE(B47:K47)</f>
        <v>7.5820961262322323E-2</v>
      </c>
      <c r="M49" s="2">
        <f>_xlfn.STDEV.S(B47:K47)</f>
        <v>6.3197091984877043E-3</v>
      </c>
      <c r="O49" t="s">
        <v>18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f>SUM(P49:Y49)</f>
        <v>1000</v>
      </c>
    </row>
    <row r="50" spans="1:26" x14ac:dyDescent="0.35">
      <c r="L50" s="2" t="s">
        <v>37</v>
      </c>
      <c r="M50" s="2" t="s">
        <v>38</v>
      </c>
      <c r="O50" t="s">
        <v>19</v>
      </c>
      <c r="P50">
        <v>204</v>
      </c>
      <c r="Q50">
        <v>232</v>
      </c>
      <c r="R50">
        <v>212</v>
      </c>
      <c r="S50">
        <v>215</v>
      </c>
      <c r="T50">
        <v>216</v>
      </c>
      <c r="U50">
        <v>212</v>
      </c>
      <c r="V50">
        <v>233</v>
      </c>
      <c r="W50">
        <v>261</v>
      </c>
      <c r="X50">
        <v>264</v>
      </c>
      <c r="Y50">
        <v>280</v>
      </c>
      <c r="Z50">
        <f>SUM(P50:Y50)</f>
        <v>2329</v>
      </c>
    </row>
    <row r="51" spans="1:26" x14ac:dyDescent="0.35">
      <c r="O51" s="2" t="s">
        <v>8</v>
      </c>
      <c r="P51">
        <f>P49/P48</f>
        <v>4.9620403910087827E-3</v>
      </c>
      <c r="Q51">
        <f t="shared" ref="Q51:Z51" si="19">Q49/Q48</f>
        <v>4.7881254488867609E-3</v>
      </c>
      <c r="R51">
        <f t="shared" si="19"/>
        <v>4.7922557147649395E-3</v>
      </c>
      <c r="S51">
        <f t="shared" si="19"/>
        <v>4.649432769202157E-3</v>
      </c>
      <c r="T51">
        <f t="shared" si="19"/>
        <v>4.4710721631047124E-3</v>
      </c>
      <c r="U51">
        <f t="shared" si="19"/>
        <v>4.2274360600295918E-3</v>
      </c>
      <c r="V51">
        <f t="shared" si="19"/>
        <v>4.2369290738073044E-3</v>
      </c>
      <c r="W51">
        <f t="shared" si="19"/>
        <v>3.8672751179518912E-3</v>
      </c>
      <c r="X51">
        <f t="shared" si="19"/>
        <v>3.6918078783180121E-3</v>
      </c>
      <c r="Y51">
        <f t="shared" si="19"/>
        <v>3.4495843250888268E-3</v>
      </c>
      <c r="Z51">
        <f t="shared" si="19"/>
        <v>4.2558624505255986E-3</v>
      </c>
    </row>
    <row r="52" spans="1:26" x14ac:dyDescent="0.35">
      <c r="A52" s="2" t="s">
        <v>13</v>
      </c>
      <c r="B52" t="s">
        <v>14</v>
      </c>
      <c r="O52" s="2" t="s">
        <v>9</v>
      </c>
      <c r="P52">
        <f>P50/P48</f>
        <v>1.0122562397657917E-2</v>
      </c>
      <c r="Q52">
        <f t="shared" ref="Q52:Z52" si="20">Q50/Q48</f>
        <v>1.1108451041417285E-2</v>
      </c>
      <c r="R52">
        <f t="shared" si="20"/>
        <v>1.0159582115301673E-2</v>
      </c>
      <c r="S52">
        <f t="shared" si="20"/>
        <v>9.9962804537846381E-3</v>
      </c>
      <c r="T52">
        <f t="shared" si="20"/>
        <v>9.6575158723061789E-3</v>
      </c>
      <c r="U52">
        <f t="shared" si="20"/>
        <v>8.9621644472627354E-3</v>
      </c>
      <c r="V52">
        <f t="shared" si="20"/>
        <v>9.8720447419710193E-3</v>
      </c>
      <c r="W52">
        <f t="shared" si="20"/>
        <v>1.0093588057854435E-2</v>
      </c>
      <c r="X52">
        <f t="shared" si="20"/>
        <v>9.746372798759553E-3</v>
      </c>
      <c r="Y52">
        <f t="shared" si="20"/>
        <v>9.6588361102487152E-3</v>
      </c>
      <c r="Z52">
        <f t="shared" si="20"/>
        <v>9.9119036472741194E-3</v>
      </c>
    </row>
    <row r="53" spans="1:26" x14ac:dyDescent="0.35">
      <c r="A53" s="2" t="s">
        <v>70</v>
      </c>
      <c r="B53">
        <v>8000</v>
      </c>
      <c r="W53" s="2" t="s">
        <v>37</v>
      </c>
      <c r="X53" s="2">
        <f>AVERAGE(P51:Y51)</f>
        <v>4.3135958942162973E-3</v>
      </c>
      <c r="Y53" s="2">
        <f>_xlfn.STDEV.S(P51:Y51)</f>
        <v>5.1185923101223813E-4</v>
      </c>
      <c r="Z53" s="2" t="s">
        <v>38</v>
      </c>
    </row>
    <row r="54" spans="1:26" x14ac:dyDescent="0.35">
      <c r="A54" t="s">
        <v>16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X54" s="2">
        <f>AVERAGE(P52:Y52)</f>
        <v>9.9377398036564132E-3</v>
      </c>
      <c r="Y54" s="2">
        <f>_xlfn.STDEV.S(P52:Y52)</f>
        <v>5.4064273070286814E-4</v>
      </c>
    </row>
    <row r="55" spans="1:26" x14ac:dyDescent="0.35">
      <c r="A55" t="s">
        <v>17</v>
      </c>
      <c r="B55">
        <v>5409</v>
      </c>
      <c r="C55">
        <v>5700</v>
      </c>
      <c r="D55">
        <v>5831</v>
      </c>
      <c r="E55">
        <v>6158</v>
      </c>
      <c r="F55">
        <v>6041</v>
      </c>
      <c r="G55">
        <v>6172</v>
      </c>
      <c r="H55">
        <v>6356</v>
      </c>
      <c r="I55">
        <v>6180</v>
      </c>
      <c r="J55">
        <v>6423</v>
      </c>
      <c r="K55">
        <v>7187</v>
      </c>
      <c r="L55">
        <f>SUM(B55:K55)</f>
        <v>61457</v>
      </c>
    </row>
    <row r="56" spans="1:26" x14ac:dyDescent="0.35">
      <c r="A56" t="s">
        <v>18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f>SUM(B56:K56)</f>
        <v>1000</v>
      </c>
    </row>
    <row r="57" spans="1:26" x14ac:dyDescent="0.35">
      <c r="A57" t="s">
        <v>19</v>
      </c>
      <c r="B57">
        <v>171</v>
      </c>
      <c r="C57">
        <v>178</v>
      </c>
      <c r="D57">
        <v>181</v>
      </c>
      <c r="E57">
        <v>182</v>
      </c>
      <c r="F57">
        <v>180</v>
      </c>
      <c r="G57">
        <v>182</v>
      </c>
      <c r="H57">
        <v>191</v>
      </c>
      <c r="I57">
        <v>169</v>
      </c>
      <c r="J57">
        <v>190</v>
      </c>
      <c r="K57">
        <v>193</v>
      </c>
      <c r="L57">
        <f>SUM(B57:K57)</f>
        <v>1817</v>
      </c>
    </row>
    <row r="58" spans="1:26" x14ac:dyDescent="0.35">
      <c r="A58" s="2" t="s">
        <v>8</v>
      </c>
      <c r="B58">
        <f>B56/B55</f>
        <v>1.8487705675725642E-2</v>
      </c>
      <c r="C58">
        <f t="shared" ref="C58:L58" si="21">C56/C55</f>
        <v>1.7543859649122806E-2</v>
      </c>
      <c r="D58">
        <f t="shared" si="21"/>
        <v>1.7149717029669012E-2</v>
      </c>
      <c r="E58">
        <f t="shared" si="21"/>
        <v>1.6239038648911984E-2</v>
      </c>
      <c r="F58">
        <f t="shared" si="21"/>
        <v>1.6553550736633008E-2</v>
      </c>
      <c r="G58">
        <f t="shared" si="21"/>
        <v>1.6202203499675955E-2</v>
      </c>
      <c r="H58">
        <f t="shared" si="21"/>
        <v>1.5733165512901194E-2</v>
      </c>
      <c r="I58">
        <f t="shared" si="21"/>
        <v>1.6181229773462782E-2</v>
      </c>
      <c r="J58">
        <f t="shared" si="21"/>
        <v>1.5569048731122529E-2</v>
      </c>
      <c r="K58">
        <f t="shared" si="21"/>
        <v>1.3914011409489356E-2</v>
      </c>
      <c r="L58">
        <f t="shared" si="21"/>
        <v>1.6271539450347396E-2</v>
      </c>
    </row>
    <row r="59" spans="1:26" x14ac:dyDescent="0.35">
      <c r="A59" s="2" t="s">
        <v>9</v>
      </c>
      <c r="B59">
        <f>B57/B55</f>
        <v>3.1613976705490848E-2</v>
      </c>
      <c r="C59">
        <f t="shared" ref="C59:L59" si="22">C57/C55</f>
        <v>3.1228070175438598E-2</v>
      </c>
      <c r="D59">
        <f t="shared" si="22"/>
        <v>3.1040987823700909E-2</v>
      </c>
      <c r="E59">
        <f t="shared" si="22"/>
        <v>2.9555050341019812E-2</v>
      </c>
      <c r="F59">
        <f t="shared" si="22"/>
        <v>2.9796391325939413E-2</v>
      </c>
      <c r="G59">
        <f t="shared" si="22"/>
        <v>2.9488010369410241E-2</v>
      </c>
      <c r="H59">
        <f t="shared" si="22"/>
        <v>3.0050346129641282E-2</v>
      </c>
      <c r="I59">
        <f t="shared" si="22"/>
        <v>2.7346278317152105E-2</v>
      </c>
      <c r="J59">
        <f t="shared" si="22"/>
        <v>2.9581192589132804E-2</v>
      </c>
      <c r="K59">
        <f t="shared" si="22"/>
        <v>2.6854042020314457E-2</v>
      </c>
      <c r="L59">
        <f t="shared" si="22"/>
        <v>2.9565387181281221E-2</v>
      </c>
    </row>
    <row r="60" spans="1:26" x14ac:dyDescent="0.35">
      <c r="L60" s="2">
        <f>AVERAGE(B58:K58)</f>
        <v>1.6357353066671427E-2</v>
      </c>
      <c r="M60" s="2">
        <f>_xlfn.STDEV.S(B58:K58)</f>
        <v>1.2320973838724277E-3</v>
      </c>
    </row>
    <row r="61" spans="1:26" x14ac:dyDescent="0.35">
      <c r="L61" s="2">
        <f>AVERAGE(B59:K59)</f>
        <v>2.9655434579724044E-2</v>
      </c>
      <c r="M61" s="2">
        <f>_xlfn.STDEV.S(B59:K59)</f>
        <v>1.5502069523276589E-3</v>
      </c>
    </row>
    <row r="62" spans="1:26" x14ac:dyDescent="0.35">
      <c r="L62" s="2" t="s">
        <v>37</v>
      </c>
      <c r="M62" s="2" t="s">
        <v>38</v>
      </c>
    </row>
    <row r="63" spans="1:26" x14ac:dyDescent="0.35">
      <c r="A63" s="2" t="s">
        <v>13</v>
      </c>
      <c r="B63" t="s">
        <v>14</v>
      </c>
    </row>
    <row r="64" spans="1:26" x14ac:dyDescent="0.35">
      <c r="A64" s="2" t="s">
        <v>71</v>
      </c>
    </row>
    <row r="65" spans="1:13" x14ac:dyDescent="0.35">
      <c r="A65" t="s">
        <v>16</v>
      </c>
      <c r="B65">
        <v>1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>
        <v>8</v>
      </c>
      <c r="J65">
        <v>9</v>
      </c>
      <c r="K65">
        <v>10</v>
      </c>
    </row>
    <row r="66" spans="1:13" x14ac:dyDescent="0.35">
      <c r="A66" t="s">
        <v>17</v>
      </c>
      <c r="B66">
        <v>8611</v>
      </c>
      <c r="C66">
        <v>9534</v>
      </c>
      <c r="D66">
        <v>9788</v>
      </c>
      <c r="E66">
        <v>10064</v>
      </c>
      <c r="F66">
        <v>10260</v>
      </c>
      <c r="G66">
        <v>10301</v>
      </c>
      <c r="H66">
        <v>10544</v>
      </c>
      <c r="I66">
        <v>11043</v>
      </c>
      <c r="J66">
        <v>11130</v>
      </c>
      <c r="K66">
        <v>11526</v>
      </c>
      <c r="L66">
        <f>SUM(B66:K66)</f>
        <v>102801</v>
      </c>
    </row>
    <row r="67" spans="1:13" x14ac:dyDescent="0.35">
      <c r="A67" t="s">
        <v>18</v>
      </c>
      <c r="B67">
        <v>100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f>SUM(B67:K67)</f>
        <v>1000</v>
      </c>
    </row>
    <row r="68" spans="1:13" x14ac:dyDescent="0.35">
      <c r="A68" t="s">
        <v>19</v>
      </c>
      <c r="L68">
        <f>SUM(B68:K68)</f>
        <v>0</v>
      </c>
    </row>
    <row r="69" spans="1:13" x14ac:dyDescent="0.35">
      <c r="A69" s="2" t="s">
        <v>8</v>
      </c>
      <c r="B69">
        <f t="shared" ref="B69:L69" si="23">B67/B66</f>
        <v>1.1613053071652538E-2</v>
      </c>
      <c r="C69">
        <f t="shared" si="23"/>
        <v>1.0488777008600797E-2</v>
      </c>
      <c r="D69">
        <f t="shared" si="23"/>
        <v>1.0216591744993869E-2</v>
      </c>
      <c r="E69">
        <f t="shared" si="23"/>
        <v>9.9364069952305248E-3</v>
      </c>
      <c r="F69">
        <f t="shared" si="23"/>
        <v>9.7465886939571145E-3</v>
      </c>
      <c r="G69">
        <f t="shared" si="23"/>
        <v>9.7077953596738185E-3</v>
      </c>
      <c r="H69">
        <f t="shared" si="23"/>
        <v>9.4840667678300454E-3</v>
      </c>
      <c r="I69">
        <f t="shared" si="23"/>
        <v>9.0555102780041658E-3</v>
      </c>
      <c r="J69">
        <f t="shared" si="23"/>
        <v>8.9847259658580418E-3</v>
      </c>
      <c r="K69">
        <f t="shared" si="23"/>
        <v>8.6760367863959742E-3</v>
      </c>
      <c r="L69">
        <f t="shared" si="23"/>
        <v>9.7275318333479247E-3</v>
      </c>
    </row>
    <row r="70" spans="1:13" x14ac:dyDescent="0.35">
      <c r="A70" s="2" t="s">
        <v>9</v>
      </c>
      <c r="B70">
        <f t="shared" ref="B70:L70" si="24">B68/B66</f>
        <v>0</v>
      </c>
      <c r="C70">
        <f t="shared" si="24"/>
        <v>0</v>
      </c>
      <c r="D70">
        <f t="shared" si="24"/>
        <v>0</v>
      </c>
      <c r="E70">
        <f t="shared" si="24"/>
        <v>0</v>
      </c>
      <c r="F70">
        <f t="shared" si="24"/>
        <v>0</v>
      </c>
      <c r="G70">
        <f t="shared" si="24"/>
        <v>0</v>
      </c>
      <c r="H70">
        <f t="shared" si="24"/>
        <v>0</v>
      </c>
      <c r="I70">
        <f t="shared" si="24"/>
        <v>0</v>
      </c>
      <c r="J70">
        <f t="shared" si="24"/>
        <v>0</v>
      </c>
      <c r="K70">
        <f t="shared" si="24"/>
        <v>0</v>
      </c>
      <c r="L70">
        <f t="shared" si="24"/>
        <v>0</v>
      </c>
    </row>
    <row r="71" spans="1:13" x14ac:dyDescent="0.35">
      <c r="L71" s="2">
        <f>AVERAGE(B69:K69)</f>
        <v>9.7909552672196896E-3</v>
      </c>
      <c r="M71" s="2">
        <f>_xlfn.STDEV.S(B69:K69)</f>
        <v>8.5285865440742675E-4</v>
      </c>
    </row>
    <row r="72" spans="1:13" x14ac:dyDescent="0.35">
      <c r="L72" s="2">
        <f>AVERAGE(B70:K70)</f>
        <v>0</v>
      </c>
      <c r="M72" s="2">
        <f>_xlfn.STDEV.S(B70:K70)</f>
        <v>0</v>
      </c>
    </row>
    <row r="73" spans="1:13" x14ac:dyDescent="0.35">
      <c r="L73" s="2" t="s">
        <v>37</v>
      </c>
      <c r="M73" s="2" t="s">
        <v>38</v>
      </c>
    </row>
    <row r="75" spans="1:13" x14ac:dyDescent="0.35">
      <c r="A75" s="2" t="s">
        <v>13</v>
      </c>
      <c r="B75" t="s">
        <v>14</v>
      </c>
    </row>
    <row r="76" spans="1:13" x14ac:dyDescent="0.35">
      <c r="A76" s="2" t="s">
        <v>72</v>
      </c>
    </row>
    <row r="77" spans="1:13" x14ac:dyDescent="0.35">
      <c r="A77" t="s">
        <v>16</v>
      </c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</row>
    <row r="78" spans="1:13" x14ac:dyDescent="0.35">
      <c r="A78" t="s">
        <v>17</v>
      </c>
      <c r="B78">
        <v>10209</v>
      </c>
      <c r="C78">
        <v>11629</v>
      </c>
      <c r="D78">
        <v>11471</v>
      </c>
      <c r="E78">
        <v>11337</v>
      </c>
      <c r="F78">
        <v>12009</v>
      </c>
      <c r="G78">
        <v>13060</v>
      </c>
      <c r="H78">
        <v>11384</v>
      </c>
      <c r="I78">
        <v>11256</v>
      </c>
      <c r="J78">
        <v>12653</v>
      </c>
      <c r="K78">
        <v>13922</v>
      </c>
      <c r="L78">
        <f>SUM(B78:K78)</f>
        <v>118930</v>
      </c>
    </row>
    <row r="79" spans="1:13" x14ac:dyDescent="0.35">
      <c r="A79" t="s">
        <v>18</v>
      </c>
      <c r="B79">
        <v>100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f>SUM(B79:K79)</f>
        <v>1000</v>
      </c>
    </row>
    <row r="80" spans="1:13" x14ac:dyDescent="0.35">
      <c r="A80" t="s">
        <v>19</v>
      </c>
      <c r="L80">
        <f>SUM(B80:K80)</f>
        <v>0</v>
      </c>
    </row>
    <row r="81" spans="1:13" x14ac:dyDescent="0.35">
      <c r="A81" s="2" t="s">
        <v>8</v>
      </c>
      <c r="B81">
        <f t="shared" ref="B81:L81" si="25">B79/B78</f>
        <v>9.7952786756783233E-3</v>
      </c>
      <c r="C81">
        <f t="shared" si="25"/>
        <v>8.5991916759824583E-3</v>
      </c>
      <c r="D81">
        <f t="shared" si="25"/>
        <v>8.7176357771772302E-3</v>
      </c>
      <c r="E81">
        <f t="shared" si="25"/>
        <v>8.8206756637558437E-3</v>
      </c>
      <c r="F81">
        <f t="shared" si="25"/>
        <v>8.3270880173203429E-3</v>
      </c>
      <c r="G81">
        <f t="shared" si="25"/>
        <v>7.656967840735069E-3</v>
      </c>
      <c r="H81">
        <f t="shared" si="25"/>
        <v>8.7842586085734361E-3</v>
      </c>
      <c r="I81">
        <f t="shared" si="25"/>
        <v>8.884150675195452E-3</v>
      </c>
      <c r="J81">
        <f t="shared" si="25"/>
        <v>7.9032640480518456E-3</v>
      </c>
      <c r="K81">
        <f t="shared" si="25"/>
        <v>7.1828760235598333E-3</v>
      </c>
      <c r="L81">
        <f t="shared" si="25"/>
        <v>8.408307407718826E-3</v>
      </c>
    </row>
    <row r="82" spans="1:13" x14ac:dyDescent="0.35">
      <c r="A82" s="2" t="s">
        <v>9</v>
      </c>
      <c r="B82">
        <f t="shared" ref="B82:L82" si="26">B80/B78</f>
        <v>0</v>
      </c>
      <c r="C82">
        <f t="shared" si="26"/>
        <v>0</v>
      </c>
      <c r="D82">
        <f t="shared" si="26"/>
        <v>0</v>
      </c>
      <c r="E82">
        <f t="shared" si="26"/>
        <v>0</v>
      </c>
      <c r="F82">
        <f t="shared" si="26"/>
        <v>0</v>
      </c>
      <c r="G82">
        <f t="shared" si="26"/>
        <v>0</v>
      </c>
      <c r="H82">
        <f t="shared" si="26"/>
        <v>0</v>
      </c>
      <c r="I82">
        <f t="shared" si="26"/>
        <v>0</v>
      </c>
      <c r="J82">
        <f t="shared" si="26"/>
        <v>0</v>
      </c>
      <c r="K82">
        <f t="shared" si="26"/>
        <v>0</v>
      </c>
      <c r="L82">
        <f t="shared" si="26"/>
        <v>0</v>
      </c>
    </row>
    <row r="83" spans="1:13" x14ac:dyDescent="0.35">
      <c r="L83" s="2">
        <f>AVERAGE(B81:K81)</f>
        <v>8.4671387006029844E-3</v>
      </c>
      <c r="M83" s="2">
        <f>_xlfn.STDEV.S(B81:K81)</f>
        <v>7.3687562932776753E-4</v>
      </c>
    </row>
    <row r="84" spans="1:13" x14ac:dyDescent="0.35">
      <c r="L84" s="2">
        <f>AVERAGE(B82:K82)</f>
        <v>0</v>
      </c>
      <c r="M84" s="2">
        <f>_xlfn.STDEV.S(B82:K82)</f>
        <v>0</v>
      </c>
    </row>
    <row r="85" spans="1:13" x14ac:dyDescent="0.35">
      <c r="L85" s="2" t="s">
        <v>37</v>
      </c>
      <c r="M85" s="2" t="s">
        <v>38</v>
      </c>
    </row>
    <row r="87" spans="1:13" x14ac:dyDescent="0.35">
      <c r="A87" s="2" t="s">
        <v>13</v>
      </c>
      <c r="B87" t="s">
        <v>14</v>
      </c>
    </row>
    <row r="88" spans="1:13" x14ac:dyDescent="0.35">
      <c r="A88" s="2" t="s">
        <v>73</v>
      </c>
    </row>
    <row r="89" spans="1:13" x14ac:dyDescent="0.35">
      <c r="A89" t="s">
        <v>16</v>
      </c>
      <c r="B89">
        <v>1</v>
      </c>
      <c r="C89">
        <v>2</v>
      </c>
      <c r="D89">
        <v>3</v>
      </c>
      <c r="E89">
        <v>4</v>
      </c>
      <c r="F89">
        <v>5</v>
      </c>
      <c r="G89">
        <v>6</v>
      </c>
      <c r="H89">
        <v>7</v>
      </c>
      <c r="I89">
        <v>8</v>
      </c>
      <c r="J89">
        <v>9</v>
      </c>
      <c r="K89">
        <v>10</v>
      </c>
    </row>
    <row r="90" spans="1:13" x14ac:dyDescent="0.35">
      <c r="A90" t="s">
        <v>17</v>
      </c>
      <c r="B90">
        <v>13619</v>
      </c>
      <c r="C90">
        <v>14963</v>
      </c>
      <c r="D90">
        <v>14728</v>
      </c>
      <c r="E90">
        <v>14345</v>
      </c>
      <c r="F90">
        <v>15088</v>
      </c>
      <c r="G90">
        <v>15924</v>
      </c>
      <c r="H90">
        <v>16119</v>
      </c>
      <c r="I90">
        <v>14751</v>
      </c>
      <c r="J90">
        <v>17827</v>
      </c>
      <c r="K90">
        <v>15711</v>
      </c>
      <c r="L90">
        <f>SUM(B90:K90)</f>
        <v>153075</v>
      </c>
    </row>
    <row r="91" spans="1:13" x14ac:dyDescent="0.35">
      <c r="A91" t="s">
        <v>18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f>SUM(B91:K91)</f>
        <v>1000</v>
      </c>
    </row>
    <row r="92" spans="1:13" x14ac:dyDescent="0.35">
      <c r="A92" t="s">
        <v>19</v>
      </c>
      <c r="L92">
        <f>SUM(B92:K92)</f>
        <v>0</v>
      </c>
    </row>
    <row r="93" spans="1:13" x14ac:dyDescent="0.35">
      <c r="A93" s="2" t="s">
        <v>8</v>
      </c>
      <c r="B93">
        <f>B91/B90</f>
        <v>7.3426830163741833E-3</v>
      </c>
      <c r="C93">
        <f t="shared" ref="C93:L93" si="27">C91/C90</f>
        <v>6.6831517743767962E-3</v>
      </c>
      <c r="D93">
        <f t="shared" si="27"/>
        <v>6.7897881586094517E-3</v>
      </c>
      <c r="E93">
        <f t="shared" si="27"/>
        <v>6.9710700592540958E-3</v>
      </c>
      <c r="F93">
        <f t="shared" si="27"/>
        <v>6.6277836691410394E-3</v>
      </c>
      <c r="G93">
        <f t="shared" si="27"/>
        <v>6.279829188646069E-3</v>
      </c>
      <c r="H93">
        <f t="shared" si="27"/>
        <v>6.2038588001737081E-3</v>
      </c>
      <c r="I93">
        <f t="shared" si="27"/>
        <v>6.7792014100738936E-3</v>
      </c>
      <c r="J93">
        <f t="shared" si="27"/>
        <v>5.6094687833062205E-3</v>
      </c>
      <c r="K93">
        <f t="shared" si="27"/>
        <v>6.3649672204188152E-3</v>
      </c>
      <c r="L93">
        <f t="shared" si="27"/>
        <v>6.5327453862485708E-3</v>
      </c>
    </row>
    <row r="94" spans="1:13" x14ac:dyDescent="0.35">
      <c r="A94" s="2" t="s">
        <v>9</v>
      </c>
      <c r="B94">
        <f>B92/B90</f>
        <v>0</v>
      </c>
      <c r="C94">
        <f t="shared" ref="C94:L94" si="28">C92/C90</f>
        <v>0</v>
      </c>
      <c r="D94">
        <f t="shared" si="28"/>
        <v>0</v>
      </c>
      <c r="E94">
        <f t="shared" si="28"/>
        <v>0</v>
      </c>
      <c r="F94">
        <f t="shared" si="28"/>
        <v>0</v>
      </c>
      <c r="G94">
        <f t="shared" si="28"/>
        <v>0</v>
      </c>
      <c r="H94">
        <f t="shared" si="28"/>
        <v>0</v>
      </c>
      <c r="I94">
        <f t="shared" si="28"/>
        <v>0</v>
      </c>
      <c r="J94">
        <f t="shared" si="28"/>
        <v>0</v>
      </c>
      <c r="K94">
        <f t="shared" si="28"/>
        <v>0</v>
      </c>
      <c r="L94">
        <f t="shared" si="28"/>
        <v>0</v>
      </c>
    </row>
    <row r="95" spans="1:13" x14ac:dyDescent="0.35">
      <c r="L95" s="2">
        <f>AVERAGE(B93:K93)</f>
        <v>6.565180208037427E-3</v>
      </c>
      <c r="M95" s="2">
        <f>_xlfn.STDEV.S(B93:K93)</f>
        <v>4.7712046118138961E-4</v>
      </c>
    </row>
    <row r="96" spans="1:13" x14ac:dyDescent="0.35">
      <c r="L96" s="2">
        <f>AVERAGE(B94:K94)</f>
        <v>0</v>
      </c>
      <c r="M96" s="2">
        <f>_xlfn.STDEV.S(B94:K94)</f>
        <v>0</v>
      </c>
    </row>
    <row r="97" spans="1:13" x14ac:dyDescent="0.35">
      <c r="L97" s="2" t="s">
        <v>37</v>
      </c>
      <c r="M97" s="2" t="s">
        <v>38</v>
      </c>
    </row>
    <row r="99" spans="1:13" x14ac:dyDescent="0.35">
      <c r="A99" s="2" t="s">
        <v>13</v>
      </c>
      <c r="B99" t="s">
        <v>14</v>
      </c>
    </row>
    <row r="100" spans="1:13" x14ac:dyDescent="0.35">
      <c r="A100" s="2" t="s">
        <v>74</v>
      </c>
      <c r="B100">
        <v>23654</v>
      </c>
    </row>
    <row r="101" spans="1:13" x14ac:dyDescent="0.35">
      <c r="A101" t="s">
        <v>16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</row>
    <row r="102" spans="1:13" x14ac:dyDescent="0.35">
      <c r="A102" t="s">
        <v>17</v>
      </c>
      <c r="B102">
        <v>12204</v>
      </c>
      <c r="C102">
        <v>14433</v>
      </c>
      <c r="D102">
        <v>17864</v>
      </c>
      <c r="E102">
        <v>18183</v>
      </c>
      <c r="F102">
        <v>18705</v>
      </c>
      <c r="G102">
        <v>18206</v>
      </c>
      <c r="H102">
        <v>18572</v>
      </c>
      <c r="I102">
        <v>18555</v>
      </c>
      <c r="J102">
        <v>19535</v>
      </c>
      <c r="K102">
        <v>19325</v>
      </c>
      <c r="L102">
        <f>SUM(B102:K102)</f>
        <v>175582</v>
      </c>
    </row>
    <row r="103" spans="1:13" x14ac:dyDescent="0.35">
      <c r="A103" t="s">
        <v>18</v>
      </c>
      <c r="B103">
        <v>100</v>
      </c>
      <c r="C103">
        <v>100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f>SUM(B103:K103)</f>
        <v>1000</v>
      </c>
    </row>
    <row r="104" spans="1:13" x14ac:dyDescent="0.35">
      <c r="A104" t="s">
        <v>19</v>
      </c>
      <c r="B104">
        <v>155</v>
      </c>
      <c r="C104">
        <v>182</v>
      </c>
      <c r="D104">
        <v>193</v>
      </c>
      <c r="E104">
        <v>220</v>
      </c>
      <c r="F104">
        <v>194</v>
      </c>
      <c r="G104">
        <v>192</v>
      </c>
      <c r="H104">
        <v>191</v>
      </c>
      <c r="I104">
        <v>200</v>
      </c>
      <c r="J104">
        <v>177</v>
      </c>
      <c r="K104">
        <v>195</v>
      </c>
      <c r="L104">
        <f>SUM(B104:K104)</f>
        <v>1899</v>
      </c>
    </row>
    <row r="105" spans="1:13" x14ac:dyDescent="0.35">
      <c r="A105" s="2" t="s">
        <v>8</v>
      </c>
      <c r="B105">
        <f>B103/B102</f>
        <v>8.1940347427073099E-3</v>
      </c>
      <c r="C105">
        <f t="shared" ref="C105:L105" si="29">C103/C102</f>
        <v>6.9285664795953718E-3</v>
      </c>
      <c r="D105">
        <f t="shared" si="29"/>
        <v>5.5978504254366327E-3</v>
      </c>
      <c r="E105">
        <f t="shared" si="29"/>
        <v>5.49964252323599E-3</v>
      </c>
      <c r="F105">
        <f t="shared" si="29"/>
        <v>5.3461641272387062E-3</v>
      </c>
      <c r="G105">
        <f t="shared" si="29"/>
        <v>5.4926947160276835E-3</v>
      </c>
      <c r="H105">
        <f t="shared" si="29"/>
        <v>5.3844497092397159E-3</v>
      </c>
      <c r="I105">
        <f t="shared" si="29"/>
        <v>5.3893829156561575E-3</v>
      </c>
      <c r="J105">
        <f t="shared" si="29"/>
        <v>5.1190171487074483E-3</v>
      </c>
      <c r="K105">
        <f t="shared" si="29"/>
        <v>5.1746442432082798E-3</v>
      </c>
      <c r="L105">
        <f t="shared" si="29"/>
        <v>5.6953446253032768E-3</v>
      </c>
    </row>
    <row r="106" spans="1:13" x14ac:dyDescent="0.35">
      <c r="A106" s="2" t="s">
        <v>9</v>
      </c>
      <c r="B106">
        <f>B104/B102</f>
        <v>1.2700753851196329E-2</v>
      </c>
      <c r="C106">
        <f t="shared" ref="C106:L106" si="30">C104/C102</f>
        <v>1.2609990992863576E-2</v>
      </c>
      <c r="D106">
        <f t="shared" si="30"/>
        <v>1.0803851321092701E-2</v>
      </c>
      <c r="E106">
        <f t="shared" si="30"/>
        <v>1.2099213551119177E-2</v>
      </c>
      <c r="F106">
        <f t="shared" si="30"/>
        <v>1.037155840684309E-2</v>
      </c>
      <c r="G106">
        <f t="shared" si="30"/>
        <v>1.0545973854773152E-2</v>
      </c>
      <c r="H106">
        <f t="shared" si="30"/>
        <v>1.0284298944647857E-2</v>
      </c>
      <c r="I106">
        <f t="shared" si="30"/>
        <v>1.0778765831312315E-2</v>
      </c>
      <c r="J106">
        <f t="shared" si="30"/>
        <v>9.0606603532121834E-3</v>
      </c>
      <c r="K106">
        <f t="shared" si="30"/>
        <v>1.0090556274256144E-2</v>
      </c>
      <c r="L106">
        <f t="shared" si="30"/>
        <v>1.0815459443450923E-2</v>
      </c>
    </row>
    <row r="107" spans="1:13" x14ac:dyDescent="0.35">
      <c r="L107" s="2">
        <f>AVERAGE(B105:K105)</f>
        <v>5.8126447031053288E-3</v>
      </c>
      <c r="M107" s="2">
        <f>_xlfn.STDEV.S(B105:K105)</f>
        <v>9.792879649526149E-4</v>
      </c>
    </row>
    <row r="108" spans="1:13" x14ac:dyDescent="0.35">
      <c r="L108" s="2">
        <f>AVERAGE(B106:K106)</f>
        <v>1.0934562338131653E-2</v>
      </c>
      <c r="M108" s="2">
        <f>_xlfn.STDEV.S(B106:K106)</f>
        <v>1.1756291842261576E-3</v>
      </c>
    </row>
    <row r="109" spans="1:13" x14ac:dyDescent="0.35">
      <c r="L109" s="2" t="s">
        <v>37</v>
      </c>
      <c r="M109" s="2" t="s">
        <v>38</v>
      </c>
    </row>
    <row r="111" spans="1:13" x14ac:dyDescent="0.35">
      <c r="A111" s="2" t="s">
        <v>13</v>
      </c>
      <c r="B111" t="s">
        <v>14</v>
      </c>
    </row>
    <row r="112" spans="1:13" x14ac:dyDescent="0.35">
      <c r="A112" s="2" t="s">
        <v>75</v>
      </c>
    </row>
    <row r="113" spans="1:13" x14ac:dyDescent="0.35">
      <c r="A113" t="s">
        <v>16</v>
      </c>
      <c r="B113">
        <v>1</v>
      </c>
      <c r="C113">
        <v>2</v>
      </c>
      <c r="D113">
        <v>3</v>
      </c>
      <c r="E113">
        <v>4</v>
      </c>
      <c r="F113">
        <v>5</v>
      </c>
      <c r="G113">
        <v>6</v>
      </c>
      <c r="H113">
        <v>7</v>
      </c>
      <c r="I113">
        <v>8</v>
      </c>
      <c r="J113">
        <v>9</v>
      </c>
      <c r="K113">
        <v>10</v>
      </c>
    </row>
    <row r="114" spans="1:13" x14ac:dyDescent="0.35">
      <c r="A114" t="s">
        <v>17</v>
      </c>
      <c r="B114">
        <v>10745</v>
      </c>
      <c r="C114">
        <v>10774</v>
      </c>
      <c r="D114">
        <v>11037</v>
      </c>
      <c r="E114">
        <v>11078</v>
      </c>
      <c r="F114">
        <v>11462</v>
      </c>
      <c r="G114">
        <v>11571</v>
      </c>
      <c r="H114">
        <v>12069</v>
      </c>
      <c r="I114">
        <v>12055</v>
      </c>
      <c r="J114">
        <v>12172</v>
      </c>
      <c r="K114">
        <v>13849</v>
      </c>
      <c r="L114">
        <f>SUM(B114:K114)</f>
        <v>116812</v>
      </c>
    </row>
    <row r="115" spans="1:13" x14ac:dyDescent="0.35">
      <c r="A115" t="s">
        <v>18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>SUM(B115:K115)</f>
        <v>0</v>
      </c>
    </row>
    <row r="116" spans="1:13" x14ac:dyDescent="0.35">
      <c r="A116" t="s">
        <v>19</v>
      </c>
      <c r="B116">
        <v>100</v>
      </c>
      <c r="C116">
        <v>100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f>SUM(B116:K116)</f>
        <v>1000</v>
      </c>
    </row>
    <row r="117" spans="1:13" x14ac:dyDescent="0.35">
      <c r="A117" s="2" t="s">
        <v>8</v>
      </c>
      <c r="B117">
        <f t="shared" ref="B117:L117" si="31">B115/B114</f>
        <v>0</v>
      </c>
      <c r="C117">
        <f t="shared" si="31"/>
        <v>0</v>
      </c>
      <c r="D117">
        <f t="shared" si="31"/>
        <v>0</v>
      </c>
      <c r="E117">
        <f t="shared" si="31"/>
        <v>0</v>
      </c>
      <c r="F117">
        <f t="shared" si="31"/>
        <v>0</v>
      </c>
      <c r="G117">
        <f t="shared" si="31"/>
        <v>0</v>
      </c>
      <c r="H117">
        <f t="shared" si="31"/>
        <v>0</v>
      </c>
      <c r="I117">
        <f t="shared" si="31"/>
        <v>0</v>
      </c>
      <c r="J117">
        <f t="shared" si="31"/>
        <v>0</v>
      </c>
      <c r="K117">
        <f t="shared" si="31"/>
        <v>0</v>
      </c>
      <c r="L117">
        <f t="shared" si="31"/>
        <v>0</v>
      </c>
    </row>
    <row r="118" spans="1:13" x14ac:dyDescent="0.35">
      <c r="A118" s="2" t="s">
        <v>9</v>
      </c>
      <c r="B118">
        <f t="shared" ref="B118:L118" si="32">B116/B114</f>
        <v>9.3066542577943234E-3</v>
      </c>
      <c r="C118">
        <f t="shared" si="32"/>
        <v>9.2816038611472067E-3</v>
      </c>
      <c r="D118">
        <f t="shared" si="32"/>
        <v>9.0604330887016395E-3</v>
      </c>
      <c r="E118">
        <f t="shared" si="32"/>
        <v>9.0269001624842023E-3</v>
      </c>
      <c r="F118">
        <f t="shared" si="32"/>
        <v>8.7244808933868434E-3</v>
      </c>
      <c r="G118">
        <f t="shared" si="32"/>
        <v>8.6422953936565548E-3</v>
      </c>
      <c r="H118">
        <f t="shared" si="32"/>
        <v>8.2856906123125358E-3</v>
      </c>
      <c r="I118">
        <f t="shared" si="32"/>
        <v>8.2953131480713403E-3</v>
      </c>
      <c r="J118">
        <f t="shared" si="32"/>
        <v>8.2155767334866903E-3</v>
      </c>
      <c r="K118">
        <f t="shared" si="32"/>
        <v>7.2207379594194524E-3</v>
      </c>
      <c r="L118">
        <f t="shared" si="32"/>
        <v>8.5607643050371537E-3</v>
      </c>
    </row>
    <row r="119" spans="1:13" x14ac:dyDescent="0.35">
      <c r="L119" s="2">
        <f>AVERAGE(B117:K117)</f>
        <v>0</v>
      </c>
      <c r="M119" s="2">
        <f>_xlfn.STDEV.S(B117:K117)</f>
        <v>0</v>
      </c>
    </row>
    <row r="120" spans="1:13" x14ac:dyDescent="0.35">
      <c r="L120" s="2">
        <f>AVERAGE(B118:K118)</f>
        <v>8.6059686110460786E-3</v>
      </c>
      <c r="M120" s="2">
        <f>_xlfn.STDEV.S(B118:K118)</f>
        <v>6.3393691280973143E-4</v>
      </c>
    </row>
    <row r="121" spans="1:13" x14ac:dyDescent="0.35">
      <c r="L121" s="2" t="s">
        <v>37</v>
      </c>
      <c r="M121" s="2" t="s">
        <v>38</v>
      </c>
    </row>
    <row r="123" spans="1:13" x14ac:dyDescent="0.35">
      <c r="A123" s="2" t="s">
        <v>13</v>
      </c>
      <c r="B123" t="s">
        <v>14</v>
      </c>
    </row>
    <row r="124" spans="1:13" x14ac:dyDescent="0.35">
      <c r="A124" s="2" t="s">
        <v>76</v>
      </c>
    </row>
    <row r="125" spans="1:13" x14ac:dyDescent="0.35">
      <c r="A125" t="s">
        <v>16</v>
      </c>
      <c r="B125">
        <v>1</v>
      </c>
      <c r="C125">
        <v>2</v>
      </c>
      <c r="D125">
        <v>3</v>
      </c>
      <c r="E125">
        <v>4</v>
      </c>
      <c r="F125">
        <v>5</v>
      </c>
      <c r="G125">
        <v>6</v>
      </c>
      <c r="H125">
        <v>7</v>
      </c>
      <c r="I125">
        <v>8</v>
      </c>
      <c r="J125">
        <v>9</v>
      </c>
      <c r="K125">
        <v>10</v>
      </c>
    </row>
    <row r="126" spans="1:13" x14ac:dyDescent="0.35">
      <c r="A126" t="s">
        <v>17</v>
      </c>
      <c r="B126">
        <v>12110</v>
      </c>
      <c r="C126">
        <v>12293</v>
      </c>
      <c r="D126">
        <v>13358</v>
      </c>
      <c r="E126">
        <v>13800</v>
      </c>
      <c r="F126">
        <v>12687</v>
      </c>
      <c r="G126">
        <v>12936</v>
      </c>
      <c r="H126">
        <v>13013</v>
      </c>
      <c r="I126">
        <v>13805</v>
      </c>
      <c r="J126">
        <v>13890</v>
      </c>
      <c r="K126">
        <v>15172</v>
      </c>
      <c r="L126">
        <f>SUM(B126:K126)</f>
        <v>133064</v>
      </c>
    </row>
    <row r="127" spans="1:13" x14ac:dyDescent="0.35">
      <c r="A127" t="s">
        <v>18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>SUM(B127:K127)</f>
        <v>0</v>
      </c>
    </row>
    <row r="128" spans="1:13" x14ac:dyDescent="0.35">
      <c r="A128" t="s">
        <v>19</v>
      </c>
      <c r="B128">
        <v>100</v>
      </c>
      <c r="C128">
        <v>100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f>SUM(B128:K128)</f>
        <v>1000</v>
      </c>
    </row>
    <row r="129" spans="1:13" x14ac:dyDescent="0.35">
      <c r="A129" s="2" t="s">
        <v>8</v>
      </c>
      <c r="B129">
        <f t="shared" ref="B129:L129" si="33">B127/B126</f>
        <v>0</v>
      </c>
      <c r="C129">
        <f t="shared" si="33"/>
        <v>0</v>
      </c>
      <c r="D129">
        <f t="shared" si="33"/>
        <v>0</v>
      </c>
      <c r="E129">
        <f t="shared" si="33"/>
        <v>0</v>
      </c>
      <c r="F129">
        <f t="shared" si="33"/>
        <v>0</v>
      </c>
      <c r="G129">
        <f t="shared" si="33"/>
        <v>0</v>
      </c>
      <c r="H129">
        <f t="shared" si="33"/>
        <v>0</v>
      </c>
      <c r="I129">
        <f t="shared" si="33"/>
        <v>0</v>
      </c>
      <c r="J129">
        <f t="shared" si="33"/>
        <v>0</v>
      </c>
      <c r="K129">
        <f t="shared" si="33"/>
        <v>0</v>
      </c>
      <c r="L129">
        <f t="shared" si="33"/>
        <v>0</v>
      </c>
    </row>
    <row r="130" spans="1:13" x14ac:dyDescent="0.35">
      <c r="A130" s="2" t="s">
        <v>9</v>
      </c>
      <c r="B130">
        <f t="shared" ref="B130:L130" si="34">B128/B126</f>
        <v>8.2576383154417832E-3</v>
      </c>
      <c r="C130">
        <f t="shared" si="34"/>
        <v>8.1347108110306678E-3</v>
      </c>
      <c r="D130">
        <f t="shared" si="34"/>
        <v>7.4861506213505019E-3</v>
      </c>
      <c r="E130">
        <f t="shared" si="34"/>
        <v>7.246376811594203E-3</v>
      </c>
      <c r="F130">
        <f t="shared" si="34"/>
        <v>7.8820840230156859E-3</v>
      </c>
      <c r="G130">
        <f t="shared" si="34"/>
        <v>7.7303648732220164E-3</v>
      </c>
      <c r="H130">
        <f t="shared" si="34"/>
        <v>7.6846230692384542E-3</v>
      </c>
      <c r="I130">
        <f t="shared" si="34"/>
        <v>7.243752263672582E-3</v>
      </c>
      <c r="J130">
        <f t="shared" si="34"/>
        <v>7.199424046076314E-3</v>
      </c>
      <c r="K130">
        <f t="shared" si="34"/>
        <v>6.5910888478776693E-3</v>
      </c>
      <c r="L130">
        <f t="shared" si="34"/>
        <v>7.5151806649431854E-3</v>
      </c>
    </row>
    <row r="131" spans="1:13" x14ac:dyDescent="0.35">
      <c r="L131" s="2">
        <f>AVERAGE(B129:K129)</f>
        <v>0</v>
      </c>
      <c r="M131" s="2">
        <f>_xlfn.STDEV.S(B129:K129)</f>
        <v>0</v>
      </c>
    </row>
    <row r="132" spans="1:13" x14ac:dyDescent="0.35">
      <c r="L132" s="2">
        <f>AVERAGE(B130:K130)</f>
        <v>7.5456213682519886E-3</v>
      </c>
      <c r="M132" s="2">
        <f>_xlfn.STDEV.S(B130:K130)</f>
        <v>4.984249868106547E-4</v>
      </c>
    </row>
    <row r="133" spans="1:13" x14ac:dyDescent="0.35">
      <c r="L133" s="2" t="s">
        <v>37</v>
      </c>
      <c r="M133" s="2" t="s">
        <v>38</v>
      </c>
    </row>
    <row r="135" spans="1:13" x14ac:dyDescent="0.35">
      <c r="A135" s="2" t="s">
        <v>13</v>
      </c>
      <c r="B135" t="s">
        <v>14</v>
      </c>
    </row>
    <row r="136" spans="1:13" x14ac:dyDescent="0.35">
      <c r="A136" s="2" t="s">
        <v>77</v>
      </c>
    </row>
    <row r="137" spans="1:13" x14ac:dyDescent="0.35">
      <c r="A137" t="s">
        <v>16</v>
      </c>
      <c r="B137">
        <v>1</v>
      </c>
      <c r="C137">
        <v>2</v>
      </c>
      <c r="D137">
        <v>3</v>
      </c>
      <c r="E137">
        <v>4</v>
      </c>
      <c r="F137">
        <v>5</v>
      </c>
      <c r="G137">
        <v>6</v>
      </c>
      <c r="H137">
        <v>7</v>
      </c>
      <c r="I137">
        <v>8</v>
      </c>
      <c r="J137">
        <v>9</v>
      </c>
      <c r="K137">
        <v>10</v>
      </c>
    </row>
    <row r="138" spans="1:13" x14ac:dyDescent="0.35">
      <c r="A138" t="s">
        <v>17</v>
      </c>
      <c r="B138">
        <v>16088</v>
      </c>
      <c r="C138">
        <v>16305</v>
      </c>
      <c r="D138">
        <v>16763</v>
      </c>
      <c r="E138">
        <v>16600</v>
      </c>
      <c r="F138">
        <v>19702</v>
      </c>
      <c r="G138">
        <v>17600</v>
      </c>
      <c r="H138">
        <v>17509</v>
      </c>
      <c r="I138">
        <v>19090</v>
      </c>
      <c r="J138">
        <v>16613</v>
      </c>
      <c r="K138">
        <v>21159</v>
      </c>
      <c r="L138">
        <f>SUM(B138:K138)</f>
        <v>177429</v>
      </c>
    </row>
    <row r="139" spans="1:13" x14ac:dyDescent="0.35">
      <c r="A139" t="s">
        <v>18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>SUM(B139:K139)</f>
        <v>0</v>
      </c>
    </row>
    <row r="140" spans="1:13" x14ac:dyDescent="0.35">
      <c r="A140" t="s">
        <v>19</v>
      </c>
      <c r="B140">
        <v>100</v>
      </c>
      <c r="C140">
        <v>100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f>SUM(B140:K140)</f>
        <v>1000</v>
      </c>
    </row>
    <row r="141" spans="1:13" x14ac:dyDescent="0.35">
      <c r="A141" s="2" t="s">
        <v>8</v>
      </c>
      <c r="B141">
        <f>B139/B138</f>
        <v>0</v>
      </c>
      <c r="C141">
        <f t="shared" ref="C141:L141" si="35">C139/C138</f>
        <v>0</v>
      </c>
      <c r="D141">
        <f t="shared" si="35"/>
        <v>0</v>
      </c>
      <c r="E141">
        <f t="shared" si="35"/>
        <v>0</v>
      </c>
      <c r="F141">
        <f t="shared" si="35"/>
        <v>0</v>
      </c>
      <c r="G141">
        <f t="shared" si="35"/>
        <v>0</v>
      </c>
      <c r="H141">
        <f t="shared" si="35"/>
        <v>0</v>
      </c>
      <c r="I141">
        <f t="shared" si="35"/>
        <v>0</v>
      </c>
      <c r="J141">
        <f t="shared" si="35"/>
        <v>0</v>
      </c>
      <c r="K141">
        <f t="shared" si="35"/>
        <v>0</v>
      </c>
      <c r="L141">
        <f t="shared" si="35"/>
        <v>0</v>
      </c>
    </row>
    <row r="142" spans="1:13" x14ac:dyDescent="0.35">
      <c r="A142" s="2" t="s">
        <v>9</v>
      </c>
      <c r="B142">
        <f>B140/B138</f>
        <v>6.2158130283441072E-3</v>
      </c>
      <c r="C142">
        <f t="shared" ref="C142:L142" si="36">C140/C138</f>
        <v>6.1330880098129405E-3</v>
      </c>
      <c r="D142">
        <f t="shared" si="36"/>
        <v>5.9655192984549308E-3</v>
      </c>
      <c r="E142">
        <f t="shared" si="36"/>
        <v>6.024096385542169E-3</v>
      </c>
      <c r="F142">
        <f t="shared" si="36"/>
        <v>5.0756268399147295E-3</v>
      </c>
      <c r="G142">
        <f t="shared" si="36"/>
        <v>5.681818181818182E-3</v>
      </c>
      <c r="H142">
        <f t="shared" si="36"/>
        <v>5.711348449368896E-3</v>
      </c>
      <c r="I142">
        <f t="shared" si="36"/>
        <v>5.2383446830801469E-3</v>
      </c>
      <c r="J142">
        <f t="shared" si="36"/>
        <v>6.0193824113645936E-3</v>
      </c>
      <c r="K142">
        <f t="shared" si="36"/>
        <v>4.7261212722718464E-3</v>
      </c>
      <c r="L142">
        <f t="shared" si="36"/>
        <v>5.6360572397973277E-3</v>
      </c>
    </row>
    <row r="143" spans="1:13" x14ac:dyDescent="0.35">
      <c r="L143" s="2">
        <f>AVERAGE(B141:K141)</f>
        <v>0</v>
      </c>
      <c r="M143" s="2">
        <f>_xlfn.STDEV.S(B141:K141)</f>
        <v>0</v>
      </c>
    </row>
    <row r="144" spans="1:13" x14ac:dyDescent="0.35">
      <c r="L144" s="2">
        <f>AVERAGE(B142:K142)</f>
        <v>5.6791158559972533E-3</v>
      </c>
      <c r="M144" s="2">
        <f>_xlfn.STDEV.S(B142:K142)</f>
        <v>5.0317630400626605E-4</v>
      </c>
    </row>
    <row r="145" spans="1:13" x14ac:dyDescent="0.35">
      <c r="L145" s="2" t="s">
        <v>37</v>
      </c>
      <c r="M145" s="2" t="s">
        <v>38</v>
      </c>
    </row>
    <row r="146" spans="1:13" x14ac:dyDescent="0.35">
      <c r="A146" s="2" t="s">
        <v>13</v>
      </c>
      <c r="B146" t="s">
        <v>14</v>
      </c>
    </row>
    <row r="147" spans="1:13" x14ac:dyDescent="0.35">
      <c r="A147" s="2" t="s">
        <v>31</v>
      </c>
      <c r="B147">
        <v>24477</v>
      </c>
    </row>
    <row r="148" spans="1:13" x14ac:dyDescent="0.35">
      <c r="A148" t="s">
        <v>16</v>
      </c>
      <c r="B148">
        <v>1</v>
      </c>
      <c r="C148">
        <v>2</v>
      </c>
      <c r="D148">
        <v>3</v>
      </c>
      <c r="E148">
        <v>4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</row>
    <row r="149" spans="1:13" x14ac:dyDescent="0.35">
      <c r="A149" t="s">
        <v>17</v>
      </c>
      <c r="B149">
        <v>10049</v>
      </c>
      <c r="C149">
        <v>10588</v>
      </c>
      <c r="D149">
        <v>11858</v>
      </c>
      <c r="E149">
        <v>12052</v>
      </c>
      <c r="F149">
        <v>12070</v>
      </c>
      <c r="G149">
        <v>12182</v>
      </c>
      <c r="H149">
        <v>12149</v>
      </c>
      <c r="I149">
        <v>12565</v>
      </c>
      <c r="J149">
        <v>13339</v>
      </c>
      <c r="K149">
        <v>13950</v>
      </c>
    </row>
    <row r="150" spans="1:13" x14ac:dyDescent="0.35">
      <c r="A150" t="s">
        <v>19</v>
      </c>
      <c r="B150">
        <v>100</v>
      </c>
      <c r="C150">
        <v>100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</row>
    <row r="151" spans="1:13" x14ac:dyDescent="0.35">
      <c r="A151" t="s">
        <v>7</v>
      </c>
      <c r="B151">
        <v>1.14045</v>
      </c>
      <c r="C151">
        <v>1.1408700000000001</v>
      </c>
      <c r="D151">
        <v>1.1405700000000001</v>
      </c>
      <c r="E151">
        <v>1.1405099999999999</v>
      </c>
      <c r="F151">
        <v>1.14106</v>
      </c>
      <c r="G151">
        <v>1.1407</v>
      </c>
      <c r="H151">
        <v>1.14072</v>
      </c>
      <c r="I151">
        <v>1.1404799999999999</v>
      </c>
      <c r="J151">
        <v>1.1407</v>
      </c>
      <c r="K151">
        <v>1.14066</v>
      </c>
    </row>
    <row r="152" spans="1:13" x14ac:dyDescent="0.35">
      <c r="A152" s="2" t="s">
        <v>33</v>
      </c>
      <c r="B152">
        <v>2.1181199999999998</v>
      </c>
      <c r="C152">
        <v>2.1313800000000001</v>
      </c>
      <c r="D152">
        <v>2.1219399999999999</v>
      </c>
      <c r="E152">
        <v>2.1200600000000001</v>
      </c>
      <c r="F152">
        <v>2.1374499999999999</v>
      </c>
      <c r="G152">
        <v>2.12609</v>
      </c>
      <c r="H152">
        <v>2.1265900000000002</v>
      </c>
      <c r="I152">
        <v>2.1190600000000002</v>
      </c>
      <c r="J152">
        <v>2.12602</v>
      </c>
      <c r="K152">
        <v>2.12487</v>
      </c>
    </row>
    <row r="153" spans="1:13" x14ac:dyDescent="0.35">
      <c r="A153" s="2" t="s">
        <v>9</v>
      </c>
      <c r="B153">
        <f t="shared" ref="B153:K153" si="37">B150/B149</f>
        <v>9.9512389292466912E-3</v>
      </c>
      <c r="C153">
        <f t="shared" si="37"/>
        <v>9.4446543256516812E-3</v>
      </c>
      <c r="D153">
        <f t="shared" si="37"/>
        <v>8.4331253162421987E-3</v>
      </c>
      <c r="E153">
        <f t="shared" si="37"/>
        <v>8.2973780285429798E-3</v>
      </c>
      <c r="F153">
        <f t="shared" si="37"/>
        <v>8.2850041425020712E-3</v>
      </c>
      <c r="G153">
        <f t="shared" si="37"/>
        <v>8.2088327039894927E-3</v>
      </c>
      <c r="H153">
        <f t="shared" si="37"/>
        <v>8.2311301341674217E-3</v>
      </c>
      <c r="I153">
        <f t="shared" si="37"/>
        <v>7.9586152009550343E-3</v>
      </c>
      <c r="J153">
        <f t="shared" si="37"/>
        <v>7.4968138541120022E-3</v>
      </c>
      <c r="K153">
        <f t="shared" si="37"/>
        <v>7.1684587813620072E-3</v>
      </c>
    </row>
    <row r="154" spans="1:13" x14ac:dyDescent="0.35">
      <c r="K154" s="2">
        <f>AVERAGE(B151:K151)</f>
        <v>1.1406719999999999</v>
      </c>
      <c r="L154" s="2"/>
    </row>
    <row r="155" spans="1:13" x14ac:dyDescent="0.35">
      <c r="K155" s="2">
        <f>AVERAGE(B153:K153)</f>
        <v>8.3475251416771593E-3</v>
      </c>
      <c r="L155" s="2">
        <f>_xlfn.STDEV.S(B153:K153)</f>
        <v>8.2241398508721701E-4</v>
      </c>
    </row>
    <row r="157" spans="1:13" x14ac:dyDescent="0.35">
      <c r="A157" s="2" t="s">
        <v>13</v>
      </c>
    </row>
    <row r="158" spans="1:13" x14ac:dyDescent="0.35">
      <c r="A158" s="2" t="s">
        <v>32</v>
      </c>
    </row>
    <row r="159" spans="1:13" x14ac:dyDescent="0.35">
      <c r="A159" t="s">
        <v>16</v>
      </c>
      <c r="B159">
        <v>1</v>
      </c>
      <c r="C159">
        <v>2</v>
      </c>
      <c r="D159">
        <v>3</v>
      </c>
      <c r="E159">
        <v>4</v>
      </c>
      <c r="F159">
        <v>5</v>
      </c>
      <c r="G159">
        <v>6</v>
      </c>
      <c r="H159">
        <v>7</v>
      </c>
      <c r="I159">
        <v>8</v>
      </c>
      <c r="J159">
        <v>9</v>
      </c>
      <c r="K159">
        <v>10</v>
      </c>
    </row>
    <row r="160" spans="1:13" x14ac:dyDescent="0.35">
      <c r="A160" t="s">
        <v>17</v>
      </c>
      <c r="B160">
        <v>10515</v>
      </c>
      <c r="C160">
        <v>12025</v>
      </c>
      <c r="D160">
        <v>13298</v>
      </c>
      <c r="E160">
        <v>13284</v>
      </c>
      <c r="F160">
        <v>13404</v>
      </c>
      <c r="G160">
        <v>13386</v>
      </c>
      <c r="H160">
        <v>13527</v>
      </c>
      <c r="I160">
        <v>13604</v>
      </c>
      <c r="J160">
        <v>13949</v>
      </c>
      <c r="K160">
        <v>14108</v>
      </c>
    </row>
    <row r="161" spans="1:12" x14ac:dyDescent="0.35">
      <c r="A161" t="s">
        <v>18</v>
      </c>
      <c r="B161">
        <v>100</v>
      </c>
      <c r="C161">
        <v>100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</row>
    <row r="162" spans="1:12" x14ac:dyDescent="0.35">
      <c r="A162" t="s">
        <v>7</v>
      </c>
      <c r="B162">
        <v>1.1288199999999999</v>
      </c>
      <c r="C162">
        <v>1.12897</v>
      </c>
      <c r="D162">
        <v>1.1287499999999999</v>
      </c>
      <c r="E162">
        <v>1.1287499999999999</v>
      </c>
      <c r="F162">
        <v>1.1289</v>
      </c>
      <c r="G162">
        <v>1.12907</v>
      </c>
      <c r="H162">
        <v>1.12853</v>
      </c>
      <c r="I162">
        <v>1.1293</v>
      </c>
      <c r="J162">
        <v>1.1287100000000001</v>
      </c>
      <c r="K162">
        <v>1.12876</v>
      </c>
    </row>
    <row r="163" spans="1:12" x14ac:dyDescent="0.35">
      <c r="A163" t="s">
        <v>33</v>
      </c>
      <c r="B163">
        <v>2.04888</v>
      </c>
      <c r="C163">
        <v>2.0536400000000001</v>
      </c>
      <c r="D163">
        <v>2.0465499999999999</v>
      </c>
      <c r="E163">
        <v>2.0466700000000002</v>
      </c>
      <c r="F163">
        <v>2.0514000000000001</v>
      </c>
      <c r="G163">
        <v>2.0565500000000001</v>
      </c>
      <c r="H163">
        <v>2.0395500000000002</v>
      </c>
      <c r="I163">
        <v>2.0639500000000002</v>
      </c>
      <c r="J163">
        <v>2.0453100000000002</v>
      </c>
      <c r="K163">
        <v>2.0468500000000001</v>
      </c>
    </row>
    <row r="164" spans="1:12" x14ac:dyDescent="0.35">
      <c r="A164" s="2" t="s">
        <v>8</v>
      </c>
      <c r="B164">
        <f t="shared" ref="B164:K164" si="38">B161/B160</f>
        <v>9.5102234902520212E-3</v>
      </c>
      <c r="C164">
        <f t="shared" si="38"/>
        <v>8.3160083160083165E-3</v>
      </c>
      <c r="D164">
        <f t="shared" si="38"/>
        <v>7.5199278086930362E-3</v>
      </c>
      <c r="E164">
        <f t="shared" si="38"/>
        <v>7.527853056308341E-3</v>
      </c>
      <c r="F164">
        <f t="shared" si="38"/>
        <v>7.460459564309161E-3</v>
      </c>
      <c r="G164">
        <f t="shared" si="38"/>
        <v>7.4704915583445391E-3</v>
      </c>
      <c r="H164">
        <f t="shared" si="38"/>
        <v>7.3926221630812453E-3</v>
      </c>
      <c r="I164">
        <f t="shared" si="38"/>
        <v>7.3507791825933545E-3</v>
      </c>
      <c r="J164">
        <f t="shared" si="38"/>
        <v>7.1689726862140656E-3</v>
      </c>
      <c r="K164">
        <f t="shared" si="38"/>
        <v>7.0881769208959453E-3</v>
      </c>
    </row>
    <row r="165" spans="1:12" x14ac:dyDescent="0.35">
      <c r="K165" s="2">
        <f>AVERAGE(B162:K162)</f>
        <v>1.1288560000000001</v>
      </c>
      <c r="L165" s="2"/>
    </row>
    <row r="166" spans="1:12" x14ac:dyDescent="0.35">
      <c r="K166" s="2">
        <f>AVERAGE(B164:K164)</f>
        <v>7.6805514746700028E-3</v>
      </c>
      <c r="L166" s="2">
        <f>_xlfn.STDEV.S(B164:K164)</f>
        <v>7.2245422693553024E-4</v>
      </c>
    </row>
    <row r="168" spans="1:12" x14ac:dyDescent="0.35">
      <c r="A168" s="2" t="s">
        <v>13</v>
      </c>
    </row>
    <row r="169" spans="1:12" x14ac:dyDescent="0.35">
      <c r="A169" s="2" t="s">
        <v>34</v>
      </c>
    </row>
    <row r="170" spans="1:12" x14ac:dyDescent="0.35">
      <c r="A170" t="s">
        <v>16</v>
      </c>
      <c r="B170">
        <v>1</v>
      </c>
      <c r="C170">
        <v>2</v>
      </c>
      <c r="D170">
        <v>3</v>
      </c>
      <c r="E170">
        <v>4</v>
      </c>
      <c r="F170">
        <v>5</v>
      </c>
      <c r="G170">
        <v>6</v>
      </c>
      <c r="H170">
        <v>7</v>
      </c>
      <c r="I170">
        <v>8</v>
      </c>
      <c r="J170">
        <v>9</v>
      </c>
      <c r="K170">
        <v>10</v>
      </c>
    </row>
    <row r="171" spans="1:12" x14ac:dyDescent="0.35">
      <c r="A171" t="s">
        <v>17</v>
      </c>
      <c r="B171">
        <v>11923</v>
      </c>
      <c r="C171">
        <v>12333</v>
      </c>
      <c r="D171">
        <v>12708</v>
      </c>
      <c r="E171">
        <v>12857</v>
      </c>
      <c r="F171">
        <v>13060</v>
      </c>
      <c r="G171">
        <v>13143</v>
      </c>
      <c r="H171">
        <v>14104</v>
      </c>
      <c r="I171">
        <v>14197</v>
      </c>
      <c r="J171">
        <v>14231</v>
      </c>
      <c r="K171">
        <v>14463</v>
      </c>
    </row>
    <row r="172" spans="1:12" x14ac:dyDescent="0.35">
      <c r="A172" t="s">
        <v>18</v>
      </c>
      <c r="B172">
        <v>100</v>
      </c>
      <c r="C172">
        <v>100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</row>
    <row r="173" spans="1:12" x14ac:dyDescent="0.35">
      <c r="A173" t="s">
        <v>7</v>
      </c>
      <c r="B173">
        <v>1.1275999999999999</v>
      </c>
      <c r="C173">
        <v>1.1275999999999999</v>
      </c>
      <c r="D173">
        <v>1.1276600000000001</v>
      </c>
      <c r="E173">
        <v>1.1271599999999999</v>
      </c>
      <c r="F173">
        <v>1.1273500000000001</v>
      </c>
      <c r="G173">
        <v>1.1272800000000001</v>
      </c>
      <c r="H173">
        <v>1.12741</v>
      </c>
      <c r="I173">
        <v>1.1273500000000001</v>
      </c>
      <c r="J173">
        <v>1.1275999999999999</v>
      </c>
      <c r="K173">
        <v>1.12741</v>
      </c>
    </row>
    <row r="174" spans="1:12" x14ac:dyDescent="0.35">
      <c r="A174" t="s">
        <v>33</v>
      </c>
      <c r="B174">
        <v>2.0150100000000002</v>
      </c>
      <c r="C174">
        <v>2.0163000000000002</v>
      </c>
      <c r="D174">
        <v>2.0094400000000001</v>
      </c>
      <c r="E174">
        <v>1.9964200000000001</v>
      </c>
      <c r="F174">
        <v>2.0064299999999999</v>
      </c>
      <c r="G174">
        <v>2.0016699999999998</v>
      </c>
      <c r="H174">
        <v>2.00787</v>
      </c>
      <c r="I174">
        <v>2.00373</v>
      </c>
      <c r="J174">
        <v>2.01349</v>
      </c>
      <c r="K174">
        <v>2.0056699999999998</v>
      </c>
    </row>
    <row r="175" spans="1:12" x14ac:dyDescent="0.35">
      <c r="A175" s="2" t="s">
        <v>8</v>
      </c>
      <c r="B175">
        <f t="shared" ref="B175:K175" si="39">B172/B171</f>
        <v>8.3871508848444177E-3</v>
      </c>
      <c r="C175">
        <f t="shared" si="39"/>
        <v>8.1083272520878942E-3</v>
      </c>
      <c r="D175">
        <f t="shared" si="39"/>
        <v>7.8690588605602775E-3</v>
      </c>
      <c r="E175">
        <f t="shared" si="39"/>
        <v>7.777864198491094E-3</v>
      </c>
      <c r="F175">
        <f t="shared" si="39"/>
        <v>7.656967840735069E-3</v>
      </c>
      <c r="G175">
        <f t="shared" si="39"/>
        <v>7.6086129498592406E-3</v>
      </c>
      <c r="H175">
        <f t="shared" si="39"/>
        <v>7.0901871809415772E-3</v>
      </c>
      <c r="I175">
        <f t="shared" si="39"/>
        <v>7.0437416355568078E-3</v>
      </c>
      <c r="J175">
        <f t="shared" si="39"/>
        <v>7.0269130770852367E-3</v>
      </c>
      <c r="K175">
        <f t="shared" si="39"/>
        <v>6.9141948420106481E-3</v>
      </c>
    </row>
    <row r="176" spans="1:12" x14ac:dyDescent="0.35">
      <c r="K176" s="2">
        <f>AVERAGE(B173:K173)</f>
        <v>1.1274419999999998</v>
      </c>
      <c r="L176" s="2"/>
    </row>
    <row r="177" spans="11:12" x14ac:dyDescent="0.35">
      <c r="K177" s="2">
        <f>AVERAGE(B175:K175)</f>
        <v>7.5483018722172267E-3</v>
      </c>
      <c r="L177" s="2">
        <f>_xlfn.STDEV.S(B175:K175)</f>
        <v>5.0845231638422226E-4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9EA2-1B04-4ED0-9991-C8B8DFE6302B}">
  <dimension ref="A1:AJ87"/>
  <sheetViews>
    <sheetView workbookViewId="0">
      <selection activeCell="X42" sqref="X42:X43"/>
    </sheetView>
  </sheetViews>
  <sheetFormatPr defaultRowHeight="14.15" x14ac:dyDescent="0.35"/>
  <sheetData>
    <row r="1" spans="1:36" x14ac:dyDescent="0.35">
      <c r="A1" s="2" t="s">
        <v>13</v>
      </c>
      <c r="B1" t="s">
        <v>14</v>
      </c>
      <c r="O1" s="5" t="s">
        <v>196</v>
      </c>
      <c r="P1" t="s">
        <v>14</v>
      </c>
    </row>
    <row r="2" spans="1:36" x14ac:dyDescent="0.35">
      <c r="A2" s="5" t="s">
        <v>155</v>
      </c>
      <c r="O2" s="5">
        <v>320</v>
      </c>
      <c r="AA2" t="s">
        <v>82</v>
      </c>
      <c r="AB2">
        <v>242</v>
      </c>
      <c r="AC2" t="s">
        <v>120</v>
      </c>
      <c r="AD2">
        <v>100</v>
      </c>
      <c r="AE2" t="s">
        <v>172</v>
      </c>
      <c r="AF2">
        <v>0.41322300000000001</v>
      </c>
      <c r="AG2" t="s">
        <v>121</v>
      </c>
      <c r="AH2">
        <v>119</v>
      </c>
      <c r="AI2" t="s">
        <v>173</v>
      </c>
      <c r="AJ2">
        <v>0.49173600000000001</v>
      </c>
    </row>
    <row r="3" spans="1:36" x14ac:dyDescent="0.35">
      <c r="A3" t="s">
        <v>16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O3" t="s">
        <v>16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AA3" t="s">
        <v>82</v>
      </c>
      <c r="AB3">
        <v>246</v>
      </c>
      <c r="AC3" t="s">
        <v>120</v>
      </c>
      <c r="AD3">
        <v>100</v>
      </c>
      <c r="AE3" t="s">
        <v>172</v>
      </c>
      <c r="AF3">
        <v>0.40650399999999998</v>
      </c>
      <c r="AG3" t="s">
        <v>121</v>
      </c>
      <c r="AH3">
        <v>124</v>
      </c>
      <c r="AI3" t="s">
        <v>173</v>
      </c>
      <c r="AJ3">
        <v>0.50406499999999999</v>
      </c>
    </row>
    <row r="4" spans="1:36" x14ac:dyDescent="0.35">
      <c r="A4" t="s">
        <v>17</v>
      </c>
      <c r="B4">
        <v>187</v>
      </c>
      <c r="C4">
        <v>191</v>
      </c>
      <c r="D4">
        <v>198</v>
      </c>
      <c r="E4">
        <v>199</v>
      </c>
      <c r="F4">
        <v>201</v>
      </c>
      <c r="G4">
        <v>204</v>
      </c>
      <c r="H4">
        <v>205</v>
      </c>
      <c r="I4">
        <v>205</v>
      </c>
      <c r="J4">
        <v>206</v>
      </c>
      <c r="K4">
        <v>210</v>
      </c>
      <c r="L4">
        <f>SUM(B4:K4)</f>
        <v>2006</v>
      </c>
      <c r="O4" t="s">
        <v>17</v>
      </c>
      <c r="P4">
        <v>242</v>
      </c>
      <c r="Q4">
        <v>246</v>
      </c>
      <c r="R4">
        <v>256</v>
      </c>
      <c r="S4">
        <v>267</v>
      </c>
      <c r="T4">
        <v>287</v>
      </c>
      <c r="U4">
        <v>287</v>
      </c>
      <c r="V4">
        <v>301</v>
      </c>
      <c r="W4">
        <v>291</v>
      </c>
      <c r="X4">
        <v>313</v>
      </c>
      <c r="Y4">
        <v>320</v>
      </c>
      <c r="Z4">
        <f>SUM(P4:Y4)</f>
        <v>2810</v>
      </c>
      <c r="AA4" t="s">
        <v>82</v>
      </c>
      <c r="AB4">
        <v>256</v>
      </c>
      <c r="AC4" t="s">
        <v>120</v>
      </c>
      <c r="AD4">
        <v>100</v>
      </c>
      <c r="AE4" t="s">
        <v>172</v>
      </c>
      <c r="AF4">
        <v>0.390625</v>
      </c>
      <c r="AG4" t="s">
        <v>121</v>
      </c>
      <c r="AH4">
        <v>121</v>
      </c>
      <c r="AI4" t="s">
        <v>173</v>
      </c>
      <c r="AJ4">
        <v>0.47265600000000002</v>
      </c>
    </row>
    <row r="5" spans="1:36" x14ac:dyDescent="0.35">
      <c r="A5" t="s">
        <v>18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f>SUM(B5:K5)</f>
        <v>1000</v>
      </c>
      <c r="O5" t="s">
        <v>18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f>SUM(P5:Y5)</f>
        <v>1000</v>
      </c>
      <c r="AA5" t="s">
        <v>82</v>
      </c>
      <c r="AB5">
        <v>267</v>
      </c>
      <c r="AC5" t="s">
        <v>120</v>
      </c>
      <c r="AD5">
        <v>100</v>
      </c>
      <c r="AE5" t="s">
        <v>172</v>
      </c>
      <c r="AF5">
        <v>0.37453199999999998</v>
      </c>
      <c r="AG5" t="s">
        <v>121</v>
      </c>
      <c r="AH5">
        <v>128</v>
      </c>
      <c r="AI5" t="s">
        <v>173</v>
      </c>
      <c r="AJ5">
        <v>0.47940100000000002</v>
      </c>
    </row>
    <row r="6" spans="1:36" x14ac:dyDescent="0.35">
      <c r="A6" t="s">
        <v>19</v>
      </c>
      <c r="B6">
        <v>129</v>
      </c>
      <c r="C6">
        <v>132</v>
      </c>
      <c r="D6">
        <v>130</v>
      </c>
      <c r="E6">
        <v>136</v>
      </c>
      <c r="F6">
        <v>135</v>
      </c>
      <c r="G6">
        <v>138</v>
      </c>
      <c r="H6">
        <v>141</v>
      </c>
      <c r="I6">
        <v>133</v>
      </c>
      <c r="J6">
        <v>140</v>
      </c>
      <c r="K6">
        <v>136</v>
      </c>
      <c r="L6">
        <f>SUM(B6:K6)</f>
        <v>1350</v>
      </c>
      <c r="O6" t="s">
        <v>19</v>
      </c>
      <c r="P6">
        <v>119</v>
      </c>
      <c r="Q6">
        <v>124</v>
      </c>
      <c r="R6">
        <v>121</v>
      </c>
      <c r="S6">
        <v>128</v>
      </c>
      <c r="T6">
        <v>136</v>
      </c>
      <c r="U6">
        <v>131</v>
      </c>
      <c r="V6">
        <v>134</v>
      </c>
      <c r="W6">
        <v>129</v>
      </c>
      <c r="X6">
        <v>141</v>
      </c>
      <c r="Y6">
        <v>129</v>
      </c>
      <c r="Z6">
        <f>SUM(P6:Y6)</f>
        <v>1292</v>
      </c>
      <c r="AA6" t="s">
        <v>82</v>
      </c>
      <c r="AB6">
        <v>287</v>
      </c>
      <c r="AC6" t="s">
        <v>120</v>
      </c>
      <c r="AD6">
        <v>100</v>
      </c>
      <c r="AE6" t="s">
        <v>172</v>
      </c>
      <c r="AF6">
        <v>0.34843200000000002</v>
      </c>
      <c r="AG6" t="s">
        <v>121</v>
      </c>
      <c r="AH6">
        <v>136</v>
      </c>
      <c r="AI6" t="s">
        <v>173</v>
      </c>
      <c r="AJ6">
        <v>0.47386800000000001</v>
      </c>
    </row>
    <row r="7" spans="1:36" x14ac:dyDescent="0.35">
      <c r="A7" s="2" t="s">
        <v>8</v>
      </c>
      <c r="B7">
        <f>B5/B4</f>
        <v>0.53475935828877008</v>
      </c>
      <c r="C7">
        <f t="shared" ref="C7:L7" si="0">C5/C4</f>
        <v>0.52356020942408377</v>
      </c>
      <c r="D7">
        <f t="shared" si="0"/>
        <v>0.50505050505050508</v>
      </c>
      <c r="E7">
        <f t="shared" si="0"/>
        <v>0.50251256281407031</v>
      </c>
      <c r="F7">
        <f t="shared" si="0"/>
        <v>0.49751243781094528</v>
      </c>
      <c r="G7">
        <f t="shared" si="0"/>
        <v>0.49019607843137253</v>
      </c>
      <c r="H7">
        <f t="shared" si="0"/>
        <v>0.48780487804878048</v>
      </c>
      <c r="I7">
        <f t="shared" si="0"/>
        <v>0.48780487804878048</v>
      </c>
      <c r="J7">
        <f t="shared" si="0"/>
        <v>0.4854368932038835</v>
      </c>
      <c r="K7">
        <f t="shared" si="0"/>
        <v>0.47619047619047616</v>
      </c>
      <c r="L7">
        <f t="shared" si="0"/>
        <v>0.49850448654037888</v>
      </c>
      <c r="O7" s="2" t="s">
        <v>8</v>
      </c>
      <c r="P7">
        <f>P5/P4</f>
        <v>0.41322314049586778</v>
      </c>
      <c r="Q7">
        <f t="shared" ref="Q7:Z7" si="1">Q5/Q4</f>
        <v>0.4065040650406504</v>
      </c>
      <c r="R7">
        <f t="shared" si="1"/>
        <v>0.390625</v>
      </c>
      <c r="S7">
        <f t="shared" si="1"/>
        <v>0.37453183520599254</v>
      </c>
      <c r="T7">
        <f t="shared" si="1"/>
        <v>0.34843205574912894</v>
      </c>
      <c r="U7">
        <f t="shared" si="1"/>
        <v>0.34843205574912894</v>
      </c>
      <c r="V7">
        <f t="shared" si="1"/>
        <v>0.33222591362126247</v>
      </c>
      <c r="W7">
        <f t="shared" si="1"/>
        <v>0.3436426116838488</v>
      </c>
      <c r="X7">
        <f t="shared" si="1"/>
        <v>0.31948881789137379</v>
      </c>
      <c r="Y7">
        <f t="shared" si="1"/>
        <v>0.3125</v>
      </c>
      <c r="Z7">
        <f t="shared" si="1"/>
        <v>0.35587188612099646</v>
      </c>
      <c r="AA7" t="s">
        <v>82</v>
      </c>
      <c r="AB7">
        <v>287</v>
      </c>
      <c r="AC7" t="s">
        <v>120</v>
      </c>
      <c r="AD7">
        <v>100</v>
      </c>
      <c r="AE7" t="s">
        <v>172</v>
      </c>
      <c r="AF7">
        <v>0.34843200000000002</v>
      </c>
      <c r="AG7" t="s">
        <v>121</v>
      </c>
      <c r="AH7">
        <v>131</v>
      </c>
      <c r="AI7" t="s">
        <v>173</v>
      </c>
      <c r="AJ7">
        <v>0.45644600000000002</v>
      </c>
    </row>
    <row r="8" spans="1:36" x14ac:dyDescent="0.35">
      <c r="A8" s="2" t="s">
        <v>9</v>
      </c>
      <c r="B8">
        <f>B6/B4</f>
        <v>0.68983957219251335</v>
      </c>
      <c r="C8">
        <f t="shared" ref="C8:L8" si="2">C6/C4</f>
        <v>0.69109947643979053</v>
      </c>
      <c r="D8">
        <f t="shared" si="2"/>
        <v>0.65656565656565657</v>
      </c>
      <c r="E8">
        <f t="shared" si="2"/>
        <v>0.68341708542713564</v>
      </c>
      <c r="F8">
        <f t="shared" si="2"/>
        <v>0.67164179104477617</v>
      </c>
      <c r="G8">
        <f t="shared" si="2"/>
        <v>0.67647058823529416</v>
      </c>
      <c r="H8">
        <f t="shared" si="2"/>
        <v>0.68780487804878043</v>
      </c>
      <c r="I8">
        <f t="shared" si="2"/>
        <v>0.64878048780487807</v>
      </c>
      <c r="J8">
        <f t="shared" si="2"/>
        <v>0.67961165048543692</v>
      </c>
      <c r="K8">
        <f t="shared" si="2"/>
        <v>0.64761904761904765</v>
      </c>
      <c r="L8">
        <f t="shared" si="2"/>
        <v>0.67298105682951148</v>
      </c>
      <c r="O8" s="2" t="s">
        <v>9</v>
      </c>
      <c r="P8">
        <f>P6/P4</f>
        <v>0.49173553719008267</v>
      </c>
      <c r="Q8">
        <f t="shared" ref="Q8:Z8" si="3">Q6/Q4</f>
        <v>0.50406504065040647</v>
      </c>
      <c r="R8">
        <f t="shared" si="3"/>
        <v>0.47265625</v>
      </c>
      <c r="S8">
        <f t="shared" si="3"/>
        <v>0.47940074906367042</v>
      </c>
      <c r="T8">
        <f t="shared" si="3"/>
        <v>0.47386759581881532</v>
      </c>
      <c r="U8">
        <f t="shared" si="3"/>
        <v>0.45644599303135891</v>
      </c>
      <c r="V8">
        <f t="shared" si="3"/>
        <v>0.44518272425249167</v>
      </c>
      <c r="W8">
        <f t="shared" si="3"/>
        <v>0.44329896907216493</v>
      </c>
      <c r="X8">
        <f t="shared" si="3"/>
        <v>0.45047923322683708</v>
      </c>
      <c r="Y8">
        <f t="shared" si="3"/>
        <v>0.40312500000000001</v>
      </c>
      <c r="Z8">
        <f t="shared" si="3"/>
        <v>0.45978647686832741</v>
      </c>
      <c r="AA8" t="s">
        <v>82</v>
      </c>
      <c r="AB8">
        <v>301</v>
      </c>
      <c r="AC8" t="s">
        <v>120</v>
      </c>
      <c r="AD8">
        <v>100</v>
      </c>
      <c r="AE8" t="s">
        <v>172</v>
      </c>
      <c r="AF8">
        <v>0.33222600000000002</v>
      </c>
      <c r="AG8" t="s">
        <v>121</v>
      </c>
      <c r="AH8">
        <v>134</v>
      </c>
      <c r="AI8" t="s">
        <v>173</v>
      </c>
      <c r="AJ8">
        <v>0.445183</v>
      </c>
    </row>
    <row r="9" spans="1:36" x14ac:dyDescent="0.35">
      <c r="L9" s="2">
        <f>AVERAGE(B7:K7)</f>
        <v>0.49908282773116674</v>
      </c>
      <c r="M9" s="2">
        <f>_xlfn.STDEV.S(B7:K7)</f>
        <v>1.8151918559070817E-2</v>
      </c>
      <c r="W9" s="2" t="s">
        <v>37</v>
      </c>
      <c r="X9" s="2">
        <f>AVERAGE(P7:Y7)</f>
        <v>0.35896054954372542</v>
      </c>
      <c r="Y9" s="2">
        <f>_xlfn.STDEV.S(P7:Y7)</f>
        <v>3.5492715383130667E-2</v>
      </c>
      <c r="Z9" s="2" t="s">
        <v>38</v>
      </c>
      <c r="AA9" t="s">
        <v>82</v>
      </c>
      <c r="AB9">
        <v>291</v>
      </c>
      <c r="AC9" t="s">
        <v>120</v>
      </c>
      <c r="AD9">
        <v>100</v>
      </c>
      <c r="AE9" t="s">
        <v>172</v>
      </c>
      <c r="AF9">
        <v>0.34364299999999998</v>
      </c>
      <c r="AG9" t="s">
        <v>121</v>
      </c>
      <c r="AH9">
        <v>129</v>
      </c>
      <c r="AI9" t="s">
        <v>173</v>
      </c>
      <c r="AJ9">
        <v>0.443299</v>
      </c>
    </row>
    <row r="10" spans="1:36" x14ac:dyDescent="0.35">
      <c r="L10" s="2">
        <f>AVERAGE(B8:K8)</f>
        <v>0.67328502338633089</v>
      </c>
      <c r="M10" s="2">
        <f>_xlfn.STDEV.S(B8:K8)</f>
        <v>1.6655058403472488E-2</v>
      </c>
      <c r="X10" s="2">
        <f>AVERAGE(P8:Y8)</f>
        <v>0.46202570923058284</v>
      </c>
      <c r="Y10" s="2">
        <f>_xlfn.STDEV.S(P8:Y8)</f>
        <v>2.8815957725223398E-2</v>
      </c>
      <c r="AA10" t="s">
        <v>82</v>
      </c>
      <c r="AB10">
        <v>313</v>
      </c>
      <c r="AC10" t="s">
        <v>120</v>
      </c>
      <c r="AD10">
        <v>100</v>
      </c>
      <c r="AE10" t="s">
        <v>172</v>
      </c>
      <c r="AF10">
        <v>0.31948900000000002</v>
      </c>
      <c r="AG10" t="s">
        <v>121</v>
      </c>
      <c r="AH10">
        <v>141</v>
      </c>
      <c r="AI10" t="s">
        <v>173</v>
      </c>
      <c r="AJ10">
        <v>0.45047900000000002</v>
      </c>
    </row>
    <row r="11" spans="1:36" x14ac:dyDescent="0.35">
      <c r="AA11" t="s">
        <v>82</v>
      </c>
      <c r="AB11">
        <v>320</v>
      </c>
      <c r="AC11" t="s">
        <v>120</v>
      </c>
      <c r="AD11">
        <v>100</v>
      </c>
      <c r="AE11" t="s">
        <v>172</v>
      </c>
      <c r="AF11">
        <v>0.3125</v>
      </c>
      <c r="AG11" t="s">
        <v>121</v>
      </c>
      <c r="AH11">
        <v>129</v>
      </c>
      <c r="AI11" t="s">
        <v>173</v>
      </c>
      <c r="AJ11">
        <v>0.40312500000000001</v>
      </c>
    </row>
    <row r="12" spans="1:36" x14ac:dyDescent="0.35">
      <c r="A12" s="2" t="s">
        <v>13</v>
      </c>
      <c r="B12" t="s">
        <v>14</v>
      </c>
      <c r="O12" s="2" t="s">
        <v>13</v>
      </c>
      <c r="P12" t="s">
        <v>14</v>
      </c>
    </row>
    <row r="13" spans="1:36" x14ac:dyDescent="0.35">
      <c r="A13" s="5" t="s">
        <v>154</v>
      </c>
      <c r="O13" s="5">
        <v>325</v>
      </c>
    </row>
    <row r="14" spans="1:36" x14ac:dyDescent="0.35">
      <c r="A14" t="s">
        <v>16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O14" t="s">
        <v>16</v>
      </c>
      <c r="P14">
        <v>1</v>
      </c>
      <c r="Q14">
        <v>2</v>
      </c>
      <c r="R14">
        <v>3</v>
      </c>
      <c r="S14">
        <v>4</v>
      </c>
      <c r="T14">
        <v>5</v>
      </c>
      <c r="U14">
        <v>6</v>
      </c>
      <c r="V14">
        <v>7</v>
      </c>
      <c r="W14">
        <v>8</v>
      </c>
      <c r="X14">
        <v>9</v>
      </c>
      <c r="Y14">
        <v>10</v>
      </c>
    </row>
    <row r="15" spans="1:36" x14ac:dyDescent="0.35">
      <c r="A15" t="s">
        <v>17</v>
      </c>
      <c r="B15">
        <v>272</v>
      </c>
      <c r="C15">
        <v>273</v>
      </c>
      <c r="D15">
        <v>291</v>
      </c>
      <c r="E15">
        <v>295</v>
      </c>
      <c r="F15">
        <v>295</v>
      </c>
      <c r="G15">
        <v>319</v>
      </c>
      <c r="H15">
        <v>327</v>
      </c>
      <c r="I15">
        <v>333</v>
      </c>
      <c r="J15">
        <v>337</v>
      </c>
      <c r="K15">
        <v>337</v>
      </c>
      <c r="L15">
        <f>SUM(B15:K15)</f>
        <v>3079</v>
      </c>
      <c r="O15" t="s">
        <v>17</v>
      </c>
      <c r="P15">
        <v>589</v>
      </c>
      <c r="Q15">
        <v>612</v>
      </c>
      <c r="R15">
        <v>638</v>
      </c>
      <c r="S15">
        <v>652</v>
      </c>
      <c r="T15">
        <v>665</v>
      </c>
      <c r="U15">
        <v>670</v>
      </c>
      <c r="V15">
        <v>686</v>
      </c>
      <c r="W15">
        <v>695</v>
      </c>
      <c r="X15">
        <v>700</v>
      </c>
      <c r="Y15">
        <v>757</v>
      </c>
      <c r="Z15">
        <f>SUM(P15:Y15)</f>
        <v>6664</v>
      </c>
    </row>
    <row r="16" spans="1:36" x14ac:dyDescent="0.35">
      <c r="A16" t="s">
        <v>18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f>SUM(B16:K16)</f>
        <v>1000</v>
      </c>
      <c r="O16" t="s">
        <v>18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f>SUM(P16:Y16)</f>
        <v>1000</v>
      </c>
    </row>
    <row r="17" spans="1:26" x14ac:dyDescent="0.35">
      <c r="A17" t="s">
        <v>19</v>
      </c>
      <c r="B17">
        <v>134</v>
      </c>
      <c r="C17">
        <v>136</v>
      </c>
      <c r="D17">
        <v>141</v>
      </c>
      <c r="E17">
        <v>141</v>
      </c>
      <c r="F17">
        <v>148</v>
      </c>
      <c r="G17">
        <v>150</v>
      </c>
      <c r="H17">
        <v>158</v>
      </c>
      <c r="I17">
        <v>156</v>
      </c>
      <c r="J17">
        <v>149</v>
      </c>
      <c r="K17">
        <v>158</v>
      </c>
      <c r="L17">
        <f>SUM(B17:K17)</f>
        <v>1471</v>
      </c>
      <c r="O17" t="s">
        <v>19</v>
      </c>
      <c r="P17">
        <v>139</v>
      </c>
      <c r="Q17">
        <v>139</v>
      </c>
      <c r="R17">
        <v>130</v>
      </c>
      <c r="S17">
        <v>148</v>
      </c>
      <c r="T17">
        <v>131</v>
      </c>
      <c r="U17">
        <v>140</v>
      </c>
      <c r="V17">
        <v>140</v>
      </c>
      <c r="W17">
        <v>136</v>
      </c>
      <c r="X17">
        <v>161</v>
      </c>
      <c r="Y17">
        <v>159</v>
      </c>
      <c r="Z17">
        <f>SUM(P17:Y17)</f>
        <v>1423</v>
      </c>
    </row>
    <row r="18" spans="1:26" x14ac:dyDescent="0.35">
      <c r="A18" s="2" t="s">
        <v>8</v>
      </c>
      <c r="B18">
        <f>B16/B15</f>
        <v>0.36764705882352944</v>
      </c>
      <c r="C18">
        <f t="shared" ref="C18:L18" si="4">C16/C15</f>
        <v>0.36630036630036628</v>
      </c>
      <c r="D18">
        <f t="shared" si="4"/>
        <v>0.3436426116838488</v>
      </c>
      <c r="E18">
        <f t="shared" si="4"/>
        <v>0.33898305084745761</v>
      </c>
      <c r="F18">
        <f t="shared" si="4"/>
        <v>0.33898305084745761</v>
      </c>
      <c r="G18">
        <f t="shared" si="4"/>
        <v>0.31347962382445144</v>
      </c>
      <c r="H18">
        <f t="shared" si="4"/>
        <v>0.3058103975535168</v>
      </c>
      <c r="I18">
        <f t="shared" si="4"/>
        <v>0.3003003003003003</v>
      </c>
      <c r="J18">
        <f t="shared" si="4"/>
        <v>0.29673590504451036</v>
      </c>
      <c r="K18">
        <f t="shared" si="4"/>
        <v>0.29673590504451036</v>
      </c>
      <c r="L18">
        <f t="shared" si="4"/>
        <v>0.32478077297823971</v>
      </c>
      <c r="O18" s="2" t="s">
        <v>8</v>
      </c>
      <c r="P18">
        <f>P16/P15</f>
        <v>0.1697792869269949</v>
      </c>
      <c r="Q18">
        <f t="shared" ref="Q18:Z18" si="5">Q16/Q15</f>
        <v>0.16339869281045752</v>
      </c>
      <c r="R18">
        <f t="shared" si="5"/>
        <v>0.15673981191222572</v>
      </c>
      <c r="S18">
        <f t="shared" si="5"/>
        <v>0.15337423312883436</v>
      </c>
      <c r="T18">
        <f t="shared" si="5"/>
        <v>0.15037593984962405</v>
      </c>
      <c r="U18">
        <f t="shared" si="5"/>
        <v>0.14925373134328357</v>
      </c>
      <c r="V18">
        <f t="shared" si="5"/>
        <v>0.1457725947521866</v>
      </c>
      <c r="W18">
        <f t="shared" si="5"/>
        <v>0.14388489208633093</v>
      </c>
      <c r="X18">
        <f t="shared" si="5"/>
        <v>0.14285714285714285</v>
      </c>
      <c r="Y18">
        <f t="shared" si="5"/>
        <v>0.13210039630118892</v>
      </c>
      <c r="Z18">
        <f t="shared" si="5"/>
        <v>0.15006002400960383</v>
      </c>
    </row>
    <row r="19" spans="1:26" x14ac:dyDescent="0.35">
      <c r="A19" s="2" t="s">
        <v>9</v>
      </c>
      <c r="B19">
        <f>B17/B15</f>
        <v>0.49264705882352944</v>
      </c>
      <c r="C19">
        <f t="shared" ref="C19:L19" si="6">C17/C15</f>
        <v>0.49816849816849818</v>
      </c>
      <c r="D19">
        <f t="shared" si="6"/>
        <v>0.4845360824742268</v>
      </c>
      <c r="E19">
        <f t="shared" si="6"/>
        <v>0.47796610169491527</v>
      </c>
      <c r="F19">
        <f t="shared" si="6"/>
        <v>0.50169491525423726</v>
      </c>
      <c r="G19">
        <f t="shared" si="6"/>
        <v>0.47021943573667713</v>
      </c>
      <c r="H19">
        <f t="shared" si="6"/>
        <v>0.48318042813455658</v>
      </c>
      <c r="I19">
        <f t="shared" si="6"/>
        <v>0.46846846846846846</v>
      </c>
      <c r="J19">
        <f t="shared" si="6"/>
        <v>0.44213649851632048</v>
      </c>
      <c r="K19">
        <f t="shared" si="6"/>
        <v>0.46884272997032639</v>
      </c>
      <c r="L19">
        <f t="shared" si="6"/>
        <v>0.47775251705099059</v>
      </c>
      <c r="O19" s="2" t="s">
        <v>9</v>
      </c>
      <c r="P19">
        <f>P17/P15</f>
        <v>0.23599320882852293</v>
      </c>
      <c r="Q19">
        <f t="shared" ref="Q19:Z19" si="7">Q17/Q15</f>
        <v>0.22712418300653595</v>
      </c>
      <c r="R19">
        <f t="shared" si="7"/>
        <v>0.20376175548589343</v>
      </c>
      <c r="S19">
        <f t="shared" si="7"/>
        <v>0.22699386503067484</v>
      </c>
      <c r="T19">
        <f t="shared" si="7"/>
        <v>0.19699248120300752</v>
      </c>
      <c r="U19">
        <f t="shared" si="7"/>
        <v>0.20895522388059701</v>
      </c>
      <c r="V19">
        <f t="shared" si="7"/>
        <v>0.20408163265306123</v>
      </c>
      <c r="W19">
        <f t="shared" si="7"/>
        <v>0.19568345323741007</v>
      </c>
      <c r="X19">
        <f t="shared" si="7"/>
        <v>0.23</v>
      </c>
      <c r="Y19">
        <f t="shared" si="7"/>
        <v>0.21003963011889035</v>
      </c>
      <c r="Z19">
        <f t="shared" si="7"/>
        <v>0.21353541416566627</v>
      </c>
    </row>
    <row r="20" spans="1:26" x14ac:dyDescent="0.35">
      <c r="L20" s="2">
        <f>AVERAGE(B18:K18)</f>
        <v>0.3268618270269949</v>
      </c>
      <c r="M20" s="2">
        <f>_xlfn.STDEV.S(B18:K18)</f>
        <v>2.7763244043356849E-2</v>
      </c>
      <c r="W20" s="2" t="s">
        <v>37</v>
      </c>
      <c r="X20" s="2">
        <f>AVERAGE(P18:Y18)</f>
        <v>0.15075367219682695</v>
      </c>
      <c r="Y20" s="2">
        <f>_xlfn.STDEV.S(P18:Y18)</f>
        <v>1.0797404136221038E-2</v>
      </c>
      <c r="Z20" s="2" t="s">
        <v>38</v>
      </c>
    </row>
    <row r="21" spans="1:26" x14ac:dyDescent="0.35">
      <c r="L21" s="2">
        <f>AVERAGE(B19:K19)</f>
        <v>0.47878602172417561</v>
      </c>
      <c r="M21" s="2">
        <f>_xlfn.STDEV.S(B19:K19)</f>
        <v>1.7535891205911817E-2</v>
      </c>
      <c r="X21" s="2">
        <f>AVERAGE(P19:Y19)</f>
        <v>0.21396254334445933</v>
      </c>
      <c r="Y21" s="2">
        <f>_xlfn.STDEV.S(P19:Y19)</f>
        <v>1.4719048319080231E-2</v>
      </c>
    </row>
    <row r="23" spans="1:26" x14ac:dyDescent="0.35">
      <c r="A23" s="2" t="s">
        <v>13</v>
      </c>
      <c r="B23" t="s">
        <v>14</v>
      </c>
      <c r="O23" s="2" t="s">
        <v>13</v>
      </c>
      <c r="P23" t="s">
        <v>14</v>
      </c>
    </row>
    <row r="24" spans="1:26" x14ac:dyDescent="0.35">
      <c r="A24" s="5" t="s">
        <v>153</v>
      </c>
      <c r="O24" s="5">
        <v>350</v>
      </c>
    </row>
    <row r="25" spans="1:26" x14ac:dyDescent="0.35">
      <c r="A25" t="s">
        <v>16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O25" t="s">
        <v>16</v>
      </c>
      <c r="P25">
        <v>1</v>
      </c>
      <c r="Q25">
        <v>2</v>
      </c>
      <c r="R25">
        <v>3</v>
      </c>
      <c r="S25">
        <v>4</v>
      </c>
      <c r="T25">
        <v>5</v>
      </c>
      <c r="U25">
        <v>6</v>
      </c>
      <c r="V25">
        <v>7</v>
      </c>
      <c r="W25">
        <v>8</v>
      </c>
      <c r="X25">
        <v>9</v>
      </c>
      <c r="Y25">
        <v>10</v>
      </c>
    </row>
    <row r="26" spans="1:26" x14ac:dyDescent="0.35">
      <c r="A26" t="s">
        <v>17</v>
      </c>
      <c r="B26">
        <v>478</v>
      </c>
      <c r="C26">
        <v>477</v>
      </c>
      <c r="D26">
        <v>491</v>
      </c>
      <c r="E26">
        <v>500</v>
      </c>
      <c r="F26">
        <v>502</v>
      </c>
      <c r="G26">
        <v>550</v>
      </c>
      <c r="H26">
        <v>550</v>
      </c>
      <c r="I26">
        <v>564</v>
      </c>
      <c r="J26">
        <v>574</v>
      </c>
      <c r="K26">
        <v>606</v>
      </c>
      <c r="L26">
        <f>SUM(B26:K26)</f>
        <v>5292</v>
      </c>
      <c r="O26" t="s">
        <v>17</v>
      </c>
      <c r="P26">
        <v>2029</v>
      </c>
      <c r="Q26">
        <v>2035</v>
      </c>
      <c r="R26">
        <v>2195</v>
      </c>
      <c r="S26">
        <v>2204</v>
      </c>
      <c r="T26">
        <v>2284</v>
      </c>
      <c r="U26">
        <v>2418</v>
      </c>
      <c r="V26">
        <v>2447</v>
      </c>
      <c r="W26">
        <v>2792</v>
      </c>
      <c r="X26">
        <v>2757</v>
      </c>
      <c r="Y26">
        <v>2764</v>
      </c>
      <c r="Z26">
        <f>SUM(P26:Y26)</f>
        <v>23925</v>
      </c>
    </row>
    <row r="27" spans="1:26" x14ac:dyDescent="0.35">
      <c r="A27" t="s">
        <v>18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f>SUM(B27:K27)</f>
        <v>1000</v>
      </c>
      <c r="O27" t="s">
        <v>18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f>SUM(P27:Y27)</f>
        <v>1000</v>
      </c>
    </row>
    <row r="28" spans="1:26" x14ac:dyDescent="0.35">
      <c r="A28" t="s">
        <v>19</v>
      </c>
      <c r="B28">
        <v>161</v>
      </c>
      <c r="C28">
        <v>160</v>
      </c>
      <c r="D28">
        <v>166</v>
      </c>
      <c r="E28">
        <v>155</v>
      </c>
      <c r="F28">
        <v>173</v>
      </c>
      <c r="G28">
        <v>175</v>
      </c>
      <c r="H28">
        <v>167</v>
      </c>
      <c r="I28">
        <v>158</v>
      </c>
      <c r="J28">
        <v>182</v>
      </c>
      <c r="K28">
        <v>182</v>
      </c>
      <c r="L28">
        <f>SUM(B28:K28)</f>
        <v>1679</v>
      </c>
      <c r="O28" t="s">
        <v>19</v>
      </c>
      <c r="P28">
        <v>166</v>
      </c>
      <c r="Q28">
        <v>164</v>
      </c>
      <c r="R28">
        <v>159</v>
      </c>
      <c r="S28">
        <v>162</v>
      </c>
      <c r="T28">
        <v>159</v>
      </c>
      <c r="U28">
        <v>173</v>
      </c>
      <c r="V28">
        <v>152</v>
      </c>
      <c r="W28">
        <v>193</v>
      </c>
      <c r="X28">
        <v>207</v>
      </c>
      <c r="Y28">
        <v>193</v>
      </c>
      <c r="Z28">
        <f>SUM(P28:Y28)</f>
        <v>1728</v>
      </c>
    </row>
    <row r="29" spans="1:26" x14ac:dyDescent="0.35">
      <c r="A29" s="2" t="s">
        <v>8</v>
      </c>
      <c r="B29">
        <f>B27/B26</f>
        <v>0.20920502092050208</v>
      </c>
      <c r="C29">
        <f t="shared" ref="C29:L29" si="8">C27/C26</f>
        <v>0.20964360587002095</v>
      </c>
      <c r="D29">
        <f t="shared" si="8"/>
        <v>0.20366598778004075</v>
      </c>
      <c r="E29">
        <f t="shared" si="8"/>
        <v>0.2</v>
      </c>
      <c r="F29">
        <f t="shared" si="8"/>
        <v>0.19920318725099601</v>
      </c>
      <c r="G29">
        <f t="shared" si="8"/>
        <v>0.18181818181818182</v>
      </c>
      <c r="H29">
        <f t="shared" si="8"/>
        <v>0.18181818181818182</v>
      </c>
      <c r="I29">
        <f t="shared" si="8"/>
        <v>0.1773049645390071</v>
      </c>
      <c r="J29">
        <f t="shared" si="8"/>
        <v>0.17421602787456447</v>
      </c>
      <c r="K29">
        <f t="shared" si="8"/>
        <v>0.16501650165016502</v>
      </c>
      <c r="L29">
        <f t="shared" si="8"/>
        <v>0.1889644746787604</v>
      </c>
      <c r="O29" s="2" t="s">
        <v>8</v>
      </c>
      <c r="P29">
        <f>P27/P26</f>
        <v>4.928536224741252E-2</v>
      </c>
      <c r="Q29">
        <f t="shared" ref="Q29:Z29" si="9">Q27/Q26</f>
        <v>4.9140049140049137E-2</v>
      </c>
      <c r="R29">
        <f t="shared" si="9"/>
        <v>4.5558086560364468E-2</v>
      </c>
      <c r="S29">
        <f t="shared" si="9"/>
        <v>4.5372050816696916E-2</v>
      </c>
      <c r="T29">
        <f t="shared" si="9"/>
        <v>4.3782837127845885E-2</v>
      </c>
      <c r="U29">
        <f t="shared" si="9"/>
        <v>4.1356492969396197E-2</v>
      </c>
      <c r="V29">
        <f t="shared" si="9"/>
        <v>4.0866366979975477E-2</v>
      </c>
      <c r="W29">
        <f t="shared" si="9"/>
        <v>3.5816618911174783E-2</v>
      </c>
      <c r="X29">
        <f t="shared" si="9"/>
        <v>3.6271309394269133E-2</v>
      </c>
      <c r="Y29">
        <f t="shared" si="9"/>
        <v>3.6179450072358899E-2</v>
      </c>
      <c r="Z29">
        <f t="shared" si="9"/>
        <v>4.1797283176593522E-2</v>
      </c>
    </row>
    <row r="30" spans="1:26" x14ac:dyDescent="0.35">
      <c r="A30" s="2" t="s">
        <v>9</v>
      </c>
      <c r="B30">
        <f>B28/B26</f>
        <v>0.33682008368200839</v>
      </c>
      <c r="C30">
        <f t="shared" ref="C30:L30" si="10">C28/C26</f>
        <v>0.33542976939203356</v>
      </c>
      <c r="D30">
        <f t="shared" si="10"/>
        <v>0.3380855397148676</v>
      </c>
      <c r="E30">
        <f t="shared" si="10"/>
        <v>0.31</v>
      </c>
      <c r="F30">
        <f t="shared" si="10"/>
        <v>0.34462151394422313</v>
      </c>
      <c r="G30">
        <f t="shared" si="10"/>
        <v>0.31818181818181818</v>
      </c>
      <c r="H30">
        <f t="shared" si="10"/>
        <v>0.30363636363636365</v>
      </c>
      <c r="I30">
        <f t="shared" si="10"/>
        <v>0.28014184397163122</v>
      </c>
      <c r="J30">
        <f t="shared" si="10"/>
        <v>0.31707317073170732</v>
      </c>
      <c r="K30">
        <f t="shared" si="10"/>
        <v>0.30033003300330036</v>
      </c>
      <c r="L30">
        <f t="shared" si="10"/>
        <v>0.31727135298563869</v>
      </c>
      <c r="O30" s="2" t="s">
        <v>9</v>
      </c>
      <c r="P30">
        <f>P28/P26</f>
        <v>8.1813701330704786E-2</v>
      </c>
      <c r="Q30">
        <f t="shared" ref="Q30:Z30" si="11">Q28/Q26</f>
        <v>8.0589680589680593E-2</v>
      </c>
      <c r="R30">
        <f t="shared" si="11"/>
        <v>7.2437357630979499E-2</v>
      </c>
      <c r="S30">
        <f t="shared" si="11"/>
        <v>7.3502722323048997E-2</v>
      </c>
      <c r="T30">
        <f t="shared" si="11"/>
        <v>6.9614711033274962E-2</v>
      </c>
      <c r="U30">
        <f t="shared" si="11"/>
        <v>7.1546732837055413E-2</v>
      </c>
      <c r="V30">
        <f t="shared" si="11"/>
        <v>6.211687780956273E-2</v>
      </c>
      <c r="W30">
        <f t="shared" si="11"/>
        <v>6.9126074498567336E-2</v>
      </c>
      <c r="X30">
        <f t="shared" si="11"/>
        <v>7.5081610446137106E-2</v>
      </c>
      <c r="Y30">
        <f t="shared" si="11"/>
        <v>6.982633863965268E-2</v>
      </c>
      <c r="Z30">
        <f t="shared" si="11"/>
        <v>7.2225705329153608E-2</v>
      </c>
    </row>
    <row r="31" spans="1:26" x14ac:dyDescent="0.35">
      <c r="L31" s="2">
        <f>AVERAGE(B29:K29)</f>
        <v>0.19018916595216601</v>
      </c>
      <c r="M31" s="2">
        <f>_xlfn.STDEV.S(B29:K29)</f>
        <v>1.5965801329610861E-2</v>
      </c>
      <c r="W31" s="2" t="s">
        <v>37</v>
      </c>
      <c r="X31" s="2">
        <f>AVERAGE(P29:Y29)</f>
        <v>4.2362862421954348E-2</v>
      </c>
      <c r="Y31" s="2">
        <f>_xlfn.STDEV.S(P29:Y29)</f>
        <v>5.1270465037014179E-3</v>
      </c>
      <c r="Z31" s="2" t="s">
        <v>38</v>
      </c>
    </row>
    <row r="32" spans="1:26" x14ac:dyDescent="0.35">
      <c r="L32" s="2">
        <f>AVERAGE(B30:K30)</f>
        <v>0.31843201362579532</v>
      </c>
      <c r="M32" s="2">
        <f>_xlfn.STDEV.S(B30:K30)</f>
        <v>2.050727186718539E-2</v>
      </c>
      <c r="X32" s="2">
        <f>AVERAGE(P30:Y30)</f>
        <v>7.2565580713866415E-2</v>
      </c>
      <c r="Y32" s="2">
        <f>_xlfn.STDEV.S(P30:Y30)</f>
        <v>5.729007285787853E-3</v>
      </c>
    </row>
    <row r="34" spans="1:26" x14ac:dyDescent="0.35">
      <c r="A34" s="2" t="s">
        <v>13</v>
      </c>
      <c r="B34" t="s">
        <v>14</v>
      </c>
      <c r="O34" s="2" t="s">
        <v>13</v>
      </c>
      <c r="P34" t="s">
        <v>14</v>
      </c>
    </row>
    <row r="35" spans="1:26" x14ac:dyDescent="0.35">
      <c r="A35" s="5" t="s">
        <v>151</v>
      </c>
      <c r="B35">
        <v>1379</v>
      </c>
      <c r="O35" s="5">
        <v>375</v>
      </c>
    </row>
    <row r="36" spans="1:26" x14ac:dyDescent="0.35">
      <c r="A36" t="s">
        <v>16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O36" t="s">
        <v>16</v>
      </c>
      <c r="P36">
        <v>1</v>
      </c>
      <c r="Q36">
        <v>2</v>
      </c>
      <c r="R36">
        <v>3</v>
      </c>
      <c r="S36">
        <v>4</v>
      </c>
      <c r="T36">
        <v>5</v>
      </c>
      <c r="U36">
        <v>6</v>
      </c>
      <c r="V36">
        <v>7</v>
      </c>
      <c r="W36">
        <v>8</v>
      </c>
      <c r="X36">
        <v>9</v>
      </c>
      <c r="Y36">
        <v>10</v>
      </c>
    </row>
    <row r="37" spans="1:26" x14ac:dyDescent="0.35">
      <c r="A37" t="s">
        <v>17</v>
      </c>
      <c r="B37">
        <v>876</v>
      </c>
      <c r="C37">
        <v>905</v>
      </c>
      <c r="D37">
        <v>919</v>
      </c>
      <c r="E37">
        <v>950</v>
      </c>
      <c r="F37">
        <v>963</v>
      </c>
      <c r="G37">
        <v>976</v>
      </c>
      <c r="H37">
        <v>982</v>
      </c>
      <c r="I37">
        <v>1048</v>
      </c>
      <c r="J37">
        <v>1072</v>
      </c>
      <c r="K37">
        <v>1078</v>
      </c>
      <c r="L37">
        <f>SUM(B37:K37)</f>
        <v>9769</v>
      </c>
      <c r="O37" t="s">
        <v>17</v>
      </c>
      <c r="P37">
        <v>8099</v>
      </c>
      <c r="Q37">
        <v>9315</v>
      </c>
      <c r="R37">
        <v>9267</v>
      </c>
      <c r="S37">
        <v>9839</v>
      </c>
      <c r="T37">
        <v>10039</v>
      </c>
      <c r="U37">
        <v>10526</v>
      </c>
      <c r="V37">
        <v>10678</v>
      </c>
      <c r="W37">
        <v>10902</v>
      </c>
      <c r="X37">
        <v>11031</v>
      </c>
      <c r="Y37">
        <v>12050</v>
      </c>
      <c r="Z37">
        <f>SUM(P37:Y37)</f>
        <v>101746</v>
      </c>
    </row>
    <row r="38" spans="1:26" x14ac:dyDescent="0.35">
      <c r="A38" t="s">
        <v>18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f>SUM(B38:K38)</f>
        <v>1000</v>
      </c>
      <c r="O38" t="s">
        <v>18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f>SUM(P38:Y38)</f>
        <v>1000</v>
      </c>
    </row>
    <row r="39" spans="1:26" x14ac:dyDescent="0.35">
      <c r="A39" t="s">
        <v>19</v>
      </c>
      <c r="B39">
        <v>172</v>
      </c>
      <c r="C39">
        <v>175</v>
      </c>
      <c r="D39">
        <v>164</v>
      </c>
      <c r="E39">
        <v>179</v>
      </c>
      <c r="F39">
        <v>172</v>
      </c>
      <c r="G39">
        <v>181</v>
      </c>
      <c r="H39">
        <v>188</v>
      </c>
      <c r="I39">
        <v>175</v>
      </c>
      <c r="J39">
        <v>201</v>
      </c>
      <c r="K39">
        <v>185</v>
      </c>
      <c r="L39">
        <f>SUM(B39:K39)</f>
        <v>1792</v>
      </c>
      <c r="O39" t="s">
        <v>19</v>
      </c>
      <c r="P39">
        <v>157</v>
      </c>
      <c r="Q39">
        <v>188</v>
      </c>
      <c r="R39">
        <v>178</v>
      </c>
      <c r="S39">
        <v>181</v>
      </c>
      <c r="T39">
        <v>194</v>
      </c>
      <c r="U39">
        <v>204</v>
      </c>
      <c r="V39">
        <v>200</v>
      </c>
      <c r="W39">
        <v>192</v>
      </c>
      <c r="X39">
        <v>208</v>
      </c>
      <c r="Y39">
        <v>209</v>
      </c>
      <c r="Z39">
        <f>SUM(P39:Y39)</f>
        <v>1911</v>
      </c>
    </row>
    <row r="40" spans="1:26" x14ac:dyDescent="0.35">
      <c r="A40" s="2" t="s">
        <v>8</v>
      </c>
      <c r="B40">
        <f>B38/B37</f>
        <v>0.11415525114155251</v>
      </c>
      <c r="C40">
        <f t="shared" ref="C40:L40" si="12">C38/C37</f>
        <v>0.11049723756906077</v>
      </c>
      <c r="D40">
        <f t="shared" si="12"/>
        <v>0.1088139281828074</v>
      </c>
      <c r="E40">
        <f t="shared" si="12"/>
        <v>0.10526315789473684</v>
      </c>
      <c r="F40">
        <f t="shared" si="12"/>
        <v>0.10384215991692627</v>
      </c>
      <c r="G40">
        <f t="shared" si="12"/>
        <v>0.10245901639344263</v>
      </c>
      <c r="H40">
        <f t="shared" si="12"/>
        <v>0.10183299389002037</v>
      </c>
      <c r="I40">
        <f t="shared" si="12"/>
        <v>9.5419847328244281E-2</v>
      </c>
      <c r="J40">
        <f t="shared" si="12"/>
        <v>9.3283582089552244E-2</v>
      </c>
      <c r="K40">
        <f t="shared" si="12"/>
        <v>9.2764378478664186E-2</v>
      </c>
      <c r="L40">
        <f t="shared" si="12"/>
        <v>0.10236462278636503</v>
      </c>
      <c r="O40" s="2" t="s">
        <v>8</v>
      </c>
      <c r="P40">
        <f>P38/P37</f>
        <v>1.2347203358439314E-2</v>
      </c>
      <c r="Q40">
        <f t="shared" ref="Q40:Z40" si="13">Q38/Q37</f>
        <v>1.0735373054213635E-2</v>
      </c>
      <c r="R40">
        <f t="shared" si="13"/>
        <v>1.0790978741771878E-2</v>
      </c>
      <c r="S40">
        <f t="shared" si="13"/>
        <v>1.0163634515702815E-2</v>
      </c>
      <c r="T40">
        <f t="shared" si="13"/>
        <v>9.9611515091144534E-3</v>
      </c>
      <c r="U40">
        <f t="shared" si="13"/>
        <v>9.5002850085502567E-3</v>
      </c>
      <c r="V40">
        <f t="shared" si="13"/>
        <v>9.3650496347630636E-3</v>
      </c>
      <c r="W40">
        <f t="shared" si="13"/>
        <v>9.1726288754357E-3</v>
      </c>
      <c r="X40">
        <f t="shared" si="13"/>
        <v>9.0653612546459979E-3</v>
      </c>
      <c r="Y40">
        <f t="shared" si="13"/>
        <v>8.2987551867219917E-3</v>
      </c>
      <c r="Z40">
        <f t="shared" si="13"/>
        <v>9.8283962023077067E-3</v>
      </c>
    </row>
    <row r="41" spans="1:26" x14ac:dyDescent="0.35">
      <c r="A41" s="2" t="s">
        <v>9</v>
      </c>
      <c r="B41">
        <f>B39/B37</f>
        <v>0.19634703196347031</v>
      </c>
      <c r="C41">
        <f t="shared" ref="C41:L41" si="14">C39/C37</f>
        <v>0.19337016574585636</v>
      </c>
      <c r="D41">
        <f t="shared" si="14"/>
        <v>0.17845484221980412</v>
      </c>
      <c r="E41">
        <f t="shared" si="14"/>
        <v>0.18842105263157893</v>
      </c>
      <c r="F41">
        <f t="shared" si="14"/>
        <v>0.1786085150571132</v>
      </c>
      <c r="G41">
        <f t="shared" si="14"/>
        <v>0.18545081967213115</v>
      </c>
      <c r="H41">
        <f t="shared" si="14"/>
        <v>0.19144602851323828</v>
      </c>
      <c r="I41">
        <f t="shared" si="14"/>
        <v>0.16698473282442747</v>
      </c>
      <c r="J41">
        <f t="shared" si="14"/>
        <v>0.1875</v>
      </c>
      <c r="K41">
        <f t="shared" si="14"/>
        <v>0.17161410018552875</v>
      </c>
      <c r="L41">
        <f t="shared" si="14"/>
        <v>0.18343740403316613</v>
      </c>
      <c r="O41" s="2" t="s">
        <v>9</v>
      </c>
      <c r="P41">
        <f>P39/P37</f>
        <v>1.9385109272749723E-2</v>
      </c>
      <c r="Q41">
        <f t="shared" ref="Q41:Z41" si="15">Q39/Q37</f>
        <v>2.0182501341921632E-2</v>
      </c>
      <c r="R41">
        <f t="shared" si="15"/>
        <v>1.9207942160353944E-2</v>
      </c>
      <c r="S41">
        <f t="shared" si="15"/>
        <v>1.8396178473422096E-2</v>
      </c>
      <c r="T41">
        <f t="shared" si="15"/>
        <v>1.932463392768204E-2</v>
      </c>
      <c r="U41">
        <f t="shared" si="15"/>
        <v>1.9380581417442522E-2</v>
      </c>
      <c r="V41">
        <f t="shared" si="15"/>
        <v>1.8730099269526127E-2</v>
      </c>
      <c r="W41">
        <f t="shared" si="15"/>
        <v>1.7611447440836543E-2</v>
      </c>
      <c r="X41">
        <f t="shared" si="15"/>
        <v>1.8855951409663674E-2</v>
      </c>
      <c r="Y41">
        <f t="shared" si="15"/>
        <v>1.7344398340248961E-2</v>
      </c>
      <c r="Z41">
        <f t="shared" si="15"/>
        <v>1.8782065142610029E-2</v>
      </c>
    </row>
    <row r="42" spans="1:26" x14ac:dyDescent="0.35">
      <c r="L42" s="2">
        <f>AVERAGE(B40:K40)</f>
        <v>0.10283315528850076</v>
      </c>
      <c r="M42" s="2">
        <f>_xlfn.STDEV.S(B40:K40)</f>
        <v>7.2899680803023403E-3</v>
      </c>
      <c r="W42" s="2" t="s">
        <v>37</v>
      </c>
      <c r="X42" s="2">
        <f>AVERAGE(P40:Y40)</f>
        <v>9.9400421139359089E-3</v>
      </c>
      <c r="Y42" s="2">
        <f>_xlfn.STDEV.S(P40:Y40)</f>
        <v>1.1437425895039644E-3</v>
      </c>
      <c r="Z42" s="2" t="s">
        <v>38</v>
      </c>
    </row>
    <row r="43" spans="1:26" x14ac:dyDescent="0.35">
      <c r="L43" s="2">
        <f>AVERAGE(B41:K41)</f>
        <v>0.18381972888131484</v>
      </c>
      <c r="M43" s="2">
        <f>_xlfn.STDEV.S(B41:K41)</f>
        <v>9.61488931194464E-3</v>
      </c>
      <c r="X43" s="2">
        <f>AVERAGE(P41:Y41)</f>
        <v>1.8841884305384724E-2</v>
      </c>
      <c r="Y43" s="2">
        <f>_xlfn.STDEV.S(P41:Y41)</f>
        <v>8.6392991569545028E-4</v>
      </c>
    </row>
    <row r="45" spans="1:26" x14ac:dyDescent="0.35">
      <c r="A45" s="2" t="s">
        <v>13</v>
      </c>
      <c r="B45" t="s">
        <v>14</v>
      </c>
      <c r="O45" s="2" t="s">
        <v>13</v>
      </c>
      <c r="P45" t="s">
        <v>14</v>
      </c>
    </row>
    <row r="46" spans="1:26" x14ac:dyDescent="0.35">
      <c r="A46" s="5" t="s">
        <v>150</v>
      </c>
      <c r="O46" s="5">
        <v>385</v>
      </c>
    </row>
    <row r="47" spans="1:26" x14ac:dyDescent="0.35">
      <c r="A47" t="s">
        <v>16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O47" t="s">
        <v>16</v>
      </c>
      <c r="P47">
        <v>1</v>
      </c>
      <c r="Q47">
        <v>2</v>
      </c>
      <c r="R47">
        <v>3</v>
      </c>
      <c r="S47">
        <v>4</v>
      </c>
      <c r="T47">
        <v>5</v>
      </c>
      <c r="U47">
        <v>6</v>
      </c>
      <c r="V47">
        <v>7</v>
      </c>
      <c r="W47">
        <v>8</v>
      </c>
      <c r="X47">
        <v>9</v>
      </c>
      <c r="Y47">
        <v>10</v>
      </c>
    </row>
    <row r="48" spans="1:26" x14ac:dyDescent="0.35">
      <c r="A48" t="s">
        <v>17</v>
      </c>
      <c r="B48">
        <v>1639</v>
      </c>
      <c r="C48">
        <v>1748</v>
      </c>
      <c r="D48">
        <v>1901</v>
      </c>
      <c r="E48">
        <v>2064</v>
      </c>
      <c r="F48">
        <v>2128</v>
      </c>
      <c r="G48">
        <v>2135</v>
      </c>
      <c r="H48">
        <v>2159</v>
      </c>
      <c r="I48">
        <v>2182</v>
      </c>
      <c r="J48">
        <v>2266</v>
      </c>
      <c r="K48">
        <v>2459</v>
      </c>
      <c r="L48">
        <f>SUM(B48:K48)</f>
        <v>20681</v>
      </c>
      <c r="O48" t="s">
        <v>17</v>
      </c>
      <c r="P48">
        <v>19002</v>
      </c>
      <c r="Q48">
        <v>19229</v>
      </c>
      <c r="R48">
        <v>19369</v>
      </c>
      <c r="S48">
        <v>19940</v>
      </c>
      <c r="T48">
        <v>21339</v>
      </c>
      <c r="U48">
        <v>22299</v>
      </c>
      <c r="V48">
        <v>22445</v>
      </c>
      <c r="W48">
        <v>22562</v>
      </c>
      <c r="X48">
        <v>22763</v>
      </c>
      <c r="Y48">
        <v>23446</v>
      </c>
      <c r="Z48">
        <f>SUM(P48:Y48)</f>
        <v>212394</v>
      </c>
    </row>
    <row r="49" spans="1:26" x14ac:dyDescent="0.35">
      <c r="A49" t="s">
        <v>18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f>SUM(B49:K49)</f>
        <v>1000</v>
      </c>
      <c r="O49" t="s">
        <v>18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f>SUM(P49:Y49)</f>
        <v>1000</v>
      </c>
    </row>
    <row r="50" spans="1:26" x14ac:dyDescent="0.35">
      <c r="A50" t="s">
        <v>19</v>
      </c>
      <c r="B50">
        <v>179</v>
      </c>
      <c r="C50">
        <v>173</v>
      </c>
      <c r="D50">
        <v>189</v>
      </c>
      <c r="E50">
        <v>185</v>
      </c>
      <c r="F50">
        <v>214</v>
      </c>
      <c r="G50">
        <v>176</v>
      </c>
      <c r="H50">
        <v>188</v>
      </c>
      <c r="I50">
        <v>209</v>
      </c>
      <c r="J50">
        <v>190</v>
      </c>
      <c r="K50">
        <v>213</v>
      </c>
      <c r="L50">
        <f>SUM(B50:K50)</f>
        <v>1916</v>
      </c>
      <c r="O50" t="s">
        <v>19</v>
      </c>
      <c r="P50">
        <v>219</v>
      </c>
      <c r="Q50">
        <v>216</v>
      </c>
      <c r="R50">
        <v>194</v>
      </c>
      <c r="S50">
        <v>206</v>
      </c>
      <c r="T50">
        <v>220</v>
      </c>
      <c r="U50">
        <v>226</v>
      </c>
      <c r="V50">
        <v>214</v>
      </c>
      <c r="W50">
        <v>216</v>
      </c>
      <c r="X50">
        <v>225</v>
      </c>
      <c r="Y50">
        <v>224</v>
      </c>
      <c r="Z50">
        <f>SUM(P50:Y50)</f>
        <v>2160</v>
      </c>
    </row>
    <row r="51" spans="1:26" x14ac:dyDescent="0.35">
      <c r="A51" s="2" t="s">
        <v>8</v>
      </c>
      <c r="B51">
        <f>B49/B48</f>
        <v>6.1012812690665039E-2</v>
      </c>
      <c r="C51">
        <f t="shared" ref="C51:L51" si="16">C49/C48</f>
        <v>5.7208237986270026E-2</v>
      </c>
      <c r="D51">
        <f t="shared" si="16"/>
        <v>5.2603892688058915E-2</v>
      </c>
      <c r="E51">
        <f t="shared" si="16"/>
        <v>4.8449612403100778E-2</v>
      </c>
      <c r="F51">
        <f t="shared" si="16"/>
        <v>4.6992481203007516E-2</v>
      </c>
      <c r="G51">
        <f t="shared" si="16"/>
        <v>4.6838407494145202E-2</v>
      </c>
      <c r="H51">
        <f t="shared" si="16"/>
        <v>4.6317739694302917E-2</v>
      </c>
      <c r="I51">
        <f t="shared" si="16"/>
        <v>4.5829514207149404E-2</v>
      </c>
      <c r="J51">
        <f t="shared" si="16"/>
        <v>4.4130626654898503E-2</v>
      </c>
      <c r="K51">
        <f t="shared" si="16"/>
        <v>4.0666937779585195E-2</v>
      </c>
      <c r="L51">
        <f t="shared" si="16"/>
        <v>4.8353561239785313E-2</v>
      </c>
      <c r="O51" s="2" t="s">
        <v>8</v>
      </c>
      <c r="P51">
        <f>P49/P48</f>
        <v>5.2626039364277446E-3</v>
      </c>
      <c r="Q51">
        <f t="shared" ref="Q51:Z51" si="17">Q49/Q48</f>
        <v>5.2004784440168499E-3</v>
      </c>
      <c r="R51">
        <f t="shared" si="17"/>
        <v>5.16288915276989E-3</v>
      </c>
      <c r="S51">
        <f t="shared" si="17"/>
        <v>5.0150451354062184E-3</v>
      </c>
      <c r="T51">
        <f t="shared" si="17"/>
        <v>4.6862552134589253E-3</v>
      </c>
      <c r="U51">
        <f t="shared" si="17"/>
        <v>4.4845060316606126E-3</v>
      </c>
      <c r="V51">
        <f t="shared" si="17"/>
        <v>4.4553352639786145E-3</v>
      </c>
      <c r="W51">
        <f t="shared" si="17"/>
        <v>4.432231185178619E-3</v>
      </c>
      <c r="X51">
        <f t="shared" si="17"/>
        <v>4.3930940561437417E-3</v>
      </c>
      <c r="Y51">
        <f t="shared" si="17"/>
        <v>4.2651198498677816E-3</v>
      </c>
      <c r="Z51">
        <f t="shared" si="17"/>
        <v>4.7082309293106205E-3</v>
      </c>
    </row>
    <row r="52" spans="1:26" x14ac:dyDescent="0.35">
      <c r="A52" s="2" t="s">
        <v>9</v>
      </c>
      <c r="B52">
        <f>B50/B48</f>
        <v>0.10921293471629043</v>
      </c>
      <c r="C52">
        <f t="shared" ref="C52:L52" si="18">C50/C48</f>
        <v>9.897025171624714E-2</v>
      </c>
      <c r="D52">
        <f t="shared" si="18"/>
        <v>9.9421357180431352E-2</v>
      </c>
      <c r="E52">
        <f t="shared" si="18"/>
        <v>8.9631782945736441E-2</v>
      </c>
      <c r="F52">
        <f t="shared" si="18"/>
        <v>0.10056390977443609</v>
      </c>
      <c r="G52">
        <f t="shared" si="18"/>
        <v>8.243559718969555E-2</v>
      </c>
      <c r="H52">
        <f t="shared" si="18"/>
        <v>8.7077350625289485E-2</v>
      </c>
      <c r="I52">
        <f t="shared" si="18"/>
        <v>9.5783684692942253E-2</v>
      </c>
      <c r="J52">
        <f t="shared" si="18"/>
        <v>8.3848190644307152E-2</v>
      </c>
      <c r="K52">
        <f t="shared" si="18"/>
        <v>8.6620577470516463E-2</v>
      </c>
      <c r="L52">
        <f t="shared" si="18"/>
        <v>9.2645423335428648E-2</v>
      </c>
      <c r="O52" s="2" t="s">
        <v>9</v>
      </c>
      <c r="P52">
        <f>P50/P48</f>
        <v>1.152510262077676E-2</v>
      </c>
      <c r="Q52">
        <f t="shared" ref="Q52:Z52" si="19">Q50/Q48</f>
        <v>1.1233033439076395E-2</v>
      </c>
      <c r="R52">
        <f t="shared" si="19"/>
        <v>1.0016004956373586E-2</v>
      </c>
      <c r="S52">
        <f t="shared" si="19"/>
        <v>1.0330992978936811E-2</v>
      </c>
      <c r="T52">
        <f t="shared" si="19"/>
        <v>1.0309761469609635E-2</v>
      </c>
      <c r="U52">
        <f t="shared" si="19"/>
        <v>1.0134983631552984E-2</v>
      </c>
      <c r="V52">
        <f t="shared" si="19"/>
        <v>9.5344174649142355E-3</v>
      </c>
      <c r="W52">
        <f t="shared" si="19"/>
        <v>9.5736193599858174E-3</v>
      </c>
      <c r="X52">
        <f t="shared" si="19"/>
        <v>9.8844616263234191E-3</v>
      </c>
      <c r="Y52">
        <f t="shared" si="19"/>
        <v>9.5538684637038306E-3</v>
      </c>
      <c r="Z52">
        <f t="shared" si="19"/>
        <v>1.0169778807310941E-2</v>
      </c>
    </row>
    <row r="53" spans="1:26" x14ac:dyDescent="0.35">
      <c r="L53" s="2">
        <f>AVERAGE(B51:K51)</f>
        <v>4.9005026280118345E-2</v>
      </c>
      <c r="M53" s="2">
        <f>_xlfn.STDEV.S(B51:K51)</f>
        <v>6.1830718102315173E-3</v>
      </c>
      <c r="W53" s="2" t="s">
        <v>37</v>
      </c>
      <c r="X53" s="2">
        <f>AVERAGE(P51:Y51)</f>
        <v>4.7357558268908998E-3</v>
      </c>
      <c r="Y53" s="2">
        <f>_xlfn.STDEV.S(P51:Y51)</f>
        <v>3.843083859903325E-4</v>
      </c>
      <c r="Z53" s="2" t="s">
        <v>38</v>
      </c>
    </row>
    <row r="54" spans="1:26" x14ac:dyDescent="0.35">
      <c r="L54" s="2">
        <f>AVERAGE(B52:K52)</f>
        <v>9.3356563695589243E-2</v>
      </c>
      <c r="M54" s="2">
        <f>_xlfn.STDEV.S(B52:K52)</f>
        <v>8.7299558057651987E-3</v>
      </c>
      <c r="X54" s="2">
        <f>AVERAGE(P52:Y52)</f>
        <v>1.0209624601125348E-2</v>
      </c>
      <c r="Y54" s="2">
        <f>_xlfn.STDEV.S(P52:Y52)</f>
        <v>6.8652263877963938E-4</v>
      </c>
    </row>
    <row r="56" spans="1:26" x14ac:dyDescent="0.35">
      <c r="A56" s="2" t="s">
        <v>13</v>
      </c>
      <c r="B56" t="s">
        <v>14</v>
      </c>
      <c r="O56" s="2" t="s">
        <v>13</v>
      </c>
      <c r="P56" t="s">
        <v>14</v>
      </c>
    </row>
    <row r="57" spans="1:26" x14ac:dyDescent="0.35">
      <c r="A57" s="5" t="s">
        <v>149</v>
      </c>
      <c r="O57" s="5">
        <v>390</v>
      </c>
    </row>
    <row r="58" spans="1:26" x14ac:dyDescent="0.35">
      <c r="A58" t="s">
        <v>16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O58" t="s">
        <v>16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</row>
    <row r="59" spans="1:26" x14ac:dyDescent="0.35">
      <c r="A59" t="s">
        <v>17</v>
      </c>
      <c r="B59">
        <v>3513</v>
      </c>
      <c r="C59">
        <v>3642</v>
      </c>
      <c r="D59">
        <v>3808</v>
      </c>
      <c r="E59">
        <v>4016</v>
      </c>
      <c r="F59">
        <v>4340</v>
      </c>
      <c r="G59">
        <v>4348</v>
      </c>
      <c r="H59">
        <v>4403</v>
      </c>
      <c r="I59">
        <v>4517</v>
      </c>
      <c r="J59">
        <v>4782</v>
      </c>
      <c r="K59">
        <v>4775</v>
      </c>
      <c r="L59">
        <f>SUM(B59:K59)</f>
        <v>42144</v>
      </c>
      <c r="O59" t="s">
        <v>17</v>
      </c>
      <c r="P59">
        <v>25329</v>
      </c>
      <c r="Q59">
        <v>26461</v>
      </c>
      <c r="R59">
        <v>26916</v>
      </c>
      <c r="S59">
        <v>28946</v>
      </c>
      <c r="T59">
        <v>29015</v>
      </c>
      <c r="U59">
        <v>29639</v>
      </c>
      <c r="V59">
        <v>33249</v>
      </c>
      <c r="W59">
        <v>34029</v>
      </c>
      <c r="X59">
        <v>34612</v>
      </c>
      <c r="Y59">
        <v>37158</v>
      </c>
      <c r="Z59">
        <f>SUM(P59:Y59)</f>
        <v>305354</v>
      </c>
    </row>
    <row r="60" spans="1:26" x14ac:dyDescent="0.35">
      <c r="A60" t="s">
        <v>18</v>
      </c>
      <c r="B60"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f>SUM(B60:K60)</f>
        <v>1000</v>
      </c>
      <c r="O60" t="s">
        <v>18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f>SUM(P60:Y60)</f>
        <v>1000</v>
      </c>
    </row>
    <row r="61" spans="1:26" x14ac:dyDescent="0.35">
      <c r="A61" t="s">
        <v>19</v>
      </c>
      <c r="B61">
        <v>178</v>
      </c>
      <c r="C61">
        <v>169</v>
      </c>
      <c r="D61">
        <v>194</v>
      </c>
      <c r="E61">
        <v>187</v>
      </c>
      <c r="F61">
        <v>201</v>
      </c>
      <c r="G61">
        <v>213</v>
      </c>
      <c r="H61">
        <v>214</v>
      </c>
      <c r="I61">
        <v>215</v>
      </c>
      <c r="J61">
        <v>217</v>
      </c>
      <c r="K61">
        <v>223</v>
      </c>
      <c r="L61">
        <f>SUM(B61:K61)</f>
        <v>2011</v>
      </c>
      <c r="O61" t="s">
        <v>19</v>
      </c>
      <c r="P61">
        <v>193</v>
      </c>
      <c r="Q61">
        <v>197</v>
      </c>
      <c r="R61">
        <v>201</v>
      </c>
      <c r="S61">
        <v>216</v>
      </c>
      <c r="T61">
        <v>219</v>
      </c>
      <c r="U61">
        <v>220</v>
      </c>
      <c r="V61">
        <v>234</v>
      </c>
      <c r="W61">
        <v>226</v>
      </c>
      <c r="X61">
        <v>247</v>
      </c>
      <c r="Y61">
        <v>271</v>
      </c>
      <c r="Z61">
        <f>SUM(P61:Y61)</f>
        <v>2224</v>
      </c>
    </row>
    <row r="62" spans="1:26" x14ac:dyDescent="0.35">
      <c r="A62" s="2" t="s">
        <v>8</v>
      </c>
      <c r="B62">
        <f>B60/B59</f>
        <v>2.8465698832906349E-2</v>
      </c>
      <c r="C62">
        <f t="shared" ref="C62:L62" si="20">C60/C59</f>
        <v>2.7457440966501923E-2</v>
      </c>
      <c r="D62">
        <f t="shared" si="20"/>
        <v>2.6260504201680673E-2</v>
      </c>
      <c r="E62">
        <f t="shared" si="20"/>
        <v>2.4900398406374501E-2</v>
      </c>
      <c r="F62">
        <f t="shared" si="20"/>
        <v>2.3041474654377881E-2</v>
      </c>
      <c r="G62">
        <f t="shared" si="20"/>
        <v>2.2999080036798528E-2</v>
      </c>
      <c r="H62">
        <f t="shared" si="20"/>
        <v>2.2711787417669771E-2</v>
      </c>
      <c r="I62">
        <f t="shared" si="20"/>
        <v>2.2138587558113793E-2</v>
      </c>
      <c r="J62">
        <f t="shared" si="20"/>
        <v>2.0911752404851526E-2</v>
      </c>
      <c r="K62">
        <f t="shared" si="20"/>
        <v>2.0942408376963352E-2</v>
      </c>
      <c r="L62">
        <f t="shared" si="20"/>
        <v>2.372817008352316E-2</v>
      </c>
      <c r="O62" s="2" t="s">
        <v>8</v>
      </c>
      <c r="P62">
        <f>P60/P59</f>
        <v>3.948043744324687E-3</v>
      </c>
      <c r="Q62">
        <f t="shared" ref="Q62:Z62" si="21">Q60/Q59</f>
        <v>3.7791466686822118E-3</v>
      </c>
      <c r="R62">
        <f t="shared" si="21"/>
        <v>3.7152622975182049E-3</v>
      </c>
      <c r="S62">
        <f t="shared" si="21"/>
        <v>3.4547087680508533E-3</v>
      </c>
      <c r="T62">
        <f t="shared" si="21"/>
        <v>3.4464931931759437E-3</v>
      </c>
      <c r="U62">
        <f t="shared" si="21"/>
        <v>3.3739329936907452E-3</v>
      </c>
      <c r="V62">
        <f t="shared" si="21"/>
        <v>3.0076092514060575E-3</v>
      </c>
      <c r="W62">
        <f t="shared" si="21"/>
        <v>2.9386699579770194E-3</v>
      </c>
      <c r="X62">
        <f t="shared" si="21"/>
        <v>2.8891713856465965E-3</v>
      </c>
      <c r="Y62">
        <f t="shared" si="21"/>
        <v>2.6912105064858171E-3</v>
      </c>
      <c r="Z62">
        <f t="shared" si="21"/>
        <v>3.2748875076141133E-3</v>
      </c>
    </row>
    <row r="63" spans="1:26" x14ac:dyDescent="0.35">
      <c r="A63" s="2" t="s">
        <v>9</v>
      </c>
      <c r="B63">
        <f>B61/B59</f>
        <v>5.0668943922573297E-2</v>
      </c>
      <c r="C63">
        <f t="shared" ref="C63:L63" si="22">C61/C59</f>
        <v>4.6403075233388248E-2</v>
      </c>
      <c r="D63">
        <f t="shared" si="22"/>
        <v>5.0945378151260504E-2</v>
      </c>
      <c r="E63">
        <f t="shared" si="22"/>
        <v>4.6563745019920319E-2</v>
      </c>
      <c r="F63">
        <f t="shared" si="22"/>
        <v>4.6313364055299538E-2</v>
      </c>
      <c r="G63">
        <f t="shared" si="22"/>
        <v>4.8988040478380866E-2</v>
      </c>
      <c r="H63">
        <f t="shared" si="22"/>
        <v>4.860322507381331E-2</v>
      </c>
      <c r="I63">
        <f t="shared" si="22"/>
        <v>4.7597963249944655E-2</v>
      </c>
      <c r="J63">
        <f t="shared" si="22"/>
        <v>4.5378502718527815E-2</v>
      </c>
      <c r="K63">
        <f t="shared" si="22"/>
        <v>4.6701570680628274E-2</v>
      </c>
      <c r="L63">
        <f t="shared" si="22"/>
        <v>4.7717350037965074E-2</v>
      </c>
      <c r="O63" s="2" t="s">
        <v>9</v>
      </c>
      <c r="P63">
        <f>P61/P59</f>
        <v>7.6197244265466466E-3</v>
      </c>
      <c r="Q63">
        <f t="shared" ref="Q63:Z63" si="23">Q61/Q59</f>
        <v>7.4449189373039567E-3</v>
      </c>
      <c r="R63">
        <f t="shared" si="23"/>
        <v>7.4676772180115912E-3</v>
      </c>
      <c r="S63">
        <f t="shared" si="23"/>
        <v>7.4621709389898431E-3</v>
      </c>
      <c r="T63">
        <f t="shared" si="23"/>
        <v>7.5478200930553163E-3</v>
      </c>
      <c r="U63">
        <f t="shared" si="23"/>
        <v>7.4226525861196399E-3</v>
      </c>
      <c r="V63">
        <f t="shared" si="23"/>
        <v>7.0378056482901744E-3</v>
      </c>
      <c r="W63">
        <f t="shared" si="23"/>
        <v>6.6413941050280645E-3</v>
      </c>
      <c r="X63">
        <f t="shared" si="23"/>
        <v>7.1362533225470936E-3</v>
      </c>
      <c r="Y63">
        <f t="shared" si="23"/>
        <v>7.2931804725765654E-3</v>
      </c>
      <c r="Z63">
        <f t="shared" si="23"/>
        <v>7.2833498169337886E-3</v>
      </c>
    </row>
    <row r="64" spans="1:26" x14ac:dyDescent="0.35">
      <c r="L64" s="2">
        <f>AVERAGE(B62:K62)</f>
        <v>2.3982913285623828E-2</v>
      </c>
      <c r="M64" s="2">
        <f>_xlfn.STDEV.S(B62:K62)</f>
        <v>2.6613517945715945E-3</v>
      </c>
      <c r="W64" s="2" t="s">
        <v>37</v>
      </c>
      <c r="X64" s="2">
        <f>AVERAGE(P62:Y62)</f>
        <v>3.3244248766958135E-3</v>
      </c>
      <c r="Y64" s="2">
        <f>_xlfn.STDEV.S(P62:Y62)</f>
        <v>4.2456997164750689E-4</v>
      </c>
      <c r="Z64" s="2" t="s">
        <v>38</v>
      </c>
    </row>
    <row r="65" spans="1:25" x14ac:dyDescent="0.35">
      <c r="L65" s="2">
        <f>AVERAGE(B63:K63)</f>
        <v>4.7816380858373683E-2</v>
      </c>
      <c r="M65" s="2">
        <f>_xlfn.STDEV.S(B63:K63)</f>
        <v>1.9142447547905016E-3</v>
      </c>
      <c r="X65" s="2">
        <f>AVERAGE(P63:Y63)</f>
        <v>7.30735977484689E-3</v>
      </c>
      <c r="Y65" s="2">
        <f>_xlfn.STDEV.S(P63:Y63)</f>
        <v>2.9494333656373189E-4</v>
      </c>
    </row>
    <row r="67" spans="1:25" x14ac:dyDescent="0.35">
      <c r="A67" s="2" t="s">
        <v>13</v>
      </c>
      <c r="B67" t="s">
        <v>14</v>
      </c>
    </row>
    <row r="68" spans="1:25" x14ac:dyDescent="0.35">
      <c r="A68" s="5" t="s">
        <v>128</v>
      </c>
    </row>
    <row r="69" spans="1:25" x14ac:dyDescent="0.35">
      <c r="A69" t="s">
        <v>16</v>
      </c>
      <c r="B69">
        <v>1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  <c r="K69">
        <v>10</v>
      </c>
    </row>
    <row r="70" spans="1:25" x14ac:dyDescent="0.35">
      <c r="A70" t="s">
        <v>17</v>
      </c>
      <c r="B70">
        <v>7375</v>
      </c>
      <c r="C70">
        <v>7810</v>
      </c>
      <c r="D70">
        <v>8034</v>
      </c>
      <c r="E70">
        <v>8203</v>
      </c>
      <c r="F70">
        <v>8326</v>
      </c>
      <c r="G70">
        <v>8681</v>
      </c>
      <c r="H70">
        <v>8735</v>
      </c>
      <c r="I70">
        <v>8782</v>
      </c>
      <c r="J70">
        <v>9164</v>
      </c>
      <c r="K70">
        <v>10184</v>
      </c>
      <c r="L70">
        <f>SUM(B70:K70)</f>
        <v>85294</v>
      </c>
    </row>
    <row r="71" spans="1:25" x14ac:dyDescent="0.35">
      <c r="A71" t="s">
        <v>18</v>
      </c>
      <c r="B71">
        <v>100</v>
      </c>
      <c r="C71">
        <v>100</v>
      </c>
      <c r="D71">
        <v>100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f>SUM(B71:K71)</f>
        <v>1000</v>
      </c>
    </row>
    <row r="72" spans="1:25" x14ac:dyDescent="0.35">
      <c r="A72" t="s">
        <v>19</v>
      </c>
      <c r="B72">
        <v>189</v>
      </c>
      <c r="C72">
        <v>199</v>
      </c>
      <c r="D72">
        <v>230</v>
      </c>
      <c r="E72">
        <v>209</v>
      </c>
      <c r="F72">
        <v>218</v>
      </c>
      <c r="G72">
        <v>183</v>
      </c>
      <c r="H72">
        <v>195</v>
      </c>
      <c r="I72">
        <v>199</v>
      </c>
      <c r="J72">
        <v>215</v>
      </c>
      <c r="K72">
        <v>217</v>
      </c>
      <c r="L72">
        <f>SUM(B72:K72)</f>
        <v>2054</v>
      </c>
    </row>
    <row r="73" spans="1:25" x14ac:dyDescent="0.35">
      <c r="A73" s="2" t="s">
        <v>8</v>
      </c>
      <c r="B73">
        <f>B71/B70</f>
        <v>1.3559322033898305E-2</v>
      </c>
      <c r="C73">
        <f t="shared" ref="C73:L73" si="24">C71/C70</f>
        <v>1.2804097311139564E-2</v>
      </c>
      <c r="D73">
        <f t="shared" si="24"/>
        <v>1.2447099825740602E-2</v>
      </c>
      <c r="E73">
        <f t="shared" si="24"/>
        <v>1.2190661952944045E-2</v>
      </c>
      <c r="F73">
        <f t="shared" si="24"/>
        <v>1.2010569300984866E-2</v>
      </c>
      <c r="G73">
        <f t="shared" si="24"/>
        <v>1.1519410206197442E-2</v>
      </c>
      <c r="H73">
        <f t="shared" si="24"/>
        <v>1.1448196908986834E-2</v>
      </c>
      <c r="I73">
        <f t="shared" si="24"/>
        <v>1.1386927806877705E-2</v>
      </c>
      <c r="J73">
        <f t="shared" si="24"/>
        <v>1.0912265386294195E-2</v>
      </c>
      <c r="K73">
        <f t="shared" si="24"/>
        <v>9.8193244304791826E-3</v>
      </c>
      <c r="L73">
        <f t="shared" si="24"/>
        <v>1.1724154102281521E-2</v>
      </c>
    </row>
    <row r="74" spans="1:25" x14ac:dyDescent="0.35">
      <c r="A74" s="2" t="s">
        <v>9</v>
      </c>
      <c r="B74">
        <f>B72/B70</f>
        <v>2.5627118644067796E-2</v>
      </c>
      <c r="C74">
        <f t="shared" ref="C74:L74" si="25">C72/C70</f>
        <v>2.5480153649167735E-2</v>
      </c>
      <c r="D74">
        <f t="shared" si="25"/>
        <v>2.8628329599203386E-2</v>
      </c>
      <c r="E74">
        <f t="shared" si="25"/>
        <v>2.5478483481653054E-2</v>
      </c>
      <c r="F74">
        <f t="shared" si="25"/>
        <v>2.6183041076147009E-2</v>
      </c>
      <c r="G74">
        <f t="shared" si="25"/>
        <v>2.108052067734132E-2</v>
      </c>
      <c r="H74">
        <f t="shared" si="25"/>
        <v>2.2323983972524327E-2</v>
      </c>
      <c r="I74">
        <f t="shared" si="25"/>
        <v>2.2659986335686631E-2</v>
      </c>
      <c r="J74">
        <f t="shared" si="25"/>
        <v>2.346137058053252E-2</v>
      </c>
      <c r="K74">
        <f t="shared" si="25"/>
        <v>2.1307934014139829E-2</v>
      </c>
      <c r="L74">
        <f t="shared" si="25"/>
        <v>2.4081412526086244E-2</v>
      </c>
    </row>
    <row r="75" spans="1:25" x14ac:dyDescent="0.35">
      <c r="L75" s="2">
        <f>AVERAGE(B73:K73)</f>
        <v>1.1809787516354274E-2</v>
      </c>
      <c r="M75" s="2">
        <f>_xlfn.STDEV.S(B73:K73)</f>
        <v>1.0436280196684704E-3</v>
      </c>
    </row>
    <row r="76" spans="1:25" x14ac:dyDescent="0.35">
      <c r="L76" s="2">
        <f>AVERAGE(B74:K74)</f>
        <v>2.4223092203046363E-2</v>
      </c>
      <c r="M76" s="2">
        <f>_xlfn.STDEV.S(B74:K74)</f>
        <v>2.4353656354509715E-3</v>
      </c>
    </row>
    <row r="78" spans="1:25" x14ac:dyDescent="0.35">
      <c r="A78" s="2" t="s">
        <v>13</v>
      </c>
      <c r="B78" t="s">
        <v>14</v>
      </c>
    </row>
    <row r="79" spans="1:25" x14ac:dyDescent="0.35">
      <c r="A79" s="5" t="s">
        <v>129</v>
      </c>
    </row>
    <row r="80" spans="1:25" x14ac:dyDescent="0.35">
      <c r="A80" t="s">
        <v>16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</row>
    <row r="81" spans="1:13" x14ac:dyDescent="0.35">
      <c r="A81" t="s">
        <v>17</v>
      </c>
      <c r="B81">
        <v>18448</v>
      </c>
      <c r="C81">
        <v>18605</v>
      </c>
      <c r="D81">
        <v>18829</v>
      </c>
      <c r="E81">
        <v>18961</v>
      </c>
      <c r="F81">
        <v>20505</v>
      </c>
      <c r="G81">
        <v>20729</v>
      </c>
      <c r="H81">
        <v>20837</v>
      </c>
      <c r="I81">
        <v>22674</v>
      </c>
      <c r="J81">
        <v>23330</v>
      </c>
      <c r="K81">
        <v>24069</v>
      </c>
      <c r="L81">
        <f>SUM(B81:K81)</f>
        <v>206987</v>
      </c>
    </row>
    <row r="82" spans="1:13" x14ac:dyDescent="0.35">
      <c r="A82" t="s">
        <v>18</v>
      </c>
      <c r="B82">
        <v>100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f>SUM(B82:K82)</f>
        <v>1000</v>
      </c>
    </row>
    <row r="83" spans="1:13" x14ac:dyDescent="0.35">
      <c r="A83" t="s">
        <v>19</v>
      </c>
      <c r="B83">
        <v>194</v>
      </c>
      <c r="C83">
        <v>204</v>
      </c>
      <c r="D83">
        <v>195</v>
      </c>
      <c r="E83">
        <v>217</v>
      </c>
      <c r="F83">
        <v>221</v>
      </c>
      <c r="G83">
        <v>231</v>
      </c>
      <c r="H83">
        <v>224</v>
      </c>
      <c r="I83">
        <v>220</v>
      </c>
      <c r="J83">
        <v>226</v>
      </c>
      <c r="K83">
        <v>224</v>
      </c>
      <c r="L83">
        <f>SUM(B83:K83)</f>
        <v>2156</v>
      </c>
    </row>
    <row r="84" spans="1:13" x14ac:dyDescent="0.35">
      <c r="A84" s="2" t="s">
        <v>8</v>
      </c>
      <c r="B84">
        <f>B82/B81</f>
        <v>5.4206418039895923E-3</v>
      </c>
      <c r="C84">
        <f t="shared" ref="C84:L84" si="26">C82/C81</f>
        <v>5.3748992206396132E-3</v>
      </c>
      <c r="D84">
        <f t="shared" si="26"/>
        <v>5.3109565032662381E-3</v>
      </c>
      <c r="E84">
        <f t="shared" si="26"/>
        <v>5.2739834396919993E-3</v>
      </c>
      <c r="F84">
        <f t="shared" si="26"/>
        <v>4.8768593026091199E-3</v>
      </c>
      <c r="G84">
        <f t="shared" si="26"/>
        <v>4.824159390226253E-3</v>
      </c>
      <c r="H84">
        <f t="shared" si="26"/>
        <v>4.7991553486586361E-3</v>
      </c>
      <c r="I84">
        <f t="shared" si="26"/>
        <v>4.4103378318779219E-3</v>
      </c>
      <c r="J84">
        <f t="shared" si="26"/>
        <v>4.2863266180882984E-3</v>
      </c>
      <c r="K84">
        <f t="shared" si="26"/>
        <v>4.1547218413727199E-3</v>
      </c>
      <c r="L84">
        <f t="shared" si="26"/>
        <v>4.8312212844284904E-3</v>
      </c>
    </row>
    <row r="85" spans="1:13" x14ac:dyDescent="0.35">
      <c r="A85" s="2" t="s">
        <v>9</v>
      </c>
      <c r="B85">
        <f>B83/B81</f>
        <v>1.0516045099739808E-2</v>
      </c>
      <c r="C85">
        <f t="shared" ref="C85:L85" si="27">C83/C81</f>
        <v>1.0964794410104811E-2</v>
      </c>
      <c r="D85">
        <f t="shared" si="27"/>
        <v>1.0356365181369164E-2</v>
      </c>
      <c r="E85">
        <f t="shared" si="27"/>
        <v>1.1444544064131638E-2</v>
      </c>
      <c r="F85">
        <f t="shared" si="27"/>
        <v>1.0777859058766154E-2</v>
      </c>
      <c r="G85">
        <f t="shared" si="27"/>
        <v>1.1143808191422645E-2</v>
      </c>
      <c r="H85">
        <f t="shared" si="27"/>
        <v>1.0750107980995344E-2</v>
      </c>
      <c r="I85">
        <f t="shared" si="27"/>
        <v>9.7027432301314276E-3</v>
      </c>
      <c r="J85">
        <f t="shared" si="27"/>
        <v>9.6870981568795544E-3</v>
      </c>
      <c r="K85">
        <f t="shared" si="27"/>
        <v>9.3065769246748926E-3</v>
      </c>
      <c r="L85">
        <f t="shared" si="27"/>
        <v>1.0416113089227826E-2</v>
      </c>
    </row>
    <row r="86" spans="1:13" x14ac:dyDescent="0.35">
      <c r="L86" s="2">
        <f>AVERAGE(B84:K84)</f>
        <v>4.8732041300420387E-3</v>
      </c>
      <c r="M86" s="2">
        <f>_xlfn.STDEV.S(B84:K84)</f>
        <v>4.6980212833026993E-4</v>
      </c>
    </row>
    <row r="87" spans="1:13" x14ac:dyDescent="0.35">
      <c r="L87" s="2">
        <f>AVERAGE(B85:K85)</f>
        <v>1.0464994229821544E-2</v>
      </c>
      <c r="M87" s="2">
        <f>_xlfn.STDEV.S(B85:K85)</f>
        <v>6.985514175022081E-4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98"/>
  <sheetViews>
    <sheetView topLeftCell="M1" workbookViewId="0">
      <selection activeCell="X42" sqref="X42:X43"/>
    </sheetView>
  </sheetViews>
  <sheetFormatPr defaultColWidth="9" defaultRowHeight="14.15" x14ac:dyDescent="0.35"/>
  <sheetData>
    <row r="1" spans="1:37" x14ac:dyDescent="0.35">
      <c r="A1" s="2" t="s">
        <v>13</v>
      </c>
      <c r="B1" t="s">
        <v>14</v>
      </c>
      <c r="O1" s="5" t="s">
        <v>196</v>
      </c>
      <c r="P1" t="s">
        <v>14</v>
      </c>
      <c r="AB1" t="s">
        <v>82</v>
      </c>
      <c r="AC1">
        <v>216</v>
      </c>
      <c r="AD1" t="s">
        <v>120</v>
      </c>
      <c r="AE1">
        <v>100</v>
      </c>
      <c r="AF1" t="s">
        <v>172</v>
      </c>
      <c r="AG1">
        <v>0.46296300000000001</v>
      </c>
      <c r="AH1" t="s">
        <v>121</v>
      </c>
      <c r="AI1">
        <v>111</v>
      </c>
      <c r="AJ1" t="s">
        <v>173</v>
      </c>
      <c r="AK1">
        <v>0.51388900000000004</v>
      </c>
    </row>
    <row r="2" spans="1:37" x14ac:dyDescent="0.35">
      <c r="A2" s="2" t="s">
        <v>78</v>
      </c>
      <c r="B2">
        <v>279</v>
      </c>
      <c r="O2" s="5">
        <v>320</v>
      </c>
      <c r="AB2" t="s">
        <v>82</v>
      </c>
      <c r="AC2">
        <v>239</v>
      </c>
      <c r="AD2" t="s">
        <v>120</v>
      </c>
      <c r="AE2">
        <v>100</v>
      </c>
      <c r="AF2" t="s">
        <v>172</v>
      </c>
      <c r="AG2">
        <v>0.41841</v>
      </c>
      <c r="AH2" t="s">
        <v>121</v>
      </c>
      <c r="AI2">
        <v>124</v>
      </c>
      <c r="AJ2" t="s">
        <v>173</v>
      </c>
      <c r="AK2">
        <v>0.51882799999999996</v>
      </c>
    </row>
    <row r="3" spans="1:37" x14ac:dyDescent="0.35">
      <c r="A3" t="s">
        <v>16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O3" t="s">
        <v>16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AB3" t="s">
        <v>82</v>
      </c>
      <c r="AC3">
        <v>247</v>
      </c>
      <c r="AD3" t="s">
        <v>120</v>
      </c>
      <c r="AE3">
        <v>100</v>
      </c>
      <c r="AF3" t="s">
        <v>172</v>
      </c>
      <c r="AG3">
        <v>0.404858</v>
      </c>
      <c r="AH3" t="s">
        <v>121</v>
      </c>
      <c r="AI3">
        <v>127</v>
      </c>
      <c r="AJ3" t="s">
        <v>173</v>
      </c>
      <c r="AK3">
        <v>0.51417000000000002</v>
      </c>
    </row>
    <row r="4" spans="1:37" x14ac:dyDescent="0.35">
      <c r="A4" t="s">
        <v>17</v>
      </c>
      <c r="B4">
        <v>198</v>
      </c>
      <c r="C4">
        <v>206</v>
      </c>
      <c r="D4">
        <v>202</v>
      </c>
      <c r="E4">
        <v>223</v>
      </c>
      <c r="F4">
        <v>231</v>
      </c>
      <c r="G4">
        <v>230</v>
      </c>
      <c r="H4">
        <v>233</v>
      </c>
      <c r="I4">
        <v>239</v>
      </c>
      <c r="J4">
        <v>245</v>
      </c>
      <c r="K4">
        <v>266</v>
      </c>
      <c r="L4">
        <f>SUM(B4:K4)</f>
        <v>2273</v>
      </c>
      <c r="O4" t="s">
        <v>17</v>
      </c>
      <c r="P4">
        <v>216</v>
      </c>
      <c r="Q4">
        <v>239</v>
      </c>
      <c r="R4">
        <v>247</v>
      </c>
      <c r="S4">
        <v>243</v>
      </c>
      <c r="T4">
        <v>240</v>
      </c>
      <c r="U4">
        <v>247</v>
      </c>
      <c r="V4">
        <v>261</v>
      </c>
      <c r="W4">
        <v>262</v>
      </c>
      <c r="X4">
        <v>280</v>
      </c>
      <c r="Y4">
        <v>293</v>
      </c>
      <c r="Z4">
        <f>SUM(P4:Y4)</f>
        <v>2528</v>
      </c>
      <c r="AB4" t="s">
        <v>82</v>
      </c>
      <c r="AC4">
        <v>243</v>
      </c>
      <c r="AD4" t="s">
        <v>120</v>
      </c>
      <c r="AE4">
        <v>100</v>
      </c>
      <c r="AF4" t="s">
        <v>172</v>
      </c>
      <c r="AG4">
        <v>0.41152300000000003</v>
      </c>
      <c r="AH4" t="s">
        <v>121</v>
      </c>
      <c r="AI4">
        <v>123</v>
      </c>
      <c r="AJ4" t="s">
        <v>173</v>
      </c>
      <c r="AK4">
        <v>0.50617299999999998</v>
      </c>
    </row>
    <row r="5" spans="1:37" x14ac:dyDescent="0.35">
      <c r="A5" t="s">
        <v>18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f>SUM(B5:K5)</f>
        <v>1000</v>
      </c>
      <c r="O5" t="s">
        <v>18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f>SUM(P5:Y5)</f>
        <v>1000</v>
      </c>
      <c r="AB5" t="s">
        <v>82</v>
      </c>
      <c r="AC5">
        <v>240</v>
      </c>
      <c r="AD5" t="s">
        <v>120</v>
      </c>
      <c r="AE5">
        <v>100</v>
      </c>
      <c r="AF5" t="s">
        <v>172</v>
      </c>
      <c r="AG5">
        <v>0.41666700000000001</v>
      </c>
      <c r="AH5" t="s">
        <v>121</v>
      </c>
      <c r="AI5">
        <v>122</v>
      </c>
      <c r="AJ5" t="s">
        <v>173</v>
      </c>
      <c r="AK5">
        <v>0.50833300000000003</v>
      </c>
    </row>
    <row r="6" spans="1:37" x14ac:dyDescent="0.35">
      <c r="A6" t="s">
        <v>19</v>
      </c>
      <c r="B6">
        <v>133</v>
      </c>
      <c r="C6">
        <v>133</v>
      </c>
      <c r="D6">
        <v>128</v>
      </c>
      <c r="E6">
        <v>141</v>
      </c>
      <c r="F6">
        <v>138</v>
      </c>
      <c r="G6">
        <v>136</v>
      </c>
      <c r="H6">
        <v>144</v>
      </c>
      <c r="I6">
        <v>151</v>
      </c>
      <c r="J6">
        <v>137</v>
      </c>
      <c r="K6">
        <v>148</v>
      </c>
      <c r="L6">
        <f>SUM(B6:K6)</f>
        <v>1389</v>
      </c>
      <c r="O6" t="s">
        <v>19</v>
      </c>
      <c r="P6">
        <v>111</v>
      </c>
      <c r="Q6">
        <v>124</v>
      </c>
      <c r="R6">
        <v>127</v>
      </c>
      <c r="S6">
        <v>123</v>
      </c>
      <c r="T6">
        <v>122</v>
      </c>
      <c r="U6">
        <v>123</v>
      </c>
      <c r="V6">
        <v>125</v>
      </c>
      <c r="W6">
        <v>123</v>
      </c>
      <c r="X6">
        <v>121</v>
      </c>
      <c r="Y6">
        <v>136</v>
      </c>
      <c r="Z6">
        <f>SUM(P6:Y6)</f>
        <v>1235</v>
      </c>
      <c r="AB6" t="s">
        <v>82</v>
      </c>
      <c r="AC6">
        <v>247</v>
      </c>
      <c r="AD6" t="s">
        <v>120</v>
      </c>
      <c r="AE6">
        <v>100</v>
      </c>
      <c r="AF6" t="s">
        <v>172</v>
      </c>
      <c r="AG6">
        <v>0.404858</v>
      </c>
      <c r="AH6" t="s">
        <v>121</v>
      </c>
      <c r="AI6">
        <v>123</v>
      </c>
      <c r="AJ6" t="s">
        <v>173</v>
      </c>
      <c r="AK6">
        <v>0.49797599999999997</v>
      </c>
    </row>
    <row r="7" spans="1:37" x14ac:dyDescent="0.35">
      <c r="A7" s="2" t="s">
        <v>8</v>
      </c>
      <c r="B7">
        <f>B5/B4</f>
        <v>0.50505050505050508</v>
      </c>
      <c r="C7">
        <f t="shared" ref="C7:L7" si="0">C5/C4</f>
        <v>0.4854368932038835</v>
      </c>
      <c r="D7">
        <f t="shared" si="0"/>
        <v>0.49504950495049505</v>
      </c>
      <c r="E7">
        <f t="shared" si="0"/>
        <v>0.44843049327354262</v>
      </c>
      <c r="F7">
        <f t="shared" si="0"/>
        <v>0.4329004329004329</v>
      </c>
      <c r="G7">
        <f t="shared" si="0"/>
        <v>0.43478260869565216</v>
      </c>
      <c r="H7">
        <f t="shared" si="0"/>
        <v>0.42918454935622319</v>
      </c>
      <c r="I7">
        <f t="shared" si="0"/>
        <v>0.41841004184100417</v>
      </c>
      <c r="J7">
        <f t="shared" si="0"/>
        <v>0.40816326530612246</v>
      </c>
      <c r="K7">
        <f t="shared" si="0"/>
        <v>0.37593984962406013</v>
      </c>
      <c r="L7">
        <f t="shared" si="0"/>
        <v>0.43994720633523976</v>
      </c>
      <c r="O7" s="2" t="s">
        <v>8</v>
      </c>
      <c r="P7">
        <f>P5/P4</f>
        <v>0.46296296296296297</v>
      </c>
      <c r="Q7">
        <f t="shared" ref="Q7:Z7" si="1">Q5/Q4</f>
        <v>0.41841004184100417</v>
      </c>
      <c r="R7">
        <f t="shared" si="1"/>
        <v>0.40485829959514169</v>
      </c>
      <c r="S7">
        <f t="shared" si="1"/>
        <v>0.41152263374485598</v>
      </c>
      <c r="T7">
        <f t="shared" si="1"/>
        <v>0.41666666666666669</v>
      </c>
      <c r="U7">
        <f t="shared" si="1"/>
        <v>0.40485829959514169</v>
      </c>
      <c r="V7">
        <f t="shared" si="1"/>
        <v>0.38314176245210729</v>
      </c>
      <c r="W7">
        <f t="shared" si="1"/>
        <v>0.38167938931297712</v>
      </c>
      <c r="X7">
        <f t="shared" si="1"/>
        <v>0.35714285714285715</v>
      </c>
      <c r="Y7">
        <f t="shared" si="1"/>
        <v>0.34129692832764508</v>
      </c>
      <c r="Z7">
        <f t="shared" si="1"/>
        <v>0.39556962025316456</v>
      </c>
      <c r="AB7" t="s">
        <v>82</v>
      </c>
      <c r="AC7">
        <v>261</v>
      </c>
      <c r="AD7" t="s">
        <v>120</v>
      </c>
      <c r="AE7">
        <v>100</v>
      </c>
      <c r="AF7" t="s">
        <v>172</v>
      </c>
      <c r="AG7">
        <v>0.38314199999999998</v>
      </c>
      <c r="AH7" t="s">
        <v>121</v>
      </c>
      <c r="AI7">
        <v>125</v>
      </c>
      <c r="AJ7" t="s">
        <v>173</v>
      </c>
      <c r="AK7">
        <v>0.47892699999999999</v>
      </c>
    </row>
    <row r="8" spans="1:37" x14ac:dyDescent="0.35">
      <c r="A8" s="2" t="s">
        <v>9</v>
      </c>
      <c r="B8">
        <f>B6/B4</f>
        <v>0.67171717171717171</v>
      </c>
      <c r="C8">
        <f t="shared" ref="C8:L8" si="2">C6/C4</f>
        <v>0.64563106796116509</v>
      </c>
      <c r="D8">
        <f t="shared" si="2"/>
        <v>0.63366336633663367</v>
      </c>
      <c r="E8">
        <f t="shared" si="2"/>
        <v>0.63228699551569512</v>
      </c>
      <c r="F8">
        <f t="shared" si="2"/>
        <v>0.59740259740259738</v>
      </c>
      <c r="G8">
        <f t="shared" si="2"/>
        <v>0.59130434782608698</v>
      </c>
      <c r="H8">
        <f t="shared" si="2"/>
        <v>0.61802575107296143</v>
      </c>
      <c r="I8">
        <f t="shared" si="2"/>
        <v>0.63179916317991636</v>
      </c>
      <c r="J8">
        <f t="shared" si="2"/>
        <v>0.5591836734693878</v>
      </c>
      <c r="K8">
        <f t="shared" si="2"/>
        <v>0.55639097744360899</v>
      </c>
      <c r="L8">
        <f t="shared" si="2"/>
        <v>0.61108666959964808</v>
      </c>
      <c r="O8" s="2" t="s">
        <v>9</v>
      </c>
      <c r="P8">
        <f>P6/P4</f>
        <v>0.51388888888888884</v>
      </c>
      <c r="Q8">
        <f t="shared" ref="Q8:Z8" si="3">Q6/Q4</f>
        <v>0.51882845188284521</v>
      </c>
      <c r="R8">
        <f t="shared" si="3"/>
        <v>0.51417004048582993</v>
      </c>
      <c r="S8">
        <f t="shared" si="3"/>
        <v>0.50617283950617287</v>
      </c>
      <c r="T8">
        <f t="shared" si="3"/>
        <v>0.5083333333333333</v>
      </c>
      <c r="U8">
        <f t="shared" si="3"/>
        <v>0.49797570850202427</v>
      </c>
      <c r="V8">
        <f t="shared" si="3"/>
        <v>0.47892720306513409</v>
      </c>
      <c r="W8">
        <f t="shared" si="3"/>
        <v>0.46946564885496184</v>
      </c>
      <c r="X8">
        <f t="shared" si="3"/>
        <v>0.43214285714285716</v>
      </c>
      <c r="Y8">
        <f t="shared" si="3"/>
        <v>0.46416382252559729</v>
      </c>
      <c r="Z8">
        <f t="shared" si="3"/>
        <v>0.48852848101265822</v>
      </c>
      <c r="AB8" t="s">
        <v>82</v>
      </c>
      <c r="AC8">
        <v>262</v>
      </c>
      <c r="AD8" t="s">
        <v>120</v>
      </c>
      <c r="AE8">
        <v>100</v>
      </c>
      <c r="AF8" t="s">
        <v>172</v>
      </c>
      <c r="AG8">
        <v>0.38167899999999999</v>
      </c>
      <c r="AH8" t="s">
        <v>121</v>
      </c>
      <c r="AI8">
        <v>123</v>
      </c>
      <c r="AJ8" t="s">
        <v>173</v>
      </c>
      <c r="AK8">
        <v>0.46946599999999999</v>
      </c>
    </row>
    <row r="9" spans="1:37" x14ac:dyDescent="0.35">
      <c r="L9" s="2">
        <f>AVERAGE(B7:K7)</f>
        <v>0.44333481442019212</v>
      </c>
      <c r="M9" s="2">
        <f>_xlfn.STDEV.S(B7:K7)</f>
        <v>4.0912367926827585E-2</v>
      </c>
      <c r="W9" s="2" t="s">
        <v>37</v>
      </c>
      <c r="X9" s="2">
        <f>AVERAGE(P7:Y7)</f>
        <v>0.39825398416413599</v>
      </c>
      <c r="Y9" s="2">
        <f>_xlfn.STDEV.S(P7:Y7)</f>
        <v>3.4372411281262082E-2</v>
      </c>
      <c r="Z9" s="2" t="s">
        <v>38</v>
      </c>
      <c r="AB9" t="s">
        <v>82</v>
      </c>
      <c r="AC9">
        <v>280</v>
      </c>
      <c r="AD9" t="s">
        <v>120</v>
      </c>
      <c r="AE9">
        <v>100</v>
      </c>
      <c r="AF9" t="s">
        <v>172</v>
      </c>
      <c r="AG9">
        <v>0.35714299999999999</v>
      </c>
      <c r="AH9" t="s">
        <v>121</v>
      </c>
      <c r="AI9">
        <v>121</v>
      </c>
      <c r="AJ9" t="s">
        <v>173</v>
      </c>
      <c r="AK9">
        <v>0.432143</v>
      </c>
    </row>
    <row r="10" spans="1:37" x14ac:dyDescent="0.35">
      <c r="L10" s="2">
        <f>AVERAGE(B8:K8)</f>
        <v>0.61374051119252249</v>
      </c>
      <c r="M10" s="2">
        <f>_xlfn.STDEV.S(B8:K8)</f>
        <v>3.7266901645145747E-2</v>
      </c>
      <c r="X10" s="2">
        <f>AVERAGE(P8:Y8)</f>
        <v>0.49040687941876449</v>
      </c>
      <c r="Y10" s="2">
        <f>_xlfn.STDEV.S(P8:Y8)</f>
        <v>2.829370017960749E-2</v>
      </c>
      <c r="AB10" t="s">
        <v>82</v>
      </c>
      <c r="AC10">
        <v>293</v>
      </c>
      <c r="AD10" t="s">
        <v>120</v>
      </c>
      <c r="AE10">
        <v>100</v>
      </c>
      <c r="AF10" t="s">
        <v>172</v>
      </c>
      <c r="AG10">
        <v>0.34129700000000002</v>
      </c>
      <c r="AH10" t="s">
        <v>121</v>
      </c>
      <c r="AI10">
        <v>136</v>
      </c>
      <c r="AJ10" t="s">
        <v>173</v>
      </c>
      <c r="AK10">
        <v>0.46416400000000002</v>
      </c>
    </row>
    <row r="12" spans="1:37" x14ac:dyDescent="0.35">
      <c r="A12" s="2" t="s">
        <v>13</v>
      </c>
      <c r="B12" t="s">
        <v>14</v>
      </c>
      <c r="O12" s="2" t="s">
        <v>13</v>
      </c>
      <c r="P12" t="s">
        <v>14</v>
      </c>
    </row>
    <row r="13" spans="1:37" x14ac:dyDescent="0.35">
      <c r="A13" s="2" t="s">
        <v>79</v>
      </c>
      <c r="B13">
        <v>520</v>
      </c>
      <c r="O13" s="5">
        <v>345</v>
      </c>
    </row>
    <row r="14" spans="1:37" x14ac:dyDescent="0.35">
      <c r="A14" t="s">
        <v>16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O14" t="s">
        <v>16</v>
      </c>
      <c r="P14">
        <v>1</v>
      </c>
      <c r="Q14">
        <v>2</v>
      </c>
      <c r="R14">
        <v>3</v>
      </c>
      <c r="S14">
        <v>4</v>
      </c>
      <c r="T14">
        <v>5</v>
      </c>
      <c r="U14">
        <v>6</v>
      </c>
      <c r="V14">
        <v>7</v>
      </c>
      <c r="W14">
        <v>8</v>
      </c>
      <c r="X14">
        <v>9</v>
      </c>
      <c r="Y14">
        <v>10</v>
      </c>
    </row>
    <row r="15" spans="1:37" x14ac:dyDescent="0.35">
      <c r="A15" t="s">
        <v>17</v>
      </c>
      <c r="B15">
        <v>366</v>
      </c>
      <c r="C15">
        <v>381</v>
      </c>
      <c r="D15">
        <v>396</v>
      </c>
      <c r="E15">
        <v>417</v>
      </c>
      <c r="F15">
        <v>411</v>
      </c>
      <c r="G15">
        <v>409</v>
      </c>
      <c r="H15">
        <v>418</v>
      </c>
      <c r="I15">
        <v>422</v>
      </c>
      <c r="J15">
        <v>442</v>
      </c>
      <c r="K15">
        <v>460</v>
      </c>
      <c r="L15">
        <f>SUM(B15:K15)</f>
        <v>4122</v>
      </c>
      <c r="O15" t="s">
        <v>17</v>
      </c>
      <c r="P15">
        <v>463</v>
      </c>
      <c r="Q15">
        <v>488</v>
      </c>
      <c r="R15">
        <v>486</v>
      </c>
      <c r="S15">
        <v>511</v>
      </c>
      <c r="T15">
        <v>526</v>
      </c>
      <c r="U15">
        <v>532</v>
      </c>
      <c r="V15">
        <v>545</v>
      </c>
      <c r="W15">
        <v>549</v>
      </c>
      <c r="X15">
        <v>609</v>
      </c>
      <c r="Y15">
        <v>623</v>
      </c>
      <c r="Z15">
        <f>SUM(P15:Y15)</f>
        <v>5332</v>
      </c>
    </row>
    <row r="16" spans="1:37" x14ac:dyDescent="0.35">
      <c r="A16" t="s">
        <v>18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f>SUM(B16:K16)</f>
        <v>1000</v>
      </c>
      <c r="O16" t="s">
        <v>18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f>SUM(P16:Y16)</f>
        <v>1000</v>
      </c>
    </row>
    <row r="17" spans="1:26" x14ac:dyDescent="0.35">
      <c r="A17" t="s">
        <v>19</v>
      </c>
      <c r="B17">
        <v>140</v>
      </c>
      <c r="C17">
        <v>143</v>
      </c>
      <c r="D17">
        <v>157</v>
      </c>
      <c r="E17">
        <v>155</v>
      </c>
      <c r="F17">
        <v>155</v>
      </c>
      <c r="G17">
        <v>150</v>
      </c>
      <c r="H17">
        <v>150</v>
      </c>
      <c r="I17">
        <v>140</v>
      </c>
      <c r="J17">
        <v>165</v>
      </c>
      <c r="K17">
        <v>164</v>
      </c>
      <c r="L17">
        <f>SUM(B17:K17)</f>
        <v>1519</v>
      </c>
      <c r="O17" t="s">
        <v>19</v>
      </c>
      <c r="P17">
        <v>132</v>
      </c>
      <c r="Q17">
        <v>126</v>
      </c>
      <c r="R17">
        <v>134</v>
      </c>
      <c r="S17">
        <v>133</v>
      </c>
      <c r="T17">
        <v>143</v>
      </c>
      <c r="U17">
        <v>137</v>
      </c>
      <c r="V17">
        <v>139</v>
      </c>
      <c r="W17">
        <v>135</v>
      </c>
      <c r="X17">
        <v>150</v>
      </c>
      <c r="Y17">
        <v>140</v>
      </c>
      <c r="Z17">
        <f>SUM(P17:Y17)</f>
        <v>1369</v>
      </c>
    </row>
    <row r="18" spans="1:26" x14ac:dyDescent="0.35">
      <c r="A18" s="2" t="s">
        <v>8</v>
      </c>
      <c r="B18">
        <f>B16/B15</f>
        <v>0.27322404371584702</v>
      </c>
      <c r="C18">
        <f t="shared" ref="C18:L18" si="4">C16/C15</f>
        <v>0.26246719160104987</v>
      </c>
      <c r="D18">
        <f t="shared" si="4"/>
        <v>0.25252525252525254</v>
      </c>
      <c r="E18">
        <f t="shared" si="4"/>
        <v>0.23980815347721823</v>
      </c>
      <c r="F18">
        <f t="shared" si="4"/>
        <v>0.24330900243309003</v>
      </c>
      <c r="G18">
        <f t="shared" si="4"/>
        <v>0.24449877750611246</v>
      </c>
      <c r="H18">
        <f t="shared" si="4"/>
        <v>0.23923444976076555</v>
      </c>
      <c r="I18">
        <f t="shared" si="4"/>
        <v>0.23696682464454977</v>
      </c>
      <c r="J18">
        <f t="shared" si="4"/>
        <v>0.22624434389140272</v>
      </c>
      <c r="K18">
        <f t="shared" si="4"/>
        <v>0.21739130434782608</v>
      </c>
      <c r="L18">
        <f t="shared" si="4"/>
        <v>0.24260067928190199</v>
      </c>
      <c r="O18" s="2" t="s">
        <v>8</v>
      </c>
      <c r="P18">
        <f>P16/P15</f>
        <v>0.21598272138228941</v>
      </c>
      <c r="Q18">
        <f t="shared" ref="Q18:Z18" si="5">Q16/Q15</f>
        <v>0.20491803278688525</v>
      </c>
      <c r="R18">
        <f t="shared" si="5"/>
        <v>0.20576131687242799</v>
      </c>
      <c r="S18">
        <f t="shared" si="5"/>
        <v>0.19569471624266144</v>
      </c>
      <c r="T18">
        <f t="shared" si="5"/>
        <v>0.19011406844106463</v>
      </c>
      <c r="U18">
        <f t="shared" si="5"/>
        <v>0.18796992481203006</v>
      </c>
      <c r="V18">
        <f t="shared" si="5"/>
        <v>0.1834862385321101</v>
      </c>
      <c r="W18">
        <f t="shared" si="5"/>
        <v>0.18214936247723132</v>
      </c>
      <c r="X18">
        <f t="shared" si="5"/>
        <v>0.16420361247947454</v>
      </c>
      <c r="Y18">
        <f t="shared" si="5"/>
        <v>0.16051364365971107</v>
      </c>
      <c r="Z18">
        <f t="shared" si="5"/>
        <v>0.18754688672168043</v>
      </c>
    </row>
    <row r="19" spans="1:26" x14ac:dyDescent="0.35">
      <c r="A19" s="2" t="s">
        <v>9</v>
      </c>
      <c r="B19">
        <f>B17/B15</f>
        <v>0.38251366120218577</v>
      </c>
      <c r="C19">
        <f t="shared" ref="C19:L19" si="6">C17/C15</f>
        <v>0.37532808398950129</v>
      </c>
      <c r="D19">
        <f t="shared" si="6"/>
        <v>0.39646464646464646</v>
      </c>
      <c r="E19">
        <f t="shared" si="6"/>
        <v>0.37170263788968827</v>
      </c>
      <c r="F19">
        <f t="shared" si="6"/>
        <v>0.37712895377128952</v>
      </c>
      <c r="G19">
        <f t="shared" si="6"/>
        <v>0.36674816625916873</v>
      </c>
      <c r="H19">
        <f t="shared" si="6"/>
        <v>0.35885167464114831</v>
      </c>
      <c r="I19">
        <f t="shared" si="6"/>
        <v>0.33175355450236965</v>
      </c>
      <c r="J19">
        <f t="shared" si="6"/>
        <v>0.37330316742081449</v>
      </c>
      <c r="K19">
        <f t="shared" si="6"/>
        <v>0.35652173913043478</v>
      </c>
      <c r="L19">
        <f t="shared" si="6"/>
        <v>0.36851043182920912</v>
      </c>
      <c r="O19" s="2" t="s">
        <v>9</v>
      </c>
      <c r="P19">
        <f>P17/P15</f>
        <v>0.28509719222462204</v>
      </c>
      <c r="Q19">
        <f t="shared" ref="Q19:Z19" si="7">Q17/Q15</f>
        <v>0.25819672131147542</v>
      </c>
      <c r="R19">
        <f t="shared" si="7"/>
        <v>0.27572016460905352</v>
      </c>
      <c r="S19">
        <f t="shared" si="7"/>
        <v>0.26027397260273971</v>
      </c>
      <c r="T19">
        <f t="shared" si="7"/>
        <v>0.27186311787072243</v>
      </c>
      <c r="U19">
        <f t="shared" si="7"/>
        <v>0.2575187969924812</v>
      </c>
      <c r="V19">
        <f t="shared" si="7"/>
        <v>0.25504587155963304</v>
      </c>
      <c r="W19">
        <f t="shared" si="7"/>
        <v>0.24590163934426229</v>
      </c>
      <c r="X19">
        <f t="shared" si="7"/>
        <v>0.24630541871921183</v>
      </c>
      <c r="Y19">
        <f t="shared" si="7"/>
        <v>0.2247191011235955</v>
      </c>
      <c r="Z19">
        <f t="shared" si="7"/>
        <v>0.2567516879219805</v>
      </c>
    </row>
    <row r="20" spans="1:26" x14ac:dyDescent="0.35">
      <c r="L20" s="2">
        <f>AVERAGE(B18:K18)</f>
        <v>0.24356693439031143</v>
      </c>
      <c r="M20" s="2">
        <f>_xlfn.STDEV.S(B18:K18)</f>
        <v>1.6260539268973983E-2</v>
      </c>
      <c r="W20" s="2" t="s">
        <v>37</v>
      </c>
      <c r="X20" s="2">
        <f>AVERAGE(P18:Y18)</f>
        <v>0.18907936376858858</v>
      </c>
      <c r="Y20" s="2">
        <f>_xlfn.STDEV.S(P18:Y18)</f>
        <v>1.7679609531824604E-2</v>
      </c>
      <c r="Z20" s="2" t="s">
        <v>38</v>
      </c>
    </row>
    <row r="21" spans="1:26" x14ac:dyDescent="0.35">
      <c r="L21" s="2">
        <f>AVERAGE(B19:K19)</f>
        <v>0.36903162852712473</v>
      </c>
      <c r="M21" s="2">
        <f>_xlfn.STDEV.S(B19:K19)</f>
        <v>1.73843027470468E-2</v>
      </c>
      <c r="X21" s="2">
        <f>AVERAGE(P19:Y19)</f>
        <v>0.2580641996357797</v>
      </c>
      <c r="Y21" s="2">
        <f>_xlfn.STDEV.S(P19:Y19)</f>
        <v>1.7144246703113708E-2</v>
      </c>
    </row>
    <row r="23" spans="1:26" x14ac:dyDescent="0.35">
      <c r="A23" s="2" t="s">
        <v>13</v>
      </c>
      <c r="B23" t="s">
        <v>14</v>
      </c>
      <c r="O23" s="2" t="s">
        <v>13</v>
      </c>
      <c r="P23" t="s">
        <v>14</v>
      </c>
    </row>
    <row r="24" spans="1:26" x14ac:dyDescent="0.35">
      <c r="A24" s="2" t="s">
        <v>80</v>
      </c>
      <c r="B24">
        <v>1261</v>
      </c>
      <c r="O24" s="5">
        <v>370</v>
      </c>
    </row>
    <row r="25" spans="1:26" x14ac:dyDescent="0.35">
      <c r="A25" t="s">
        <v>16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O25" t="s">
        <v>16</v>
      </c>
      <c r="P25">
        <v>1</v>
      </c>
      <c r="Q25">
        <v>2</v>
      </c>
      <c r="R25">
        <v>3</v>
      </c>
      <c r="S25">
        <v>4</v>
      </c>
      <c r="T25">
        <v>5</v>
      </c>
      <c r="U25">
        <v>6</v>
      </c>
      <c r="V25">
        <v>7</v>
      </c>
      <c r="W25">
        <v>8</v>
      </c>
      <c r="X25">
        <v>9</v>
      </c>
      <c r="Y25">
        <v>10</v>
      </c>
    </row>
    <row r="26" spans="1:26" x14ac:dyDescent="0.35">
      <c r="A26" t="s">
        <v>17</v>
      </c>
      <c r="B26">
        <v>707</v>
      </c>
      <c r="C26">
        <v>749</v>
      </c>
      <c r="D26">
        <v>786</v>
      </c>
      <c r="E26">
        <v>807</v>
      </c>
      <c r="F26">
        <v>849</v>
      </c>
      <c r="G26">
        <v>893</v>
      </c>
      <c r="H26">
        <v>899</v>
      </c>
      <c r="I26">
        <v>929</v>
      </c>
      <c r="J26">
        <v>935</v>
      </c>
      <c r="K26">
        <v>1071</v>
      </c>
      <c r="L26">
        <f>SUM(B26:K26)</f>
        <v>8625</v>
      </c>
      <c r="O26" t="s">
        <v>17</v>
      </c>
      <c r="P26">
        <v>1643</v>
      </c>
      <c r="Q26">
        <v>1677</v>
      </c>
      <c r="R26">
        <v>1862</v>
      </c>
      <c r="S26">
        <v>1881</v>
      </c>
      <c r="T26">
        <v>1906</v>
      </c>
      <c r="U26">
        <v>1915</v>
      </c>
      <c r="V26">
        <v>1924</v>
      </c>
      <c r="W26">
        <v>1936</v>
      </c>
      <c r="X26">
        <v>1972</v>
      </c>
      <c r="Y26">
        <v>2006</v>
      </c>
      <c r="Z26">
        <f>SUM(P26:Y26)</f>
        <v>18722</v>
      </c>
    </row>
    <row r="27" spans="1:26" x14ac:dyDescent="0.35">
      <c r="A27" t="s">
        <v>18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f>SUM(B27:K27)</f>
        <v>1000</v>
      </c>
      <c r="O27" t="s">
        <v>18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f>SUM(P27:Y27)</f>
        <v>1000</v>
      </c>
    </row>
    <row r="28" spans="1:26" x14ac:dyDescent="0.35">
      <c r="A28" t="s">
        <v>19</v>
      </c>
      <c r="B28">
        <v>158</v>
      </c>
      <c r="C28">
        <v>179</v>
      </c>
      <c r="D28">
        <v>163</v>
      </c>
      <c r="E28">
        <v>162</v>
      </c>
      <c r="F28">
        <v>174</v>
      </c>
      <c r="G28">
        <v>187</v>
      </c>
      <c r="H28">
        <v>184</v>
      </c>
      <c r="I28">
        <v>192</v>
      </c>
      <c r="J28">
        <v>181</v>
      </c>
      <c r="K28">
        <v>207</v>
      </c>
      <c r="L28">
        <f>SUM(B28:K28)</f>
        <v>1787</v>
      </c>
      <c r="O28" t="s">
        <v>19</v>
      </c>
      <c r="P28">
        <v>150</v>
      </c>
      <c r="Q28">
        <v>151</v>
      </c>
      <c r="R28">
        <v>147</v>
      </c>
      <c r="S28">
        <v>175</v>
      </c>
      <c r="T28">
        <v>162</v>
      </c>
      <c r="U28">
        <v>157</v>
      </c>
      <c r="V28">
        <v>158</v>
      </c>
      <c r="W28">
        <v>158</v>
      </c>
      <c r="X28">
        <v>168</v>
      </c>
      <c r="Y28">
        <v>167</v>
      </c>
      <c r="Z28">
        <f>SUM(P28:Y28)</f>
        <v>1593</v>
      </c>
    </row>
    <row r="29" spans="1:26" x14ac:dyDescent="0.35">
      <c r="A29" s="2" t="s">
        <v>8</v>
      </c>
      <c r="B29">
        <f>B27/B26</f>
        <v>0.14144271570014144</v>
      </c>
      <c r="C29">
        <f t="shared" ref="C29:L29" si="8">C27/C26</f>
        <v>0.13351134846461948</v>
      </c>
      <c r="D29">
        <f t="shared" si="8"/>
        <v>0.1272264631043257</v>
      </c>
      <c r="E29">
        <f t="shared" si="8"/>
        <v>0.12391573729863693</v>
      </c>
      <c r="F29">
        <f t="shared" si="8"/>
        <v>0.11778563015312132</v>
      </c>
      <c r="G29">
        <f t="shared" si="8"/>
        <v>0.11198208286674133</v>
      </c>
      <c r="H29">
        <f t="shared" si="8"/>
        <v>0.11123470522803114</v>
      </c>
      <c r="I29">
        <f t="shared" si="8"/>
        <v>0.10764262648008611</v>
      </c>
      <c r="J29">
        <f t="shared" si="8"/>
        <v>0.10695187165775401</v>
      </c>
      <c r="K29">
        <f t="shared" si="8"/>
        <v>9.3370681605975725E-2</v>
      </c>
      <c r="L29">
        <f t="shared" si="8"/>
        <v>0.11594202898550725</v>
      </c>
      <c r="O29" s="2" t="s">
        <v>8</v>
      </c>
      <c r="P29">
        <f>P27/P26</f>
        <v>6.0864272671941569E-2</v>
      </c>
      <c r="Q29">
        <f t="shared" ref="Q29:Z29" si="9">Q27/Q26</f>
        <v>5.9630292188431723E-2</v>
      </c>
      <c r="R29">
        <f t="shared" si="9"/>
        <v>5.3705692803437163E-2</v>
      </c>
      <c r="S29">
        <f t="shared" si="9"/>
        <v>5.3163211057947898E-2</v>
      </c>
      <c r="T29">
        <f t="shared" si="9"/>
        <v>5.2465897166841552E-2</v>
      </c>
      <c r="U29">
        <f t="shared" si="9"/>
        <v>5.2219321148825062E-2</v>
      </c>
      <c r="V29">
        <f t="shared" si="9"/>
        <v>5.1975051975051978E-2</v>
      </c>
      <c r="W29">
        <f t="shared" si="9"/>
        <v>5.1652892561983473E-2</v>
      </c>
      <c r="X29">
        <f t="shared" si="9"/>
        <v>5.0709939148073022E-2</v>
      </c>
      <c r="Y29">
        <f t="shared" si="9"/>
        <v>4.9850448654037885E-2</v>
      </c>
      <c r="Z29">
        <f t="shared" si="9"/>
        <v>5.3413096891357759E-2</v>
      </c>
    </row>
    <row r="30" spans="1:26" x14ac:dyDescent="0.35">
      <c r="A30" s="2" t="s">
        <v>9</v>
      </c>
      <c r="B30">
        <f>B28/B26</f>
        <v>0.22347949080622348</v>
      </c>
      <c r="C30">
        <f t="shared" ref="C30:L30" si="10">C28/C26</f>
        <v>0.2389853137516689</v>
      </c>
      <c r="D30">
        <f t="shared" si="10"/>
        <v>0.20737913486005088</v>
      </c>
      <c r="E30">
        <f t="shared" si="10"/>
        <v>0.20074349442379183</v>
      </c>
      <c r="F30">
        <f t="shared" si="10"/>
        <v>0.20494699646643111</v>
      </c>
      <c r="G30">
        <f t="shared" si="10"/>
        <v>0.20940649496080627</v>
      </c>
      <c r="H30">
        <f t="shared" si="10"/>
        <v>0.20467185761957732</v>
      </c>
      <c r="I30">
        <f t="shared" si="10"/>
        <v>0.20667384284176535</v>
      </c>
      <c r="J30">
        <f t="shared" si="10"/>
        <v>0.19358288770053475</v>
      </c>
      <c r="K30">
        <f t="shared" si="10"/>
        <v>0.19327731092436976</v>
      </c>
      <c r="L30">
        <f t="shared" si="10"/>
        <v>0.20718840579710146</v>
      </c>
      <c r="O30" s="2" t="s">
        <v>9</v>
      </c>
      <c r="P30">
        <f>P28/P26</f>
        <v>9.129640900791236E-2</v>
      </c>
      <c r="Q30">
        <f t="shared" ref="Q30:Z30" si="11">Q28/Q26</f>
        <v>9.00417412045319E-2</v>
      </c>
      <c r="R30">
        <f t="shared" si="11"/>
        <v>7.8947368421052627E-2</v>
      </c>
      <c r="S30">
        <f t="shared" si="11"/>
        <v>9.3035619351408819E-2</v>
      </c>
      <c r="T30">
        <f t="shared" si="11"/>
        <v>8.4994753410283314E-2</v>
      </c>
      <c r="U30">
        <f t="shared" si="11"/>
        <v>8.1984334203655349E-2</v>
      </c>
      <c r="V30">
        <f t="shared" si="11"/>
        <v>8.2120582120582125E-2</v>
      </c>
      <c r="W30">
        <f t="shared" si="11"/>
        <v>8.161157024793389E-2</v>
      </c>
      <c r="X30">
        <f t="shared" si="11"/>
        <v>8.5192697768762676E-2</v>
      </c>
      <c r="Y30">
        <f t="shared" si="11"/>
        <v>8.3250249252243266E-2</v>
      </c>
      <c r="Z30">
        <f t="shared" si="11"/>
        <v>8.5087063347932909E-2</v>
      </c>
    </row>
    <row r="31" spans="1:26" x14ac:dyDescent="0.35">
      <c r="L31" s="2">
        <f>AVERAGE(B29:K29)</f>
        <v>0.11750638625594334</v>
      </c>
      <c r="M31" s="2">
        <f>_xlfn.STDEV.S(B29:K29)</f>
        <v>1.424320508392541E-2</v>
      </c>
      <c r="W31" s="2" t="s">
        <v>37</v>
      </c>
      <c r="X31" s="2">
        <f>AVERAGE(P29:Y29)</f>
        <v>5.3623701937657142E-2</v>
      </c>
      <c r="Y31" s="2">
        <f>_xlfn.STDEV.S(P29:Y29)</f>
        <v>3.6722102467853343E-3</v>
      </c>
      <c r="Z31" s="2" t="s">
        <v>38</v>
      </c>
    </row>
    <row r="32" spans="1:26" x14ac:dyDescent="0.35">
      <c r="L32" s="2">
        <f>AVERAGE(B30:K30)</f>
        <v>0.20831468243552198</v>
      </c>
      <c r="M32" s="2">
        <f>_xlfn.STDEV.S(B30:K30)</f>
        <v>1.3745711994384679E-2</v>
      </c>
      <c r="X32" s="2">
        <f>AVERAGE(P30:Y30)</f>
        <v>8.5247532498836626E-2</v>
      </c>
      <c r="Y32" s="2">
        <f>_xlfn.STDEV.S(P30:Y30)</f>
        <v>4.6859394423945985E-3</v>
      </c>
    </row>
    <row r="34" spans="1:26" x14ac:dyDescent="0.35">
      <c r="A34" s="2" t="s">
        <v>13</v>
      </c>
      <c r="B34" t="s">
        <v>14</v>
      </c>
      <c r="O34" s="2" t="s">
        <v>13</v>
      </c>
      <c r="P34" t="s">
        <v>14</v>
      </c>
    </row>
    <row r="35" spans="1:26" x14ac:dyDescent="0.35">
      <c r="A35" s="2" t="s">
        <v>81</v>
      </c>
      <c r="B35">
        <v>3341</v>
      </c>
      <c r="O35" s="5">
        <v>395</v>
      </c>
    </row>
    <row r="36" spans="1:26" x14ac:dyDescent="0.35">
      <c r="A36" t="s">
        <v>16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O36" t="s">
        <v>16</v>
      </c>
      <c r="P36">
        <v>1</v>
      </c>
      <c r="Q36">
        <v>2</v>
      </c>
      <c r="R36">
        <v>3</v>
      </c>
      <c r="S36">
        <v>4</v>
      </c>
      <c r="T36">
        <v>5</v>
      </c>
      <c r="U36">
        <v>6</v>
      </c>
      <c r="V36">
        <v>7</v>
      </c>
      <c r="W36">
        <v>8</v>
      </c>
      <c r="X36">
        <v>9</v>
      </c>
      <c r="Y36">
        <v>10</v>
      </c>
    </row>
    <row r="37" spans="1:26" x14ac:dyDescent="0.35">
      <c r="A37" t="s">
        <v>17</v>
      </c>
      <c r="B37">
        <v>1526</v>
      </c>
      <c r="C37">
        <v>1663</v>
      </c>
      <c r="D37">
        <v>1733</v>
      </c>
      <c r="E37">
        <v>1882</v>
      </c>
      <c r="F37">
        <v>1861</v>
      </c>
      <c r="G37">
        <v>1890</v>
      </c>
      <c r="H37">
        <v>1894</v>
      </c>
      <c r="I37">
        <v>1938</v>
      </c>
      <c r="J37">
        <v>2006</v>
      </c>
      <c r="K37">
        <v>2324</v>
      </c>
      <c r="L37">
        <f>SUM(B37:K37)</f>
        <v>18717</v>
      </c>
      <c r="O37" t="s">
        <v>17</v>
      </c>
      <c r="P37">
        <v>6909</v>
      </c>
      <c r="Q37">
        <v>7077</v>
      </c>
      <c r="R37">
        <v>7607</v>
      </c>
      <c r="S37">
        <v>7679</v>
      </c>
      <c r="T37">
        <v>7743</v>
      </c>
      <c r="U37">
        <v>7889</v>
      </c>
      <c r="V37">
        <v>8183</v>
      </c>
      <c r="W37">
        <v>8392</v>
      </c>
      <c r="X37">
        <v>9011</v>
      </c>
      <c r="Y37">
        <v>9372</v>
      </c>
      <c r="Z37">
        <f>SUM(P37:Y37)</f>
        <v>79862</v>
      </c>
    </row>
    <row r="38" spans="1:26" x14ac:dyDescent="0.35">
      <c r="A38" t="s">
        <v>18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f>SUM(B38:K38)</f>
        <v>1000</v>
      </c>
      <c r="O38" t="s">
        <v>18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f>SUM(P38:Y38)</f>
        <v>1000</v>
      </c>
    </row>
    <row r="39" spans="1:26" x14ac:dyDescent="0.35">
      <c r="A39" t="s">
        <v>19</v>
      </c>
      <c r="B39">
        <v>171</v>
      </c>
      <c r="C39">
        <v>169</v>
      </c>
      <c r="D39">
        <v>173</v>
      </c>
      <c r="E39">
        <v>194</v>
      </c>
      <c r="F39">
        <v>200</v>
      </c>
      <c r="G39">
        <v>176</v>
      </c>
      <c r="H39">
        <v>182</v>
      </c>
      <c r="I39">
        <v>184</v>
      </c>
      <c r="J39">
        <v>185</v>
      </c>
      <c r="K39">
        <v>204</v>
      </c>
      <c r="L39">
        <f>SUM(B39:K39)</f>
        <v>1838</v>
      </c>
      <c r="O39" t="s">
        <v>19</v>
      </c>
      <c r="P39">
        <v>176</v>
      </c>
      <c r="Q39">
        <v>201</v>
      </c>
      <c r="R39">
        <v>210</v>
      </c>
      <c r="S39">
        <v>201</v>
      </c>
      <c r="T39">
        <v>197</v>
      </c>
      <c r="U39">
        <v>209</v>
      </c>
      <c r="V39">
        <v>180</v>
      </c>
      <c r="W39">
        <v>225</v>
      </c>
      <c r="X39">
        <v>224</v>
      </c>
      <c r="Y39">
        <v>215</v>
      </c>
      <c r="Z39">
        <f>SUM(P39:Y39)</f>
        <v>2038</v>
      </c>
    </row>
    <row r="40" spans="1:26" x14ac:dyDescent="0.35">
      <c r="A40" s="2" t="s">
        <v>8</v>
      </c>
      <c r="B40">
        <f>B38/B37</f>
        <v>6.5530799475753604E-2</v>
      </c>
      <c r="C40">
        <f t="shared" ref="C40:L40" si="12">C38/C37</f>
        <v>6.0132291040288638E-2</v>
      </c>
      <c r="D40">
        <f t="shared" si="12"/>
        <v>5.770340450086555E-2</v>
      </c>
      <c r="E40">
        <f t="shared" si="12"/>
        <v>5.3134962805526036E-2</v>
      </c>
      <c r="F40">
        <f t="shared" si="12"/>
        <v>5.3734551316496508E-2</v>
      </c>
      <c r="G40">
        <f t="shared" si="12"/>
        <v>5.2910052910052907E-2</v>
      </c>
      <c r="H40">
        <f t="shared" si="12"/>
        <v>5.2798310454065467E-2</v>
      </c>
      <c r="I40">
        <f t="shared" si="12"/>
        <v>5.159958720330237E-2</v>
      </c>
      <c r="J40">
        <f t="shared" si="12"/>
        <v>4.9850448654037885E-2</v>
      </c>
      <c r="K40">
        <f t="shared" si="12"/>
        <v>4.3029259896729774E-2</v>
      </c>
      <c r="L40">
        <f t="shared" si="12"/>
        <v>5.3427365496607364E-2</v>
      </c>
      <c r="O40" s="2" t="s">
        <v>8</v>
      </c>
      <c r="P40">
        <f>P38/P37</f>
        <v>1.4473874656245478E-2</v>
      </c>
      <c r="Q40">
        <f t="shared" ref="Q40:Z40" si="13">Q38/Q37</f>
        <v>1.4130281192595733E-2</v>
      </c>
      <c r="R40">
        <f t="shared" si="13"/>
        <v>1.3145786775338505E-2</v>
      </c>
      <c r="S40">
        <f t="shared" si="13"/>
        <v>1.3022528975126969E-2</v>
      </c>
      <c r="T40">
        <f t="shared" si="13"/>
        <v>1.2914890869172156E-2</v>
      </c>
      <c r="U40">
        <f t="shared" si="13"/>
        <v>1.2675877804537964E-2</v>
      </c>
      <c r="V40">
        <f t="shared" si="13"/>
        <v>1.2220457045093487E-2</v>
      </c>
      <c r="W40">
        <f t="shared" si="13"/>
        <v>1.1916110581506196E-2</v>
      </c>
      <c r="X40">
        <f t="shared" si="13"/>
        <v>1.1097547442015314E-2</v>
      </c>
      <c r="Y40">
        <f t="shared" si="13"/>
        <v>1.0670081092616303E-2</v>
      </c>
      <c r="Z40">
        <f t="shared" si="13"/>
        <v>1.2521599759585285E-2</v>
      </c>
    </row>
    <row r="41" spans="1:26" x14ac:dyDescent="0.35">
      <c r="A41" s="2" t="s">
        <v>9</v>
      </c>
      <c r="B41">
        <f>B39/B37</f>
        <v>0.11205766710353866</v>
      </c>
      <c r="C41">
        <f t="shared" ref="C41:L41" si="14">C39/C37</f>
        <v>0.10162357185808779</v>
      </c>
      <c r="D41">
        <f t="shared" si="14"/>
        <v>9.9826889786497397E-2</v>
      </c>
      <c r="E41">
        <f t="shared" si="14"/>
        <v>0.10308182784272051</v>
      </c>
      <c r="F41">
        <f t="shared" si="14"/>
        <v>0.10746910263299302</v>
      </c>
      <c r="G41">
        <f t="shared" si="14"/>
        <v>9.3121693121693119E-2</v>
      </c>
      <c r="H41">
        <f t="shared" si="14"/>
        <v>9.6092925026399156E-2</v>
      </c>
      <c r="I41">
        <f t="shared" si="14"/>
        <v>9.4943240454076372E-2</v>
      </c>
      <c r="J41">
        <f t="shared" si="14"/>
        <v>9.2223330009970086E-2</v>
      </c>
      <c r="K41">
        <f t="shared" si="14"/>
        <v>8.7779690189328741E-2</v>
      </c>
      <c r="L41">
        <f t="shared" si="14"/>
        <v>9.8199497782764336E-2</v>
      </c>
      <c r="O41" s="2" t="s">
        <v>9</v>
      </c>
      <c r="P41">
        <f>P39/P37</f>
        <v>2.547401939499204E-2</v>
      </c>
      <c r="Q41">
        <f t="shared" ref="Q41:Z41" si="15">Q39/Q37</f>
        <v>2.8401865197117421E-2</v>
      </c>
      <c r="R41">
        <f t="shared" si="15"/>
        <v>2.7606152228210858E-2</v>
      </c>
      <c r="S41">
        <f t="shared" si="15"/>
        <v>2.6175283240005211E-2</v>
      </c>
      <c r="T41">
        <f t="shared" si="15"/>
        <v>2.5442335012269147E-2</v>
      </c>
      <c r="U41">
        <f t="shared" si="15"/>
        <v>2.6492584611484345E-2</v>
      </c>
      <c r="V41">
        <f t="shared" si="15"/>
        <v>2.1996822681168277E-2</v>
      </c>
      <c r="W41">
        <f t="shared" si="15"/>
        <v>2.6811248808388942E-2</v>
      </c>
      <c r="X41">
        <f t="shared" si="15"/>
        <v>2.4858506270114305E-2</v>
      </c>
      <c r="Y41">
        <f t="shared" si="15"/>
        <v>2.2940674349125053E-2</v>
      </c>
      <c r="Z41">
        <f t="shared" si="15"/>
        <v>2.551902031003481E-2</v>
      </c>
    </row>
    <row r="42" spans="1:26" x14ac:dyDescent="0.35">
      <c r="L42" s="2">
        <f>AVERAGE(B40:K40)</f>
        <v>5.4042366825711875E-2</v>
      </c>
      <c r="M42" s="2">
        <f>_xlfn.STDEV.S(B40:K40)</f>
        <v>6.0649290233694602E-3</v>
      </c>
      <c r="W42" s="2" t="s">
        <v>37</v>
      </c>
      <c r="X42" s="2">
        <f>AVERAGE(P40:Y40)</f>
        <v>1.2626743643424813E-2</v>
      </c>
      <c r="Y42" s="2">
        <f>_xlfn.STDEV.S(P40:Y40)</f>
        <v>1.2028230885056071E-3</v>
      </c>
      <c r="Z42" s="2" t="s">
        <v>38</v>
      </c>
    </row>
    <row r="43" spans="1:26" x14ac:dyDescent="0.35">
      <c r="L43" s="2">
        <f>AVERAGE(B41:K41)</f>
        <v>9.8821993802530497E-2</v>
      </c>
      <c r="M43" s="2">
        <f>_xlfn.STDEV.S(B41:K41)</f>
        <v>7.4343137257445787E-3</v>
      </c>
      <c r="X43" s="2">
        <f>AVERAGE(P41:Y41)</f>
        <v>2.561994917928756E-2</v>
      </c>
      <c r="Y43" s="2">
        <f>_xlfn.STDEV.S(P41:Y41)</f>
        <v>1.9751607371931057E-3</v>
      </c>
    </row>
    <row r="45" spans="1:26" x14ac:dyDescent="0.35">
      <c r="A45" s="2" t="s">
        <v>13</v>
      </c>
      <c r="B45" t="s">
        <v>14</v>
      </c>
      <c r="O45" s="2" t="s">
        <v>13</v>
      </c>
      <c r="P45" t="s">
        <v>14</v>
      </c>
    </row>
    <row r="46" spans="1:26" x14ac:dyDescent="0.35">
      <c r="A46" s="2" t="s">
        <v>83</v>
      </c>
      <c r="B46">
        <v>6955</v>
      </c>
      <c r="O46" s="5">
        <v>410</v>
      </c>
    </row>
    <row r="47" spans="1:26" x14ac:dyDescent="0.35">
      <c r="A47" t="s">
        <v>16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O47" t="s">
        <v>16</v>
      </c>
      <c r="P47">
        <v>1</v>
      </c>
      <c r="Q47">
        <v>2</v>
      </c>
      <c r="R47">
        <v>3</v>
      </c>
      <c r="S47">
        <v>4</v>
      </c>
      <c r="T47">
        <v>5</v>
      </c>
      <c r="U47">
        <v>6</v>
      </c>
      <c r="V47">
        <v>7</v>
      </c>
      <c r="W47">
        <v>8</v>
      </c>
      <c r="X47">
        <v>9</v>
      </c>
      <c r="Y47">
        <v>10</v>
      </c>
    </row>
    <row r="48" spans="1:26" x14ac:dyDescent="0.35">
      <c r="A48" t="s">
        <v>17</v>
      </c>
      <c r="B48">
        <v>4315</v>
      </c>
      <c r="C48">
        <v>4551</v>
      </c>
      <c r="D48">
        <v>4621</v>
      </c>
      <c r="E48">
        <v>4636</v>
      </c>
      <c r="F48">
        <v>4820</v>
      </c>
      <c r="G48">
        <v>4902</v>
      </c>
      <c r="H48">
        <v>5174</v>
      </c>
      <c r="I48">
        <v>5269</v>
      </c>
      <c r="J48">
        <v>5747</v>
      </c>
      <c r="K48">
        <v>5779</v>
      </c>
      <c r="L48">
        <f>SUM(B48:K48)</f>
        <v>49814</v>
      </c>
      <c r="O48" t="s">
        <v>17</v>
      </c>
      <c r="P48">
        <v>21523</v>
      </c>
      <c r="Q48">
        <v>23613</v>
      </c>
      <c r="R48">
        <v>23867</v>
      </c>
      <c r="S48">
        <v>24102</v>
      </c>
      <c r="T48">
        <v>24168</v>
      </c>
      <c r="U48">
        <v>24897</v>
      </c>
      <c r="V48">
        <v>24804</v>
      </c>
      <c r="W48">
        <v>25117</v>
      </c>
      <c r="X48">
        <v>25516</v>
      </c>
      <c r="Y48">
        <v>26676</v>
      </c>
      <c r="Z48">
        <f>SUM(P48:Y48)</f>
        <v>244283</v>
      </c>
    </row>
    <row r="49" spans="1:26" x14ac:dyDescent="0.35">
      <c r="A49" t="s">
        <v>18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f>SUM(B49:K49)</f>
        <v>1000</v>
      </c>
      <c r="O49" t="s">
        <v>18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f>SUM(P49:Y49)</f>
        <v>1000</v>
      </c>
    </row>
    <row r="50" spans="1:26" x14ac:dyDescent="0.35">
      <c r="A50" t="s">
        <v>19</v>
      </c>
      <c r="B50">
        <v>188</v>
      </c>
      <c r="C50">
        <v>199</v>
      </c>
      <c r="D50">
        <v>225</v>
      </c>
      <c r="E50">
        <v>197</v>
      </c>
      <c r="F50">
        <v>189</v>
      </c>
      <c r="G50">
        <v>211</v>
      </c>
      <c r="H50">
        <v>203</v>
      </c>
      <c r="I50">
        <v>207</v>
      </c>
      <c r="J50">
        <v>229</v>
      </c>
      <c r="K50">
        <v>218</v>
      </c>
      <c r="L50">
        <f>SUM(B50:K50)</f>
        <v>2066</v>
      </c>
      <c r="O50" t="s">
        <v>19</v>
      </c>
      <c r="P50">
        <v>209</v>
      </c>
      <c r="Q50">
        <v>205</v>
      </c>
      <c r="R50">
        <v>226</v>
      </c>
      <c r="S50">
        <v>207</v>
      </c>
      <c r="T50">
        <v>240</v>
      </c>
      <c r="U50">
        <v>247</v>
      </c>
      <c r="V50">
        <v>216</v>
      </c>
      <c r="W50">
        <v>233</v>
      </c>
      <c r="X50">
        <v>237</v>
      </c>
      <c r="Y50">
        <v>208</v>
      </c>
      <c r="Z50">
        <f>SUM(P50:Y50)</f>
        <v>2228</v>
      </c>
    </row>
    <row r="51" spans="1:26" x14ac:dyDescent="0.35">
      <c r="A51" s="2" t="s">
        <v>8</v>
      </c>
      <c r="B51">
        <f>B49/B48</f>
        <v>2.3174971031286212E-2</v>
      </c>
      <c r="C51">
        <f t="shared" ref="C51:L51" si="16">C49/C48</f>
        <v>2.1973192704900023E-2</v>
      </c>
      <c r="D51">
        <f t="shared" si="16"/>
        <v>2.1640337589266392E-2</v>
      </c>
      <c r="E51">
        <f t="shared" si="16"/>
        <v>2.1570319240724764E-2</v>
      </c>
      <c r="F51">
        <f t="shared" si="16"/>
        <v>2.0746887966804978E-2</v>
      </c>
      <c r="G51">
        <f t="shared" si="16"/>
        <v>2.0399836801305589E-2</v>
      </c>
      <c r="H51">
        <f t="shared" si="16"/>
        <v>1.9327406262079627E-2</v>
      </c>
      <c r="I51">
        <f t="shared" si="16"/>
        <v>1.8978933383943821E-2</v>
      </c>
      <c r="J51">
        <f t="shared" si="16"/>
        <v>1.7400382808421787E-2</v>
      </c>
      <c r="K51">
        <f t="shared" si="16"/>
        <v>1.7304031839418584E-2</v>
      </c>
      <c r="L51">
        <f t="shared" si="16"/>
        <v>2.0074677801421286E-2</v>
      </c>
      <c r="O51" s="2" t="s">
        <v>8</v>
      </c>
      <c r="P51">
        <f>P49/P48</f>
        <v>4.6461924452910839E-3</v>
      </c>
      <c r="Q51">
        <f t="shared" ref="Q51:Z51" si="17">Q49/Q48</f>
        <v>4.2349553212213615E-3</v>
      </c>
      <c r="R51">
        <f t="shared" si="17"/>
        <v>4.1898856161226797E-3</v>
      </c>
      <c r="S51">
        <f t="shared" si="17"/>
        <v>4.1490332752468677E-3</v>
      </c>
      <c r="T51">
        <f t="shared" si="17"/>
        <v>4.1377027474346247E-3</v>
      </c>
      <c r="U51">
        <f t="shared" si="17"/>
        <v>4.0165481784954007E-3</v>
      </c>
      <c r="V51">
        <f t="shared" si="17"/>
        <v>4.0316078051927107E-3</v>
      </c>
      <c r="W51">
        <f t="shared" si="17"/>
        <v>3.981367201496994E-3</v>
      </c>
      <c r="X51">
        <f t="shared" si="17"/>
        <v>3.919109578303809E-3</v>
      </c>
      <c r="Y51">
        <f t="shared" si="17"/>
        <v>3.748687959214275E-3</v>
      </c>
      <c r="Z51">
        <f t="shared" si="17"/>
        <v>4.0936127360479448E-3</v>
      </c>
    </row>
    <row r="52" spans="1:26" x14ac:dyDescent="0.35">
      <c r="A52" s="2" t="s">
        <v>9</v>
      </c>
      <c r="B52">
        <f>B50/B48</f>
        <v>4.3568945538818078E-2</v>
      </c>
      <c r="C52">
        <f t="shared" ref="C52:L52" si="18">C50/C48</f>
        <v>4.3726653482751045E-2</v>
      </c>
      <c r="D52">
        <f t="shared" si="18"/>
        <v>4.8690759575849382E-2</v>
      </c>
      <c r="E52">
        <f t="shared" si="18"/>
        <v>4.2493528904227786E-2</v>
      </c>
      <c r="F52">
        <f t="shared" si="18"/>
        <v>3.921161825726141E-2</v>
      </c>
      <c r="G52">
        <f t="shared" si="18"/>
        <v>4.3043655650754797E-2</v>
      </c>
      <c r="H52">
        <f t="shared" si="18"/>
        <v>3.9234634712021647E-2</v>
      </c>
      <c r="I52">
        <f t="shared" si="18"/>
        <v>3.9286392104763715E-2</v>
      </c>
      <c r="J52">
        <f t="shared" si="18"/>
        <v>3.9846876631285888E-2</v>
      </c>
      <c r="K52">
        <f t="shared" si="18"/>
        <v>3.7722789409932511E-2</v>
      </c>
      <c r="L52">
        <f t="shared" si="18"/>
        <v>4.1474284337736381E-2</v>
      </c>
      <c r="O52" s="2" t="s">
        <v>9</v>
      </c>
      <c r="P52">
        <f>P50/P48</f>
        <v>9.7105422106583648E-3</v>
      </c>
      <c r="Q52">
        <f t="shared" ref="Q52:Z52" si="19">Q50/Q48</f>
        <v>8.6816584085037899E-3</v>
      </c>
      <c r="R52">
        <f t="shared" si="19"/>
        <v>9.4691414924372563E-3</v>
      </c>
      <c r="S52">
        <f t="shared" si="19"/>
        <v>8.5884988797610157E-3</v>
      </c>
      <c r="T52">
        <f t="shared" si="19"/>
        <v>9.9304865938430985E-3</v>
      </c>
      <c r="U52">
        <f t="shared" si="19"/>
        <v>9.92087400088364E-3</v>
      </c>
      <c r="V52">
        <f t="shared" si="19"/>
        <v>8.708272859216255E-3</v>
      </c>
      <c r="W52">
        <f t="shared" si="19"/>
        <v>9.2765855794879962E-3</v>
      </c>
      <c r="X52">
        <f t="shared" si="19"/>
        <v>9.2882897005800279E-3</v>
      </c>
      <c r="Y52">
        <f t="shared" si="19"/>
        <v>7.7972709551656916E-3</v>
      </c>
      <c r="Z52">
        <f t="shared" si="19"/>
        <v>9.1205691759148194E-3</v>
      </c>
    </row>
    <row r="53" spans="1:26" x14ac:dyDescent="0.35">
      <c r="L53" s="2">
        <f>AVERAGE(B51:K51)</f>
        <v>2.0251629962815178E-2</v>
      </c>
      <c r="M53" s="2">
        <f>_xlfn.STDEV.S(B51:K51)</f>
        <v>1.9645833140850481E-3</v>
      </c>
      <c r="W53" s="2" t="s">
        <v>37</v>
      </c>
      <c r="X53" s="2">
        <f>AVERAGE(P51:Y51)</f>
        <v>4.1055090128019811E-3</v>
      </c>
      <c r="Y53" s="2">
        <f>_xlfn.STDEV.S(P51:Y51)</f>
        <v>2.3804708950492777E-4</v>
      </c>
      <c r="Z53" s="2" t="s">
        <v>38</v>
      </c>
    </row>
    <row r="54" spans="1:26" x14ac:dyDescent="0.35">
      <c r="L54" s="2">
        <f>AVERAGE(B52:K52)</f>
        <v>4.1682585426766623E-2</v>
      </c>
      <c r="M54" s="2">
        <f>_xlfn.STDEV.S(B52:K52)</f>
        <v>3.2702516083920243E-3</v>
      </c>
      <c r="X54" s="2">
        <f>AVERAGE(P52:Y52)</f>
        <v>9.1371620680537127E-3</v>
      </c>
      <c r="Y54" s="2">
        <f>_xlfn.STDEV.S(P52:Y52)</f>
        <v>6.841532337929704E-4</v>
      </c>
    </row>
    <row r="56" spans="1:26" x14ac:dyDescent="0.35">
      <c r="A56" s="2" t="s">
        <v>13</v>
      </c>
      <c r="B56" t="s">
        <v>14</v>
      </c>
    </row>
    <row r="57" spans="1:26" x14ac:dyDescent="0.35">
      <c r="A57" s="5" t="s">
        <v>131</v>
      </c>
    </row>
    <row r="58" spans="1:26" x14ac:dyDescent="0.35">
      <c r="A58" t="s">
        <v>16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</row>
    <row r="59" spans="1:26" x14ac:dyDescent="0.35">
      <c r="A59" t="s">
        <v>17</v>
      </c>
      <c r="B59">
        <v>6312</v>
      </c>
      <c r="C59">
        <v>6733</v>
      </c>
      <c r="D59">
        <v>7093</v>
      </c>
      <c r="E59">
        <v>7289</v>
      </c>
      <c r="F59">
        <v>7373</v>
      </c>
      <c r="G59">
        <v>7613</v>
      </c>
      <c r="H59">
        <v>7696</v>
      </c>
      <c r="I59">
        <v>7785</v>
      </c>
      <c r="J59">
        <v>8014</v>
      </c>
      <c r="K59">
        <v>8264</v>
      </c>
      <c r="L59">
        <f>SUM(B59:K59)</f>
        <v>74172</v>
      </c>
    </row>
    <row r="60" spans="1:26" x14ac:dyDescent="0.35">
      <c r="A60" t="s">
        <v>18</v>
      </c>
      <c r="B60"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f>SUM(B60:K60)</f>
        <v>1000</v>
      </c>
    </row>
    <row r="61" spans="1:26" x14ac:dyDescent="0.35">
      <c r="A61" t="s">
        <v>19</v>
      </c>
      <c r="L61">
        <f>SUM(B61:K61)</f>
        <v>0</v>
      </c>
    </row>
    <row r="62" spans="1:26" x14ac:dyDescent="0.35">
      <c r="A62" s="2" t="s">
        <v>8</v>
      </c>
      <c r="B62">
        <f>B60/B59</f>
        <v>1.5842839036755388E-2</v>
      </c>
      <c r="C62">
        <f t="shared" ref="C62:L62" si="20">C60/C59</f>
        <v>1.4852220406950839E-2</v>
      </c>
      <c r="D62">
        <f t="shared" si="20"/>
        <v>1.4098406880022557E-2</v>
      </c>
      <c r="E62">
        <f t="shared" si="20"/>
        <v>1.3719303059404582E-2</v>
      </c>
      <c r="F62">
        <f t="shared" si="20"/>
        <v>1.3563000135630001E-2</v>
      </c>
      <c r="G62">
        <f t="shared" si="20"/>
        <v>1.3135426244581637E-2</v>
      </c>
      <c r="H62">
        <f t="shared" si="20"/>
        <v>1.2993762993762994E-2</v>
      </c>
      <c r="I62">
        <f t="shared" si="20"/>
        <v>1.2845215157353885E-2</v>
      </c>
      <c r="J62">
        <f t="shared" si="20"/>
        <v>1.2478163214374845E-2</v>
      </c>
      <c r="K62">
        <f t="shared" si="20"/>
        <v>1.2100677637947725E-2</v>
      </c>
      <c r="L62">
        <f t="shared" si="20"/>
        <v>1.3482176562584264E-2</v>
      </c>
    </row>
    <row r="63" spans="1:26" x14ac:dyDescent="0.35">
      <c r="A63" s="2" t="s">
        <v>9</v>
      </c>
      <c r="B63">
        <f>B61/B59</f>
        <v>0</v>
      </c>
      <c r="C63">
        <f t="shared" ref="C63:L63" si="21">C61/C59</f>
        <v>0</v>
      </c>
      <c r="D63">
        <f t="shared" si="21"/>
        <v>0</v>
      </c>
      <c r="E63">
        <f t="shared" si="21"/>
        <v>0</v>
      </c>
      <c r="F63">
        <f t="shared" si="21"/>
        <v>0</v>
      </c>
      <c r="G63">
        <f t="shared" si="21"/>
        <v>0</v>
      </c>
      <c r="H63">
        <f t="shared" si="21"/>
        <v>0</v>
      </c>
      <c r="I63">
        <f t="shared" si="21"/>
        <v>0</v>
      </c>
      <c r="J63">
        <f t="shared" si="21"/>
        <v>0</v>
      </c>
      <c r="K63">
        <f t="shared" si="21"/>
        <v>0</v>
      </c>
      <c r="L63">
        <f t="shared" si="21"/>
        <v>0</v>
      </c>
    </row>
    <row r="64" spans="1:26" x14ac:dyDescent="0.35">
      <c r="L64" s="2">
        <f>AVERAGE(B62:K62)</f>
        <v>1.3562901476678445E-2</v>
      </c>
      <c r="M64" s="2">
        <f>_xlfn.STDEV.S(B62:K62)</f>
        <v>1.1307897474099396E-3</v>
      </c>
    </row>
    <row r="65" spans="1:13" x14ac:dyDescent="0.35">
      <c r="L65" s="2">
        <f>AVERAGE(B63:K63)</f>
        <v>0</v>
      </c>
      <c r="M65" s="2">
        <f>_xlfn.STDEV.S(B63:K63)</f>
        <v>0</v>
      </c>
    </row>
    <row r="67" spans="1:13" x14ac:dyDescent="0.35">
      <c r="A67" s="2" t="s">
        <v>13</v>
      </c>
      <c r="B67" t="s">
        <v>14</v>
      </c>
    </row>
    <row r="68" spans="1:13" x14ac:dyDescent="0.35">
      <c r="A68" s="5" t="s">
        <v>132</v>
      </c>
    </row>
    <row r="69" spans="1:13" x14ac:dyDescent="0.35">
      <c r="A69" t="s">
        <v>16</v>
      </c>
      <c r="B69">
        <v>1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  <c r="K69">
        <v>10</v>
      </c>
    </row>
    <row r="70" spans="1:13" x14ac:dyDescent="0.35">
      <c r="A70" t="s">
        <v>17</v>
      </c>
      <c r="B70">
        <v>7647</v>
      </c>
      <c r="C70">
        <v>7728</v>
      </c>
      <c r="D70">
        <v>8309</v>
      </c>
      <c r="E70">
        <v>8506</v>
      </c>
      <c r="F70">
        <v>8509</v>
      </c>
      <c r="G70">
        <v>8508</v>
      </c>
      <c r="H70">
        <v>8639</v>
      </c>
      <c r="I70">
        <v>8931</v>
      </c>
      <c r="J70">
        <v>9194</v>
      </c>
      <c r="K70">
        <v>9648</v>
      </c>
      <c r="L70">
        <f>SUM(B70:K70)</f>
        <v>85619</v>
      </c>
    </row>
    <row r="71" spans="1:13" x14ac:dyDescent="0.35">
      <c r="A71" t="s">
        <v>18</v>
      </c>
      <c r="B71">
        <v>100</v>
      </c>
      <c r="C71">
        <v>100</v>
      </c>
      <c r="D71">
        <v>100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f>SUM(B71:K71)</f>
        <v>1000</v>
      </c>
    </row>
    <row r="72" spans="1:13" x14ac:dyDescent="0.35">
      <c r="A72" t="s">
        <v>19</v>
      </c>
      <c r="L72">
        <f>SUM(B72:K72)</f>
        <v>0</v>
      </c>
    </row>
    <row r="73" spans="1:13" x14ac:dyDescent="0.35">
      <c r="A73" s="2" t="s">
        <v>8</v>
      </c>
      <c r="B73">
        <f>B71/B70</f>
        <v>1.3077023669412841E-2</v>
      </c>
      <c r="C73">
        <f t="shared" ref="C73:L73" si="22">C71/C70</f>
        <v>1.2939958592132506E-2</v>
      </c>
      <c r="D73">
        <f t="shared" si="22"/>
        <v>1.2035142616440005E-2</v>
      </c>
      <c r="E73">
        <f t="shared" si="22"/>
        <v>1.1756407241946862E-2</v>
      </c>
      <c r="F73">
        <f t="shared" si="22"/>
        <v>1.175226231049477E-2</v>
      </c>
      <c r="G73">
        <f t="shared" si="22"/>
        <v>1.1753643629525154E-2</v>
      </c>
      <c r="H73">
        <f t="shared" si="22"/>
        <v>1.1575413821044102E-2</v>
      </c>
      <c r="I73">
        <f t="shared" si="22"/>
        <v>1.1196954428395476E-2</v>
      </c>
      <c r="J73">
        <f t="shared" si="22"/>
        <v>1.0876658690450293E-2</v>
      </c>
      <c r="K73">
        <f t="shared" si="22"/>
        <v>1.0364842454394693E-2</v>
      </c>
      <c r="L73">
        <f t="shared" si="22"/>
        <v>1.1679650544855699E-2</v>
      </c>
    </row>
    <row r="74" spans="1:13" x14ac:dyDescent="0.35">
      <c r="A74" s="2" t="s">
        <v>9</v>
      </c>
      <c r="B74">
        <f>B72/B70</f>
        <v>0</v>
      </c>
      <c r="C74">
        <f t="shared" ref="C74:L74" si="23">C72/C70</f>
        <v>0</v>
      </c>
      <c r="D74">
        <f t="shared" si="23"/>
        <v>0</v>
      </c>
      <c r="E74">
        <f t="shared" si="23"/>
        <v>0</v>
      </c>
      <c r="F74">
        <f t="shared" si="23"/>
        <v>0</v>
      </c>
      <c r="G74">
        <f t="shared" si="23"/>
        <v>0</v>
      </c>
      <c r="H74">
        <f t="shared" si="23"/>
        <v>0</v>
      </c>
      <c r="I74">
        <f t="shared" si="23"/>
        <v>0</v>
      </c>
      <c r="J74">
        <f t="shared" si="23"/>
        <v>0</v>
      </c>
      <c r="K74">
        <f t="shared" si="23"/>
        <v>0</v>
      </c>
      <c r="L74">
        <f t="shared" si="23"/>
        <v>0</v>
      </c>
    </row>
    <row r="75" spans="1:13" x14ac:dyDescent="0.35">
      <c r="L75" s="2">
        <f>AVERAGE(B73:K73)</f>
        <v>1.173283074542367E-2</v>
      </c>
      <c r="M75" s="2">
        <f>_xlfn.STDEV.S(B73:K73)</f>
        <v>8.3487440192831462E-4</v>
      </c>
    </row>
    <row r="76" spans="1:13" x14ac:dyDescent="0.35">
      <c r="L76" s="2">
        <f>AVERAGE(B74:K74)</f>
        <v>0</v>
      </c>
      <c r="M76" s="2">
        <f>_xlfn.STDEV.S(B74:K74)</f>
        <v>0</v>
      </c>
    </row>
    <row r="78" spans="1:13" x14ac:dyDescent="0.35">
      <c r="A78" s="2" t="s">
        <v>13</v>
      </c>
      <c r="B78" t="s">
        <v>14</v>
      </c>
    </row>
    <row r="79" spans="1:13" x14ac:dyDescent="0.35">
      <c r="A79" s="2" t="s">
        <v>84</v>
      </c>
      <c r="B79">
        <v>17366</v>
      </c>
    </row>
    <row r="80" spans="1:13" x14ac:dyDescent="0.35">
      <c r="A80" t="s">
        <v>16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</row>
    <row r="81" spans="1:13" x14ac:dyDescent="0.35">
      <c r="A81" t="s">
        <v>17</v>
      </c>
      <c r="B81">
        <v>11306</v>
      </c>
      <c r="C81">
        <v>11388</v>
      </c>
      <c r="D81">
        <v>11556</v>
      </c>
      <c r="E81">
        <v>12317</v>
      </c>
      <c r="F81">
        <v>12804</v>
      </c>
      <c r="G81">
        <v>12893</v>
      </c>
      <c r="H81">
        <v>12968</v>
      </c>
      <c r="I81">
        <v>14033</v>
      </c>
      <c r="J81">
        <v>14270</v>
      </c>
      <c r="K81">
        <v>14218</v>
      </c>
      <c r="L81">
        <f>SUM(B81:K81)</f>
        <v>127753</v>
      </c>
    </row>
    <row r="82" spans="1:13" x14ac:dyDescent="0.35">
      <c r="A82" t="s">
        <v>18</v>
      </c>
      <c r="B82">
        <v>100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f>SUM(B82:K82)</f>
        <v>1000</v>
      </c>
    </row>
    <row r="83" spans="1:13" x14ac:dyDescent="0.35">
      <c r="A83" t="s">
        <v>19</v>
      </c>
      <c r="B83">
        <v>190</v>
      </c>
      <c r="C83">
        <v>195</v>
      </c>
      <c r="D83">
        <v>194</v>
      </c>
      <c r="E83">
        <v>194</v>
      </c>
      <c r="F83">
        <v>204</v>
      </c>
      <c r="G83">
        <v>203</v>
      </c>
      <c r="H83">
        <v>225</v>
      </c>
      <c r="I83">
        <v>204</v>
      </c>
      <c r="J83">
        <v>232</v>
      </c>
      <c r="K83">
        <v>240</v>
      </c>
      <c r="L83">
        <f>SUM(B83:K83)</f>
        <v>2081</v>
      </c>
    </row>
    <row r="84" spans="1:13" x14ac:dyDescent="0.35">
      <c r="A84" s="2" t="s">
        <v>8</v>
      </c>
      <c r="B84">
        <f>B82/B81</f>
        <v>8.8448611356801692E-3</v>
      </c>
      <c r="C84">
        <f t="shared" ref="C84:L84" si="24">C82/C81</f>
        <v>8.7811731647348089E-3</v>
      </c>
      <c r="D84">
        <f t="shared" si="24"/>
        <v>8.6535133264105234E-3</v>
      </c>
      <c r="E84">
        <f t="shared" si="24"/>
        <v>8.1188601120402697E-3</v>
      </c>
      <c r="F84">
        <f t="shared" si="24"/>
        <v>7.8100593564511094E-3</v>
      </c>
      <c r="G84">
        <f t="shared" si="24"/>
        <v>7.7561467462964398E-3</v>
      </c>
      <c r="H84">
        <f t="shared" si="24"/>
        <v>7.7112893275755705E-3</v>
      </c>
      <c r="I84">
        <f t="shared" si="24"/>
        <v>7.1260600014252124E-3</v>
      </c>
      <c r="J84">
        <f t="shared" si="24"/>
        <v>7.0077084793272598E-3</v>
      </c>
      <c r="K84">
        <f t="shared" si="24"/>
        <v>7.0333380222253484E-3</v>
      </c>
      <c r="L84">
        <f t="shared" si="24"/>
        <v>7.8276048311977011E-3</v>
      </c>
    </row>
    <row r="85" spans="1:13" x14ac:dyDescent="0.35">
      <c r="A85" s="2" t="s">
        <v>9</v>
      </c>
      <c r="B85">
        <f>B83/B81</f>
        <v>1.6805236157792322E-2</v>
      </c>
      <c r="C85">
        <f t="shared" ref="C85:L85" si="25">C83/C81</f>
        <v>1.7123287671232876E-2</v>
      </c>
      <c r="D85">
        <f t="shared" si="25"/>
        <v>1.6787815853236413E-2</v>
      </c>
      <c r="E85">
        <f t="shared" si="25"/>
        <v>1.5750588617358122E-2</v>
      </c>
      <c r="F85">
        <f t="shared" si="25"/>
        <v>1.5932521087160263E-2</v>
      </c>
      <c r="G85">
        <f t="shared" si="25"/>
        <v>1.5744977894981773E-2</v>
      </c>
      <c r="H85">
        <f t="shared" si="25"/>
        <v>1.7350400987045034E-2</v>
      </c>
      <c r="I85">
        <f t="shared" si="25"/>
        <v>1.4537162402907432E-2</v>
      </c>
      <c r="J85">
        <f t="shared" si="25"/>
        <v>1.6257883672039244E-2</v>
      </c>
      <c r="K85">
        <f t="shared" si="25"/>
        <v>1.6880011253340835E-2</v>
      </c>
      <c r="L85">
        <f t="shared" si="25"/>
        <v>1.6289245653722417E-2</v>
      </c>
    </row>
    <row r="86" spans="1:13" x14ac:dyDescent="0.35">
      <c r="L86" s="2">
        <f>AVERAGE(B84:K84)</f>
        <v>7.8843009672166699E-3</v>
      </c>
      <c r="M86" s="2">
        <f>_xlfn.STDEV.S(B84:K84)</f>
        <v>7.0656534306723243E-4</v>
      </c>
    </row>
    <row r="87" spans="1:13" x14ac:dyDescent="0.35">
      <c r="L87" s="2">
        <f>AVERAGE(B85:K85)</f>
        <v>1.6316988559709429E-2</v>
      </c>
      <c r="M87" s="2">
        <f>_xlfn.STDEV.S(B85:K85)</f>
        <v>8.4736277040473853E-4</v>
      </c>
    </row>
    <row r="89" spans="1:13" x14ac:dyDescent="0.35">
      <c r="A89" s="2" t="s">
        <v>13</v>
      </c>
      <c r="B89" t="s">
        <v>14</v>
      </c>
    </row>
    <row r="90" spans="1:13" x14ac:dyDescent="0.35">
      <c r="A90" s="5" t="s">
        <v>130</v>
      </c>
    </row>
    <row r="91" spans="1:13" x14ac:dyDescent="0.35">
      <c r="A91" t="s">
        <v>16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</row>
    <row r="92" spans="1:13" x14ac:dyDescent="0.35">
      <c r="A92" t="s">
        <v>17</v>
      </c>
      <c r="B92">
        <v>7604</v>
      </c>
      <c r="C92">
        <v>8023</v>
      </c>
      <c r="D92">
        <v>8613</v>
      </c>
      <c r="E92">
        <v>9223</v>
      </c>
      <c r="F92">
        <v>9345</v>
      </c>
      <c r="G92">
        <v>9360</v>
      </c>
      <c r="H92">
        <v>10413</v>
      </c>
      <c r="I92">
        <v>10417</v>
      </c>
      <c r="J92">
        <v>10637</v>
      </c>
      <c r="K92">
        <v>10872</v>
      </c>
      <c r="L92">
        <f>SUM(B92:K92)</f>
        <v>94507</v>
      </c>
    </row>
    <row r="93" spans="1:13" x14ac:dyDescent="0.35">
      <c r="A93" t="s">
        <v>18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>SUM(B93:K93)</f>
        <v>0</v>
      </c>
    </row>
    <row r="94" spans="1:13" x14ac:dyDescent="0.35">
      <c r="A94" t="s">
        <v>19</v>
      </c>
      <c r="B94">
        <v>100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f>SUM(B94:K94)</f>
        <v>1000</v>
      </c>
    </row>
    <row r="95" spans="1:13" x14ac:dyDescent="0.35">
      <c r="A95" s="2" t="s">
        <v>8</v>
      </c>
      <c r="B95">
        <f>B93/B92</f>
        <v>0</v>
      </c>
      <c r="C95">
        <f t="shared" ref="C95:L95" si="26">C93/C92</f>
        <v>0</v>
      </c>
      <c r="D95">
        <f t="shared" si="26"/>
        <v>0</v>
      </c>
      <c r="E95">
        <f t="shared" si="26"/>
        <v>0</v>
      </c>
      <c r="F95">
        <f t="shared" si="26"/>
        <v>0</v>
      </c>
      <c r="G95">
        <f t="shared" si="26"/>
        <v>0</v>
      </c>
      <c r="H95">
        <f t="shared" si="26"/>
        <v>0</v>
      </c>
      <c r="I95">
        <f t="shared" si="26"/>
        <v>0</v>
      </c>
      <c r="J95">
        <f t="shared" si="26"/>
        <v>0</v>
      </c>
      <c r="K95">
        <f t="shared" si="26"/>
        <v>0</v>
      </c>
      <c r="L95">
        <f t="shared" si="26"/>
        <v>0</v>
      </c>
    </row>
    <row r="96" spans="1:13" x14ac:dyDescent="0.35">
      <c r="A96" s="2" t="s">
        <v>9</v>
      </c>
      <c r="B96">
        <f>B94/B92</f>
        <v>1.3150973172014729E-2</v>
      </c>
      <c r="C96">
        <f t="shared" ref="C96:L96" si="27">C94/C92</f>
        <v>1.246416552411816E-2</v>
      </c>
      <c r="D96">
        <f t="shared" si="27"/>
        <v>1.1610356437942644E-2</v>
      </c>
      <c r="E96">
        <f t="shared" si="27"/>
        <v>1.0842459069717012E-2</v>
      </c>
      <c r="F96">
        <f t="shared" si="27"/>
        <v>1.0700909577314071E-2</v>
      </c>
      <c r="G96">
        <f t="shared" si="27"/>
        <v>1.0683760683760684E-2</v>
      </c>
      <c r="H96">
        <f t="shared" si="27"/>
        <v>9.6033803898972446E-3</v>
      </c>
      <c r="I96">
        <f t="shared" si="27"/>
        <v>9.5996928098300849E-3</v>
      </c>
      <c r="J96">
        <f t="shared" si="27"/>
        <v>9.4011469399266703E-3</v>
      </c>
      <c r="K96">
        <f t="shared" si="27"/>
        <v>9.19793966151582E-3</v>
      </c>
      <c r="L96">
        <f t="shared" si="27"/>
        <v>1.0581226787433735E-2</v>
      </c>
    </row>
    <row r="97" spans="12:13" x14ac:dyDescent="0.35">
      <c r="L97" s="2">
        <f>AVERAGE(B95:K95)</f>
        <v>0</v>
      </c>
      <c r="M97" s="2">
        <f>_xlfn.STDEV.S(B95:K95)</f>
        <v>0</v>
      </c>
    </row>
    <row r="98" spans="12:13" x14ac:dyDescent="0.35">
      <c r="L98" s="2">
        <f>AVERAGE(B96:K96)</f>
        <v>1.0725478426603711E-2</v>
      </c>
      <c r="M98" s="2">
        <f>_xlfn.STDEV.S(B96:K96)</f>
        <v>1.3465520154034029E-3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5"/>
  <sheetViews>
    <sheetView topLeftCell="A21" workbookViewId="0">
      <selection activeCell="F74" sqref="F74"/>
    </sheetView>
  </sheetViews>
  <sheetFormatPr defaultColWidth="9" defaultRowHeight="14.15" x14ac:dyDescent="0.35"/>
  <sheetData>
    <row r="1" spans="1:13" x14ac:dyDescent="0.35">
      <c r="A1" s="2" t="s">
        <v>13</v>
      </c>
      <c r="B1" t="s">
        <v>14</v>
      </c>
    </row>
    <row r="2" spans="1:13" x14ac:dyDescent="0.35">
      <c r="A2" s="2" t="s">
        <v>85</v>
      </c>
      <c r="B2">
        <v>257</v>
      </c>
    </row>
    <row r="3" spans="1:13" x14ac:dyDescent="0.35">
      <c r="A3" t="s">
        <v>16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3" x14ac:dyDescent="0.35">
      <c r="A4" t="s">
        <v>17</v>
      </c>
      <c r="B4">
        <v>185</v>
      </c>
      <c r="C4">
        <v>188</v>
      </c>
      <c r="D4">
        <v>196</v>
      </c>
      <c r="E4">
        <v>201</v>
      </c>
      <c r="F4">
        <v>206</v>
      </c>
      <c r="G4">
        <v>212</v>
      </c>
      <c r="H4">
        <v>212</v>
      </c>
      <c r="I4">
        <v>217</v>
      </c>
      <c r="J4">
        <v>219</v>
      </c>
      <c r="K4">
        <v>229</v>
      </c>
      <c r="L4">
        <f>SUM(B4:K4)</f>
        <v>2065</v>
      </c>
    </row>
    <row r="5" spans="1:13" x14ac:dyDescent="0.35">
      <c r="A5" t="s">
        <v>18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f>SUM(B5:K5)</f>
        <v>1000</v>
      </c>
    </row>
    <row r="6" spans="1:13" x14ac:dyDescent="0.35">
      <c r="A6" t="s">
        <v>19</v>
      </c>
      <c r="B6">
        <v>126</v>
      </c>
      <c r="C6">
        <v>124</v>
      </c>
      <c r="D6">
        <v>129</v>
      </c>
      <c r="E6">
        <v>137</v>
      </c>
      <c r="F6">
        <v>137</v>
      </c>
      <c r="G6">
        <v>138</v>
      </c>
      <c r="H6">
        <v>144</v>
      </c>
      <c r="I6">
        <v>144</v>
      </c>
      <c r="J6">
        <v>140</v>
      </c>
      <c r="K6">
        <v>140</v>
      </c>
      <c r="L6">
        <f>SUM(B6:K6)</f>
        <v>1359</v>
      </c>
    </row>
    <row r="7" spans="1:13" x14ac:dyDescent="0.35">
      <c r="A7" s="2" t="s">
        <v>8</v>
      </c>
      <c r="B7">
        <f>B5/B4</f>
        <v>0.54054054054054057</v>
      </c>
      <c r="C7">
        <f t="shared" ref="C7:L7" si="0">C5/C4</f>
        <v>0.53191489361702127</v>
      </c>
      <c r="D7">
        <f t="shared" si="0"/>
        <v>0.51020408163265307</v>
      </c>
      <c r="E7">
        <f t="shared" si="0"/>
        <v>0.49751243781094528</v>
      </c>
      <c r="F7">
        <f t="shared" si="0"/>
        <v>0.4854368932038835</v>
      </c>
      <c r="G7">
        <f t="shared" si="0"/>
        <v>0.47169811320754718</v>
      </c>
      <c r="H7">
        <f t="shared" si="0"/>
        <v>0.47169811320754718</v>
      </c>
      <c r="I7">
        <f t="shared" si="0"/>
        <v>0.46082949308755761</v>
      </c>
      <c r="J7">
        <f t="shared" si="0"/>
        <v>0.45662100456621002</v>
      </c>
      <c r="K7">
        <f t="shared" si="0"/>
        <v>0.4366812227074236</v>
      </c>
      <c r="L7">
        <f t="shared" si="0"/>
        <v>0.48426150121065376</v>
      </c>
    </row>
    <row r="8" spans="1:13" x14ac:dyDescent="0.35">
      <c r="A8" s="2" t="s">
        <v>9</v>
      </c>
      <c r="B8">
        <f>B6/B4</f>
        <v>0.68108108108108112</v>
      </c>
      <c r="C8">
        <f t="shared" ref="C8:L8" si="1">C6/C4</f>
        <v>0.65957446808510634</v>
      </c>
      <c r="D8">
        <f t="shared" si="1"/>
        <v>0.65816326530612246</v>
      </c>
      <c r="E8">
        <f t="shared" si="1"/>
        <v>0.68159203980099503</v>
      </c>
      <c r="F8">
        <f t="shared" si="1"/>
        <v>0.66504854368932043</v>
      </c>
      <c r="G8">
        <f t="shared" si="1"/>
        <v>0.65094339622641506</v>
      </c>
      <c r="H8">
        <f t="shared" si="1"/>
        <v>0.67924528301886788</v>
      </c>
      <c r="I8">
        <f t="shared" si="1"/>
        <v>0.66359447004608296</v>
      </c>
      <c r="J8">
        <f t="shared" si="1"/>
        <v>0.63926940639269403</v>
      </c>
      <c r="K8">
        <f t="shared" si="1"/>
        <v>0.611353711790393</v>
      </c>
      <c r="L8">
        <f t="shared" si="1"/>
        <v>0.65811138014527848</v>
      </c>
    </row>
    <row r="9" spans="1:13" x14ac:dyDescent="0.35">
      <c r="L9" s="2">
        <f>AVERAGE(B7:K7)</f>
        <v>0.48631367935813297</v>
      </c>
      <c r="M9" s="2">
        <f>_xlfn.STDEV.S(B7:K7)</f>
        <v>3.3563645127868434E-2</v>
      </c>
    </row>
    <row r="10" spans="1:13" x14ac:dyDescent="0.35">
      <c r="L10" s="2">
        <f>AVERAGE(B8:K8)</f>
        <v>0.6589865665437078</v>
      </c>
      <c r="M10" s="2">
        <f>_xlfn.STDEV.S(B8:K8)</f>
        <v>2.1579162343243335E-2</v>
      </c>
    </row>
    <row r="12" spans="1:13" x14ac:dyDescent="0.35">
      <c r="A12" s="2" t="s">
        <v>13</v>
      </c>
      <c r="B12" t="s">
        <v>14</v>
      </c>
    </row>
    <row r="13" spans="1:13" x14ac:dyDescent="0.35">
      <c r="A13" s="2" t="s">
        <v>86</v>
      </c>
      <c r="B13">
        <v>600</v>
      </c>
    </row>
    <row r="14" spans="1:13" x14ac:dyDescent="0.35">
      <c r="A14" t="s">
        <v>16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35">
      <c r="A15" t="s">
        <v>17</v>
      </c>
      <c r="B15">
        <v>295</v>
      </c>
      <c r="C15">
        <v>333</v>
      </c>
      <c r="D15">
        <v>348</v>
      </c>
      <c r="E15">
        <v>344</v>
      </c>
      <c r="F15">
        <v>350</v>
      </c>
      <c r="G15">
        <v>353</v>
      </c>
      <c r="H15">
        <v>379</v>
      </c>
      <c r="I15">
        <v>397</v>
      </c>
      <c r="J15">
        <v>427</v>
      </c>
      <c r="K15">
        <v>229</v>
      </c>
      <c r="L15">
        <f>SUM(B15:K15)</f>
        <v>3455</v>
      </c>
    </row>
    <row r="16" spans="1:13" x14ac:dyDescent="0.35">
      <c r="A16" t="s">
        <v>18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f>SUM(B16:K16)</f>
        <v>1000</v>
      </c>
    </row>
    <row r="17" spans="1:13" x14ac:dyDescent="0.35">
      <c r="A17" t="s">
        <v>19</v>
      </c>
      <c r="B17">
        <v>147</v>
      </c>
      <c r="C17">
        <v>144</v>
      </c>
      <c r="D17">
        <v>165</v>
      </c>
      <c r="E17">
        <v>146</v>
      </c>
      <c r="F17">
        <v>154</v>
      </c>
      <c r="G17">
        <v>141</v>
      </c>
      <c r="H17">
        <v>167</v>
      </c>
      <c r="I17">
        <v>166</v>
      </c>
      <c r="J17">
        <v>182</v>
      </c>
      <c r="K17">
        <v>140</v>
      </c>
      <c r="L17">
        <f>SUM(B17:K17)</f>
        <v>1552</v>
      </c>
    </row>
    <row r="18" spans="1:13" x14ac:dyDescent="0.35">
      <c r="A18" s="2" t="s">
        <v>8</v>
      </c>
      <c r="B18">
        <f>B16/B15</f>
        <v>0.33898305084745761</v>
      </c>
      <c r="C18">
        <f t="shared" ref="C18:L18" si="2">C16/C15</f>
        <v>0.3003003003003003</v>
      </c>
      <c r="D18">
        <f t="shared" si="2"/>
        <v>0.28735632183908044</v>
      </c>
      <c r="E18">
        <f t="shared" si="2"/>
        <v>0.29069767441860467</v>
      </c>
      <c r="F18">
        <f t="shared" si="2"/>
        <v>0.2857142857142857</v>
      </c>
      <c r="G18">
        <f t="shared" si="2"/>
        <v>0.28328611898016998</v>
      </c>
      <c r="H18">
        <f t="shared" si="2"/>
        <v>0.26385224274406333</v>
      </c>
      <c r="I18">
        <f t="shared" si="2"/>
        <v>0.25188916876574308</v>
      </c>
      <c r="J18">
        <f t="shared" si="2"/>
        <v>0.23419203747072601</v>
      </c>
      <c r="K18">
        <f t="shared" si="2"/>
        <v>0.4366812227074236</v>
      </c>
      <c r="L18">
        <f t="shared" si="2"/>
        <v>0.28943560057887119</v>
      </c>
    </row>
    <row r="19" spans="1:13" x14ac:dyDescent="0.35">
      <c r="A19" s="2" t="s">
        <v>9</v>
      </c>
      <c r="B19">
        <f>B17/B15</f>
        <v>0.49830508474576274</v>
      </c>
      <c r="C19">
        <f t="shared" ref="C19:L19" si="3">C17/C15</f>
        <v>0.43243243243243246</v>
      </c>
      <c r="D19">
        <f t="shared" si="3"/>
        <v>0.47413793103448276</v>
      </c>
      <c r="E19">
        <f t="shared" si="3"/>
        <v>0.42441860465116277</v>
      </c>
      <c r="F19">
        <f t="shared" si="3"/>
        <v>0.44</v>
      </c>
      <c r="G19">
        <f t="shared" si="3"/>
        <v>0.39943342776203966</v>
      </c>
      <c r="H19">
        <f t="shared" si="3"/>
        <v>0.44063324538258575</v>
      </c>
      <c r="I19">
        <f t="shared" si="3"/>
        <v>0.41813602015113349</v>
      </c>
      <c r="J19">
        <f t="shared" si="3"/>
        <v>0.42622950819672129</v>
      </c>
      <c r="K19">
        <f t="shared" si="3"/>
        <v>0.611353711790393</v>
      </c>
      <c r="L19">
        <f t="shared" si="3"/>
        <v>0.44920405209840808</v>
      </c>
    </row>
    <row r="20" spans="1:13" x14ac:dyDescent="0.35">
      <c r="L20" s="2">
        <f>AVERAGE(B18:K18)</f>
        <v>0.29729524237878546</v>
      </c>
      <c r="M20" s="2">
        <f>_xlfn.STDEV.S(B18:K18)</f>
        <v>5.6578558576690398E-2</v>
      </c>
    </row>
    <row r="21" spans="1:13" x14ac:dyDescent="0.35">
      <c r="L21" s="2">
        <f>AVERAGE(B19:K19)</f>
        <v>0.45650799661467145</v>
      </c>
      <c r="M21" s="2">
        <f>_xlfn.STDEV.S(B19:K19)</f>
        <v>6.1296721016765594E-2</v>
      </c>
    </row>
    <row r="23" spans="1:13" x14ac:dyDescent="0.35">
      <c r="A23" s="2" t="s">
        <v>13</v>
      </c>
      <c r="B23" t="s">
        <v>14</v>
      </c>
    </row>
    <row r="24" spans="1:13" x14ac:dyDescent="0.35">
      <c r="A24" s="2" t="s">
        <v>87</v>
      </c>
      <c r="B24">
        <v>1288</v>
      </c>
    </row>
    <row r="25" spans="1:13" x14ac:dyDescent="0.35">
      <c r="A25" t="s">
        <v>16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</row>
    <row r="26" spans="1:13" x14ac:dyDescent="0.35">
      <c r="A26" t="s">
        <v>17</v>
      </c>
      <c r="B26">
        <v>592</v>
      </c>
      <c r="C26">
        <v>643</v>
      </c>
      <c r="D26">
        <v>639</v>
      </c>
      <c r="E26">
        <v>662</v>
      </c>
      <c r="F26">
        <v>703</v>
      </c>
      <c r="G26">
        <v>694</v>
      </c>
      <c r="H26">
        <v>715</v>
      </c>
      <c r="I26">
        <v>733</v>
      </c>
      <c r="J26">
        <v>746</v>
      </c>
      <c r="K26">
        <v>835</v>
      </c>
      <c r="L26">
        <f>SUM(B26:K26)</f>
        <v>6962</v>
      </c>
    </row>
    <row r="27" spans="1:13" x14ac:dyDescent="0.35">
      <c r="A27" t="s">
        <v>18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f>SUM(B27:K27)</f>
        <v>1000</v>
      </c>
    </row>
    <row r="28" spans="1:13" x14ac:dyDescent="0.35">
      <c r="A28" t="s">
        <v>19</v>
      </c>
      <c r="B28">
        <v>167</v>
      </c>
      <c r="C28">
        <v>171</v>
      </c>
      <c r="D28">
        <v>178</v>
      </c>
      <c r="E28">
        <v>162</v>
      </c>
      <c r="F28">
        <v>169</v>
      </c>
      <c r="G28">
        <v>178</v>
      </c>
      <c r="H28">
        <v>189</v>
      </c>
      <c r="I28">
        <v>185</v>
      </c>
      <c r="J28">
        <v>181</v>
      </c>
      <c r="K28">
        <v>218</v>
      </c>
      <c r="L28">
        <f>SUM(B28:K28)</f>
        <v>1798</v>
      </c>
    </row>
    <row r="29" spans="1:13" x14ac:dyDescent="0.35">
      <c r="A29" s="2" t="s">
        <v>8</v>
      </c>
      <c r="B29">
        <f>B27/B26</f>
        <v>0.16891891891891891</v>
      </c>
      <c r="C29">
        <f t="shared" ref="C29:L29" si="4">C27/C26</f>
        <v>0.15552099533437014</v>
      </c>
      <c r="D29">
        <f t="shared" si="4"/>
        <v>0.1564945226917058</v>
      </c>
      <c r="E29">
        <f t="shared" si="4"/>
        <v>0.15105740181268881</v>
      </c>
      <c r="F29">
        <f t="shared" si="4"/>
        <v>0.14224751066856331</v>
      </c>
      <c r="G29">
        <f t="shared" si="4"/>
        <v>0.14409221902017291</v>
      </c>
      <c r="H29">
        <f t="shared" si="4"/>
        <v>0.13986013986013987</v>
      </c>
      <c r="I29">
        <f t="shared" si="4"/>
        <v>0.13642564802182811</v>
      </c>
      <c r="J29">
        <f t="shared" si="4"/>
        <v>0.13404825737265416</v>
      </c>
      <c r="K29">
        <f t="shared" si="4"/>
        <v>0.11976047904191617</v>
      </c>
      <c r="L29">
        <f t="shared" si="4"/>
        <v>0.14363688595231255</v>
      </c>
    </row>
    <row r="30" spans="1:13" x14ac:dyDescent="0.35">
      <c r="A30" s="2" t="s">
        <v>9</v>
      </c>
      <c r="B30">
        <f>B28/B26</f>
        <v>0.28209459459459457</v>
      </c>
      <c r="C30">
        <f t="shared" ref="C30:L30" si="5">C28/C26</f>
        <v>0.26594090202177295</v>
      </c>
      <c r="D30">
        <f t="shared" si="5"/>
        <v>0.27856025039123633</v>
      </c>
      <c r="E30">
        <f t="shared" si="5"/>
        <v>0.24471299093655588</v>
      </c>
      <c r="F30">
        <f t="shared" si="5"/>
        <v>0.24039829302987198</v>
      </c>
      <c r="G30">
        <f t="shared" si="5"/>
        <v>0.25648414985590778</v>
      </c>
      <c r="H30">
        <f t="shared" si="5"/>
        <v>0.26433566433566436</v>
      </c>
      <c r="I30">
        <f t="shared" si="5"/>
        <v>0.252387448840382</v>
      </c>
      <c r="J30">
        <f t="shared" si="5"/>
        <v>0.24262734584450402</v>
      </c>
      <c r="K30">
        <f t="shared" si="5"/>
        <v>0.26107784431137726</v>
      </c>
      <c r="L30">
        <f t="shared" si="5"/>
        <v>0.25825912094225795</v>
      </c>
    </row>
    <row r="31" spans="1:13" x14ac:dyDescent="0.35">
      <c r="L31" s="2">
        <f>AVERAGE(B29:K29)</f>
        <v>0.14484260927429582</v>
      </c>
      <c r="M31" s="2">
        <f>_xlfn.STDEV.S(B29:K29)</f>
        <v>1.3810971878264328E-2</v>
      </c>
    </row>
    <row r="32" spans="1:13" x14ac:dyDescent="0.35">
      <c r="L32" s="2">
        <f>AVERAGE(B30:K30)</f>
        <v>0.25886194841618665</v>
      </c>
      <c r="M32" s="2">
        <f>_xlfn.STDEV.S(B30:K30)</f>
        <v>1.4395204654030058E-2</v>
      </c>
    </row>
    <row r="34" spans="1:13" x14ac:dyDescent="0.35">
      <c r="A34" s="2" t="s">
        <v>13</v>
      </c>
      <c r="B34" t="s">
        <v>14</v>
      </c>
    </row>
    <row r="35" spans="1:13" x14ac:dyDescent="0.35">
      <c r="A35" s="2" t="s">
        <v>88</v>
      </c>
      <c r="B35">
        <v>2557</v>
      </c>
    </row>
    <row r="36" spans="1:13" x14ac:dyDescent="0.35">
      <c r="A36" t="s">
        <v>16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</row>
    <row r="37" spans="1:13" x14ac:dyDescent="0.35">
      <c r="A37" t="s">
        <v>17</v>
      </c>
      <c r="B37">
        <v>1240</v>
      </c>
      <c r="C37">
        <v>1357</v>
      </c>
      <c r="D37">
        <v>1464</v>
      </c>
      <c r="E37">
        <v>1546</v>
      </c>
      <c r="F37">
        <v>1541</v>
      </c>
      <c r="G37">
        <v>1574</v>
      </c>
      <c r="H37">
        <v>1614</v>
      </c>
      <c r="I37">
        <v>1623</v>
      </c>
      <c r="J37">
        <v>1671</v>
      </c>
      <c r="K37">
        <v>1710</v>
      </c>
      <c r="L37">
        <f>SUM(B37:K37)</f>
        <v>15340</v>
      </c>
    </row>
    <row r="38" spans="1:13" x14ac:dyDescent="0.35">
      <c r="A38" t="s">
        <v>18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f>SUM(B38:K38)</f>
        <v>1000</v>
      </c>
    </row>
    <row r="39" spans="1:13" x14ac:dyDescent="0.35">
      <c r="A39" t="s">
        <v>19</v>
      </c>
      <c r="B39">
        <v>149</v>
      </c>
      <c r="C39">
        <v>174</v>
      </c>
      <c r="D39">
        <v>173</v>
      </c>
      <c r="E39">
        <v>205</v>
      </c>
      <c r="F39">
        <v>207</v>
      </c>
      <c r="G39">
        <v>201</v>
      </c>
      <c r="H39">
        <v>191</v>
      </c>
      <c r="I39">
        <v>202</v>
      </c>
      <c r="J39">
        <v>180</v>
      </c>
      <c r="K39">
        <v>199</v>
      </c>
      <c r="L39">
        <f>SUM(B39:K39)</f>
        <v>1881</v>
      </c>
    </row>
    <row r="40" spans="1:13" x14ac:dyDescent="0.35">
      <c r="A40" s="2" t="s">
        <v>8</v>
      </c>
      <c r="B40">
        <f>B38/B37</f>
        <v>8.0645161290322578E-2</v>
      </c>
      <c r="C40">
        <f t="shared" ref="C40:L40" si="6">C38/C37</f>
        <v>7.369196757553427E-2</v>
      </c>
      <c r="D40">
        <f t="shared" si="6"/>
        <v>6.8306010928961755E-2</v>
      </c>
      <c r="E40">
        <f t="shared" si="6"/>
        <v>6.4683053040103494E-2</v>
      </c>
      <c r="F40">
        <f t="shared" si="6"/>
        <v>6.4892926670992862E-2</v>
      </c>
      <c r="G40">
        <f t="shared" si="6"/>
        <v>6.353240152477764E-2</v>
      </c>
      <c r="H40">
        <f t="shared" si="6"/>
        <v>6.1957868649318466E-2</v>
      </c>
      <c r="I40">
        <f t="shared" si="6"/>
        <v>6.1614294516327786E-2</v>
      </c>
      <c r="J40">
        <f t="shared" si="6"/>
        <v>5.9844404548174746E-2</v>
      </c>
      <c r="K40">
        <f t="shared" si="6"/>
        <v>5.8479532163742687E-2</v>
      </c>
      <c r="L40">
        <f t="shared" si="6"/>
        <v>6.51890482398957E-2</v>
      </c>
    </row>
    <row r="41" spans="1:13" x14ac:dyDescent="0.35">
      <c r="A41" s="2" t="s">
        <v>9</v>
      </c>
      <c r="B41">
        <f>B39/B37</f>
        <v>0.12016129032258065</v>
      </c>
      <c r="C41">
        <f t="shared" ref="C41:L41" si="7">C39/C37</f>
        <v>0.12822402358142962</v>
      </c>
      <c r="D41">
        <f t="shared" si="7"/>
        <v>0.11816939890710383</v>
      </c>
      <c r="E41">
        <f t="shared" si="7"/>
        <v>0.13260025873221215</v>
      </c>
      <c r="F41">
        <f t="shared" si="7"/>
        <v>0.13432835820895522</v>
      </c>
      <c r="G41">
        <f t="shared" si="7"/>
        <v>0.12770012706480305</v>
      </c>
      <c r="H41">
        <f t="shared" si="7"/>
        <v>0.11833952912019827</v>
      </c>
      <c r="I41">
        <f t="shared" si="7"/>
        <v>0.12446087492298213</v>
      </c>
      <c r="J41">
        <f t="shared" si="7"/>
        <v>0.10771992818671454</v>
      </c>
      <c r="K41">
        <f t="shared" si="7"/>
        <v>0.11637426900584795</v>
      </c>
      <c r="L41">
        <f t="shared" si="7"/>
        <v>0.1226205997392438</v>
      </c>
    </row>
    <row r="42" spans="1:13" x14ac:dyDescent="0.35">
      <c r="L42" s="2">
        <f>AVERAGE(B40:K40)</f>
        <v>6.5764762090825629E-2</v>
      </c>
      <c r="M42" s="2">
        <f>_xlfn.STDEV.S(B40:K40)</f>
        <v>6.8107958846581216E-3</v>
      </c>
    </row>
    <row r="43" spans="1:13" x14ac:dyDescent="0.35">
      <c r="L43" s="2">
        <f>AVERAGE(B41:K41)</f>
        <v>0.12280780580528275</v>
      </c>
      <c r="M43" s="2">
        <f>_xlfn.STDEV.S(B41:K41)</f>
        <v>8.1794928387678139E-3</v>
      </c>
    </row>
    <row r="45" spans="1:13" x14ac:dyDescent="0.35">
      <c r="A45" s="2" t="s">
        <v>13</v>
      </c>
      <c r="B45" t="s">
        <v>14</v>
      </c>
    </row>
    <row r="46" spans="1:13" x14ac:dyDescent="0.35">
      <c r="A46" s="2" t="s">
        <v>89</v>
      </c>
      <c r="B46">
        <v>5736</v>
      </c>
    </row>
    <row r="47" spans="1:13" x14ac:dyDescent="0.35">
      <c r="A47" t="s">
        <v>16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</row>
    <row r="48" spans="1:13" x14ac:dyDescent="0.35">
      <c r="A48" t="s">
        <v>17</v>
      </c>
      <c r="B48">
        <v>3325</v>
      </c>
      <c r="C48">
        <v>3493</v>
      </c>
      <c r="D48">
        <v>3590</v>
      </c>
      <c r="E48">
        <v>3645</v>
      </c>
      <c r="F48">
        <v>3717</v>
      </c>
      <c r="G48">
        <v>4142</v>
      </c>
      <c r="H48">
        <v>4238</v>
      </c>
      <c r="I48">
        <v>4325</v>
      </c>
      <c r="J48">
        <v>4258</v>
      </c>
      <c r="K48">
        <v>4845</v>
      </c>
      <c r="L48">
        <f>SUM(B48:K48)</f>
        <v>39578</v>
      </c>
    </row>
    <row r="49" spans="1:13" x14ac:dyDescent="0.35">
      <c r="A49" t="s">
        <v>18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f>SUM(B49:K49)</f>
        <v>1000</v>
      </c>
    </row>
    <row r="50" spans="1:13" x14ac:dyDescent="0.35">
      <c r="A50" t="s">
        <v>19</v>
      </c>
      <c r="B50">
        <v>187</v>
      </c>
      <c r="C50">
        <v>196</v>
      </c>
      <c r="D50">
        <v>183</v>
      </c>
      <c r="E50">
        <v>186</v>
      </c>
      <c r="F50">
        <v>213</v>
      </c>
      <c r="G50">
        <v>231</v>
      </c>
      <c r="H50">
        <v>206</v>
      </c>
      <c r="I50">
        <v>213</v>
      </c>
      <c r="J50">
        <v>198</v>
      </c>
      <c r="K50">
        <v>219</v>
      </c>
      <c r="L50">
        <f>SUM(B50:K50)</f>
        <v>2032</v>
      </c>
    </row>
    <row r="51" spans="1:13" x14ac:dyDescent="0.35">
      <c r="A51" s="2" t="s">
        <v>8</v>
      </c>
      <c r="B51">
        <f>B49/B48</f>
        <v>3.007518796992481E-2</v>
      </c>
      <c r="C51">
        <f t="shared" ref="C51:L51" si="8">C49/C48</f>
        <v>2.8628685943315201E-2</v>
      </c>
      <c r="D51">
        <f t="shared" si="8"/>
        <v>2.7855153203342618E-2</v>
      </c>
      <c r="E51">
        <f t="shared" si="8"/>
        <v>2.7434842249657063E-2</v>
      </c>
      <c r="F51">
        <f t="shared" si="8"/>
        <v>2.6903416733925208E-2</v>
      </c>
      <c r="G51">
        <f t="shared" si="8"/>
        <v>2.4142926122646065E-2</v>
      </c>
      <c r="H51">
        <f t="shared" si="8"/>
        <v>2.3596035865974516E-2</v>
      </c>
      <c r="I51">
        <f t="shared" si="8"/>
        <v>2.3121387283236993E-2</v>
      </c>
      <c r="J51">
        <f t="shared" si="8"/>
        <v>2.3485204321277594E-2</v>
      </c>
      <c r="K51">
        <f t="shared" si="8"/>
        <v>2.063983488132095E-2</v>
      </c>
      <c r="L51">
        <f t="shared" si="8"/>
        <v>2.5266562231542777E-2</v>
      </c>
    </row>
    <row r="52" spans="1:13" x14ac:dyDescent="0.35">
      <c r="A52" s="2" t="s">
        <v>9</v>
      </c>
      <c r="B52">
        <f>B50/B48</f>
        <v>5.6240601503759396E-2</v>
      </c>
      <c r="C52">
        <f t="shared" ref="C52:L52" si="9">C50/C48</f>
        <v>5.6112224448897796E-2</v>
      </c>
      <c r="D52">
        <f t="shared" si="9"/>
        <v>5.0974930362116991E-2</v>
      </c>
      <c r="E52">
        <f t="shared" si="9"/>
        <v>5.1028806584362138E-2</v>
      </c>
      <c r="F52">
        <f t="shared" si="9"/>
        <v>5.7304277643260695E-2</v>
      </c>
      <c r="G52">
        <f t="shared" si="9"/>
        <v>5.5770159343312413E-2</v>
      </c>
      <c r="H52">
        <f t="shared" si="9"/>
        <v>4.8607833883907506E-2</v>
      </c>
      <c r="I52">
        <f t="shared" si="9"/>
        <v>4.9248554913294801E-2</v>
      </c>
      <c r="J52">
        <f t="shared" si="9"/>
        <v>4.6500704556129639E-2</v>
      </c>
      <c r="K52">
        <f t="shared" si="9"/>
        <v>4.5201238390092879E-2</v>
      </c>
      <c r="L52">
        <f t="shared" si="9"/>
        <v>5.1341654454494921E-2</v>
      </c>
    </row>
    <row r="53" spans="1:13" x14ac:dyDescent="0.35">
      <c r="L53" s="2">
        <f>AVERAGE(B51:K51)</f>
        <v>2.5588267457462101E-2</v>
      </c>
      <c r="M53" s="2">
        <f>_xlfn.STDEV.S(B51:K51)</f>
        <v>2.9945911039615421E-3</v>
      </c>
    </row>
    <row r="54" spans="1:13" x14ac:dyDescent="0.35">
      <c r="L54" s="2">
        <f>AVERAGE(B52:K52)</f>
        <v>5.1698933162913428E-2</v>
      </c>
      <c r="M54" s="2">
        <f>_xlfn.STDEV.S(B52:K52)</f>
        <v>4.3953608961084757E-3</v>
      </c>
    </row>
    <row r="56" spans="1:13" x14ac:dyDescent="0.35">
      <c r="A56" s="2" t="s">
        <v>13</v>
      </c>
      <c r="B56" t="s">
        <v>14</v>
      </c>
    </row>
    <row r="57" spans="1:13" x14ac:dyDescent="0.35">
      <c r="A57" s="2" t="s">
        <v>90</v>
      </c>
      <c r="B57">
        <v>12870</v>
      </c>
    </row>
    <row r="58" spans="1:13" x14ac:dyDescent="0.35">
      <c r="A58" t="s">
        <v>16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</row>
    <row r="59" spans="1:13" x14ac:dyDescent="0.35">
      <c r="A59" t="s">
        <v>17</v>
      </c>
      <c r="B59">
        <v>8604</v>
      </c>
      <c r="C59">
        <v>8747</v>
      </c>
      <c r="D59">
        <v>9180</v>
      </c>
      <c r="E59">
        <v>9317</v>
      </c>
      <c r="F59">
        <v>9370</v>
      </c>
      <c r="G59">
        <v>9426</v>
      </c>
      <c r="H59">
        <v>9902</v>
      </c>
      <c r="I59">
        <v>9798</v>
      </c>
      <c r="J59">
        <v>10185</v>
      </c>
      <c r="K59">
        <v>10907</v>
      </c>
      <c r="L59">
        <f>SUM(B59:K59)</f>
        <v>95436</v>
      </c>
    </row>
    <row r="60" spans="1:13" x14ac:dyDescent="0.35">
      <c r="A60" t="s">
        <v>18</v>
      </c>
      <c r="B60"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f>SUM(B60:K60)</f>
        <v>1000</v>
      </c>
    </row>
    <row r="61" spans="1:13" x14ac:dyDescent="0.35">
      <c r="A61" t="s">
        <v>19</v>
      </c>
      <c r="B61">
        <v>198</v>
      </c>
      <c r="C61">
        <v>210</v>
      </c>
      <c r="D61">
        <v>204</v>
      </c>
      <c r="E61">
        <v>211</v>
      </c>
      <c r="F61">
        <v>224</v>
      </c>
      <c r="G61">
        <v>218</v>
      </c>
      <c r="H61">
        <v>220</v>
      </c>
      <c r="I61">
        <v>205</v>
      </c>
      <c r="J61">
        <v>243</v>
      </c>
      <c r="K61">
        <v>234</v>
      </c>
      <c r="L61">
        <f>SUM(B61:K61)</f>
        <v>2167</v>
      </c>
    </row>
    <row r="62" spans="1:13" x14ac:dyDescent="0.35">
      <c r="A62" s="2" t="s">
        <v>8</v>
      </c>
      <c r="B62">
        <f>B60/B59</f>
        <v>1.1622501162250116E-2</v>
      </c>
      <c r="C62">
        <f t="shared" ref="C62:L62" si="10">C60/C59</f>
        <v>1.1432491139819367E-2</v>
      </c>
      <c r="D62">
        <f t="shared" si="10"/>
        <v>1.0893246187363835E-2</v>
      </c>
      <c r="E62">
        <f t="shared" si="10"/>
        <v>1.0733068584308253E-2</v>
      </c>
      <c r="F62">
        <f t="shared" si="10"/>
        <v>1.0672358591248666E-2</v>
      </c>
      <c r="G62">
        <f t="shared" si="10"/>
        <v>1.0608953957139827E-2</v>
      </c>
      <c r="H62">
        <f t="shared" si="10"/>
        <v>1.0098969905069683E-2</v>
      </c>
      <c r="I62">
        <f t="shared" si="10"/>
        <v>1.0206164523372117E-2</v>
      </c>
      <c r="J62">
        <f t="shared" si="10"/>
        <v>9.8183603338242512E-3</v>
      </c>
      <c r="K62">
        <f t="shared" si="10"/>
        <v>9.1684239479233511E-3</v>
      </c>
      <c r="L62">
        <f t="shared" si="10"/>
        <v>1.0478226245861101E-2</v>
      </c>
    </row>
    <row r="63" spans="1:13" x14ac:dyDescent="0.35">
      <c r="A63" s="2" t="s">
        <v>9</v>
      </c>
      <c r="B63">
        <f>B61/B59</f>
        <v>2.3012552301255231E-2</v>
      </c>
      <c r="C63">
        <f t="shared" ref="C63:L63" si="11">C61/C59</f>
        <v>2.4008231393620669E-2</v>
      </c>
      <c r="D63">
        <f t="shared" si="11"/>
        <v>2.2222222222222223E-2</v>
      </c>
      <c r="E63">
        <f t="shared" si="11"/>
        <v>2.2646774712890415E-2</v>
      </c>
      <c r="F63">
        <f t="shared" si="11"/>
        <v>2.3906083244397011E-2</v>
      </c>
      <c r="G63">
        <f t="shared" si="11"/>
        <v>2.312751962656482E-2</v>
      </c>
      <c r="H63">
        <f t="shared" si="11"/>
        <v>2.2217733791153303E-2</v>
      </c>
      <c r="I63">
        <f t="shared" si="11"/>
        <v>2.0922637272912839E-2</v>
      </c>
      <c r="J63">
        <f t="shared" si="11"/>
        <v>2.3858615611192929E-2</v>
      </c>
      <c r="K63">
        <f t="shared" si="11"/>
        <v>2.1454112038140644E-2</v>
      </c>
      <c r="L63">
        <f t="shared" si="11"/>
        <v>2.2706316274781004E-2</v>
      </c>
    </row>
    <row r="64" spans="1:13" x14ac:dyDescent="0.35">
      <c r="L64" s="2">
        <f>AVERAGE(B62:K62)</f>
        <v>1.0525453833231948E-2</v>
      </c>
      <c r="M64" s="2">
        <f>_xlfn.STDEV.S(B62:K62)</f>
        <v>7.3473377096643056E-4</v>
      </c>
    </row>
    <row r="65" spans="12:13" x14ac:dyDescent="0.35">
      <c r="L65" s="2">
        <f>AVERAGE(B63:K63)</f>
        <v>2.2737648221435008E-2</v>
      </c>
      <c r="M65" s="2">
        <f>_xlfn.STDEV.S(B63:K63)</f>
        <v>1.0514394737153885E-3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6"/>
  <sheetViews>
    <sheetView workbookViewId="0">
      <selection activeCell="L126" sqref="L126"/>
    </sheetView>
  </sheetViews>
  <sheetFormatPr defaultColWidth="9" defaultRowHeight="14.15" x14ac:dyDescent="0.35"/>
  <cols>
    <col min="1" max="1" width="17.35546875" customWidth="1"/>
    <col min="2" max="2" width="9.35546875"/>
    <col min="3" max="3" width="12.640625"/>
    <col min="4" max="11" width="11.5"/>
    <col min="12" max="12" width="11.5" customWidth="1"/>
    <col min="14" max="14" width="19.85546875" customWidth="1"/>
  </cols>
  <sheetData>
    <row r="1" spans="1:12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5">
      <c r="A2" s="2" t="s">
        <v>13</v>
      </c>
      <c r="B2" t="s">
        <v>91</v>
      </c>
      <c r="D2" t="s">
        <v>92</v>
      </c>
      <c r="L2" t="s">
        <v>93</v>
      </c>
    </row>
    <row r="3" spans="1:12" x14ac:dyDescent="0.35">
      <c r="A3" s="2" t="s">
        <v>32</v>
      </c>
    </row>
    <row r="4" spans="1:12" x14ac:dyDescent="0.35">
      <c r="A4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</row>
    <row r="5" spans="1:12" x14ac:dyDescent="0.35">
      <c r="A5" t="s">
        <v>33</v>
      </c>
      <c r="B5">
        <v>2.7075999999999998</v>
      </c>
      <c r="C5">
        <v>2.7037</v>
      </c>
      <c r="D5">
        <v>2.7042999999999999</v>
      </c>
      <c r="E5">
        <v>2.7031000000000001</v>
      </c>
      <c r="F5">
        <v>2.7029000000000001</v>
      </c>
      <c r="G5">
        <v>2.7059000000000002</v>
      </c>
      <c r="H5">
        <v>2.6991999999999998</v>
      </c>
      <c r="I5">
        <v>2.7134999999999998</v>
      </c>
      <c r="J5">
        <v>2.7141000000000002</v>
      </c>
      <c r="K5">
        <v>2.7147999999999999</v>
      </c>
      <c r="L5">
        <f>AVERAGE(B5:K5)</f>
        <v>2.7069100000000001</v>
      </c>
    </row>
    <row r="6" spans="1:12" x14ac:dyDescent="0.35">
      <c r="A6" t="s">
        <v>7</v>
      </c>
      <c r="B6">
        <v>1.27274</v>
      </c>
      <c r="C6">
        <v>1.27199</v>
      </c>
      <c r="D6">
        <v>1.2721800000000001</v>
      </c>
      <c r="E6">
        <v>1.27199</v>
      </c>
      <c r="F6">
        <v>1.2718</v>
      </c>
      <c r="G6">
        <v>1.27237</v>
      </c>
      <c r="H6">
        <v>1.2712300000000001</v>
      </c>
      <c r="I6">
        <v>1.2738799999999999</v>
      </c>
      <c r="J6">
        <v>1.27407</v>
      </c>
      <c r="K6">
        <v>1.27407</v>
      </c>
      <c r="L6">
        <f>AVERAGE(B6:K6)</f>
        <v>1.272632</v>
      </c>
    </row>
    <row r="8" spans="1:12" x14ac:dyDescent="0.35">
      <c r="A8" s="2" t="s">
        <v>13</v>
      </c>
      <c r="L8" t="s">
        <v>94</v>
      </c>
    </row>
    <row r="9" spans="1:12" x14ac:dyDescent="0.35">
      <c r="A9" s="2" t="s">
        <v>32</v>
      </c>
    </row>
    <row r="10" spans="1:12" x14ac:dyDescent="0.35">
      <c r="A10" t="s">
        <v>16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</row>
    <row r="11" spans="1:12" x14ac:dyDescent="0.35">
      <c r="A11" t="s">
        <v>33</v>
      </c>
      <c r="B11">
        <v>3.1356999999999999</v>
      </c>
      <c r="C11">
        <v>3.1410999999999998</v>
      </c>
      <c r="D11">
        <v>3.1486000000000001</v>
      </c>
      <c r="E11">
        <v>3.1427</v>
      </c>
      <c r="F11">
        <v>3.1358000000000001</v>
      </c>
      <c r="G11">
        <v>3.1442999999999999</v>
      </c>
      <c r="H11">
        <v>3.1431</v>
      </c>
      <c r="I11">
        <v>3.1511</v>
      </c>
      <c r="J11">
        <v>3.1419999999999999</v>
      </c>
      <c r="K11">
        <v>3.1431</v>
      </c>
      <c r="L11">
        <f>AVERAGE(B11:K11)</f>
        <v>3.1427499999999999</v>
      </c>
    </row>
    <row r="12" spans="1:12" x14ac:dyDescent="0.35">
      <c r="A12" t="s">
        <v>7</v>
      </c>
      <c r="B12">
        <v>1.35358</v>
      </c>
      <c r="C12">
        <v>1.3547100000000001</v>
      </c>
      <c r="D12">
        <v>1.3560300000000001</v>
      </c>
      <c r="E12">
        <v>1.3549</v>
      </c>
      <c r="F12">
        <v>1.35358</v>
      </c>
      <c r="G12">
        <v>1.35528</v>
      </c>
      <c r="H12">
        <v>1.3550899999999999</v>
      </c>
      <c r="I12">
        <v>1.3566</v>
      </c>
      <c r="J12">
        <v>1.3549</v>
      </c>
      <c r="K12">
        <v>1.3550899999999999</v>
      </c>
      <c r="L12">
        <f>AVERAGE(B12:K12)</f>
        <v>1.3549760000000002</v>
      </c>
    </row>
    <row r="14" spans="1:12" x14ac:dyDescent="0.35">
      <c r="A14" s="2" t="s">
        <v>13</v>
      </c>
      <c r="L14" t="s">
        <v>95</v>
      </c>
    </row>
    <row r="15" spans="1:12" x14ac:dyDescent="0.35">
      <c r="A15" s="2" t="s">
        <v>32</v>
      </c>
    </row>
    <row r="16" spans="1:12" x14ac:dyDescent="0.35">
      <c r="A16" t="s">
        <v>16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</row>
    <row r="17" spans="1:12" x14ac:dyDescent="0.35">
      <c r="A17" t="s">
        <v>33</v>
      </c>
      <c r="B17">
        <v>4.0297999999999998</v>
      </c>
      <c r="C17">
        <v>4.0263999999999998</v>
      </c>
      <c r="D17">
        <v>4.0301</v>
      </c>
      <c r="E17">
        <v>4.0270999999999999</v>
      </c>
      <c r="F17">
        <v>4.0328999999999997</v>
      </c>
      <c r="G17">
        <v>4.0327000000000002</v>
      </c>
      <c r="H17">
        <v>4.0301</v>
      </c>
      <c r="I17">
        <v>4.0331000000000001</v>
      </c>
      <c r="J17">
        <v>4.0296000000000003</v>
      </c>
      <c r="K17">
        <v>4.0303000000000004</v>
      </c>
      <c r="L17">
        <f>AVERAGE(B17:K17)</f>
        <v>4.0302100000000012</v>
      </c>
    </row>
    <row r="18" spans="1:12" x14ac:dyDescent="0.35">
      <c r="A18" t="s">
        <v>7</v>
      </c>
      <c r="B18">
        <v>1.5224200000000001</v>
      </c>
      <c r="C18">
        <v>1.5218499999999999</v>
      </c>
      <c r="D18">
        <v>1.52261</v>
      </c>
      <c r="E18">
        <v>1.5220400000000001</v>
      </c>
      <c r="F18">
        <v>1.5229900000000001</v>
      </c>
      <c r="G18">
        <v>1.5229900000000001</v>
      </c>
      <c r="H18">
        <v>1.52261</v>
      </c>
      <c r="I18">
        <v>1.52318</v>
      </c>
      <c r="J18">
        <v>1.5224200000000001</v>
      </c>
      <c r="K18">
        <v>1.52261</v>
      </c>
      <c r="L18">
        <f>AVERAGE(B18:K18)</f>
        <v>1.522572</v>
      </c>
    </row>
    <row r="20" spans="1:12" x14ac:dyDescent="0.35">
      <c r="A20" s="2" t="s">
        <v>13</v>
      </c>
      <c r="L20" t="s">
        <v>96</v>
      </c>
    </row>
    <row r="21" spans="1:12" x14ac:dyDescent="0.35">
      <c r="A21" s="2" t="s">
        <v>32</v>
      </c>
    </row>
    <row r="22" spans="1:12" x14ac:dyDescent="0.35">
      <c r="A22" t="s">
        <v>16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2" x14ac:dyDescent="0.35">
      <c r="A23" t="s">
        <v>33</v>
      </c>
      <c r="B23">
        <v>5.1334</v>
      </c>
      <c r="C23">
        <v>5.1334</v>
      </c>
      <c r="D23">
        <v>5.1292999999999997</v>
      </c>
      <c r="E23">
        <v>5.1364000000000001</v>
      </c>
      <c r="F23">
        <v>5.1406000000000001</v>
      </c>
      <c r="G23">
        <v>5.1363000000000003</v>
      </c>
      <c r="H23">
        <v>5.1402000000000001</v>
      </c>
      <c r="I23">
        <v>5.1295000000000002</v>
      </c>
      <c r="J23">
        <v>5.1351000000000004</v>
      </c>
      <c r="K23">
        <v>5.141</v>
      </c>
      <c r="L23">
        <f>AVERAGE(B23:K23)</f>
        <v>5.1355199999999996</v>
      </c>
    </row>
    <row r="24" spans="1:12" x14ac:dyDescent="0.35">
      <c r="A24" t="s">
        <v>7</v>
      </c>
      <c r="B24">
        <v>1.73092</v>
      </c>
      <c r="C24">
        <v>1.73092</v>
      </c>
      <c r="D24">
        <v>1.73017</v>
      </c>
      <c r="E24">
        <v>1.73149</v>
      </c>
      <c r="F24">
        <v>1.7322500000000001</v>
      </c>
      <c r="G24">
        <v>1.73149</v>
      </c>
      <c r="H24">
        <v>1.7322500000000001</v>
      </c>
      <c r="I24">
        <v>1.73017</v>
      </c>
      <c r="J24">
        <v>1.7313000000000001</v>
      </c>
      <c r="K24">
        <v>1.73244</v>
      </c>
      <c r="L24">
        <f>AVERAGE(B24:K24)</f>
        <v>1.7313399999999999</v>
      </c>
    </row>
    <row r="26" spans="1:12" x14ac:dyDescent="0.35">
      <c r="A26" s="2" t="s">
        <v>13</v>
      </c>
      <c r="L26" t="s">
        <v>97</v>
      </c>
    </row>
    <row r="27" spans="1:12" x14ac:dyDescent="0.35">
      <c r="A27" s="2" t="s">
        <v>32</v>
      </c>
    </row>
    <row r="28" spans="1:12" x14ac:dyDescent="0.35">
      <c r="A28" t="s">
        <v>16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</row>
    <row r="29" spans="1:12" x14ac:dyDescent="0.35">
      <c r="A29" t="s">
        <v>33</v>
      </c>
      <c r="B29" s="3">
        <v>6.8353999999999999</v>
      </c>
      <c r="C29" s="3">
        <v>6.8556857638888804</v>
      </c>
      <c r="D29" s="3">
        <v>6.8408699999999998</v>
      </c>
      <c r="E29" s="3">
        <v>6.8492407799999997</v>
      </c>
      <c r="F29" s="3">
        <v>6.8438379899999999</v>
      </c>
      <c r="G29" s="3"/>
      <c r="H29" s="3"/>
      <c r="I29" s="3"/>
      <c r="J29" s="3"/>
      <c r="K29" s="3"/>
      <c r="L29">
        <f>AVERAGE(B29:K29)</f>
        <v>6.8450069067777761</v>
      </c>
    </row>
    <row r="30" spans="1:12" x14ac:dyDescent="0.35">
      <c r="A30" t="s">
        <v>7</v>
      </c>
      <c r="B30" s="3">
        <v>2.0464000000000002</v>
      </c>
      <c r="C30" s="3">
        <v>2.0502347799999998</v>
      </c>
      <c r="D30" s="3">
        <v>2.04743751</v>
      </c>
      <c r="E30" s="3">
        <v>2.0490170000000001</v>
      </c>
      <c r="F30" s="3">
        <v>2.0479971840000002</v>
      </c>
      <c r="G30" s="3"/>
      <c r="H30" s="3"/>
      <c r="I30" s="3"/>
      <c r="J30" s="3"/>
      <c r="K30" s="3"/>
      <c r="L30">
        <f>AVERAGE(B30:K30)</f>
        <v>2.0482172947999997</v>
      </c>
    </row>
    <row r="33" spans="1:12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5">
      <c r="A34" s="2" t="s">
        <v>13</v>
      </c>
      <c r="B34" t="s">
        <v>98</v>
      </c>
      <c r="D34" t="s">
        <v>99</v>
      </c>
      <c r="L34" t="s">
        <v>93</v>
      </c>
    </row>
    <row r="35" spans="1:12" x14ac:dyDescent="0.35">
      <c r="A35" s="2" t="s">
        <v>32</v>
      </c>
    </row>
    <row r="36" spans="1:12" x14ac:dyDescent="0.35">
      <c r="A36" t="s">
        <v>16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</row>
    <row r="37" spans="1:12" x14ac:dyDescent="0.35">
      <c r="A37" t="s">
        <v>33</v>
      </c>
      <c r="B37">
        <v>3.8460000000000001</v>
      </c>
      <c r="C37">
        <v>3.8557000000000001</v>
      </c>
      <c r="D37">
        <v>3.8540999999999999</v>
      </c>
      <c r="E37">
        <v>3.8605999999999998</v>
      </c>
      <c r="F37">
        <v>3.8580000000000001</v>
      </c>
      <c r="G37">
        <v>3.8626</v>
      </c>
      <c r="H37">
        <v>3.8563999999999998</v>
      </c>
      <c r="I37">
        <v>3.8567999999999998</v>
      </c>
      <c r="J37">
        <v>3.8586999999999998</v>
      </c>
      <c r="K37">
        <v>3.8677000000000001</v>
      </c>
      <c r="L37">
        <f>AVERAGE(B37:K37)</f>
        <v>3.8576600000000001</v>
      </c>
    </row>
    <row r="38" spans="1:12" x14ac:dyDescent="0.35">
      <c r="A38" t="s">
        <v>7</v>
      </c>
      <c r="B38">
        <v>1.3893</v>
      </c>
      <c r="C38">
        <v>1.3902699999999999</v>
      </c>
      <c r="D38">
        <v>1.3901600000000001</v>
      </c>
      <c r="E38">
        <v>1.3908100000000001</v>
      </c>
      <c r="F38">
        <v>1.39059</v>
      </c>
      <c r="G38">
        <v>1.3910199999999999</v>
      </c>
      <c r="H38">
        <v>1.3903700000000001</v>
      </c>
      <c r="I38">
        <v>1.3903700000000001</v>
      </c>
      <c r="J38">
        <v>1.39059</v>
      </c>
      <c r="K38">
        <v>1.3915599999999999</v>
      </c>
      <c r="L38">
        <f>AVERAGE(B38:K38)</f>
        <v>1.390504</v>
      </c>
    </row>
    <row r="40" spans="1:12" x14ac:dyDescent="0.35">
      <c r="A40" s="2" t="s">
        <v>13</v>
      </c>
      <c r="L40" t="s">
        <v>94</v>
      </c>
    </row>
    <row r="41" spans="1:12" x14ac:dyDescent="0.35">
      <c r="A41" s="2" t="s">
        <v>32</v>
      </c>
    </row>
    <row r="42" spans="1:12" x14ac:dyDescent="0.35">
      <c r="A42" t="s">
        <v>16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</row>
    <row r="43" spans="1:12" x14ac:dyDescent="0.35">
      <c r="A43" t="s">
        <v>33</v>
      </c>
      <c r="B43">
        <v>2.0754000000000001</v>
      </c>
      <c r="C43">
        <v>2.0794000000000001</v>
      </c>
      <c r="D43">
        <v>2.0790999999999999</v>
      </c>
      <c r="E43">
        <v>2.0836000000000001</v>
      </c>
      <c r="F43">
        <v>2.0762999999999998</v>
      </c>
      <c r="G43">
        <v>2.0779000000000001</v>
      </c>
      <c r="H43">
        <v>2.0731000000000002</v>
      </c>
      <c r="I43">
        <v>2.0720999999999998</v>
      </c>
      <c r="J43">
        <v>2.0775000000000001</v>
      </c>
      <c r="K43">
        <v>2.0789</v>
      </c>
      <c r="L43">
        <f>AVERAGE(B43:K43)</f>
        <v>2.0773300000000003</v>
      </c>
    </row>
    <row r="44" spans="1:12" x14ac:dyDescent="0.35">
      <c r="A44" t="s">
        <v>7</v>
      </c>
      <c r="B44">
        <v>1.19824</v>
      </c>
      <c r="C44">
        <v>1.1986699999999999</v>
      </c>
      <c r="D44">
        <v>1.1986699999999999</v>
      </c>
      <c r="E44">
        <v>1.1991000000000001</v>
      </c>
      <c r="F44">
        <v>1.19835</v>
      </c>
      <c r="G44">
        <v>1.19845</v>
      </c>
      <c r="H44">
        <v>1.1980200000000001</v>
      </c>
      <c r="I44">
        <v>1.19791</v>
      </c>
      <c r="J44">
        <v>1.19845</v>
      </c>
      <c r="K44">
        <v>1.1985600000000001</v>
      </c>
      <c r="L44">
        <f>AVERAGE(B44:K44)</f>
        <v>1.198442</v>
      </c>
    </row>
    <row r="46" spans="1:12" x14ac:dyDescent="0.35">
      <c r="A46" s="2" t="s">
        <v>13</v>
      </c>
      <c r="L46" t="s">
        <v>95</v>
      </c>
    </row>
    <row r="47" spans="1:12" x14ac:dyDescent="0.35">
      <c r="A47" s="2" t="s">
        <v>32</v>
      </c>
    </row>
    <row r="48" spans="1:12" x14ac:dyDescent="0.35">
      <c r="A48" t="s">
        <v>16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2" x14ac:dyDescent="0.35">
      <c r="A49" t="s">
        <v>33</v>
      </c>
      <c r="B49">
        <v>2.4165000000000001</v>
      </c>
      <c r="C49">
        <v>2.4190999999999998</v>
      </c>
      <c r="D49">
        <v>2.4235000000000002</v>
      </c>
      <c r="E49">
        <v>2.4195000000000002</v>
      </c>
      <c r="F49">
        <v>2.4106000000000001</v>
      </c>
      <c r="G49">
        <v>2.4243000000000001</v>
      </c>
      <c r="H49">
        <v>2.4278</v>
      </c>
      <c r="I49">
        <v>2.419</v>
      </c>
      <c r="J49">
        <v>2.4203999999999999</v>
      </c>
      <c r="K49">
        <v>2.4131999999999998</v>
      </c>
      <c r="L49">
        <f>AVERAGE(B49:K49)</f>
        <v>2.4193900000000004</v>
      </c>
    </row>
    <row r="50" spans="1:12" x14ac:dyDescent="0.35">
      <c r="A50" t="s">
        <v>7</v>
      </c>
      <c r="B50">
        <v>1.2350300000000001</v>
      </c>
      <c r="C50">
        <v>1.2353499999999999</v>
      </c>
      <c r="D50">
        <v>1.2357800000000001</v>
      </c>
      <c r="E50">
        <v>1.2353499999999999</v>
      </c>
      <c r="F50">
        <v>1.23438</v>
      </c>
      <c r="G50">
        <v>1.2358899999999999</v>
      </c>
      <c r="H50">
        <v>1.23621</v>
      </c>
      <c r="I50">
        <v>1.2353499999999999</v>
      </c>
      <c r="J50">
        <v>1.23546</v>
      </c>
      <c r="K50">
        <v>1.2346999999999999</v>
      </c>
      <c r="L50">
        <f>AVERAGE(B50:K50)</f>
        <v>1.2353499999999999</v>
      </c>
    </row>
    <row r="52" spans="1:12" x14ac:dyDescent="0.35">
      <c r="A52" s="2" t="s">
        <v>13</v>
      </c>
      <c r="L52" t="s">
        <v>96</v>
      </c>
    </row>
    <row r="53" spans="1:12" x14ac:dyDescent="0.35">
      <c r="A53" s="2" t="s">
        <v>32</v>
      </c>
    </row>
    <row r="54" spans="1:12" x14ac:dyDescent="0.35">
      <c r="A54" t="s">
        <v>16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12" x14ac:dyDescent="0.35">
      <c r="A55" t="s">
        <v>33</v>
      </c>
      <c r="B55" s="3">
        <v>3.0702989999999999</v>
      </c>
      <c r="C55" s="3">
        <v>3.07027435</v>
      </c>
      <c r="D55" s="3">
        <v>3.06076646</v>
      </c>
      <c r="E55" s="3">
        <v>3.0747604399999999</v>
      </c>
      <c r="F55" s="3">
        <v>3.063879</v>
      </c>
      <c r="G55" s="3">
        <v>3.07194638</v>
      </c>
      <c r="H55" s="3">
        <v>3.0684999999999998</v>
      </c>
      <c r="I55" s="3">
        <v>3.0783567399999998</v>
      </c>
      <c r="J55" s="3">
        <v>3.0753748399999998</v>
      </c>
      <c r="K55" s="3">
        <v>3.060654</v>
      </c>
      <c r="L55" s="3">
        <f>AVERAGE(B55:K55)</f>
        <v>3.0694811209999999</v>
      </c>
    </row>
    <row r="56" spans="1:12" x14ac:dyDescent="0.35">
      <c r="A56" t="s">
        <v>7</v>
      </c>
      <c r="B56" s="3">
        <v>1.305579</v>
      </c>
      <c r="C56" s="3">
        <v>1.30557978</v>
      </c>
      <c r="D56" s="3">
        <v>1.3045009400000001</v>
      </c>
      <c r="E56" s="3">
        <v>1.3060113200000001</v>
      </c>
      <c r="F56" s="3">
        <v>1.30482459</v>
      </c>
      <c r="G56" s="3">
        <v>1.3056876399999999</v>
      </c>
      <c r="H56" s="3">
        <v>1.3053640099999999</v>
      </c>
      <c r="I56" s="3">
        <v>1.30644274</v>
      </c>
      <c r="J56" s="3">
        <v>1.3061191999999999</v>
      </c>
      <c r="K56" s="3">
        <v>1.3045002939999999</v>
      </c>
      <c r="L56" s="3">
        <f>AVERAGE(B56:K56)</f>
        <v>1.3054609514</v>
      </c>
    </row>
    <row r="57" spans="1:12" x14ac:dyDescent="0.35">
      <c r="L57" s="3"/>
    </row>
    <row r="58" spans="1:12" x14ac:dyDescent="0.35">
      <c r="A58" s="2" t="s">
        <v>13</v>
      </c>
      <c r="L58" t="s">
        <v>97</v>
      </c>
    </row>
    <row r="59" spans="1:12" x14ac:dyDescent="0.35">
      <c r="A59" s="2" t="s">
        <v>32</v>
      </c>
    </row>
    <row r="60" spans="1:12" x14ac:dyDescent="0.35">
      <c r="A60" t="s">
        <v>16</v>
      </c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</row>
    <row r="61" spans="1:12" x14ac:dyDescent="0.35">
      <c r="A61" t="s">
        <v>33</v>
      </c>
      <c r="B61">
        <v>5.9292999999999996</v>
      </c>
      <c r="C61">
        <v>5.9414999999999996</v>
      </c>
      <c r="D61">
        <v>5.9465000000000003</v>
      </c>
      <c r="E61">
        <v>5.9471999999999996</v>
      </c>
      <c r="F61">
        <v>5.9405999999999999</v>
      </c>
      <c r="G61">
        <v>5.9454000000000002</v>
      </c>
      <c r="H61">
        <v>5.9377000000000004</v>
      </c>
      <c r="I61">
        <v>5.9486999999999997</v>
      </c>
      <c r="J61">
        <v>5.9534000000000002</v>
      </c>
      <c r="K61">
        <v>5.9508000000000001</v>
      </c>
      <c r="L61">
        <f>AVERAGE(B61:K61)</f>
        <v>5.9441100000000002</v>
      </c>
    </row>
    <row r="62" spans="1:12" x14ac:dyDescent="0.35">
      <c r="A62" t="s">
        <v>7</v>
      </c>
      <c r="B62">
        <v>1.6140099999999999</v>
      </c>
      <c r="C62">
        <v>1.61531</v>
      </c>
      <c r="D62">
        <v>1.61585</v>
      </c>
      <c r="E62">
        <v>1.61595</v>
      </c>
      <c r="F62">
        <v>1.6152</v>
      </c>
      <c r="G62">
        <v>1.61574</v>
      </c>
      <c r="H62">
        <v>1.6148800000000001</v>
      </c>
      <c r="I62">
        <v>1.6160600000000001</v>
      </c>
      <c r="J62">
        <v>1.6166</v>
      </c>
      <c r="K62">
        <v>1.6162799999999999</v>
      </c>
      <c r="L62">
        <f>AVERAGE(B62:K62)</f>
        <v>1.615588</v>
      </c>
    </row>
    <row r="65" spans="1:12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5">
      <c r="A66" s="2" t="s">
        <v>13</v>
      </c>
      <c r="B66" t="s">
        <v>100</v>
      </c>
      <c r="D66" t="s">
        <v>101</v>
      </c>
      <c r="L66" t="s">
        <v>93</v>
      </c>
    </row>
    <row r="67" spans="1:12" x14ac:dyDescent="0.35">
      <c r="A67" s="2" t="s">
        <v>32</v>
      </c>
    </row>
    <row r="68" spans="1:12" x14ac:dyDescent="0.35">
      <c r="A68" t="s">
        <v>16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</row>
    <row r="69" spans="1:12" x14ac:dyDescent="0.35">
      <c r="A69" t="s">
        <v>33</v>
      </c>
      <c r="B69">
        <v>32.450000000000003</v>
      </c>
      <c r="C69">
        <v>32.236679100000003</v>
      </c>
      <c r="D69">
        <v>32.517814600000001</v>
      </c>
      <c r="E69">
        <v>32.422466999999997</v>
      </c>
      <c r="F69">
        <v>32.4546967</v>
      </c>
      <c r="G69">
        <v>32.519893600000003</v>
      </c>
      <c r="H69">
        <v>32.521232599999998</v>
      </c>
      <c r="I69">
        <v>32.373460000000001</v>
      </c>
      <c r="J69">
        <v>32.514312699999998</v>
      </c>
      <c r="K69">
        <v>32.905500000000004</v>
      </c>
      <c r="L69">
        <f>AVERAGE(B69:K69)</f>
        <v>32.491605629999995</v>
      </c>
    </row>
    <row r="70" spans="1:12" x14ac:dyDescent="0.35">
      <c r="A70" t="s">
        <v>7</v>
      </c>
      <c r="B70">
        <v>3.3340000000000001</v>
      </c>
      <c r="C70">
        <v>3.3179050000000001</v>
      </c>
      <c r="D70">
        <v>3.3399629599999998</v>
      </c>
      <c r="E70">
        <v>3.3325049999999998</v>
      </c>
      <c r="F70">
        <v>3.3350200000000001</v>
      </c>
      <c r="G70">
        <v>3.3401200800000002</v>
      </c>
      <c r="H70">
        <v>3.3402769600000002</v>
      </c>
      <c r="I70">
        <v>3.3286597699999998</v>
      </c>
      <c r="J70">
        <v>3.3397274000000001</v>
      </c>
      <c r="K70">
        <v>3.3704190299999999</v>
      </c>
      <c r="L70">
        <f>AVERAGE(B70:K70)</f>
        <v>3.3378596199999997</v>
      </c>
    </row>
    <row r="72" spans="1:12" x14ac:dyDescent="0.35">
      <c r="A72" s="2" t="s">
        <v>13</v>
      </c>
      <c r="L72" t="s">
        <v>94</v>
      </c>
    </row>
    <row r="73" spans="1:12" x14ac:dyDescent="0.35">
      <c r="A73" s="2" t="s">
        <v>32</v>
      </c>
    </row>
    <row r="74" spans="1:12" x14ac:dyDescent="0.35">
      <c r="A74" t="s">
        <v>16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</row>
    <row r="75" spans="1:12" x14ac:dyDescent="0.35">
      <c r="A75" t="s">
        <v>33</v>
      </c>
      <c r="B75">
        <v>2.6713</v>
      </c>
      <c r="C75">
        <v>2.673</v>
      </c>
      <c r="D75">
        <v>2.6737000000000002</v>
      </c>
      <c r="E75">
        <v>2.6764000000000001</v>
      </c>
      <c r="F75">
        <v>2.6703000000000001</v>
      </c>
      <c r="G75">
        <v>2.6758999999999999</v>
      </c>
      <c r="H75">
        <v>2.6722999999999999</v>
      </c>
      <c r="I75">
        <v>2.6738</v>
      </c>
      <c r="J75">
        <v>2.6949000000000001</v>
      </c>
      <c r="K75">
        <v>2.6882000000000001</v>
      </c>
      <c r="L75">
        <f>AVERAGE(B75:K75)</f>
        <v>2.6769800000000004</v>
      </c>
    </row>
    <row r="76" spans="1:12" x14ac:dyDescent="0.35">
      <c r="A76" t="s">
        <v>7</v>
      </c>
      <c r="B76">
        <v>1.23261</v>
      </c>
      <c r="C76">
        <v>1.2327600000000001</v>
      </c>
      <c r="D76">
        <v>1.2327600000000001</v>
      </c>
      <c r="E76">
        <v>1.2330000000000001</v>
      </c>
      <c r="F76">
        <v>1.2325299999999999</v>
      </c>
      <c r="G76">
        <v>1.23292</v>
      </c>
      <c r="H76">
        <v>1.2326900000000001</v>
      </c>
      <c r="I76">
        <v>1.2327600000000001</v>
      </c>
      <c r="J76">
        <v>1.23441</v>
      </c>
      <c r="K76">
        <v>1.23394</v>
      </c>
      <c r="L76">
        <f>AVERAGE(B76:K76)</f>
        <v>1.2330380000000001</v>
      </c>
    </row>
    <row r="78" spans="1:12" x14ac:dyDescent="0.35">
      <c r="A78" s="2" t="s">
        <v>13</v>
      </c>
      <c r="L78" t="s">
        <v>95</v>
      </c>
    </row>
    <row r="79" spans="1:12" x14ac:dyDescent="0.35">
      <c r="A79" s="2" t="s">
        <v>32</v>
      </c>
    </row>
    <row r="80" spans="1:12" x14ac:dyDescent="0.35">
      <c r="A80" t="s">
        <v>16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</row>
    <row r="81" spans="1:12" x14ac:dyDescent="0.35">
      <c r="A81" t="s">
        <v>33</v>
      </c>
      <c r="B81">
        <v>1.8368</v>
      </c>
      <c r="C81">
        <v>1.8388</v>
      </c>
      <c r="D81">
        <v>1.8426</v>
      </c>
      <c r="E81">
        <v>1.8435999999999999</v>
      </c>
      <c r="F81">
        <v>1.8420000000000001</v>
      </c>
      <c r="G81">
        <v>1.8468</v>
      </c>
      <c r="H81">
        <v>1.8453999999999999</v>
      </c>
      <c r="I81">
        <v>1.8405</v>
      </c>
      <c r="J81">
        <v>1.8436999999999999</v>
      </c>
      <c r="K81">
        <v>1.8537999999999999</v>
      </c>
      <c r="L81">
        <f>AVERAGE(B81:K81)</f>
        <v>1.8434000000000001</v>
      </c>
    </row>
    <row r="82" spans="1:12" x14ac:dyDescent="0.35">
      <c r="A82" t="s">
        <v>7</v>
      </c>
      <c r="B82">
        <v>1.16706</v>
      </c>
      <c r="C82">
        <v>1.1672199999999999</v>
      </c>
      <c r="D82">
        <v>1.16753</v>
      </c>
      <c r="E82">
        <v>1.16761</v>
      </c>
      <c r="F82">
        <v>1.16753</v>
      </c>
      <c r="G82">
        <v>1.1678500000000001</v>
      </c>
      <c r="H82">
        <v>1.16777</v>
      </c>
      <c r="I82">
        <v>1.1673800000000001</v>
      </c>
      <c r="J82">
        <v>1.16761</v>
      </c>
      <c r="K82">
        <v>1.1684000000000001</v>
      </c>
      <c r="L82">
        <f>AVERAGE(B82:K82)</f>
        <v>1.1675960000000001</v>
      </c>
    </row>
    <row r="84" spans="1:12" x14ac:dyDescent="0.35">
      <c r="A84" s="2" t="s">
        <v>13</v>
      </c>
      <c r="L84" t="s">
        <v>96</v>
      </c>
    </row>
    <row r="85" spans="1:12" x14ac:dyDescent="0.35">
      <c r="A85" s="2" t="s">
        <v>32</v>
      </c>
    </row>
    <row r="86" spans="1:12" x14ac:dyDescent="0.35">
      <c r="A86" t="s">
        <v>16</v>
      </c>
      <c r="B86">
        <v>1</v>
      </c>
      <c r="C86">
        <v>2</v>
      </c>
      <c r="D86">
        <v>3</v>
      </c>
      <c r="E86">
        <v>4</v>
      </c>
      <c r="F86">
        <v>5</v>
      </c>
      <c r="G86">
        <v>6</v>
      </c>
      <c r="H86">
        <v>7</v>
      </c>
      <c r="I86">
        <v>8</v>
      </c>
      <c r="J86">
        <v>9</v>
      </c>
      <c r="K86">
        <v>10</v>
      </c>
    </row>
    <row r="87" spans="1:12" x14ac:dyDescent="0.35">
      <c r="A87" t="s">
        <v>33</v>
      </c>
      <c r="B87">
        <v>2.1640999999999999</v>
      </c>
      <c r="C87">
        <v>2.1738</v>
      </c>
      <c r="D87">
        <v>2.1690999999999998</v>
      </c>
      <c r="E87">
        <v>2.1865000000000001</v>
      </c>
      <c r="F87">
        <v>2.1762000000000001</v>
      </c>
      <c r="G87">
        <v>2.1684000000000001</v>
      </c>
      <c r="H87">
        <v>2.1621000000000001</v>
      </c>
      <c r="I87">
        <v>2.1612</v>
      </c>
      <c r="J87">
        <v>2.1724999999999999</v>
      </c>
      <c r="K87">
        <v>2.1823999999999999</v>
      </c>
      <c r="L87">
        <f>AVERAGE(B87:K87)</f>
        <v>2.1716299999999999</v>
      </c>
    </row>
    <row r="88" spans="1:12" x14ac:dyDescent="0.35">
      <c r="A88" t="s">
        <v>7</v>
      </c>
      <c r="B88">
        <v>1.1928099999999999</v>
      </c>
      <c r="C88">
        <v>1.1935199999999999</v>
      </c>
      <c r="D88">
        <v>1.1932</v>
      </c>
      <c r="E88">
        <v>1.1945399999999999</v>
      </c>
      <c r="F88">
        <v>1.1937500000000001</v>
      </c>
      <c r="G88">
        <v>1.19312</v>
      </c>
      <c r="H88">
        <v>1.19265</v>
      </c>
      <c r="I88">
        <v>1.1925699999999999</v>
      </c>
      <c r="J88">
        <v>1.1934400000000001</v>
      </c>
      <c r="K88">
        <v>1.1942200000000001</v>
      </c>
      <c r="L88">
        <f>AVERAGE(B88:K88)</f>
        <v>1.1933820000000002</v>
      </c>
    </row>
    <row r="90" spans="1:12" x14ac:dyDescent="0.35">
      <c r="A90" s="2" t="s">
        <v>13</v>
      </c>
      <c r="L90" t="s">
        <v>97</v>
      </c>
    </row>
    <row r="91" spans="1:12" x14ac:dyDescent="0.35">
      <c r="A91" s="2" t="s">
        <v>32</v>
      </c>
    </row>
    <row r="92" spans="1:12" x14ac:dyDescent="0.35">
      <c r="A92" t="s">
        <v>16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</row>
    <row r="93" spans="1:12" x14ac:dyDescent="0.35">
      <c r="A93" t="s">
        <v>33</v>
      </c>
      <c r="B93">
        <v>5.4175000000000004</v>
      </c>
      <c r="C93">
        <v>5.4344999999999999</v>
      </c>
      <c r="D93">
        <v>5.4374000000000002</v>
      </c>
      <c r="E93">
        <v>5.4379999999999997</v>
      </c>
      <c r="F93">
        <v>5.4507000000000003</v>
      </c>
      <c r="G93">
        <v>5.4527999999999999</v>
      </c>
      <c r="H93">
        <v>5.4385000000000003</v>
      </c>
      <c r="I93">
        <v>5.4394</v>
      </c>
      <c r="J93">
        <v>5.4542999999999999</v>
      </c>
      <c r="K93">
        <v>5.4622999999999999</v>
      </c>
      <c r="L93">
        <f>AVERAGE(B93:K93)</f>
        <v>5.4425399999999993</v>
      </c>
    </row>
    <row r="94" spans="1:12" x14ac:dyDescent="0.35">
      <c r="A94" t="s">
        <v>7</v>
      </c>
      <c r="B94">
        <v>1.44815</v>
      </c>
      <c r="C94">
        <v>1.4494899999999999</v>
      </c>
      <c r="D94">
        <v>1.4497199999999999</v>
      </c>
      <c r="E94">
        <v>1.4498</v>
      </c>
      <c r="F94">
        <v>1.4507399999999999</v>
      </c>
      <c r="G94">
        <v>1.4509000000000001</v>
      </c>
      <c r="H94">
        <v>1.4498</v>
      </c>
      <c r="I94">
        <v>1.4498800000000001</v>
      </c>
      <c r="J94">
        <v>1.45106</v>
      </c>
      <c r="K94">
        <v>1.4516899999999999</v>
      </c>
      <c r="L94">
        <f>AVERAGE(B94:K94)</f>
        <v>1.4501230000000001</v>
      </c>
    </row>
    <row r="97" spans="1:12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35">
      <c r="A98" s="2" t="s">
        <v>13</v>
      </c>
      <c r="B98" t="s">
        <v>102</v>
      </c>
      <c r="D98" t="s">
        <v>103</v>
      </c>
      <c r="L98" t="s">
        <v>93</v>
      </c>
    </row>
    <row r="99" spans="1:12" x14ac:dyDescent="0.35">
      <c r="A99" s="2" t="s">
        <v>32</v>
      </c>
    </row>
    <row r="100" spans="1:12" x14ac:dyDescent="0.35">
      <c r="A100" t="s">
        <v>16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</row>
    <row r="101" spans="1:12" x14ac:dyDescent="0.35">
      <c r="A101" t="s">
        <v>33</v>
      </c>
      <c r="L101" t="e">
        <f>AVERAGE(B101:K101)</f>
        <v>#DIV/0!</v>
      </c>
    </row>
    <row r="102" spans="1:12" x14ac:dyDescent="0.35">
      <c r="A102" t="s">
        <v>7</v>
      </c>
      <c r="L102" t="e">
        <f>AVERAGE(B102:K102)</f>
        <v>#DIV/0!</v>
      </c>
    </row>
    <row r="104" spans="1:12" x14ac:dyDescent="0.35">
      <c r="A104" s="2" t="s">
        <v>13</v>
      </c>
      <c r="L104" t="s">
        <v>94</v>
      </c>
    </row>
    <row r="105" spans="1:12" x14ac:dyDescent="0.35">
      <c r="A105" s="2" t="s">
        <v>32</v>
      </c>
    </row>
    <row r="106" spans="1:12" x14ac:dyDescent="0.35">
      <c r="A106" t="s">
        <v>16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2" x14ac:dyDescent="0.35">
      <c r="A107" t="s">
        <v>33</v>
      </c>
      <c r="B107">
        <v>5.1928999999999998</v>
      </c>
      <c r="C107">
        <v>5.2009999999999996</v>
      </c>
      <c r="D107">
        <v>5.2042999999999999</v>
      </c>
      <c r="E107">
        <v>5.1994999999999996</v>
      </c>
      <c r="F107">
        <v>5.2092000000000001</v>
      </c>
      <c r="G107">
        <v>5.2137000000000002</v>
      </c>
      <c r="H107">
        <v>5.2102000000000004</v>
      </c>
      <c r="I107">
        <v>5.2037000000000004</v>
      </c>
      <c r="J107">
        <v>5.2187000000000001</v>
      </c>
      <c r="K107">
        <v>5.2140000000000004</v>
      </c>
      <c r="L107">
        <f>AVERAGE(B107:K107)</f>
        <v>5.2067199999999989</v>
      </c>
    </row>
    <row r="108" spans="1:12" x14ac:dyDescent="0.35">
      <c r="A108" t="s">
        <v>7</v>
      </c>
      <c r="B108">
        <v>1.3366199999999999</v>
      </c>
      <c r="C108">
        <v>1.3371900000000001</v>
      </c>
      <c r="D108">
        <v>1.33738</v>
      </c>
      <c r="E108">
        <v>1.3370599999999999</v>
      </c>
      <c r="F108">
        <v>1.33769</v>
      </c>
      <c r="G108">
        <v>1.3379399999999999</v>
      </c>
      <c r="H108">
        <v>1.33775</v>
      </c>
      <c r="I108">
        <v>1.33731</v>
      </c>
      <c r="J108">
        <v>1.33826</v>
      </c>
      <c r="K108">
        <v>1.3380099999999999</v>
      </c>
      <c r="L108">
        <f>AVERAGE(B108:K108)</f>
        <v>1.3375210000000002</v>
      </c>
    </row>
    <row r="110" spans="1:12" x14ac:dyDescent="0.35">
      <c r="A110" s="2" t="s">
        <v>13</v>
      </c>
      <c r="L110" t="s">
        <v>95</v>
      </c>
    </row>
    <row r="111" spans="1:12" x14ac:dyDescent="0.35">
      <c r="A111" s="2" t="s">
        <v>32</v>
      </c>
    </row>
    <row r="112" spans="1:12" x14ac:dyDescent="0.35">
      <c r="A112" t="s">
        <v>16</v>
      </c>
      <c r="B112">
        <v>1</v>
      </c>
      <c r="C112">
        <v>2</v>
      </c>
      <c r="D112">
        <v>3</v>
      </c>
      <c r="E112">
        <v>4</v>
      </c>
      <c r="F112">
        <v>5</v>
      </c>
      <c r="G112">
        <v>6</v>
      </c>
      <c r="H112">
        <v>7</v>
      </c>
      <c r="I112">
        <v>8</v>
      </c>
      <c r="J112">
        <v>9</v>
      </c>
      <c r="K112">
        <v>10</v>
      </c>
    </row>
    <row r="113" spans="1:12" x14ac:dyDescent="0.35">
      <c r="A113" t="s">
        <v>33</v>
      </c>
      <c r="B113">
        <v>2.6724999999999999</v>
      </c>
      <c r="C113">
        <v>2.6671</v>
      </c>
      <c r="D113">
        <v>2.6646000000000001</v>
      </c>
      <c r="E113">
        <v>2.6736</v>
      </c>
      <c r="F113">
        <v>2.6768000000000001</v>
      </c>
      <c r="G113">
        <v>2.6715</v>
      </c>
      <c r="H113">
        <v>2.6698</v>
      </c>
      <c r="I113">
        <v>2.6804000000000001</v>
      </c>
      <c r="J113">
        <v>2.6720999999999999</v>
      </c>
      <c r="K113">
        <v>2.6715</v>
      </c>
      <c r="L113">
        <v>2.1597</v>
      </c>
    </row>
    <row r="114" spans="1:12" x14ac:dyDescent="0.35">
      <c r="A114" t="s">
        <v>7</v>
      </c>
      <c r="B114">
        <v>1.1779200000000001</v>
      </c>
      <c r="C114">
        <v>1.1776</v>
      </c>
      <c r="D114">
        <v>1.1774100000000001</v>
      </c>
      <c r="E114">
        <v>1.17798</v>
      </c>
      <c r="F114">
        <v>1.1781699999999999</v>
      </c>
      <c r="G114">
        <v>1.1778599999999999</v>
      </c>
      <c r="H114">
        <v>1.1777299999999999</v>
      </c>
      <c r="I114">
        <v>1.17842</v>
      </c>
      <c r="J114">
        <v>1.1779200000000001</v>
      </c>
      <c r="K114">
        <v>1.1778599999999999</v>
      </c>
      <c r="L114">
        <v>1.14561</v>
      </c>
    </row>
    <row r="116" spans="1:12" x14ac:dyDescent="0.35">
      <c r="A116" s="2" t="s">
        <v>13</v>
      </c>
      <c r="L116" t="s">
        <v>96</v>
      </c>
    </row>
    <row r="117" spans="1:12" x14ac:dyDescent="0.35">
      <c r="A117" s="2" t="s">
        <v>32</v>
      </c>
    </row>
    <row r="118" spans="1:12" x14ac:dyDescent="0.35">
      <c r="A118" t="s">
        <v>16</v>
      </c>
      <c r="B118">
        <v>1</v>
      </c>
      <c r="C118">
        <v>2</v>
      </c>
      <c r="D118">
        <v>3</v>
      </c>
      <c r="E118">
        <v>4</v>
      </c>
      <c r="F118">
        <v>5</v>
      </c>
      <c r="G118">
        <v>6</v>
      </c>
      <c r="H118">
        <v>7</v>
      </c>
      <c r="I118">
        <v>8</v>
      </c>
      <c r="J118">
        <v>9</v>
      </c>
      <c r="K118">
        <v>10</v>
      </c>
    </row>
    <row r="119" spans="1:12" x14ac:dyDescent="0.35">
      <c r="A119" t="s">
        <v>33</v>
      </c>
      <c r="B119">
        <v>2.1597</v>
      </c>
      <c r="C119">
        <v>2.1665000000000001</v>
      </c>
      <c r="D119">
        <v>2.1739999999999999</v>
      </c>
      <c r="E119">
        <v>2.1646000000000001</v>
      </c>
      <c r="F119">
        <v>2.1659000000000002</v>
      </c>
      <c r="G119">
        <v>2.1688999999999998</v>
      </c>
      <c r="H119">
        <v>2.1730999999999998</v>
      </c>
      <c r="I119">
        <v>2.1682999999999999</v>
      </c>
      <c r="J119">
        <v>2.1686999999999999</v>
      </c>
      <c r="K119">
        <v>2.1747000000000001</v>
      </c>
      <c r="L119">
        <f>AVERAGE(B119:K119)</f>
        <v>2.1684400000000004</v>
      </c>
    </row>
    <row r="120" spans="1:12" x14ac:dyDescent="0.35">
      <c r="A120" t="s">
        <v>7</v>
      </c>
      <c r="B120">
        <v>1.14561</v>
      </c>
      <c r="C120">
        <v>1.14605</v>
      </c>
      <c r="D120">
        <v>1.14656</v>
      </c>
      <c r="E120">
        <v>1.1459299999999999</v>
      </c>
      <c r="F120">
        <v>1.1459900000000001</v>
      </c>
      <c r="G120">
        <v>1.14618</v>
      </c>
      <c r="H120">
        <v>1.14649</v>
      </c>
      <c r="I120">
        <v>1.14618</v>
      </c>
      <c r="J120">
        <v>1.14618</v>
      </c>
      <c r="K120">
        <v>1.14656</v>
      </c>
      <c r="L120">
        <f>AVERAGE(B120:K120)</f>
        <v>1.1461729999999999</v>
      </c>
    </row>
    <row r="122" spans="1:12" x14ac:dyDescent="0.35">
      <c r="A122" s="2" t="s">
        <v>13</v>
      </c>
      <c r="L122" t="s">
        <v>97</v>
      </c>
    </row>
    <row r="123" spans="1:12" x14ac:dyDescent="0.35">
      <c r="A123" s="2" t="s">
        <v>32</v>
      </c>
    </row>
    <row r="124" spans="1:12" x14ac:dyDescent="0.35">
      <c r="A124" t="s">
        <v>16</v>
      </c>
      <c r="B124">
        <v>1</v>
      </c>
      <c r="C124">
        <v>2</v>
      </c>
      <c r="D124">
        <v>3</v>
      </c>
      <c r="E124">
        <v>4</v>
      </c>
      <c r="F124">
        <v>5</v>
      </c>
      <c r="G124">
        <v>6</v>
      </c>
      <c r="H124">
        <v>7</v>
      </c>
      <c r="I124">
        <v>8</v>
      </c>
      <c r="J124">
        <v>9</v>
      </c>
      <c r="K124">
        <v>10</v>
      </c>
    </row>
    <row r="125" spans="1:12" x14ac:dyDescent="0.35">
      <c r="A125" t="s">
        <v>33</v>
      </c>
      <c r="B125">
        <v>5.5487000000000002</v>
      </c>
      <c r="C125">
        <v>5.5587999999999997</v>
      </c>
      <c r="D125">
        <v>5.5576999999999996</v>
      </c>
      <c r="E125">
        <v>5.5673000000000004</v>
      </c>
      <c r="F125">
        <v>5.5705999999999998</v>
      </c>
      <c r="G125">
        <v>5.5726000000000004</v>
      </c>
      <c r="H125">
        <v>5.5788000000000002</v>
      </c>
      <c r="I125">
        <v>5.5865999999999998</v>
      </c>
      <c r="J125">
        <v>5.5751999999999997</v>
      </c>
      <c r="K125">
        <v>5.5777000000000001</v>
      </c>
      <c r="L125">
        <f>AVERAGE(B125:K125)</f>
        <v>5.5693999999999999</v>
      </c>
    </row>
    <row r="126" spans="1:12" x14ac:dyDescent="0.35">
      <c r="A126" t="s">
        <v>7</v>
      </c>
      <c r="B126">
        <v>1.35904</v>
      </c>
      <c r="C126">
        <v>1.3596699999999999</v>
      </c>
      <c r="D126">
        <v>1.35961</v>
      </c>
      <c r="E126">
        <v>1.3602399999999999</v>
      </c>
      <c r="F126">
        <v>1.36042</v>
      </c>
      <c r="G126">
        <v>1.3605499999999999</v>
      </c>
      <c r="H126">
        <v>1.36093</v>
      </c>
      <c r="I126">
        <v>1.3614299999999999</v>
      </c>
      <c r="J126">
        <v>1.3607400000000001</v>
      </c>
      <c r="K126">
        <v>1.36087</v>
      </c>
      <c r="L126">
        <f>AVERAGE(B126:K126)</f>
        <v>1.3603499999999999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C894-C0BA-478E-B12D-B380BA832D4E}">
  <dimension ref="A6:CX40"/>
  <sheetViews>
    <sheetView workbookViewId="0">
      <selection activeCell="I66" sqref="I66"/>
    </sheetView>
  </sheetViews>
  <sheetFormatPr defaultRowHeight="14.15" x14ac:dyDescent="0.35"/>
  <cols>
    <col min="2" max="4" width="10.5" bestFit="1" customWidth="1"/>
    <col min="9" max="9" width="10.5" bestFit="1" customWidth="1"/>
    <col min="12" max="12" width="9.5" bestFit="1" customWidth="1"/>
  </cols>
  <sheetData>
    <row r="6" spans="1:102" x14ac:dyDescent="0.35">
      <c r="A6" t="s">
        <v>158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  <c r="CX6">
        <v>0</v>
      </c>
    </row>
    <row r="7" spans="1:102" s="3" customFormat="1" x14ac:dyDescent="0.35">
      <c r="A7" s="3" t="s">
        <v>159</v>
      </c>
      <c r="B7" s="3">
        <v>0.2452569</v>
      </c>
      <c r="C7" s="3">
        <v>0.24663760000000001</v>
      </c>
      <c r="D7" s="3">
        <v>0.19654260000000001</v>
      </c>
      <c r="E7" s="3">
        <v>0.24738489999999999</v>
      </c>
      <c r="F7" s="3">
        <v>0.17443429999999999</v>
      </c>
      <c r="G7" s="3">
        <v>0.19711890000000001</v>
      </c>
      <c r="H7" s="3">
        <v>0.17659759999999999</v>
      </c>
      <c r="I7" s="3">
        <v>0.24293120000000001</v>
      </c>
      <c r="J7" s="3">
        <v>0.16426750000000001</v>
      </c>
      <c r="K7" s="3">
        <v>0.17532819999999999</v>
      </c>
      <c r="L7" s="3">
        <v>0.160581</v>
      </c>
      <c r="M7" s="3">
        <v>0.2012457</v>
      </c>
      <c r="N7" s="3">
        <v>0.159582</v>
      </c>
      <c r="R7" s="3">
        <v>0.1624321</v>
      </c>
      <c r="T7" s="3">
        <v>0.1593242</v>
      </c>
    </row>
    <row r="8" spans="1:102" hidden="1" x14ac:dyDescent="0.35">
      <c r="A8" t="s">
        <v>160</v>
      </c>
      <c r="B8">
        <v>8</v>
      </c>
      <c r="C8">
        <v>8</v>
      </c>
      <c r="D8">
        <v>8</v>
      </c>
      <c r="E8">
        <v>8</v>
      </c>
      <c r="F8">
        <v>22</v>
      </c>
      <c r="G8">
        <v>8</v>
      </c>
      <c r="H8">
        <v>8</v>
      </c>
      <c r="I8">
        <v>8</v>
      </c>
      <c r="J8">
        <v>16</v>
      </c>
      <c r="K8">
        <v>16</v>
      </c>
      <c r="L8">
        <v>16</v>
      </c>
      <c r="M8">
        <v>8</v>
      </c>
      <c r="N8">
        <v>16</v>
      </c>
      <c r="O8">
        <v>8</v>
      </c>
      <c r="P8">
        <v>8</v>
      </c>
      <c r="Q8">
        <v>8</v>
      </c>
      <c r="R8">
        <v>12</v>
      </c>
      <c r="S8">
        <v>12</v>
      </c>
      <c r="T8">
        <v>19</v>
      </c>
      <c r="U8">
        <v>16</v>
      </c>
      <c r="V8">
        <v>24</v>
      </c>
      <c r="W8">
        <v>16</v>
      </c>
      <c r="X8">
        <v>16</v>
      </c>
      <c r="Y8">
        <v>8</v>
      </c>
      <c r="Z8">
        <v>16</v>
      </c>
      <c r="AA8">
        <v>16</v>
      </c>
      <c r="AB8">
        <v>16</v>
      </c>
      <c r="AC8">
        <v>8</v>
      </c>
      <c r="AD8">
        <v>16</v>
      </c>
      <c r="AE8">
        <v>8</v>
      </c>
      <c r="AF8">
        <v>8</v>
      </c>
      <c r="AG8">
        <v>8</v>
      </c>
      <c r="AH8">
        <v>12</v>
      </c>
      <c r="AI8">
        <v>12</v>
      </c>
      <c r="AJ8">
        <v>17</v>
      </c>
      <c r="AK8">
        <v>12</v>
      </c>
      <c r="AL8">
        <v>20</v>
      </c>
      <c r="AM8">
        <v>16</v>
      </c>
      <c r="AN8">
        <v>16</v>
      </c>
      <c r="AO8">
        <v>14</v>
      </c>
      <c r="AP8">
        <v>21</v>
      </c>
      <c r="AQ8">
        <v>16</v>
      </c>
      <c r="AR8">
        <v>18</v>
      </c>
      <c r="AS8">
        <v>16</v>
      </c>
      <c r="AT8">
        <v>20</v>
      </c>
      <c r="AU8">
        <v>16</v>
      </c>
      <c r="AV8">
        <v>16</v>
      </c>
      <c r="AW8">
        <v>8</v>
      </c>
      <c r="AX8">
        <v>12</v>
      </c>
      <c r="AY8">
        <v>10</v>
      </c>
      <c r="AZ8">
        <v>14</v>
      </c>
      <c r="BA8">
        <v>12</v>
      </c>
      <c r="BB8">
        <v>19</v>
      </c>
      <c r="BC8">
        <v>14</v>
      </c>
      <c r="BD8">
        <v>16</v>
      </c>
      <c r="BE8">
        <v>8</v>
      </c>
      <c r="BF8">
        <v>12</v>
      </c>
      <c r="BG8">
        <v>14</v>
      </c>
      <c r="BH8">
        <v>16</v>
      </c>
      <c r="BI8">
        <v>8</v>
      </c>
      <c r="BJ8">
        <v>16</v>
      </c>
      <c r="BK8">
        <v>8</v>
      </c>
      <c r="BL8">
        <v>8</v>
      </c>
      <c r="BM8">
        <v>8</v>
      </c>
      <c r="BN8">
        <v>12</v>
      </c>
      <c r="BO8">
        <v>12</v>
      </c>
      <c r="BP8">
        <v>19</v>
      </c>
      <c r="BQ8">
        <v>12</v>
      </c>
      <c r="BR8">
        <v>16</v>
      </c>
      <c r="BS8">
        <v>16</v>
      </c>
      <c r="BT8">
        <v>16</v>
      </c>
      <c r="BU8">
        <v>12</v>
      </c>
      <c r="BV8">
        <v>16</v>
      </c>
      <c r="BW8">
        <v>16</v>
      </c>
      <c r="BX8">
        <v>16</v>
      </c>
      <c r="BY8">
        <v>12</v>
      </c>
      <c r="BZ8">
        <v>16</v>
      </c>
      <c r="CA8">
        <v>16</v>
      </c>
      <c r="CB8">
        <v>16</v>
      </c>
      <c r="CC8">
        <v>10</v>
      </c>
      <c r="CD8">
        <v>12</v>
      </c>
      <c r="CE8">
        <v>12</v>
      </c>
      <c r="CF8">
        <v>21</v>
      </c>
      <c r="CG8">
        <v>14</v>
      </c>
      <c r="CH8">
        <v>16</v>
      </c>
      <c r="CI8">
        <v>16</v>
      </c>
      <c r="CJ8">
        <v>16</v>
      </c>
      <c r="CK8">
        <v>16</v>
      </c>
      <c r="CL8">
        <v>20</v>
      </c>
      <c r="CM8">
        <v>16</v>
      </c>
      <c r="CN8">
        <v>16</v>
      </c>
      <c r="CO8">
        <v>16</v>
      </c>
      <c r="CP8">
        <v>16</v>
      </c>
      <c r="CQ8">
        <v>16</v>
      </c>
      <c r="CR8">
        <v>16</v>
      </c>
      <c r="CS8">
        <v>8</v>
      </c>
      <c r="CT8">
        <v>12</v>
      </c>
      <c r="CU8">
        <v>12</v>
      </c>
      <c r="CV8">
        <v>16</v>
      </c>
      <c r="CW8">
        <v>10</v>
      </c>
      <c r="CX8">
        <v>8</v>
      </c>
    </row>
    <row r="9" spans="1:102" hidden="1" x14ac:dyDescent="0.35">
      <c r="A9">
        <v>1</v>
      </c>
      <c r="B9">
        <v>154</v>
      </c>
      <c r="C9">
        <v>154</v>
      </c>
      <c r="D9">
        <v>5</v>
      </c>
      <c r="E9">
        <v>154</v>
      </c>
      <c r="F9">
        <v>3</v>
      </c>
      <c r="G9">
        <v>4</v>
      </c>
      <c r="H9">
        <v>1</v>
      </c>
      <c r="I9">
        <v>154</v>
      </c>
      <c r="J9">
        <v>1</v>
      </c>
      <c r="K9">
        <v>1</v>
      </c>
      <c r="L9">
        <v>2</v>
      </c>
      <c r="M9">
        <v>9</v>
      </c>
      <c r="N9">
        <v>1</v>
      </c>
      <c r="O9">
        <v>10</v>
      </c>
      <c r="P9">
        <v>2</v>
      </c>
      <c r="Q9">
        <v>154</v>
      </c>
      <c r="R9">
        <v>2</v>
      </c>
      <c r="S9">
        <v>2</v>
      </c>
      <c r="T9">
        <v>1</v>
      </c>
      <c r="U9">
        <v>1</v>
      </c>
      <c r="V9">
        <v>4</v>
      </c>
      <c r="W9">
        <v>1</v>
      </c>
      <c r="X9">
        <v>8</v>
      </c>
      <c r="Y9">
        <v>5</v>
      </c>
      <c r="Z9">
        <v>1</v>
      </c>
      <c r="AA9">
        <v>8</v>
      </c>
      <c r="AB9">
        <v>9</v>
      </c>
      <c r="AC9">
        <v>8</v>
      </c>
      <c r="AD9">
        <v>2</v>
      </c>
      <c r="AE9">
        <v>12</v>
      </c>
      <c r="AF9">
        <v>2</v>
      </c>
      <c r="AG9">
        <v>154</v>
      </c>
      <c r="AH9">
        <v>3</v>
      </c>
      <c r="AI9">
        <v>1</v>
      </c>
      <c r="AJ9">
        <v>1</v>
      </c>
      <c r="AK9">
        <v>2</v>
      </c>
      <c r="AL9">
        <v>1</v>
      </c>
      <c r="AM9">
        <v>1</v>
      </c>
      <c r="AN9">
        <v>3</v>
      </c>
      <c r="AO9">
        <v>1</v>
      </c>
      <c r="AP9">
        <v>2</v>
      </c>
      <c r="AQ9">
        <v>1</v>
      </c>
      <c r="AR9">
        <v>1</v>
      </c>
      <c r="AS9">
        <v>11</v>
      </c>
      <c r="AT9">
        <v>1</v>
      </c>
      <c r="AU9">
        <v>10</v>
      </c>
      <c r="AV9">
        <v>7</v>
      </c>
      <c r="AW9">
        <v>14</v>
      </c>
      <c r="AX9">
        <v>2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12</v>
      </c>
      <c r="BF9">
        <v>1</v>
      </c>
      <c r="BG9">
        <v>1</v>
      </c>
      <c r="BH9">
        <v>1</v>
      </c>
      <c r="BI9">
        <v>19</v>
      </c>
      <c r="BJ9">
        <v>2</v>
      </c>
      <c r="BK9">
        <v>10</v>
      </c>
      <c r="BL9">
        <v>2</v>
      </c>
      <c r="BM9">
        <v>154</v>
      </c>
      <c r="BN9">
        <v>5</v>
      </c>
      <c r="BO9">
        <v>6</v>
      </c>
      <c r="BP9">
        <v>1</v>
      </c>
      <c r="BQ9">
        <v>2</v>
      </c>
      <c r="BR9">
        <v>1</v>
      </c>
      <c r="BS9">
        <v>1</v>
      </c>
      <c r="BT9">
        <v>2</v>
      </c>
      <c r="BU9">
        <v>1</v>
      </c>
      <c r="BV9">
        <v>1</v>
      </c>
      <c r="BW9">
        <v>2</v>
      </c>
      <c r="BX9">
        <v>1</v>
      </c>
      <c r="BY9">
        <v>1</v>
      </c>
      <c r="BZ9">
        <v>1</v>
      </c>
      <c r="CA9">
        <v>3</v>
      </c>
      <c r="CB9">
        <v>3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4</v>
      </c>
      <c r="CJ9">
        <v>3</v>
      </c>
      <c r="CK9">
        <v>24</v>
      </c>
      <c r="CL9">
        <v>4</v>
      </c>
      <c r="CM9">
        <v>2</v>
      </c>
      <c r="CN9">
        <v>3</v>
      </c>
      <c r="CO9">
        <v>16</v>
      </c>
      <c r="CP9">
        <v>3</v>
      </c>
      <c r="CQ9">
        <v>12</v>
      </c>
      <c r="CR9">
        <v>16</v>
      </c>
      <c r="CS9">
        <v>12</v>
      </c>
      <c r="CT9">
        <v>1</v>
      </c>
      <c r="CU9">
        <v>1</v>
      </c>
      <c r="CV9">
        <v>2</v>
      </c>
      <c r="CW9">
        <v>1</v>
      </c>
      <c r="CX9">
        <v>371</v>
      </c>
    </row>
    <row r="10" spans="1:102" hidden="1" x14ac:dyDescent="0.35">
      <c r="A10" t="s">
        <v>161</v>
      </c>
      <c r="B10">
        <v>4</v>
      </c>
      <c r="C10">
        <v>4</v>
      </c>
      <c r="D10">
        <v>428</v>
      </c>
      <c r="E10">
        <v>4</v>
      </c>
      <c r="F10">
        <v>325</v>
      </c>
      <c r="G10">
        <v>215</v>
      </c>
      <c r="H10">
        <v>239</v>
      </c>
      <c r="I10">
        <v>4</v>
      </c>
      <c r="J10">
        <v>212</v>
      </c>
      <c r="K10">
        <v>163</v>
      </c>
      <c r="L10">
        <v>177</v>
      </c>
      <c r="M10">
        <v>108</v>
      </c>
      <c r="N10">
        <v>149</v>
      </c>
      <c r="O10">
        <v>120</v>
      </c>
      <c r="P10">
        <v>125</v>
      </c>
      <c r="Q10">
        <v>4</v>
      </c>
      <c r="R10">
        <v>119</v>
      </c>
      <c r="S10">
        <v>107</v>
      </c>
      <c r="T10">
        <v>190</v>
      </c>
      <c r="U10">
        <v>82</v>
      </c>
      <c r="V10">
        <v>97</v>
      </c>
      <c r="W10">
        <v>89</v>
      </c>
      <c r="X10">
        <v>197</v>
      </c>
      <c r="Y10">
        <v>55</v>
      </c>
      <c r="Z10">
        <v>185</v>
      </c>
      <c r="AA10">
        <v>80</v>
      </c>
      <c r="AB10">
        <v>134</v>
      </c>
      <c r="AC10">
        <v>61</v>
      </c>
      <c r="AD10">
        <v>163</v>
      </c>
      <c r="AE10">
        <v>63</v>
      </c>
      <c r="AF10">
        <v>64</v>
      </c>
      <c r="AG10">
        <v>4</v>
      </c>
      <c r="AH10">
        <v>63</v>
      </c>
      <c r="AI10">
        <v>61</v>
      </c>
      <c r="AJ10">
        <v>134</v>
      </c>
      <c r="AK10">
        <v>55</v>
      </c>
      <c r="AL10">
        <v>128</v>
      </c>
      <c r="AM10">
        <v>123</v>
      </c>
      <c r="AN10">
        <v>122</v>
      </c>
      <c r="AO10">
        <v>44</v>
      </c>
      <c r="AP10">
        <v>116</v>
      </c>
      <c r="AQ10">
        <v>49</v>
      </c>
      <c r="AR10">
        <v>48</v>
      </c>
      <c r="AS10">
        <v>48</v>
      </c>
      <c r="AT10">
        <v>106</v>
      </c>
      <c r="AU10">
        <v>100</v>
      </c>
      <c r="AV10">
        <v>99</v>
      </c>
      <c r="AW10">
        <v>28</v>
      </c>
      <c r="AX10">
        <v>96</v>
      </c>
      <c r="AY10">
        <v>94</v>
      </c>
      <c r="AZ10">
        <v>41</v>
      </c>
      <c r="BA10">
        <v>40</v>
      </c>
      <c r="BB10">
        <v>91</v>
      </c>
      <c r="BC10">
        <v>89</v>
      </c>
      <c r="BD10">
        <v>86</v>
      </c>
      <c r="BE10">
        <v>31</v>
      </c>
      <c r="BF10">
        <v>64</v>
      </c>
      <c r="BG10">
        <v>84</v>
      </c>
      <c r="BH10">
        <v>81</v>
      </c>
      <c r="BI10">
        <v>32</v>
      </c>
      <c r="BJ10">
        <v>80</v>
      </c>
      <c r="BK10">
        <v>33</v>
      </c>
      <c r="BL10">
        <v>33</v>
      </c>
      <c r="BM10">
        <v>4</v>
      </c>
      <c r="BN10">
        <v>32</v>
      </c>
      <c r="BO10">
        <v>32</v>
      </c>
      <c r="BP10">
        <v>72</v>
      </c>
      <c r="BQ10">
        <v>31</v>
      </c>
      <c r="BR10">
        <v>70</v>
      </c>
      <c r="BS10">
        <v>68</v>
      </c>
      <c r="BT10">
        <v>69</v>
      </c>
      <c r="BU10">
        <v>29</v>
      </c>
      <c r="BV10">
        <v>51</v>
      </c>
      <c r="BW10">
        <v>66</v>
      </c>
      <c r="BX10">
        <v>65</v>
      </c>
      <c r="BY10">
        <v>63</v>
      </c>
      <c r="BZ10">
        <v>62</v>
      </c>
      <c r="CA10">
        <v>63</v>
      </c>
      <c r="CB10">
        <v>62</v>
      </c>
      <c r="CC10">
        <v>23</v>
      </c>
      <c r="CD10">
        <v>61</v>
      </c>
      <c r="CE10">
        <v>60</v>
      </c>
      <c r="CF10">
        <v>60</v>
      </c>
      <c r="CG10">
        <v>25</v>
      </c>
      <c r="CH10">
        <v>25</v>
      </c>
      <c r="CI10">
        <v>24</v>
      </c>
      <c r="CJ10">
        <v>56</v>
      </c>
      <c r="CK10">
        <v>24</v>
      </c>
      <c r="CL10">
        <v>56</v>
      </c>
      <c r="CM10">
        <v>55</v>
      </c>
      <c r="CN10">
        <v>55</v>
      </c>
      <c r="CO10">
        <v>52</v>
      </c>
      <c r="CP10">
        <v>54</v>
      </c>
      <c r="CQ10">
        <v>51</v>
      </c>
      <c r="CR10">
        <v>51</v>
      </c>
      <c r="CS10">
        <v>15</v>
      </c>
      <c r="CT10">
        <v>50</v>
      </c>
      <c r="CU10">
        <v>50</v>
      </c>
      <c r="CV10">
        <v>51</v>
      </c>
      <c r="CW10">
        <v>48</v>
      </c>
    </row>
    <row r="11" spans="1:102" hidden="1" x14ac:dyDescent="0.35">
      <c r="A11">
        <v>2</v>
      </c>
      <c r="B11">
        <v>155</v>
      </c>
      <c r="C11">
        <v>155</v>
      </c>
      <c r="D11">
        <v>6</v>
      </c>
      <c r="E11">
        <v>155</v>
      </c>
      <c r="F11">
        <v>4</v>
      </c>
      <c r="G11">
        <v>5</v>
      </c>
      <c r="H11">
        <v>6</v>
      </c>
      <c r="I11">
        <v>155</v>
      </c>
      <c r="J11">
        <v>2</v>
      </c>
      <c r="K11">
        <v>2</v>
      </c>
      <c r="L11">
        <v>1</v>
      </c>
      <c r="M11">
        <v>9</v>
      </c>
      <c r="N11">
        <v>2</v>
      </c>
      <c r="O11">
        <v>10</v>
      </c>
      <c r="P11">
        <v>3</v>
      </c>
      <c r="Q11">
        <v>155</v>
      </c>
      <c r="R11">
        <v>1</v>
      </c>
      <c r="S11">
        <v>3</v>
      </c>
      <c r="T11">
        <v>2</v>
      </c>
      <c r="U11">
        <v>2</v>
      </c>
      <c r="V11">
        <v>5</v>
      </c>
      <c r="W11">
        <v>2</v>
      </c>
      <c r="X11">
        <v>5</v>
      </c>
      <c r="Y11">
        <v>5</v>
      </c>
      <c r="Z11">
        <v>2</v>
      </c>
      <c r="AA11">
        <v>3</v>
      </c>
      <c r="AB11">
        <v>1</v>
      </c>
      <c r="AC11">
        <v>9</v>
      </c>
      <c r="AD11">
        <v>3</v>
      </c>
      <c r="AE11">
        <v>8</v>
      </c>
      <c r="AF11">
        <v>1</v>
      </c>
      <c r="AG11">
        <v>155</v>
      </c>
      <c r="AH11">
        <v>4</v>
      </c>
      <c r="AI11">
        <v>2</v>
      </c>
      <c r="AJ11">
        <v>2</v>
      </c>
      <c r="AK11">
        <v>3</v>
      </c>
      <c r="AL11">
        <v>2</v>
      </c>
      <c r="AM11">
        <v>2</v>
      </c>
      <c r="AN11">
        <v>1</v>
      </c>
      <c r="AO11">
        <v>2</v>
      </c>
      <c r="AP11">
        <v>3</v>
      </c>
      <c r="AQ11">
        <v>2</v>
      </c>
      <c r="AR11">
        <v>3</v>
      </c>
      <c r="AS11">
        <v>1</v>
      </c>
      <c r="AT11">
        <v>2</v>
      </c>
      <c r="AU11">
        <v>11</v>
      </c>
      <c r="AV11">
        <v>7</v>
      </c>
      <c r="AW11">
        <v>14</v>
      </c>
      <c r="AX11">
        <v>3</v>
      </c>
      <c r="AY11">
        <v>2</v>
      </c>
      <c r="AZ11">
        <v>1</v>
      </c>
      <c r="BA11">
        <v>2</v>
      </c>
      <c r="BB11">
        <v>2</v>
      </c>
      <c r="BC11">
        <v>2</v>
      </c>
      <c r="BD11">
        <v>1</v>
      </c>
      <c r="BE11">
        <v>13</v>
      </c>
      <c r="BF11">
        <v>1</v>
      </c>
      <c r="BG11">
        <v>1</v>
      </c>
      <c r="BH11">
        <v>1</v>
      </c>
      <c r="BI11">
        <v>20</v>
      </c>
      <c r="BJ11">
        <v>2</v>
      </c>
      <c r="BK11">
        <v>9</v>
      </c>
      <c r="BL11">
        <v>1</v>
      </c>
      <c r="BM11">
        <v>155</v>
      </c>
      <c r="BN11">
        <v>3</v>
      </c>
      <c r="BO11">
        <v>4</v>
      </c>
      <c r="BP11">
        <v>2</v>
      </c>
      <c r="BQ11">
        <v>1</v>
      </c>
      <c r="BR11">
        <v>2</v>
      </c>
      <c r="BS11">
        <v>1</v>
      </c>
      <c r="BT11">
        <v>2</v>
      </c>
      <c r="BU11">
        <v>2</v>
      </c>
      <c r="BV11">
        <v>2</v>
      </c>
      <c r="BW11">
        <v>3</v>
      </c>
      <c r="BX11">
        <v>2</v>
      </c>
      <c r="BY11">
        <v>1</v>
      </c>
      <c r="BZ11">
        <v>1</v>
      </c>
      <c r="CA11">
        <v>4</v>
      </c>
      <c r="CB11">
        <v>4</v>
      </c>
      <c r="CC11">
        <v>2</v>
      </c>
      <c r="CD11">
        <v>2</v>
      </c>
      <c r="CE11">
        <v>2</v>
      </c>
      <c r="CF11">
        <v>2</v>
      </c>
      <c r="CG11">
        <v>1</v>
      </c>
      <c r="CH11">
        <v>2</v>
      </c>
      <c r="CI11">
        <v>5</v>
      </c>
      <c r="CJ11">
        <v>2</v>
      </c>
      <c r="CK11">
        <v>9</v>
      </c>
      <c r="CL11">
        <v>2</v>
      </c>
      <c r="CM11">
        <v>3</v>
      </c>
      <c r="CN11">
        <v>2</v>
      </c>
      <c r="CO11">
        <v>13</v>
      </c>
      <c r="CP11">
        <v>2</v>
      </c>
      <c r="CQ11">
        <v>12</v>
      </c>
      <c r="CR11">
        <v>14</v>
      </c>
      <c r="CS11">
        <v>7</v>
      </c>
      <c r="CT11">
        <v>3</v>
      </c>
      <c r="CU11">
        <v>3</v>
      </c>
      <c r="CV11">
        <v>1</v>
      </c>
      <c r="CW11">
        <v>1</v>
      </c>
    </row>
    <row r="12" spans="1:102" hidden="1" x14ac:dyDescent="0.35"/>
    <row r="13" spans="1:102" hidden="1" x14ac:dyDescent="0.35">
      <c r="A13" t="s">
        <v>162</v>
      </c>
      <c r="B13">
        <v>0.51353380000000004</v>
      </c>
      <c r="C13">
        <v>0.51190500000000005</v>
      </c>
      <c r="D13">
        <v>0.48212260000000001</v>
      </c>
      <c r="E13">
        <v>0.51599680000000003</v>
      </c>
      <c r="F13">
        <v>0.45808080000000001</v>
      </c>
      <c r="J13">
        <v>0.44933489999999998</v>
      </c>
      <c r="R13">
        <v>0.4536598</v>
      </c>
    </row>
    <row r="14" spans="1:102" hidden="1" x14ac:dyDescent="0.35">
      <c r="A14" t="s">
        <v>163</v>
      </c>
      <c r="F14">
        <v>0.32025219999999999</v>
      </c>
      <c r="J14">
        <v>0.31068040000000002</v>
      </c>
      <c r="L14">
        <v>0.31043300000000001</v>
      </c>
      <c r="N14">
        <v>0.31099759999999999</v>
      </c>
      <c r="R14">
        <v>0.3087529</v>
      </c>
    </row>
    <row r="17" spans="1:101" x14ac:dyDescent="0.35">
      <c r="A17" t="s">
        <v>160</v>
      </c>
      <c r="B17">
        <v>4</v>
      </c>
      <c r="C17">
        <v>4</v>
      </c>
      <c r="D17">
        <v>4</v>
      </c>
      <c r="E17">
        <v>4</v>
      </c>
      <c r="F17">
        <v>12</v>
      </c>
      <c r="G17">
        <v>4</v>
      </c>
      <c r="H17">
        <v>4</v>
      </c>
      <c r="I17">
        <v>4</v>
      </c>
      <c r="J17">
        <v>28</v>
      </c>
      <c r="K17">
        <v>12</v>
      </c>
      <c r="L17">
        <v>89</v>
      </c>
      <c r="M17">
        <v>4</v>
      </c>
      <c r="N17">
        <v>80</v>
      </c>
      <c r="O17">
        <v>4</v>
      </c>
      <c r="P17">
        <v>4</v>
      </c>
      <c r="Q17">
        <v>4</v>
      </c>
      <c r="R17">
        <v>44</v>
      </c>
      <c r="S17">
        <v>26</v>
      </c>
      <c r="T17">
        <v>102</v>
      </c>
      <c r="U17">
        <v>12</v>
      </c>
      <c r="V17">
        <v>12</v>
      </c>
      <c r="W17">
        <v>48</v>
      </c>
      <c r="X17">
        <v>89</v>
      </c>
      <c r="Y17">
        <v>4</v>
      </c>
      <c r="Z17">
        <v>71</v>
      </c>
      <c r="AA17">
        <v>40</v>
      </c>
      <c r="AB17">
        <v>78</v>
      </c>
      <c r="AC17">
        <v>4</v>
      </c>
      <c r="AD17">
        <v>66</v>
      </c>
      <c r="AE17">
        <v>4</v>
      </c>
      <c r="AF17">
        <v>4</v>
      </c>
      <c r="AG17">
        <v>4</v>
      </c>
      <c r="AH17">
        <v>32</v>
      </c>
      <c r="AI17">
        <v>31</v>
      </c>
      <c r="AJ17">
        <v>60</v>
      </c>
      <c r="AK17">
        <v>26</v>
      </c>
      <c r="AL17">
        <v>56</v>
      </c>
      <c r="AM17">
        <v>51</v>
      </c>
      <c r="AN17">
        <v>55</v>
      </c>
      <c r="AO17">
        <v>12</v>
      </c>
      <c r="AP17">
        <v>53</v>
      </c>
      <c r="AQ17">
        <v>12</v>
      </c>
      <c r="AR17">
        <v>36</v>
      </c>
      <c r="AS17">
        <v>24</v>
      </c>
      <c r="AT17">
        <v>43</v>
      </c>
      <c r="AU17">
        <v>47</v>
      </c>
      <c r="AV17">
        <v>46</v>
      </c>
      <c r="AW17">
        <v>4</v>
      </c>
      <c r="AX17">
        <v>37</v>
      </c>
      <c r="AY17">
        <v>37</v>
      </c>
      <c r="AZ17">
        <v>36</v>
      </c>
      <c r="BA17">
        <v>32</v>
      </c>
      <c r="BB17">
        <v>42</v>
      </c>
      <c r="BC17">
        <v>39</v>
      </c>
      <c r="BD17">
        <v>46</v>
      </c>
      <c r="BE17">
        <v>4</v>
      </c>
      <c r="BF17">
        <v>34</v>
      </c>
      <c r="BG17">
        <v>34</v>
      </c>
      <c r="BH17">
        <v>44</v>
      </c>
      <c r="BI17">
        <v>4</v>
      </c>
      <c r="BJ17">
        <v>33</v>
      </c>
      <c r="BK17">
        <v>4</v>
      </c>
      <c r="BL17">
        <v>4</v>
      </c>
      <c r="BM17">
        <v>4</v>
      </c>
      <c r="BN17">
        <v>16</v>
      </c>
      <c r="BO17">
        <v>16</v>
      </c>
      <c r="BP17">
        <v>32</v>
      </c>
      <c r="BQ17">
        <v>16</v>
      </c>
      <c r="BR17">
        <v>36</v>
      </c>
      <c r="BS17">
        <v>31</v>
      </c>
      <c r="BT17">
        <v>30</v>
      </c>
      <c r="BU17">
        <v>15</v>
      </c>
      <c r="BV17">
        <v>36</v>
      </c>
      <c r="BW17">
        <v>35</v>
      </c>
      <c r="BX17">
        <v>26</v>
      </c>
      <c r="BY17">
        <v>26</v>
      </c>
      <c r="BZ17">
        <v>33</v>
      </c>
      <c r="CA17">
        <v>28</v>
      </c>
      <c r="CB17">
        <v>28</v>
      </c>
      <c r="CC17">
        <v>12</v>
      </c>
      <c r="CD17">
        <v>32</v>
      </c>
      <c r="CE17">
        <v>32</v>
      </c>
      <c r="CF17">
        <v>25</v>
      </c>
      <c r="CG17">
        <v>12</v>
      </c>
      <c r="CH17">
        <v>22</v>
      </c>
      <c r="CI17">
        <v>22</v>
      </c>
      <c r="CJ17">
        <v>30</v>
      </c>
      <c r="CK17">
        <v>22</v>
      </c>
      <c r="CL17">
        <v>30</v>
      </c>
      <c r="CM17">
        <v>24</v>
      </c>
      <c r="CN17">
        <v>29</v>
      </c>
      <c r="CO17">
        <v>24</v>
      </c>
      <c r="CP17">
        <v>29</v>
      </c>
      <c r="CQ17">
        <v>24</v>
      </c>
      <c r="CR17">
        <v>24</v>
      </c>
      <c r="CS17">
        <v>4</v>
      </c>
      <c r="CT17">
        <v>19</v>
      </c>
      <c r="CU17">
        <v>19</v>
      </c>
      <c r="CV17">
        <v>27</v>
      </c>
      <c r="CW17">
        <v>19</v>
      </c>
    </row>
    <row r="18" spans="1:101" x14ac:dyDescent="0.35">
      <c r="B18">
        <v>8</v>
      </c>
      <c r="C18">
        <v>27</v>
      </c>
      <c r="D18">
        <v>1</v>
      </c>
      <c r="E18">
        <v>37</v>
      </c>
      <c r="F18">
        <v>1</v>
      </c>
      <c r="G18">
        <v>3</v>
      </c>
      <c r="H18">
        <v>1</v>
      </c>
      <c r="I18">
        <v>48</v>
      </c>
      <c r="J18">
        <v>2</v>
      </c>
      <c r="K18">
        <v>3</v>
      </c>
      <c r="L18">
        <v>1</v>
      </c>
      <c r="M18">
        <v>4</v>
      </c>
      <c r="N18">
        <v>2</v>
      </c>
      <c r="O18">
        <v>3</v>
      </c>
      <c r="P18">
        <v>1</v>
      </c>
      <c r="Q18">
        <v>81</v>
      </c>
      <c r="R18">
        <v>1</v>
      </c>
      <c r="S18">
        <v>1</v>
      </c>
      <c r="T18">
        <v>3</v>
      </c>
      <c r="U18">
        <v>3</v>
      </c>
      <c r="V18">
        <v>1</v>
      </c>
      <c r="W18">
        <v>2</v>
      </c>
      <c r="X18">
        <v>1</v>
      </c>
      <c r="Y18">
        <v>5</v>
      </c>
      <c r="Z18">
        <v>1</v>
      </c>
      <c r="AA18">
        <v>1</v>
      </c>
      <c r="AB18">
        <v>2</v>
      </c>
      <c r="AC18">
        <v>4</v>
      </c>
      <c r="AD18">
        <v>1</v>
      </c>
      <c r="AE18">
        <v>3</v>
      </c>
      <c r="AF18">
        <v>1</v>
      </c>
      <c r="AG18">
        <v>80</v>
      </c>
      <c r="AH18">
        <v>4</v>
      </c>
      <c r="AI18">
        <v>4</v>
      </c>
      <c r="AJ18">
        <v>2</v>
      </c>
      <c r="AK18">
        <v>2</v>
      </c>
      <c r="AL18">
        <v>1</v>
      </c>
      <c r="AM18">
        <v>2</v>
      </c>
      <c r="AN18">
        <v>3</v>
      </c>
      <c r="AO18">
        <v>3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2</v>
      </c>
      <c r="AV18">
        <v>1</v>
      </c>
      <c r="AW18">
        <v>5</v>
      </c>
      <c r="AX18">
        <v>3</v>
      </c>
      <c r="AY18">
        <v>3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3</v>
      </c>
      <c r="BF18">
        <v>3</v>
      </c>
      <c r="BG18">
        <v>3</v>
      </c>
      <c r="BH18">
        <v>1</v>
      </c>
      <c r="BI18">
        <v>3</v>
      </c>
      <c r="BJ18">
        <v>3</v>
      </c>
      <c r="BK18">
        <v>3</v>
      </c>
      <c r="BL18">
        <v>1</v>
      </c>
      <c r="BM18">
        <v>130</v>
      </c>
      <c r="BN18">
        <v>2</v>
      </c>
      <c r="BO18">
        <v>2</v>
      </c>
      <c r="BP18">
        <v>5</v>
      </c>
      <c r="BQ18">
        <v>2</v>
      </c>
      <c r="BR18">
        <v>1</v>
      </c>
      <c r="BS18">
        <v>5</v>
      </c>
      <c r="BT18">
        <v>2</v>
      </c>
      <c r="BU18">
        <v>2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2</v>
      </c>
      <c r="CB18">
        <v>2</v>
      </c>
      <c r="CC18">
        <v>5</v>
      </c>
      <c r="CD18">
        <v>1</v>
      </c>
      <c r="CE18">
        <v>1</v>
      </c>
      <c r="CF18">
        <v>1</v>
      </c>
      <c r="CG18">
        <v>2</v>
      </c>
      <c r="CH18">
        <v>1</v>
      </c>
      <c r="CI18">
        <v>2</v>
      </c>
      <c r="CJ18">
        <v>1</v>
      </c>
      <c r="CK18">
        <v>2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5</v>
      </c>
      <c r="CT18">
        <v>2</v>
      </c>
      <c r="CU18">
        <v>2</v>
      </c>
      <c r="CV18">
        <v>1</v>
      </c>
      <c r="CW18">
        <v>2</v>
      </c>
    </row>
    <row r="22" spans="1:101" x14ac:dyDescent="0.35">
      <c r="M22">
        <v>0.16589200000000001</v>
      </c>
    </row>
    <row r="24" spans="1:101" x14ac:dyDescent="0.35">
      <c r="M24">
        <v>0.16705600000000001</v>
      </c>
    </row>
    <row r="26" spans="1:101" x14ac:dyDescent="0.35">
      <c r="M26">
        <v>0.16183800000000001</v>
      </c>
    </row>
    <row r="28" spans="1:101" x14ac:dyDescent="0.35">
      <c r="M28">
        <v>0.160333</v>
      </c>
    </row>
    <row r="30" spans="1:101" x14ac:dyDescent="0.35">
      <c r="M30">
        <v>0.16281300000000001</v>
      </c>
    </row>
    <row r="32" spans="1:101" x14ac:dyDescent="0.35">
      <c r="M32">
        <v>0.15956600000000001</v>
      </c>
    </row>
    <row r="34" spans="13:13" x14ac:dyDescent="0.35">
      <c r="M34">
        <v>0.15554499999999999</v>
      </c>
    </row>
    <row r="36" spans="13:13" x14ac:dyDescent="0.35">
      <c r="M36">
        <v>0.154392</v>
      </c>
    </row>
    <row r="38" spans="13:13" x14ac:dyDescent="0.35">
      <c r="M38">
        <v>0.15728200000000001</v>
      </c>
    </row>
    <row r="40" spans="13:13" x14ac:dyDescent="0.35">
      <c r="M40">
        <v>0.15110299999999999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9152-35D2-4748-88E5-3D17E69E0444}">
  <dimension ref="A1:L56"/>
  <sheetViews>
    <sheetView topLeftCell="A35" zoomScale="85" zoomScaleNormal="85" workbookViewId="0">
      <selection activeCell="A104" sqref="A104:Q127"/>
    </sheetView>
  </sheetViews>
  <sheetFormatPr defaultRowHeight="14.15" x14ac:dyDescent="0.35"/>
  <sheetData>
    <row r="1" spans="1:12" x14ac:dyDescent="0.35">
      <c r="A1" t="s">
        <v>82</v>
      </c>
      <c r="B1">
        <v>761</v>
      </c>
      <c r="C1" t="s">
        <v>120</v>
      </c>
      <c r="D1">
        <v>100</v>
      </c>
      <c r="E1" t="s">
        <v>164</v>
      </c>
      <c r="F1">
        <v>0.131406</v>
      </c>
      <c r="G1" t="s">
        <v>121</v>
      </c>
      <c r="H1">
        <v>137</v>
      </c>
      <c r="I1" t="s">
        <v>165</v>
      </c>
      <c r="J1">
        <v>0.18002599999999999</v>
      </c>
      <c r="L1" t="s">
        <v>166</v>
      </c>
    </row>
    <row r="2" spans="1:12" x14ac:dyDescent="0.35">
      <c r="A2" t="s">
        <v>82</v>
      </c>
      <c r="B2">
        <v>782</v>
      </c>
      <c r="C2" t="s">
        <v>120</v>
      </c>
      <c r="D2">
        <v>100</v>
      </c>
      <c r="E2" t="s">
        <v>164</v>
      </c>
      <c r="F2">
        <v>0.12787699999999999</v>
      </c>
      <c r="G2" t="s">
        <v>121</v>
      </c>
      <c r="H2">
        <v>140</v>
      </c>
      <c r="I2" t="s">
        <v>165</v>
      </c>
      <c r="J2">
        <v>0.17902799999999999</v>
      </c>
    </row>
    <row r="3" spans="1:12" x14ac:dyDescent="0.35">
      <c r="A3" t="s">
        <v>82</v>
      </c>
      <c r="B3">
        <v>838</v>
      </c>
      <c r="C3" t="s">
        <v>120</v>
      </c>
      <c r="D3">
        <v>100</v>
      </c>
      <c r="E3" t="s">
        <v>164</v>
      </c>
      <c r="F3">
        <v>0.11933199999999999</v>
      </c>
      <c r="G3" t="s">
        <v>121</v>
      </c>
      <c r="H3">
        <v>141</v>
      </c>
      <c r="I3" t="s">
        <v>165</v>
      </c>
      <c r="J3">
        <v>0.16825799999999999</v>
      </c>
    </row>
    <row r="4" spans="1:12" x14ac:dyDescent="0.35">
      <c r="A4" t="s">
        <v>82</v>
      </c>
      <c r="B4">
        <v>847</v>
      </c>
      <c r="C4" t="s">
        <v>120</v>
      </c>
      <c r="D4">
        <v>100</v>
      </c>
      <c r="E4" t="s">
        <v>164</v>
      </c>
      <c r="F4">
        <v>0.118064</v>
      </c>
      <c r="G4" t="s">
        <v>121</v>
      </c>
      <c r="H4">
        <v>130</v>
      </c>
      <c r="I4" t="s">
        <v>165</v>
      </c>
      <c r="J4">
        <v>0.15348300000000001</v>
      </c>
    </row>
    <row r="5" spans="1:12" x14ac:dyDescent="0.35">
      <c r="A5" t="s">
        <v>82</v>
      </c>
      <c r="B5">
        <v>852</v>
      </c>
      <c r="C5" t="s">
        <v>120</v>
      </c>
      <c r="D5">
        <v>100</v>
      </c>
      <c r="E5" t="s">
        <v>164</v>
      </c>
      <c r="F5">
        <v>0.117371</v>
      </c>
      <c r="G5" t="s">
        <v>121</v>
      </c>
      <c r="H5">
        <v>139</v>
      </c>
      <c r="I5" t="s">
        <v>165</v>
      </c>
      <c r="J5">
        <v>0.16314600000000001</v>
      </c>
    </row>
    <row r="6" spans="1:12" x14ac:dyDescent="0.35">
      <c r="A6" t="s">
        <v>82</v>
      </c>
      <c r="B6">
        <v>878</v>
      </c>
      <c r="C6" t="s">
        <v>120</v>
      </c>
      <c r="D6">
        <v>100</v>
      </c>
      <c r="E6" t="s">
        <v>164</v>
      </c>
      <c r="F6">
        <v>0.113895</v>
      </c>
      <c r="G6" t="s">
        <v>121</v>
      </c>
      <c r="H6">
        <v>132</v>
      </c>
      <c r="I6" t="s">
        <v>165</v>
      </c>
      <c r="J6">
        <v>0.150342</v>
      </c>
    </row>
    <row r="7" spans="1:12" x14ac:dyDescent="0.35">
      <c r="A7" t="s">
        <v>82</v>
      </c>
      <c r="B7">
        <v>890</v>
      </c>
      <c r="C7" t="s">
        <v>120</v>
      </c>
      <c r="D7">
        <v>100</v>
      </c>
      <c r="E7" t="s">
        <v>164</v>
      </c>
      <c r="F7">
        <v>0.11236</v>
      </c>
      <c r="G7" t="s">
        <v>121</v>
      </c>
      <c r="H7">
        <v>150</v>
      </c>
      <c r="I7" t="s">
        <v>165</v>
      </c>
      <c r="J7">
        <v>0.16853899999999999</v>
      </c>
    </row>
    <row r="8" spans="1:12" x14ac:dyDescent="0.35">
      <c r="A8" t="s">
        <v>82</v>
      </c>
      <c r="B8">
        <v>890</v>
      </c>
      <c r="C8" t="s">
        <v>120</v>
      </c>
      <c r="D8">
        <v>100</v>
      </c>
      <c r="E8" t="s">
        <v>164</v>
      </c>
      <c r="F8">
        <v>0.11236</v>
      </c>
      <c r="G8" t="s">
        <v>121</v>
      </c>
      <c r="H8">
        <v>154</v>
      </c>
      <c r="I8" t="s">
        <v>165</v>
      </c>
      <c r="J8">
        <v>0.17303399999999999</v>
      </c>
    </row>
    <row r="9" spans="1:12" x14ac:dyDescent="0.35">
      <c r="A9" t="s">
        <v>82</v>
      </c>
      <c r="B9">
        <v>949</v>
      </c>
      <c r="C9" t="s">
        <v>120</v>
      </c>
      <c r="D9">
        <v>100</v>
      </c>
      <c r="E9" t="s">
        <v>164</v>
      </c>
      <c r="F9">
        <v>0.105374</v>
      </c>
      <c r="G9" t="s">
        <v>121</v>
      </c>
      <c r="H9">
        <v>152</v>
      </c>
      <c r="I9" t="s">
        <v>165</v>
      </c>
      <c r="J9">
        <v>0.16016900000000001</v>
      </c>
    </row>
    <row r="10" spans="1:12" x14ac:dyDescent="0.35">
      <c r="A10" t="s">
        <v>82</v>
      </c>
      <c r="B10">
        <v>960</v>
      </c>
      <c r="C10" t="s">
        <v>120</v>
      </c>
      <c r="D10">
        <v>100</v>
      </c>
      <c r="E10" t="s">
        <v>164</v>
      </c>
      <c r="F10">
        <v>0.104167</v>
      </c>
      <c r="G10" t="s">
        <v>121</v>
      </c>
      <c r="H10">
        <v>160</v>
      </c>
      <c r="I10" t="s">
        <v>165</v>
      </c>
      <c r="J10">
        <v>0.16666700000000001</v>
      </c>
    </row>
    <row r="13" spans="1:12" x14ac:dyDescent="0.35">
      <c r="A13" t="s">
        <v>82</v>
      </c>
      <c r="B13">
        <v>1437</v>
      </c>
      <c r="C13" t="s">
        <v>120</v>
      </c>
      <c r="D13">
        <v>100</v>
      </c>
      <c r="E13" t="s">
        <v>164</v>
      </c>
      <c r="F13">
        <v>6.9589399999999996E-2</v>
      </c>
      <c r="G13" t="s">
        <v>121</v>
      </c>
      <c r="H13">
        <v>186</v>
      </c>
      <c r="I13" t="s">
        <v>165</v>
      </c>
      <c r="J13">
        <v>0.129436</v>
      </c>
      <c r="L13" t="s">
        <v>167</v>
      </c>
    </row>
    <row r="14" spans="1:12" x14ac:dyDescent="0.35">
      <c r="A14" t="s">
        <v>82</v>
      </c>
      <c r="B14">
        <v>1441</v>
      </c>
      <c r="C14" t="s">
        <v>120</v>
      </c>
      <c r="D14">
        <v>100</v>
      </c>
      <c r="E14" t="s">
        <v>164</v>
      </c>
      <c r="F14">
        <v>6.9396200000000005E-2</v>
      </c>
      <c r="G14" t="s">
        <v>121</v>
      </c>
      <c r="H14">
        <v>191</v>
      </c>
      <c r="I14" t="s">
        <v>165</v>
      </c>
      <c r="J14">
        <v>0.132547</v>
      </c>
    </row>
    <row r="15" spans="1:12" x14ac:dyDescent="0.35">
      <c r="A15" t="s">
        <v>82</v>
      </c>
      <c r="B15">
        <v>1538</v>
      </c>
      <c r="C15" t="s">
        <v>120</v>
      </c>
      <c r="D15">
        <v>100</v>
      </c>
      <c r="E15" t="s">
        <v>164</v>
      </c>
      <c r="F15">
        <v>6.5019499999999994E-2</v>
      </c>
      <c r="G15" t="s">
        <v>121</v>
      </c>
      <c r="H15">
        <v>202</v>
      </c>
      <c r="I15" t="s">
        <v>165</v>
      </c>
      <c r="J15">
        <v>0.13133900000000001</v>
      </c>
    </row>
    <row r="16" spans="1:12" x14ac:dyDescent="0.35">
      <c r="A16" t="s">
        <v>82</v>
      </c>
      <c r="B16">
        <v>1659</v>
      </c>
      <c r="C16" t="s">
        <v>120</v>
      </c>
      <c r="D16">
        <v>100</v>
      </c>
      <c r="E16" t="s">
        <v>164</v>
      </c>
      <c r="F16">
        <v>6.0277299999999999E-2</v>
      </c>
      <c r="G16" t="s">
        <v>121</v>
      </c>
      <c r="H16">
        <v>203</v>
      </c>
      <c r="I16" t="s">
        <v>165</v>
      </c>
      <c r="J16">
        <v>0.122363</v>
      </c>
    </row>
    <row r="17" spans="1:12" x14ac:dyDescent="0.35">
      <c r="A17" t="s">
        <v>82</v>
      </c>
      <c r="B17">
        <v>1699</v>
      </c>
      <c r="C17" t="s">
        <v>120</v>
      </c>
      <c r="D17">
        <v>100</v>
      </c>
      <c r="E17" t="s">
        <v>164</v>
      </c>
      <c r="F17">
        <v>5.8858199999999999E-2</v>
      </c>
      <c r="G17" t="s">
        <v>121</v>
      </c>
      <c r="H17">
        <v>224</v>
      </c>
      <c r="I17" t="s">
        <v>165</v>
      </c>
      <c r="J17">
        <v>0.13184199999999999</v>
      </c>
    </row>
    <row r="18" spans="1:12" x14ac:dyDescent="0.35">
      <c r="A18" t="s">
        <v>82</v>
      </c>
      <c r="B18">
        <v>1701</v>
      </c>
      <c r="C18" t="s">
        <v>120</v>
      </c>
      <c r="D18">
        <v>100</v>
      </c>
      <c r="E18" t="s">
        <v>164</v>
      </c>
      <c r="F18">
        <v>5.8788899999999998E-2</v>
      </c>
      <c r="G18" t="s">
        <v>121</v>
      </c>
      <c r="H18">
        <v>224</v>
      </c>
      <c r="I18" t="s">
        <v>165</v>
      </c>
      <c r="J18">
        <v>0.131687</v>
      </c>
    </row>
    <row r="19" spans="1:12" x14ac:dyDescent="0.35">
      <c r="A19" t="s">
        <v>82</v>
      </c>
      <c r="B19">
        <v>1742</v>
      </c>
      <c r="C19" t="s">
        <v>120</v>
      </c>
      <c r="D19">
        <v>100</v>
      </c>
      <c r="E19" t="s">
        <v>164</v>
      </c>
      <c r="F19">
        <v>5.7405299999999999E-2</v>
      </c>
      <c r="G19" t="s">
        <v>121</v>
      </c>
      <c r="H19">
        <v>246</v>
      </c>
      <c r="I19" t="s">
        <v>165</v>
      </c>
      <c r="J19">
        <v>0.14121700000000001</v>
      </c>
    </row>
    <row r="20" spans="1:12" x14ac:dyDescent="0.35">
      <c r="A20" t="s">
        <v>82</v>
      </c>
      <c r="B20">
        <v>1754</v>
      </c>
      <c r="C20" t="s">
        <v>120</v>
      </c>
      <c r="D20">
        <v>100</v>
      </c>
      <c r="E20" t="s">
        <v>164</v>
      </c>
      <c r="F20">
        <v>5.7012500000000001E-2</v>
      </c>
      <c r="G20" t="s">
        <v>121</v>
      </c>
      <c r="H20">
        <v>226</v>
      </c>
      <c r="I20" t="s">
        <v>165</v>
      </c>
      <c r="J20">
        <v>0.12884799999999999</v>
      </c>
    </row>
    <row r="21" spans="1:12" x14ac:dyDescent="0.35">
      <c r="A21" t="s">
        <v>82</v>
      </c>
      <c r="B21">
        <v>1760</v>
      </c>
      <c r="C21" t="s">
        <v>120</v>
      </c>
      <c r="D21">
        <v>100</v>
      </c>
      <c r="E21" t="s">
        <v>164</v>
      </c>
      <c r="F21">
        <v>5.6818199999999999E-2</v>
      </c>
      <c r="G21" t="s">
        <v>121</v>
      </c>
      <c r="H21">
        <v>218</v>
      </c>
      <c r="I21" t="s">
        <v>165</v>
      </c>
      <c r="J21">
        <v>0.123864</v>
      </c>
    </row>
    <row r="22" spans="1:12" x14ac:dyDescent="0.35">
      <c r="A22" t="s">
        <v>82</v>
      </c>
      <c r="B22">
        <v>1806</v>
      </c>
      <c r="C22" t="s">
        <v>120</v>
      </c>
      <c r="D22">
        <v>100</v>
      </c>
      <c r="E22" t="s">
        <v>164</v>
      </c>
      <c r="F22">
        <v>5.5370999999999997E-2</v>
      </c>
      <c r="G22" t="s">
        <v>121</v>
      </c>
      <c r="H22">
        <v>234</v>
      </c>
      <c r="I22" t="s">
        <v>165</v>
      </c>
      <c r="J22">
        <v>0.12956799999999999</v>
      </c>
    </row>
    <row r="23" spans="1:12" x14ac:dyDescent="0.35">
      <c r="F23">
        <f>AVERAGE(F13:F22)</f>
        <v>6.0853649999999995E-2</v>
      </c>
      <c r="J23">
        <f>AVERAGE(J13:J22)</f>
        <v>0.1302711</v>
      </c>
    </row>
    <row r="24" spans="1:12" x14ac:dyDescent="0.35">
      <c r="A24" t="s">
        <v>82</v>
      </c>
      <c r="B24">
        <v>351</v>
      </c>
      <c r="C24" t="s">
        <v>120</v>
      </c>
      <c r="D24">
        <v>100</v>
      </c>
      <c r="E24" t="s">
        <v>164</v>
      </c>
      <c r="F24">
        <v>0.28489999999999999</v>
      </c>
      <c r="G24" t="s">
        <v>121</v>
      </c>
      <c r="H24">
        <v>143</v>
      </c>
      <c r="I24" t="s">
        <v>165</v>
      </c>
      <c r="J24">
        <v>0.40740700000000002</v>
      </c>
      <c r="L24" t="s">
        <v>168</v>
      </c>
    </row>
    <row r="25" spans="1:12" x14ac:dyDescent="0.35">
      <c r="A25" t="s">
        <v>82</v>
      </c>
      <c r="B25">
        <v>390</v>
      </c>
      <c r="C25" t="s">
        <v>120</v>
      </c>
      <c r="D25">
        <v>100</v>
      </c>
      <c r="E25" t="s">
        <v>164</v>
      </c>
      <c r="F25">
        <v>0.25641000000000003</v>
      </c>
      <c r="G25" t="s">
        <v>121</v>
      </c>
      <c r="H25">
        <v>152</v>
      </c>
      <c r="I25" t="s">
        <v>165</v>
      </c>
      <c r="J25">
        <v>0.38974399999999998</v>
      </c>
    </row>
    <row r="26" spans="1:12" x14ac:dyDescent="0.35">
      <c r="A26" t="s">
        <v>82</v>
      </c>
      <c r="B26">
        <v>394</v>
      </c>
      <c r="C26" t="s">
        <v>120</v>
      </c>
      <c r="D26">
        <v>100</v>
      </c>
      <c r="E26" t="s">
        <v>164</v>
      </c>
      <c r="F26">
        <v>0.253807</v>
      </c>
      <c r="G26" t="s">
        <v>121</v>
      </c>
      <c r="H26">
        <v>167</v>
      </c>
      <c r="I26" t="s">
        <v>165</v>
      </c>
      <c r="J26">
        <v>0.42385800000000001</v>
      </c>
    </row>
    <row r="27" spans="1:12" x14ac:dyDescent="0.35">
      <c r="A27" t="s">
        <v>82</v>
      </c>
      <c r="B27">
        <v>421</v>
      </c>
      <c r="C27" t="s">
        <v>120</v>
      </c>
      <c r="D27">
        <v>100</v>
      </c>
      <c r="E27" t="s">
        <v>164</v>
      </c>
      <c r="F27">
        <v>0.23752999999999999</v>
      </c>
      <c r="G27" t="s">
        <v>121</v>
      </c>
      <c r="H27">
        <v>157</v>
      </c>
      <c r="I27" t="s">
        <v>165</v>
      </c>
      <c r="J27">
        <v>0.37292199999999998</v>
      </c>
    </row>
    <row r="28" spans="1:12" x14ac:dyDescent="0.35">
      <c r="A28" t="s">
        <v>82</v>
      </c>
      <c r="B28">
        <v>434</v>
      </c>
      <c r="C28" t="s">
        <v>120</v>
      </c>
      <c r="D28">
        <v>100</v>
      </c>
      <c r="E28" t="s">
        <v>164</v>
      </c>
      <c r="F28">
        <v>0.23041500000000001</v>
      </c>
      <c r="G28" t="s">
        <v>121</v>
      </c>
      <c r="H28">
        <v>162</v>
      </c>
      <c r="I28" t="s">
        <v>165</v>
      </c>
      <c r="J28">
        <v>0.37327199999999999</v>
      </c>
    </row>
    <row r="29" spans="1:12" x14ac:dyDescent="0.35">
      <c r="A29" t="s">
        <v>82</v>
      </c>
      <c r="B29">
        <v>446</v>
      </c>
      <c r="C29" t="s">
        <v>120</v>
      </c>
      <c r="D29">
        <v>100</v>
      </c>
      <c r="E29" t="s">
        <v>164</v>
      </c>
      <c r="F29">
        <v>0.224215</v>
      </c>
      <c r="G29" t="s">
        <v>121</v>
      </c>
      <c r="H29">
        <v>173</v>
      </c>
      <c r="I29" t="s">
        <v>165</v>
      </c>
      <c r="J29">
        <v>0.38789200000000001</v>
      </c>
    </row>
    <row r="30" spans="1:12" x14ac:dyDescent="0.35">
      <c r="A30" t="s">
        <v>82</v>
      </c>
      <c r="B30">
        <v>444</v>
      </c>
      <c r="C30" t="s">
        <v>120</v>
      </c>
      <c r="D30">
        <v>100</v>
      </c>
      <c r="E30" t="s">
        <v>164</v>
      </c>
      <c r="F30">
        <v>0.22522500000000001</v>
      </c>
      <c r="G30" t="s">
        <v>121</v>
      </c>
      <c r="H30">
        <v>168</v>
      </c>
      <c r="I30" t="s">
        <v>165</v>
      </c>
      <c r="J30">
        <v>0.37837799999999999</v>
      </c>
    </row>
    <row r="31" spans="1:12" x14ac:dyDescent="0.35">
      <c r="A31" t="s">
        <v>82</v>
      </c>
      <c r="B31">
        <v>440</v>
      </c>
      <c r="C31" t="s">
        <v>120</v>
      </c>
      <c r="D31">
        <v>100</v>
      </c>
      <c r="E31" t="s">
        <v>164</v>
      </c>
      <c r="F31">
        <v>0.227273</v>
      </c>
      <c r="G31" t="s">
        <v>121</v>
      </c>
      <c r="H31">
        <v>172</v>
      </c>
      <c r="I31" t="s">
        <v>165</v>
      </c>
      <c r="J31">
        <v>0.39090900000000001</v>
      </c>
    </row>
    <row r="32" spans="1:12" x14ac:dyDescent="0.35">
      <c r="A32" t="s">
        <v>82</v>
      </c>
      <c r="B32">
        <v>467</v>
      </c>
      <c r="C32" t="s">
        <v>120</v>
      </c>
      <c r="D32">
        <v>100</v>
      </c>
      <c r="E32" t="s">
        <v>164</v>
      </c>
      <c r="F32">
        <v>0.21413299999999999</v>
      </c>
      <c r="G32" t="s">
        <v>121</v>
      </c>
      <c r="H32">
        <v>168</v>
      </c>
      <c r="I32" t="s">
        <v>165</v>
      </c>
      <c r="J32">
        <v>0.35974299999999998</v>
      </c>
    </row>
    <row r="33" spans="1:12" x14ac:dyDescent="0.35">
      <c r="A33" t="s">
        <v>82</v>
      </c>
      <c r="B33">
        <v>484</v>
      </c>
      <c r="C33" t="s">
        <v>120</v>
      </c>
      <c r="D33">
        <v>100</v>
      </c>
      <c r="E33" t="s">
        <v>164</v>
      </c>
      <c r="F33">
        <v>0.20661199999999999</v>
      </c>
      <c r="G33" t="s">
        <v>121</v>
      </c>
      <c r="H33">
        <v>177</v>
      </c>
      <c r="I33" t="s">
        <v>165</v>
      </c>
      <c r="J33">
        <v>0.36570200000000003</v>
      </c>
    </row>
    <row r="34" spans="1:12" x14ac:dyDescent="0.35">
      <c r="F34">
        <f>AVERAGE(F24:F33)</f>
        <v>0.23605199999999998</v>
      </c>
      <c r="J34">
        <f>AVERAGE(J24:J33)</f>
        <v>0.38498270000000001</v>
      </c>
    </row>
    <row r="35" spans="1:12" x14ac:dyDescent="0.35">
      <c r="A35" t="s">
        <v>82</v>
      </c>
      <c r="B35">
        <v>2593</v>
      </c>
      <c r="C35" t="s">
        <v>120</v>
      </c>
      <c r="D35">
        <v>100</v>
      </c>
      <c r="E35" t="s">
        <v>164</v>
      </c>
      <c r="F35">
        <v>3.85654E-2</v>
      </c>
      <c r="G35" t="s">
        <v>121</v>
      </c>
      <c r="H35">
        <v>220</v>
      </c>
      <c r="I35" t="s">
        <v>165</v>
      </c>
      <c r="J35">
        <v>8.4843799999999997E-2</v>
      </c>
      <c r="L35" t="s">
        <v>169</v>
      </c>
    </row>
    <row r="36" spans="1:12" x14ac:dyDescent="0.35">
      <c r="A36" t="s">
        <v>82</v>
      </c>
      <c r="B36">
        <v>2674</v>
      </c>
      <c r="C36" t="s">
        <v>120</v>
      </c>
      <c r="D36">
        <v>100</v>
      </c>
      <c r="E36" t="s">
        <v>164</v>
      </c>
      <c r="F36">
        <v>3.7397199999999998E-2</v>
      </c>
      <c r="G36" t="s">
        <v>121</v>
      </c>
      <c r="H36">
        <v>235</v>
      </c>
      <c r="I36" t="s">
        <v>165</v>
      </c>
      <c r="J36">
        <v>8.7883299999999998E-2</v>
      </c>
    </row>
    <row r="37" spans="1:12" x14ac:dyDescent="0.35">
      <c r="A37" t="s">
        <v>82</v>
      </c>
      <c r="B37">
        <v>2800</v>
      </c>
      <c r="C37" t="s">
        <v>120</v>
      </c>
      <c r="D37">
        <v>100</v>
      </c>
      <c r="E37" t="s">
        <v>164</v>
      </c>
      <c r="F37">
        <v>3.5714299999999997E-2</v>
      </c>
      <c r="G37" t="s">
        <v>121</v>
      </c>
      <c r="H37">
        <v>216</v>
      </c>
      <c r="I37" t="s">
        <v>165</v>
      </c>
      <c r="J37">
        <v>7.71429E-2</v>
      </c>
    </row>
    <row r="38" spans="1:12" x14ac:dyDescent="0.35">
      <c r="A38" t="s">
        <v>82</v>
      </c>
      <c r="B38">
        <v>2919</v>
      </c>
      <c r="C38" t="s">
        <v>120</v>
      </c>
      <c r="D38">
        <v>100</v>
      </c>
      <c r="E38" t="s">
        <v>164</v>
      </c>
      <c r="F38">
        <v>3.4258299999999998E-2</v>
      </c>
      <c r="G38" t="s">
        <v>121</v>
      </c>
      <c r="H38">
        <v>216</v>
      </c>
      <c r="I38" t="s">
        <v>165</v>
      </c>
      <c r="J38">
        <v>7.3997900000000005E-2</v>
      </c>
    </row>
    <row r="39" spans="1:12" x14ac:dyDescent="0.35">
      <c r="A39" t="s">
        <v>82</v>
      </c>
      <c r="B39">
        <v>3001</v>
      </c>
      <c r="C39" t="s">
        <v>120</v>
      </c>
      <c r="D39">
        <v>100</v>
      </c>
      <c r="E39" t="s">
        <v>164</v>
      </c>
      <c r="F39">
        <v>3.3322200000000003E-2</v>
      </c>
      <c r="G39" t="s">
        <v>121</v>
      </c>
      <c r="H39">
        <v>217</v>
      </c>
      <c r="I39" t="s">
        <v>165</v>
      </c>
      <c r="J39">
        <v>7.2309200000000004E-2</v>
      </c>
    </row>
    <row r="40" spans="1:12" x14ac:dyDescent="0.35">
      <c r="A40" t="s">
        <v>82</v>
      </c>
      <c r="B40">
        <v>3044</v>
      </c>
      <c r="C40" t="s">
        <v>120</v>
      </c>
      <c r="D40">
        <v>100</v>
      </c>
      <c r="E40" t="s">
        <v>164</v>
      </c>
      <c r="F40">
        <v>3.2851499999999999E-2</v>
      </c>
      <c r="G40" t="s">
        <v>121</v>
      </c>
      <c r="H40">
        <v>214</v>
      </c>
      <c r="I40" t="s">
        <v>165</v>
      </c>
      <c r="J40">
        <v>7.0302199999999995E-2</v>
      </c>
    </row>
    <row r="41" spans="1:12" x14ac:dyDescent="0.35">
      <c r="A41" t="s">
        <v>82</v>
      </c>
      <c r="B41">
        <v>3124</v>
      </c>
      <c r="C41" t="s">
        <v>120</v>
      </c>
      <c r="D41">
        <v>100</v>
      </c>
      <c r="E41" t="s">
        <v>164</v>
      </c>
      <c r="F41">
        <v>3.2010200000000003E-2</v>
      </c>
      <c r="G41" t="s">
        <v>121</v>
      </c>
      <c r="H41">
        <v>251</v>
      </c>
      <c r="I41" t="s">
        <v>165</v>
      </c>
      <c r="J41">
        <v>8.0345700000000006E-2</v>
      </c>
    </row>
    <row r="42" spans="1:12" x14ac:dyDescent="0.35">
      <c r="A42" t="s">
        <v>82</v>
      </c>
      <c r="B42">
        <v>3147</v>
      </c>
      <c r="C42" t="s">
        <v>120</v>
      </c>
      <c r="D42">
        <v>100</v>
      </c>
      <c r="E42" t="s">
        <v>164</v>
      </c>
      <c r="F42">
        <v>3.17763E-2</v>
      </c>
      <c r="G42" t="s">
        <v>121</v>
      </c>
      <c r="H42">
        <v>232</v>
      </c>
      <c r="I42" t="s">
        <v>165</v>
      </c>
      <c r="J42">
        <v>7.3720999999999995E-2</v>
      </c>
    </row>
    <row r="43" spans="1:12" x14ac:dyDescent="0.35">
      <c r="A43" t="s">
        <v>82</v>
      </c>
      <c r="B43">
        <v>3199</v>
      </c>
      <c r="C43" t="s">
        <v>120</v>
      </c>
      <c r="D43">
        <v>100</v>
      </c>
      <c r="E43" t="s">
        <v>164</v>
      </c>
      <c r="F43">
        <v>3.1259799999999997E-2</v>
      </c>
      <c r="G43" t="s">
        <v>121</v>
      </c>
      <c r="H43">
        <v>256</v>
      </c>
      <c r="I43" t="s">
        <v>165</v>
      </c>
      <c r="J43">
        <v>8.0024999999999999E-2</v>
      </c>
    </row>
    <row r="44" spans="1:12" x14ac:dyDescent="0.35">
      <c r="A44" t="s">
        <v>82</v>
      </c>
      <c r="B44">
        <v>3467</v>
      </c>
      <c r="C44" t="s">
        <v>120</v>
      </c>
      <c r="D44">
        <v>100</v>
      </c>
      <c r="E44" t="s">
        <v>164</v>
      </c>
      <c r="F44">
        <v>2.8843400000000002E-2</v>
      </c>
      <c r="G44" t="s">
        <v>121</v>
      </c>
      <c r="H44">
        <v>258</v>
      </c>
      <c r="I44" t="s">
        <v>165</v>
      </c>
      <c r="J44">
        <v>7.4414999999999995E-2</v>
      </c>
    </row>
    <row r="45" spans="1:12" x14ac:dyDescent="0.35">
      <c r="F45">
        <f>AVERAGE(F35:F44)</f>
        <v>3.3599859999999995E-2</v>
      </c>
      <c r="J45">
        <f>AVERAGE(J35:J44)</f>
        <v>7.7498600000000001E-2</v>
      </c>
    </row>
    <row r="46" spans="1:12" x14ac:dyDescent="0.35">
      <c r="A46" t="s">
        <v>82</v>
      </c>
      <c r="B46">
        <v>4188</v>
      </c>
      <c r="C46" t="s">
        <v>120</v>
      </c>
      <c r="D46">
        <v>100</v>
      </c>
      <c r="E46" t="s">
        <v>164</v>
      </c>
      <c r="F46">
        <v>2.3877700000000002E-2</v>
      </c>
      <c r="G46" t="s">
        <v>121</v>
      </c>
      <c r="H46">
        <v>232</v>
      </c>
      <c r="I46" t="s">
        <v>165</v>
      </c>
      <c r="J46">
        <v>5.5396399999999998E-2</v>
      </c>
      <c r="L46" t="s">
        <v>170</v>
      </c>
    </row>
    <row r="47" spans="1:12" x14ac:dyDescent="0.35">
      <c r="A47" t="s">
        <v>82</v>
      </c>
      <c r="B47">
        <v>4540</v>
      </c>
      <c r="C47" t="s">
        <v>120</v>
      </c>
      <c r="D47">
        <v>100</v>
      </c>
      <c r="E47" t="s">
        <v>164</v>
      </c>
      <c r="F47">
        <v>2.2026400000000002E-2</v>
      </c>
      <c r="G47" t="s">
        <v>121</v>
      </c>
      <c r="H47">
        <v>254</v>
      </c>
      <c r="I47" t="s">
        <v>165</v>
      </c>
      <c r="J47">
        <v>5.59471E-2</v>
      </c>
    </row>
    <row r="48" spans="1:12" x14ac:dyDescent="0.35">
      <c r="A48" t="s">
        <v>82</v>
      </c>
      <c r="B48">
        <v>4802</v>
      </c>
      <c r="C48" t="s">
        <v>120</v>
      </c>
      <c r="D48">
        <v>100</v>
      </c>
      <c r="E48" t="s">
        <v>164</v>
      </c>
      <c r="F48">
        <v>2.0824700000000002E-2</v>
      </c>
      <c r="G48" t="s">
        <v>121</v>
      </c>
      <c r="H48">
        <v>233</v>
      </c>
      <c r="I48" t="s">
        <v>165</v>
      </c>
      <c r="J48">
        <v>4.8521399999999999E-2</v>
      </c>
    </row>
    <row r="49" spans="1:10" x14ac:dyDescent="0.35">
      <c r="A49" t="s">
        <v>82</v>
      </c>
      <c r="B49">
        <v>4940</v>
      </c>
      <c r="C49" t="s">
        <v>120</v>
      </c>
      <c r="D49">
        <v>100</v>
      </c>
      <c r="E49" t="s">
        <v>164</v>
      </c>
      <c r="F49">
        <v>2.0242900000000001E-2</v>
      </c>
      <c r="G49" t="s">
        <v>121</v>
      </c>
      <c r="H49">
        <v>236</v>
      </c>
      <c r="I49" t="s">
        <v>165</v>
      </c>
      <c r="J49">
        <v>4.7773299999999998E-2</v>
      </c>
    </row>
    <row r="50" spans="1:10" x14ac:dyDescent="0.35">
      <c r="A50" t="s">
        <v>82</v>
      </c>
      <c r="B50">
        <v>5052</v>
      </c>
      <c r="C50" t="s">
        <v>120</v>
      </c>
      <c r="D50">
        <v>100</v>
      </c>
      <c r="E50" t="s">
        <v>164</v>
      </c>
      <c r="F50">
        <v>1.9794099999999999E-2</v>
      </c>
      <c r="G50" t="s">
        <v>121</v>
      </c>
      <c r="H50">
        <v>265</v>
      </c>
      <c r="I50" t="s">
        <v>165</v>
      </c>
      <c r="J50">
        <v>5.2454500000000001E-2</v>
      </c>
    </row>
    <row r="51" spans="1:10" x14ac:dyDescent="0.35">
      <c r="A51" t="s">
        <v>82</v>
      </c>
      <c r="B51">
        <v>5121</v>
      </c>
      <c r="C51" t="s">
        <v>120</v>
      </c>
      <c r="D51">
        <v>100</v>
      </c>
      <c r="E51" t="s">
        <v>164</v>
      </c>
      <c r="F51">
        <v>1.95274E-2</v>
      </c>
      <c r="G51" t="s">
        <v>121</v>
      </c>
      <c r="H51">
        <v>249</v>
      </c>
      <c r="I51" t="s">
        <v>165</v>
      </c>
      <c r="J51">
        <v>4.8623300000000001E-2</v>
      </c>
    </row>
    <row r="52" spans="1:10" x14ac:dyDescent="0.35">
      <c r="A52" t="s">
        <v>82</v>
      </c>
      <c r="B52">
        <v>5141</v>
      </c>
      <c r="C52" t="s">
        <v>120</v>
      </c>
      <c r="D52">
        <v>100</v>
      </c>
      <c r="E52" t="s">
        <v>164</v>
      </c>
      <c r="F52">
        <v>1.94515E-2</v>
      </c>
      <c r="G52" t="s">
        <v>121</v>
      </c>
      <c r="H52">
        <v>265</v>
      </c>
      <c r="I52" t="s">
        <v>165</v>
      </c>
      <c r="J52">
        <v>5.1546399999999999E-2</v>
      </c>
    </row>
    <row r="53" spans="1:10" x14ac:dyDescent="0.35">
      <c r="A53" t="s">
        <v>82</v>
      </c>
      <c r="B53">
        <v>5159</v>
      </c>
      <c r="C53" t="s">
        <v>120</v>
      </c>
      <c r="D53">
        <v>100</v>
      </c>
      <c r="E53" t="s">
        <v>164</v>
      </c>
      <c r="F53">
        <v>1.9383600000000001E-2</v>
      </c>
      <c r="G53" t="s">
        <v>121</v>
      </c>
      <c r="H53">
        <v>235</v>
      </c>
      <c r="I53" t="s">
        <v>165</v>
      </c>
      <c r="J53">
        <v>4.5551500000000002E-2</v>
      </c>
    </row>
    <row r="54" spans="1:10" x14ac:dyDescent="0.35">
      <c r="A54" t="s">
        <v>82</v>
      </c>
      <c r="B54">
        <v>5444</v>
      </c>
      <c r="C54" t="s">
        <v>120</v>
      </c>
      <c r="D54">
        <v>100</v>
      </c>
      <c r="E54" t="s">
        <v>164</v>
      </c>
      <c r="F54">
        <v>1.8368800000000001E-2</v>
      </c>
      <c r="G54" t="s">
        <v>121</v>
      </c>
      <c r="H54">
        <v>246</v>
      </c>
      <c r="I54" t="s">
        <v>165</v>
      </c>
      <c r="J54">
        <v>4.5187400000000003E-2</v>
      </c>
    </row>
    <row r="55" spans="1:10" x14ac:dyDescent="0.35">
      <c r="A55" t="s">
        <v>82</v>
      </c>
      <c r="B55">
        <v>5439</v>
      </c>
      <c r="C55" t="s">
        <v>120</v>
      </c>
      <c r="D55">
        <v>100</v>
      </c>
      <c r="E55" t="s">
        <v>164</v>
      </c>
      <c r="F55">
        <v>1.8385700000000001E-2</v>
      </c>
      <c r="G55" t="s">
        <v>121</v>
      </c>
      <c r="H55">
        <v>258</v>
      </c>
      <c r="I55" t="s">
        <v>165</v>
      </c>
      <c r="J55">
        <v>4.7435199999999997E-2</v>
      </c>
    </row>
    <row r="56" spans="1:10" x14ac:dyDescent="0.35">
      <c r="F56">
        <f>AVERAGE(F46:F55)</f>
        <v>2.0188279999999999E-2</v>
      </c>
      <c r="J56">
        <f>AVERAGE(J46:J55)</f>
        <v>4.9843650000000003E-2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C900-314D-4508-A3BF-3DE5AE92BC45}">
  <dimension ref="A1:AP120"/>
  <sheetViews>
    <sheetView topLeftCell="G39" workbookViewId="0">
      <selection activeCell="AB64" sqref="AB64:AB65"/>
    </sheetView>
  </sheetViews>
  <sheetFormatPr defaultRowHeight="14.15" x14ac:dyDescent="0.35"/>
  <sheetData>
    <row r="1" spans="1:30" x14ac:dyDescent="0.35">
      <c r="A1" s="2" t="s">
        <v>13</v>
      </c>
      <c r="B1" t="s">
        <v>14</v>
      </c>
      <c r="R1">
        <v>1024</v>
      </c>
      <c r="S1" s="2" t="s">
        <v>13</v>
      </c>
      <c r="T1" t="s">
        <v>14</v>
      </c>
    </row>
    <row r="2" spans="1:30" x14ac:dyDescent="0.35">
      <c r="A2" s="5" t="s">
        <v>104</v>
      </c>
      <c r="S2" s="5" t="s">
        <v>183</v>
      </c>
    </row>
    <row r="3" spans="1:30" x14ac:dyDescent="0.35">
      <c r="A3" t="s">
        <v>16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S3" t="s">
        <v>16</v>
      </c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10</v>
      </c>
    </row>
    <row r="4" spans="1:30" x14ac:dyDescent="0.35">
      <c r="A4" t="s">
        <v>17</v>
      </c>
      <c r="B4">
        <v>160</v>
      </c>
      <c r="C4">
        <v>166</v>
      </c>
      <c r="D4">
        <v>172</v>
      </c>
      <c r="E4">
        <v>180</v>
      </c>
      <c r="F4">
        <v>186</v>
      </c>
      <c r="G4">
        <v>187</v>
      </c>
      <c r="H4">
        <v>192</v>
      </c>
      <c r="I4">
        <v>194</v>
      </c>
      <c r="J4">
        <v>194</v>
      </c>
      <c r="K4">
        <v>200</v>
      </c>
      <c r="L4">
        <f>SUM(B4:K4)</f>
        <v>1831</v>
      </c>
      <c r="S4" t="s">
        <v>17</v>
      </c>
      <c r="T4">
        <v>289</v>
      </c>
      <c r="U4">
        <v>295</v>
      </c>
      <c r="V4">
        <v>317</v>
      </c>
      <c r="W4">
        <v>323</v>
      </c>
      <c r="X4">
        <v>324</v>
      </c>
      <c r="Y4">
        <v>322</v>
      </c>
      <c r="Z4">
        <v>344</v>
      </c>
      <c r="AA4">
        <v>342</v>
      </c>
      <c r="AB4">
        <v>362</v>
      </c>
      <c r="AC4">
        <v>386</v>
      </c>
      <c r="AD4">
        <f>SUM(T4:AC4)</f>
        <v>3304</v>
      </c>
    </row>
    <row r="5" spans="1:30" x14ac:dyDescent="0.35">
      <c r="A5" t="s">
        <v>18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f>SUM(B5:K5)</f>
        <v>1000</v>
      </c>
      <c r="S5" t="s">
        <v>18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f>SUM(T5:AC5)</f>
        <v>1000</v>
      </c>
    </row>
    <row r="6" spans="1:30" x14ac:dyDescent="0.35">
      <c r="A6" t="s">
        <v>19</v>
      </c>
      <c r="B6">
        <v>128</v>
      </c>
      <c r="C6">
        <v>131</v>
      </c>
      <c r="D6">
        <v>134</v>
      </c>
      <c r="E6">
        <v>130</v>
      </c>
      <c r="F6">
        <v>131</v>
      </c>
      <c r="G6">
        <v>133</v>
      </c>
      <c r="H6">
        <v>141</v>
      </c>
      <c r="I6">
        <v>138</v>
      </c>
      <c r="J6">
        <v>133</v>
      </c>
      <c r="K6">
        <v>142</v>
      </c>
      <c r="L6">
        <f>SUM(B6:K6)</f>
        <v>1341</v>
      </c>
      <c r="S6" t="s">
        <v>19</v>
      </c>
      <c r="T6">
        <v>134</v>
      </c>
      <c r="U6">
        <v>129</v>
      </c>
      <c r="V6">
        <v>124</v>
      </c>
      <c r="W6">
        <v>138</v>
      </c>
      <c r="X6">
        <v>133</v>
      </c>
      <c r="Y6">
        <v>140</v>
      </c>
      <c r="Z6">
        <v>139</v>
      </c>
      <c r="AA6">
        <v>144</v>
      </c>
      <c r="AB6">
        <v>151</v>
      </c>
      <c r="AC6">
        <v>129</v>
      </c>
      <c r="AD6">
        <f>SUM(T6:AC6)</f>
        <v>1361</v>
      </c>
    </row>
    <row r="7" spans="1:30" x14ac:dyDescent="0.35">
      <c r="A7" s="2" t="s">
        <v>8</v>
      </c>
      <c r="B7">
        <f>B5/B4</f>
        <v>0.625</v>
      </c>
      <c r="C7">
        <f t="shared" ref="C7:L7" si="0">C5/C4</f>
        <v>0.60240963855421692</v>
      </c>
      <c r="D7">
        <f t="shared" si="0"/>
        <v>0.58139534883720934</v>
      </c>
      <c r="E7">
        <f t="shared" si="0"/>
        <v>0.55555555555555558</v>
      </c>
      <c r="F7">
        <f t="shared" si="0"/>
        <v>0.5376344086021505</v>
      </c>
      <c r="G7">
        <f t="shared" si="0"/>
        <v>0.53475935828877008</v>
      </c>
      <c r="H7">
        <f t="shared" si="0"/>
        <v>0.52083333333333337</v>
      </c>
      <c r="I7">
        <f t="shared" si="0"/>
        <v>0.51546391752577314</v>
      </c>
      <c r="J7">
        <f t="shared" si="0"/>
        <v>0.51546391752577314</v>
      </c>
      <c r="K7">
        <f t="shared" si="0"/>
        <v>0.5</v>
      </c>
      <c r="L7">
        <f t="shared" si="0"/>
        <v>0.54614964500273078</v>
      </c>
      <c r="S7" s="2" t="s">
        <v>8</v>
      </c>
      <c r="T7">
        <f>T5/T4</f>
        <v>0.34602076124567471</v>
      </c>
      <c r="U7">
        <f t="shared" ref="U7:AD7" si="1">U5/U4</f>
        <v>0.33898305084745761</v>
      </c>
      <c r="V7">
        <f t="shared" si="1"/>
        <v>0.31545741324921134</v>
      </c>
      <c r="W7">
        <f t="shared" si="1"/>
        <v>0.30959752321981426</v>
      </c>
      <c r="X7">
        <f t="shared" si="1"/>
        <v>0.30864197530864196</v>
      </c>
      <c r="Y7">
        <f t="shared" si="1"/>
        <v>0.3105590062111801</v>
      </c>
      <c r="Z7">
        <f t="shared" si="1"/>
        <v>0.29069767441860467</v>
      </c>
      <c r="AA7">
        <f t="shared" si="1"/>
        <v>0.29239766081871343</v>
      </c>
      <c r="AB7">
        <f t="shared" si="1"/>
        <v>0.27624309392265195</v>
      </c>
      <c r="AC7">
        <f t="shared" si="1"/>
        <v>0.25906735751295334</v>
      </c>
      <c r="AD7">
        <f t="shared" si="1"/>
        <v>0.30266343825665859</v>
      </c>
    </row>
    <row r="8" spans="1:30" x14ac:dyDescent="0.35">
      <c r="A8" s="2" t="s">
        <v>9</v>
      </c>
      <c r="B8">
        <f>B6/B4</f>
        <v>0.8</v>
      </c>
      <c r="C8">
        <f t="shared" ref="C8:L8" si="2">C6/C4</f>
        <v>0.78915662650602414</v>
      </c>
      <c r="D8">
        <f t="shared" si="2"/>
        <v>0.77906976744186052</v>
      </c>
      <c r="E8">
        <f t="shared" si="2"/>
        <v>0.72222222222222221</v>
      </c>
      <c r="F8">
        <f t="shared" si="2"/>
        <v>0.70430107526881724</v>
      </c>
      <c r="G8">
        <f t="shared" si="2"/>
        <v>0.71122994652406413</v>
      </c>
      <c r="H8">
        <f t="shared" si="2"/>
        <v>0.734375</v>
      </c>
      <c r="I8">
        <f t="shared" si="2"/>
        <v>0.71134020618556704</v>
      </c>
      <c r="J8">
        <f t="shared" si="2"/>
        <v>0.68556701030927836</v>
      </c>
      <c r="K8">
        <f t="shared" si="2"/>
        <v>0.71</v>
      </c>
      <c r="L8">
        <f t="shared" si="2"/>
        <v>0.73238667394866197</v>
      </c>
      <c r="S8" s="2" t="s">
        <v>9</v>
      </c>
      <c r="T8">
        <f>T6/T4</f>
        <v>0.46366782006920415</v>
      </c>
      <c r="U8">
        <f t="shared" ref="U8:AD8" si="3">U6/U4</f>
        <v>0.43728813559322033</v>
      </c>
      <c r="V8">
        <f t="shared" si="3"/>
        <v>0.39116719242902209</v>
      </c>
      <c r="W8">
        <f t="shared" si="3"/>
        <v>0.42724458204334365</v>
      </c>
      <c r="X8">
        <f t="shared" si="3"/>
        <v>0.41049382716049382</v>
      </c>
      <c r="Y8">
        <f t="shared" si="3"/>
        <v>0.43478260869565216</v>
      </c>
      <c r="Z8">
        <f t="shared" si="3"/>
        <v>0.40406976744186046</v>
      </c>
      <c r="AA8">
        <f t="shared" si="3"/>
        <v>0.42105263157894735</v>
      </c>
      <c r="AB8">
        <f t="shared" si="3"/>
        <v>0.41712707182320441</v>
      </c>
      <c r="AC8">
        <f t="shared" si="3"/>
        <v>0.33419689119170987</v>
      </c>
      <c r="AD8">
        <f t="shared" si="3"/>
        <v>0.41192493946731235</v>
      </c>
    </row>
    <row r="9" spans="1:30" x14ac:dyDescent="0.35">
      <c r="L9" s="2">
        <f>AVERAGE(B7:K7)</f>
        <v>0.54885154782227819</v>
      </c>
      <c r="M9" s="2">
        <f>_xlfn.STDEV.S(B7:K7)</f>
        <v>4.1494945282053788E-2</v>
      </c>
      <c r="AA9" s="2" t="s">
        <v>37</v>
      </c>
      <c r="AB9" s="2">
        <f>AVERAGE(T7:AC7)</f>
        <v>0.30476655167549033</v>
      </c>
      <c r="AC9" s="2">
        <f>_xlfn.STDEV.S(T7:AC7)</f>
        <v>2.6482299383131513E-2</v>
      </c>
      <c r="AD9" s="2" t="s">
        <v>38</v>
      </c>
    </row>
    <row r="10" spans="1:30" x14ac:dyDescent="0.35">
      <c r="L10" s="2">
        <f>AVERAGE(B8:K8)</f>
        <v>0.73472618544578339</v>
      </c>
      <c r="M10" s="2">
        <f>_xlfn.STDEV.S(B8:K8)</f>
        <v>3.9998392770118602E-2</v>
      </c>
      <c r="AB10" s="2">
        <f>AVERAGE(T8:AC8)</f>
        <v>0.41410905280266591</v>
      </c>
      <c r="AC10" s="2">
        <f>_xlfn.STDEV.S(T8:AC8)</f>
        <v>3.444277169201268E-2</v>
      </c>
    </row>
    <row r="12" spans="1:30" x14ac:dyDescent="0.35">
      <c r="A12" s="2" t="s">
        <v>13</v>
      </c>
      <c r="B12" t="s">
        <v>14</v>
      </c>
      <c r="S12" s="2" t="s">
        <v>13</v>
      </c>
      <c r="T12" t="s">
        <v>14</v>
      </c>
    </row>
    <row r="13" spans="1:30" x14ac:dyDescent="0.35">
      <c r="A13" s="5" t="s">
        <v>105</v>
      </c>
      <c r="B13">
        <v>472</v>
      </c>
      <c r="S13" s="5" t="s">
        <v>184</v>
      </c>
    </row>
    <row r="14" spans="1:30" x14ac:dyDescent="0.35">
      <c r="A14" t="s">
        <v>16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S14" t="s">
        <v>16</v>
      </c>
      <c r="T14">
        <v>1</v>
      </c>
      <c r="U14">
        <v>2</v>
      </c>
      <c r="V14">
        <v>3</v>
      </c>
      <c r="W14">
        <v>4</v>
      </c>
      <c r="X14">
        <v>5</v>
      </c>
      <c r="Y14">
        <v>6</v>
      </c>
      <c r="Z14">
        <v>7</v>
      </c>
      <c r="AA14">
        <v>8</v>
      </c>
      <c r="AB14">
        <v>9</v>
      </c>
      <c r="AC14">
        <v>10</v>
      </c>
    </row>
    <row r="15" spans="1:30" x14ac:dyDescent="0.35">
      <c r="A15" t="s">
        <v>17</v>
      </c>
      <c r="B15">
        <v>258</v>
      </c>
      <c r="C15">
        <v>260</v>
      </c>
      <c r="D15">
        <v>272</v>
      </c>
      <c r="E15">
        <v>276</v>
      </c>
      <c r="F15">
        <v>282</v>
      </c>
      <c r="G15">
        <v>286</v>
      </c>
      <c r="H15">
        <v>298</v>
      </c>
      <c r="I15">
        <v>298</v>
      </c>
      <c r="J15">
        <v>329</v>
      </c>
      <c r="K15">
        <v>341</v>
      </c>
      <c r="L15">
        <f>SUM(B15:K15)</f>
        <v>2900</v>
      </c>
      <c r="S15" t="s">
        <v>17</v>
      </c>
      <c r="T15">
        <v>568</v>
      </c>
      <c r="U15">
        <v>610</v>
      </c>
      <c r="V15">
        <v>607</v>
      </c>
      <c r="W15">
        <v>626</v>
      </c>
      <c r="X15">
        <v>637</v>
      </c>
      <c r="Y15">
        <v>630</v>
      </c>
      <c r="Z15">
        <v>648</v>
      </c>
      <c r="AA15">
        <v>651</v>
      </c>
      <c r="AB15">
        <v>686</v>
      </c>
      <c r="AC15">
        <v>713</v>
      </c>
      <c r="AD15">
        <f>SUM(T15:AC15)</f>
        <v>6376</v>
      </c>
    </row>
    <row r="16" spans="1:30" x14ac:dyDescent="0.35">
      <c r="A16" t="s">
        <v>18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f>SUM(B16:K16)</f>
        <v>1000</v>
      </c>
      <c r="S16" t="s">
        <v>18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f>SUM(T16:AC16)</f>
        <v>1000</v>
      </c>
    </row>
    <row r="17" spans="1:30" x14ac:dyDescent="0.35">
      <c r="A17" t="s">
        <v>19</v>
      </c>
      <c r="B17">
        <v>142</v>
      </c>
      <c r="C17">
        <v>140</v>
      </c>
      <c r="D17">
        <v>156</v>
      </c>
      <c r="E17">
        <v>155</v>
      </c>
      <c r="F17">
        <v>155</v>
      </c>
      <c r="G17">
        <v>160</v>
      </c>
      <c r="H17">
        <v>144</v>
      </c>
      <c r="I17">
        <v>154</v>
      </c>
      <c r="J17">
        <v>164</v>
      </c>
      <c r="K17">
        <v>183</v>
      </c>
      <c r="L17">
        <f>SUM(B17:K17)</f>
        <v>1553</v>
      </c>
      <c r="S17" t="s">
        <v>19</v>
      </c>
      <c r="T17">
        <v>156</v>
      </c>
      <c r="U17">
        <v>149</v>
      </c>
      <c r="V17">
        <v>139</v>
      </c>
      <c r="W17">
        <v>165</v>
      </c>
      <c r="X17">
        <v>145</v>
      </c>
      <c r="Y17">
        <v>163</v>
      </c>
      <c r="Z17">
        <v>143</v>
      </c>
      <c r="AA17">
        <v>160</v>
      </c>
      <c r="AB17">
        <v>159</v>
      </c>
      <c r="AC17">
        <v>172</v>
      </c>
      <c r="AD17">
        <f>SUM(T17:AC17)</f>
        <v>1551</v>
      </c>
    </row>
    <row r="18" spans="1:30" x14ac:dyDescent="0.35">
      <c r="A18" s="2" t="s">
        <v>8</v>
      </c>
      <c r="B18">
        <f>B16/B15</f>
        <v>0.38759689922480622</v>
      </c>
      <c r="C18">
        <f t="shared" ref="C18:L18" si="4">C16/C15</f>
        <v>0.38461538461538464</v>
      </c>
      <c r="D18">
        <f t="shared" si="4"/>
        <v>0.36764705882352944</v>
      </c>
      <c r="E18">
        <f t="shared" si="4"/>
        <v>0.36231884057971014</v>
      </c>
      <c r="F18">
        <f t="shared" si="4"/>
        <v>0.3546099290780142</v>
      </c>
      <c r="G18">
        <f t="shared" si="4"/>
        <v>0.34965034965034963</v>
      </c>
      <c r="H18">
        <f t="shared" si="4"/>
        <v>0.33557046979865773</v>
      </c>
      <c r="I18">
        <f t="shared" si="4"/>
        <v>0.33557046979865773</v>
      </c>
      <c r="J18">
        <f t="shared" si="4"/>
        <v>0.303951367781155</v>
      </c>
      <c r="K18">
        <f t="shared" si="4"/>
        <v>0.2932551319648094</v>
      </c>
      <c r="L18">
        <f t="shared" si="4"/>
        <v>0.34482758620689657</v>
      </c>
      <c r="S18" s="2" t="s">
        <v>8</v>
      </c>
      <c r="T18">
        <f>T16/T15</f>
        <v>0.176056338028169</v>
      </c>
      <c r="U18">
        <f t="shared" ref="U18:AD18" si="5">U16/U15</f>
        <v>0.16393442622950818</v>
      </c>
      <c r="V18">
        <f t="shared" si="5"/>
        <v>0.16474464579901152</v>
      </c>
      <c r="W18">
        <f t="shared" si="5"/>
        <v>0.15974440894568689</v>
      </c>
      <c r="X18">
        <f t="shared" si="5"/>
        <v>0.15698587127158556</v>
      </c>
      <c r="Y18">
        <f t="shared" si="5"/>
        <v>0.15873015873015872</v>
      </c>
      <c r="Z18">
        <f t="shared" si="5"/>
        <v>0.15432098765432098</v>
      </c>
      <c r="AA18">
        <f t="shared" si="5"/>
        <v>0.15360983102918588</v>
      </c>
      <c r="AB18">
        <f t="shared" si="5"/>
        <v>0.1457725947521866</v>
      </c>
      <c r="AC18">
        <f t="shared" si="5"/>
        <v>0.14025245441795231</v>
      </c>
      <c r="AD18">
        <f t="shared" si="5"/>
        <v>0.15683814303638646</v>
      </c>
    </row>
    <row r="19" spans="1:30" x14ac:dyDescent="0.35">
      <c r="A19" s="2" t="s">
        <v>9</v>
      </c>
      <c r="B19">
        <f>B17/B15</f>
        <v>0.55038759689922478</v>
      </c>
      <c r="C19">
        <f t="shared" ref="C19:L19" si="6">C17/C15</f>
        <v>0.53846153846153844</v>
      </c>
      <c r="D19">
        <f t="shared" si="6"/>
        <v>0.57352941176470584</v>
      </c>
      <c r="E19">
        <f t="shared" si="6"/>
        <v>0.56159420289855078</v>
      </c>
      <c r="F19">
        <f t="shared" si="6"/>
        <v>0.54964539007092195</v>
      </c>
      <c r="G19">
        <f t="shared" si="6"/>
        <v>0.55944055944055948</v>
      </c>
      <c r="H19">
        <f t="shared" si="6"/>
        <v>0.48322147651006714</v>
      </c>
      <c r="I19">
        <f t="shared" si="6"/>
        <v>0.51677852348993292</v>
      </c>
      <c r="J19">
        <f t="shared" si="6"/>
        <v>0.49848024316109424</v>
      </c>
      <c r="K19">
        <f t="shared" si="6"/>
        <v>0.53665689149560114</v>
      </c>
      <c r="L19">
        <f t="shared" si="6"/>
        <v>0.53551724137931034</v>
      </c>
      <c r="S19" s="2" t="s">
        <v>9</v>
      </c>
      <c r="T19">
        <f>T17/T15</f>
        <v>0.27464788732394368</v>
      </c>
      <c r="U19">
        <f t="shared" ref="U19:AD19" si="7">U17/U15</f>
        <v>0.2442622950819672</v>
      </c>
      <c r="V19">
        <f t="shared" si="7"/>
        <v>0.22899505766062603</v>
      </c>
      <c r="W19">
        <f t="shared" si="7"/>
        <v>0.26357827476038337</v>
      </c>
      <c r="X19">
        <f t="shared" si="7"/>
        <v>0.22762951334379905</v>
      </c>
      <c r="Y19">
        <f t="shared" si="7"/>
        <v>0.25873015873015875</v>
      </c>
      <c r="Z19">
        <f t="shared" si="7"/>
        <v>0.22067901234567902</v>
      </c>
      <c r="AA19">
        <f t="shared" si="7"/>
        <v>0.24577572964669739</v>
      </c>
      <c r="AB19">
        <f t="shared" si="7"/>
        <v>0.23177842565597667</v>
      </c>
      <c r="AC19">
        <f t="shared" si="7"/>
        <v>0.24123422159887797</v>
      </c>
      <c r="AD19">
        <f t="shared" si="7"/>
        <v>0.24325595984943538</v>
      </c>
    </row>
    <row r="20" spans="1:30" x14ac:dyDescent="0.35">
      <c r="L20" s="2">
        <f>AVERAGE(B18:K18)</f>
        <v>0.3474785901315075</v>
      </c>
      <c r="M20" s="2">
        <f>_xlfn.STDEV.S(B18:K18)</f>
        <v>3.125095925138089E-2</v>
      </c>
      <c r="AA20" s="2" t="s">
        <v>37</v>
      </c>
      <c r="AB20" s="2">
        <f>AVERAGE(T18:AC18)</f>
        <v>0.15741517168577657</v>
      </c>
      <c r="AC20" s="2">
        <f>_xlfn.STDEV.S(T18:AC18)</f>
        <v>1.0028940584217114E-2</v>
      </c>
      <c r="AD20" s="2" t="s">
        <v>38</v>
      </c>
    </row>
    <row r="21" spans="1:30" x14ac:dyDescent="0.35">
      <c r="L21" s="2">
        <f>AVERAGE(B19:K19)</f>
        <v>0.53681958341921976</v>
      </c>
      <c r="M21" s="2">
        <f>_xlfn.STDEV.S(B19:K19)</f>
        <v>2.8999468909896964E-2</v>
      </c>
      <c r="AB21" s="2">
        <f>AVERAGE(T19:AC19)</f>
        <v>0.2437310576148109</v>
      </c>
      <c r="AC21" s="2">
        <f>_xlfn.STDEV.S(T19:AC19)</f>
        <v>1.7435927574359984E-2</v>
      </c>
    </row>
    <row r="23" spans="1:30" x14ac:dyDescent="0.35">
      <c r="A23" s="2" t="s">
        <v>13</v>
      </c>
      <c r="B23" t="s">
        <v>14</v>
      </c>
      <c r="S23" s="2" t="s">
        <v>13</v>
      </c>
      <c r="T23" t="s">
        <v>14</v>
      </c>
    </row>
    <row r="24" spans="1:30" x14ac:dyDescent="0.35">
      <c r="A24" s="2">
        <v>3700</v>
      </c>
      <c r="B24">
        <v>589</v>
      </c>
      <c r="S24" s="5" t="s">
        <v>185</v>
      </c>
    </row>
    <row r="25" spans="1:30" x14ac:dyDescent="0.35">
      <c r="A25" t="s">
        <v>16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S25" t="s">
        <v>16</v>
      </c>
      <c r="T25">
        <v>1</v>
      </c>
      <c r="U25">
        <v>2</v>
      </c>
      <c r="V25">
        <v>3</v>
      </c>
      <c r="W25">
        <v>4</v>
      </c>
      <c r="X25">
        <v>5</v>
      </c>
      <c r="Y25">
        <v>6</v>
      </c>
      <c r="Z25">
        <v>7</v>
      </c>
      <c r="AA25">
        <v>8</v>
      </c>
      <c r="AB25">
        <v>9</v>
      </c>
      <c r="AC25">
        <v>10</v>
      </c>
    </row>
    <row r="26" spans="1:30" x14ac:dyDescent="0.35">
      <c r="A26" t="s">
        <v>17</v>
      </c>
      <c r="B26">
        <v>411</v>
      </c>
      <c r="C26">
        <v>415</v>
      </c>
      <c r="D26">
        <v>416</v>
      </c>
      <c r="E26">
        <v>432</v>
      </c>
      <c r="F26">
        <v>450</v>
      </c>
      <c r="G26">
        <v>473</v>
      </c>
      <c r="H26">
        <v>479</v>
      </c>
      <c r="I26">
        <v>491</v>
      </c>
      <c r="J26">
        <v>524</v>
      </c>
      <c r="K26">
        <v>536</v>
      </c>
      <c r="L26">
        <f>SUM(B26:K26)</f>
        <v>4627</v>
      </c>
      <c r="S26" t="s">
        <v>17</v>
      </c>
      <c r="T26">
        <v>1180</v>
      </c>
      <c r="U26">
        <v>1191</v>
      </c>
      <c r="V26">
        <v>1242</v>
      </c>
      <c r="W26">
        <v>1246</v>
      </c>
      <c r="X26">
        <v>1283</v>
      </c>
      <c r="Y26">
        <v>1316</v>
      </c>
      <c r="Z26">
        <v>1343</v>
      </c>
      <c r="AA26">
        <v>1425</v>
      </c>
      <c r="AB26">
        <v>1408</v>
      </c>
      <c r="AC26">
        <v>1503</v>
      </c>
      <c r="AD26">
        <f>SUM(T26:AC26)</f>
        <v>13137</v>
      </c>
    </row>
    <row r="27" spans="1:30" x14ac:dyDescent="0.35">
      <c r="A27" t="s">
        <v>18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f>SUM(B27:K27)</f>
        <v>1000</v>
      </c>
      <c r="S27" t="s">
        <v>18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f>SUM(T27:AC27)</f>
        <v>1000</v>
      </c>
    </row>
    <row r="28" spans="1:30" x14ac:dyDescent="0.35">
      <c r="A28" t="s">
        <v>19</v>
      </c>
      <c r="B28">
        <v>172</v>
      </c>
      <c r="C28">
        <v>154</v>
      </c>
      <c r="D28">
        <v>154</v>
      </c>
      <c r="E28">
        <v>181</v>
      </c>
      <c r="F28">
        <v>160</v>
      </c>
      <c r="G28">
        <v>178</v>
      </c>
      <c r="H28">
        <v>159</v>
      </c>
      <c r="I28">
        <v>182</v>
      </c>
      <c r="J28">
        <v>172</v>
      </c>
      <c r="K28">
        <v>179</v>
      </c>
      <c r="L28">
        <f>SUM(B28:K28)</f>
        <v>1691</v>
      </c>
      <c r="S28" t="s">
        <v>19</v>
      </c>
      <c r="T28">
        <v>175</v>
      </c>
      <c r="U28">
        <v>169</v>
      </c>
      <c r="V28">
        <v>173</v>
      </c>
      <c r="W28">
        <v>186</v>
      </c>
      <c r="X28">
        <v>172</v>
      </c>
      <c r="Y28">
        <v>178</v>
      </c>
      <c r="Z28">
        <v>180</v>
      </c>
      <c r="AA28">
        <v>192</v>
      </c>
      <c r="AB28">
        <v>208</v>
      </c>
      <c r="AC28">
        <v>192</v>
      </c>
      <c r="AD28">
        <f>SUM(T28:AC28)</f>
        <v>1825</v>
      </c>
    </row>
    <row r="29" spans="1:30" x14ac:dyDescent="0.35">
      <c r="A29" s="2" t="s">
        <v>8</v>
      </c>
      <c r="B29">
        <f>B27/B26</f>
        <v>0.24330900243309003</v>
      </c>
      <c r="C29">
        <f t="shared" ref="C29:L29" si="8">C27/C26</f>
        <v>0.24096385542168675</v>
      </c>
      <c r="D29">
        <f t="shared" si="8"/>
        <v>0.24038461538461539</v>
      </c>
      <c r="E29">
        <f t="shared" si="8"/>
        <v>0.23148148148148148</v>
      </c>
      <c r="F29">
        <f t="shared" si="8"/>
        <v>0.22222222222222221</v>
      </c>
      <c r="G29">
        <f t="shared" si="8"/>
        <v>0.21141649048625794</v>
      </c>
      <c r="H29">
        <f t="shared" si="8"/>
        <v>0.20876826722338204</v>
      </c>
      <c r="I29">
        <f t="shared" si="8"/>
        <v>0.20366598778004075</v>
      </c>
      <c r="J29">
        <f t="shared" si="8"/>
        <v>0.19083969465648856</v>
      </c>
      <c r="K29">
        <f t="shared" si="8"/>
        <v>0.18656716417910449</v>
      </c>
      <c r="L29">
        <f t="shared" si="8"/>
        <v>0.21612275772638859</v>
      </c>
      <c r="S29" s="2" t="s">
        <v>8</v>
      </c>
      <c r="T29">
        <f>T27/T26</f>
        <v>8.4745762711864403E-2</v>
      </c>
      <c r="U29">
        <f t="shared" ref="U29:AD29" si="9">U27/U26</f>
        <v>8.3963056255247692E-2</v>
      </c>
      <c r="V29">
        <f t="shared" si="9"/>
        <v>8.0515297906602251E-2</v>
      </c>
      <c r="W29">
        <f t="shared" si="9"/>
        <v>8.0256821829855537E-2</v>
      </c>
      <c r="X29">
        <f t="shared" si="9"/>
        <v>7.7942322681215898E-2</v>
      </c>
      <c r="Y29">
        <f t="shared" si="9"/>
        <v>7.598784194528875E-2</v>
      </c>
      <c r="Z29">
        <f t="shared" si="9"/>
        <v>7.4460163812360383E-2</v>
      </c>
      <c r="AA29">
        <f t="shared" si="9"/>
        <v>7.0175438596491224E-2</v>
      </c>
      <c r="AB29">
        <f t="shared" si="9"/>
        <v>7.1022727272727279E-2</v>
      </c>
      <c r="AC29">
        <f t="shared" si="9"/>
        <v>6.65335994677312E-2</v>
      </c>
      <c r="AD29">
        <f t="shared" si="9"/>
        <v>7.6120879957372309E-2</v>
      </c>
    </row>
    <row r="30" spans="1:30" x14ac:dyDescent="0.35">
      <c r="A30" s="2" t="s">
        <v>9</v>
      </c>
      <c r="B30">
        <f>B28/B26</f>
        <v>0.41849148418491483</v>
      </c>
      <c r="C30">
        <f t="shared" ref="C30:L30" si="10">C28/C26</f>
        <v>0.37108433734939761</v>
      </c>
      <c r="D30">
        <f t="shared" si="10"/>
        <v>0.37019230769230771</v>
      </c>
      <c r="E30">
        <f t="shared" si="10"/>
        <v>0.41898148148148145</v>
      </c>
      <c r="F30">
        <f t="shared" si="10"/>
        <v>0.35555555555555557</v>
      </c>
      <c r="G30">
        <f t="shared" si="10"/>
        <v>0.3763213530655391</v>
      </c>
      <c r="H30">
        <f t="shared" si="10"/>
        <v>0.33194154488517746</v>
      </c>
      <c r="I30">
        <f t="shared" si="10"/>
        <v>0.37067209775967414</v>
      </c>
      <c r="J30">
        <f t="shared" si="10"/>
        <v>0.3282442748091603</v>
      </c>
      <c r="K30">
        <f t="shared" si="10"/>
        <v>0.33395522388059701</v>
      </c>
      <c r="L30">
        <f t="shared" si="10"/>
        <v>0.36546358331532308</v>
      </c>
      <c r="S30" s="2" t="s">
        <v>9</v>
      </c>
      <c r="T30">
        <f>T28/T26</f>
        <v>0.14830508474576271</v>
      </c>
      <c r="U30">
        <f t="shared" ref="U30:AD30" si="11">U28/U26</f>
        <v>0.14189756507136861</v>
      </c>
      <c r="V30">
        <f t="shared" si="11"/>
        <v>0.13929146537842191</v>
      </c>
      <c r="W30">
        <f t="shared" si="11"/>
        <v>0.1492776886035313</v>
      </c>
      <c r="X30">
        <f t="shared" si="11"/>
        <v>0.13406079501169135</v>
      </c>
      <c r="Y30">
        <f t="shared" si="11"/>
        <v>0.13525835866261399</v>
      </c>
      <c r="Z30">
        <f t="shared" si="11"/>
        <v>0.13402829486224871</v>
      </c>
      <c r="AA30">
        <f t="shared" si="11"/>
        <v>0.13473684210526315</v>
      </c>
      <c r="AB30">
        <f t="shared" si="11"/>
        <v>0.14772727272727273</v>
      </c>
      <c r="AC30">
        <f t="shared" si="11"/>
        <v>0.1277445109780439</v>
      </c>
      <c r="AD30">
        <f t="shared" si="11"/>
        <v>0.13892060592220445</v>
      </c>
    </row>
    <row r="31" spans="1:30" x14ac:dyDescent="0.35">
      <c r="L31" s="2">
        <f>AVERAGE(B29:K29)</f>
        <v>0.21796187812683696</v>
      </c>
      <c r="M31" s="2">
        <f>_xlfn.STDEV.S(B29:K29)</f>
        <v>2.089193088399648E-2</v>
      </c>
      <c r="AA31" s="2" t="s">
        <v>37</v>
      </c>
      <c r="AB31" s="2">
        <f>AVERAGE(T29:AC29)</f>
        <v>7.6560303247938472E-2</v>
      </c>
      <c r="AC31" s="2">
        <f>_xlfn.STDEV.S(T29:AC29)</f>
        <v>6.0527591449385494E-3</v>
      </c>
      <c r="AD31" s="2" t="s">
        <v>38</v>
      </c>
    </row>
    <row r="32" spans="1:30" x14ac:dyDescent="0.35">
      <c r="L32" s="2">
        <f>AVERAGE(B30:K30)</f>
        <v>0.36754396606638051</v>
      </c>
      <c r="M32" s="2">
        <f>_xlfn.STDEV.S(B30:K30)</f>
        <v>3.2372428224246019E-2</v>
      </c>
      <c r="AB32" s="2">
        <f>AVERAGE(T30:AC30)</f>
        <v>0.13923278781462184</v>
      </c>
      <c r="AC32" s="2">
        <f>_xlfn.STDEV.S(T30:AC30)</f>
        <v>7.3355582557096807E-3</v>
      </c>
    </row>
    <row r="34" spans="1:30" x14ac:dyDescent="0.35">
      <c r="A34" s="2" t="s">
        <v>13</v>
      </c>
      <c r="B34" t="s">
        <v>14</v>
      </c>
      <c r="S34" s="2" t="s">
        <v>13</v>
      </c>
      <c r="T34" t="s">
        <v>14</v>
      </c>
    </row>
    <row r="35" spans="1:30" x14ac:dyDescent="0.35">
      <c r="A35" s="5" t="s">
        <v>106</v>
      </c>
      <c r="B35">
        <v>1102</v>
      </c>
      <c r="S35" s="5" t="s">
        <v>186</v>
      </c>
    </row>
    <row r="36" spans="1:30" x14ac:dyDescent="0.35">
      <c r="A36" t="s">
        <v>16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S36" t="s">
        <v>16</v>
      </c>
      <c r="T36">
        <v>1</v>
      </c>
      <c r="U36">
        <v>2</v>
      </c>
      <c r="V36">
        <v>3</v>
      </c>
      <c r="W36">
        <v>4</v>
      </c>
      <c r="X36">
        <v>5</v>
      </c>
      <c r="Y36">
        <v>6</v>
      </c>
      <c r="Z36">
        <v>7</v>
      </c>
      <c r="AA36">
        <v>8</v>
      </c>
      <c r="AB36">
        <v>9</v>
      </c>
      <c r="AC36">
        <v>10</v>
      </c>
    </row>
    <row r="37" spans="1:30" x14ac:dyDescent="0.35">
      <c r="A37" t="s">
        <v>17</v>
      </c>
      <c r="B37">
        <v>805</v>
      </c>
      <c r="C37">
        <v>821</v>
      </c>
      <c r="D37">
        <v>828</v>
      </c>
      <c r="E37">
        <v>858</v>
      </c>
      <c r="F37">
        <v>865</v>
      </c>
      <c r="G37">
        <v>866</v>
      </c>
      <c r="H37">
        <v>882</v>
      </c>
      <c r="I37">
        <v>894</v>
      </c>
      <c r="J37">
        <v>962</v>
      </c>
      <c r="K37">
        <v>1002</v>
      </c>
      <c r="L37">
        <f>SUM(B37:K37)</f>
        <v>8783</v>
      </c>
      <c r="S37" t="s">
        <v>17</v>
      </c>
      <c r="T37">
        <v>2587</v>
      </c>
      <c r="U37">
        <v>2896</v>
      </c>
      <c r="V37">
        <v>2952</v>
      </c>
      <c r="W37">
        <v>3006</v>
      </c>
      <c r="X37">
        <v>3146</v>
      </c>
      <c r="Y37">
        <v>3175</v>
      </c>
      <c r="Z37">
        <v>3327</v>
      </c>
      <c r="AA37">
        <v>3275</v>
      </c>
      <c r="AB37">
        <v>3842</v>
      </c>
      <c r="AC37">
        <v>3999</v>
      </c>
      <c r="AD37">
        <f>SUM(T37:AC37)</f>
        <v>32205</v>
      </c>
    </row>
    <row r="38" spans="1:30" x14ac:dyDescent="0.35">
      <c r="A38" t="s">
        <v>18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f>SUM(B38:K38)</f>
        <v>1000</v>
      </c>
      <c r="S38" t="s">
        <v>18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f>SUM(T38:AC38)</f>
        <v>1000</v>
      </c>
    </row>
    <row r="39" spans="1:30" x14ac:dyDescent="0.35">
      <c r="A39" t="s">
        <v>19</v>
      </c>
      <c r="B39">
        <v>188</v>
      </c>
      <c r="C39">
        <v>201</v>
      </c>
      <c r="D39">
        <v>196</v>
      </c>
      <c r="E39">
        <v>194</v>
      </c>
      <c r="F39">
        <v>196</v>
      </c>
      <c r="G39">
        <v>207</v>
      </c>
      <c r="H39">
        <v>201</v>
      </c>
      <c r="I39">
        <v>195</v>
      </c>
      <c r="J39">
        <v>201</v>
      </c>
      <c r="K39">
        <v>197</v>
      </c>
      <c r="L39">
        <f>SUM(B39:K39)</f>
        <v>1976</v>
      </c>
      <c r="S39" t="s">
        <v>19</v>
      </c>
      <c r="T39">
        <v>206</v>
      </c>
      <c r="U39">
        <v>197</v>
      </c>
      <c r="V39">
        <v>212</v>
      </c>
      <c r="W39">
        <v>235</v>
      </c>
      <c r="X39">
        <v>239</v>
      </c>
      <c r="Y39">
        <v>224</v>
      </c>
      <c r="Z39">
        <v>226</v>
      </c>
      <c r="AA39">
        <v>240</v>
      </c>
      <c r="AB39">
        <v>273</v>
      </c>
      <c r="AC39">
        <v>261</v>
      </c>
      <c r="AD39">
        <f>SUM(T39:AC39)</f>
        <v>2313</v>
      </c>
    </row>
    <row r="40" spans="1:30" x14ac:dyDescent="0.35">
      <c r="A40" s="2" t="s">
        <v>8</v>
      </c>
      <c r="B40">
        <f>B38/B37</f>
        <v>0.12422360248447205</v>
      </c>
      <c r="C40">
        <f t="shared" ref="C40:L40" si="12">C38/C37</f>
        <v>0.1218026796589525</v>
      </c>
      <c r="D40">
        <f t="shared" si="12"/>
        <v>0.12077294685990338</v>
      </c>
      <c r="E40">
        <f t="shared" si="12"/>
        <v>0.11655011655011654</v>
      </c>
      <c r="F40">
        <f t="shared" si="12"/>
        <v>0.11560693641618497</v>
      </c>
      <c r="G40">
        <f t="shared" si="12"/>
        <v>0.11547344110854503</v>
      </c>
      <c r="H40">
        <f t="shared" si="12"/>
        <v>0.11337868480725624</v>
      </c>
      <c r="I40">
        <f t="shared" si="12"/>
        <v>0.11185682326621924</v>
      </c>
      <c r="J40">
        <f t="shared" si="12"/>
        <v>0.10395010395010396</v>
      </c>
      <c r="K40">
        <f t="shared" si="12"/>
        <v>9.9800399201596807E-2</v>
      </c>
      <c r="L40">
        <f t="shared" si="12"/>
        <v>0.11385631333257429</v>
      </c>
      <c r="S40" s="2" t="s">
        <v>8</v>
      </c>
      <c r="T40">
        <f>T38/T37</f>
        <v>3.8654812524159254E-2</v>
      </c>
      <c r="U40">
        <f t="shared" ref="U40:AD40" si="13">U38/U37</f>
        <v>3.4530386740331494E-2</v>
      </c>
      <c r="V40">
        <f t="shared" si="13"/>
        <v>3.3875338753387531E-2</v>
      </c>
      <c r="W40">
        <f t="shared" si="13"/>
        <v>3.32667997338656E-2</v>
      </c>
      <c r="X40">
        <f t="shared" si="13"/>
        <v>3.1786395422759059E-2</v>
      </c>
      <c r="Y40">
        <f t="shared" si="13"/>
        <v>3.1496062992125984E-2</v>
      </c>
      <c r="Z40">
        <f t="shared" si="13"/>
        <v>3.0057108506161709E-2</v>
      </c>
      <c r="AA40">
        <f t="shared" si="13"/>
        <v>3.0534351145038167E-2</v>
      </c>
      <c r="AB40">
        <f t="shared" si="13"/>
        <v>2.6028110359187923E-2</v>
      </c>
      <c r="AC40">
        <f t="shared" si="13"/>
        <v>2.5006251562890724E-2</v>
      </c>
      <c r="AD40">
        <f t="shared" si="13"/>
        <v>3.1051079024996119E-2</v>
      </c>
    </row>
    <row r="41" spans="1:30" x14ac:dyDescent="0.35">
      <c r="A41" s="2" t="s">
        <v>9</v>
      </c>
      <c r="B41">
        <f>B39/B37</f>
        <v>0.23354037267080746</v>
      </c>
      <c r="C41">
        <f t="shared" ref="C41:L41" si="14">C39/C37</f>
        <v>0.24482338611449453</v>
      </c>
      <c r="D41">
        <f t="shared" si="14"/>
        <v>0.23671497584541062</v>
      </c>
      <c r="E41">
        <f t="shared" si="14"/>
        <v>0.22610722610722611</v>
      </c>
      <c r="F41">
        <f t="shared" si="14"/>
        <v>0.22658959537572254</v>
      </c>
      <c r="G41">
        <f t="shared" si="14"/>
        <v>0.23903002309468821</v>
      </c>
      <c r="H41">
        <f t="shared" si="14"/>
        <v>0.22789115646258504</v>
      </c>
      <c r="I41">
        <f t="shared" si="14"/>
        <v>0.21812080536912751</v>
      </c>
      <c r="J41">
        <f t="shared" si="14"/>
        <v>0.20893970893970895</v>
      </c>
      <c r="K41">
        <f t="shared" si="14"/>
        <v>0.19660678642714571</v>
      </c>
      <c r="L41">
        <f t="shared" si="14"/>
        <v>0.2249800751451668</v>
      </c>
      <c r="S41" s="2" t="s">
        <v>9</v>
      </c>
      <c r="T41">
        <f>T39/T37</f>
        <v>7.9628913799768067E-2</v>
      </c>
      <c r="U41">
        <f t="shared" ref="U41:AD41" si="15">U39/U37</f>
        <v>6.8024861878453038E-2</v>
      </c>
      <c r="V41">
        <f t="shared" si="15"/>
        <v>7.1815718157181574E-2</v>
      </c>
      <c r="W41">
        <f t="shared" si="15"/>
        <v>7.8176979374584163E-2</v>
      </c>
      <c r="X41">
        <f t="shared" si="15"/>
        <v>7.5969485060394151E-2</v>
      </c>
      <c r="Y41">
        <f t="shared" si="15"/>
        <v>7.0551181102362207E-2</v>
      </c>
      <c r="Z41">
        <f t="shared" si="15"/>
        <v>6.7929065223925458E-2</v>
      </c>
      <c r="AA41">
        <f t="shared" si="15"/>
        <v>7.3282442748091606E-2</v>
      </c>
      <c r="AB41">
        <f t="shared" si="15"/>
        <v>7.1056741280583036E-2</v>
      </c>
      <c r="AC41">
        <f t="shared" si="15"/>
        <v>6.5266316579144792E-2</v>
      </c>
      <c r="AD41">
        <f t="shared" si="15"/>
        <v>7.1821145784816021E-2</v>
      </c>
    </row>
    <row r="42" spans="1:30" x14ac:dyDescent="0.35">
      <c r="L42" s="2">
        <f>AVERAGE(B40:K40)</f>
        <v>0.11434157343033506</v>
      </c>
      <c r="M42" s="2">
        <f>_xlfn.STDEV.S(B40:K40)</f>
        <v>7.6664827731465308E-3</v>
      </c>
      <c r="AA42" s="2" t="s">
        <v>37</v>
      </c>
      <c r="AB42" s="2">
        <f>AVERAGE(T40:AC40)</f>
        <v>3.1523561773990738E-2</v>
      </c>
      <c r="AC42" s="2">
        <f>_xlfn.STDEV.S(T40:AC40)</f>
        <v>4.0047145326312771E-3</v>
      </c>
      <c r="AD42" s="2" t="s">
        <v>38</v>
      </c>
    </row>
    <row r="43" spans="1:30" x14ac:dyDescent="0.35">
      <c r="L43" s="2">
        <f>AVERAGE(B41:K41)</f>
        <v>0.22583640364069163</v>
      </c>
      <c r="M43" s="2">
        <f>_xlfn.STDEV.S(B41:K41)</f>
        <v>1.4592743601993198E-2</v>
      </c>
      <c r="AB43" s="2">
        <f>AVERAGE(T41:AC41)</f>
        <v>7.2170170520448801E-2</v>
      </c>
      <c r="AC43" s="2">
        <f>_xlfn.STDEV.S(T41:AC41)</f>
        <v>4.645269868982462E-3</v>
      </c>
    </row>
    <row r="45" spans="1:30" x14ac:dyDescent="0.35">
      <c r="A45" s="2" t="s">
        <v>13</v>
      </c>
      <c r="B45" t="s">
        <v>14</v>
      </c>
      <c r="S45" s="2" t="s">
        <v>13</v>
      </c>
      <c r="T45" t="s">
        <v>14</v>
      </c>
    </row>
    <row r="46" spans="1:30" x14ac:dyDescent="0.35">
      <c r="A46" s="5" t="s">
        <v>107</v>
      </c>
      <c r="B46">
        <v>2106</v>
      </c>
      <c r="S46" s="5" t="s">
        <v>187</v>
      </c>
    </row>
    <row r="47" spans="1:30" x14ac:dyDescent="0.35">
      <c r="A47" t="s">
        <v>16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S47" t="s">
        <v>16</v>
      </c>
      <c r="T47">
        <v>1</v>
      </c>
      <c r="U47">
        <v>2</v>
      </c>
      <c r="V47">
        <v>3</v>
      </c>
      <c r="W47">
        <v>4</v>
      </c>
      <c r="X47">
        <v>5</v>
      </c>
      <c r="Y47">
        <v>6</v>
      </c>
      <c r="Z47">
        <v>7</v>
      </c>
      <c r="AA47">
        <v>8</v>
      </c>
      <c r="AB47">
        <v>9</v>
      </c>
      <c r="AC47">
        <v>10</v>
      </c>
    </row>
    <row r="48" spans="1:30" x14ac:dyDescent="0.35">
      <c r="A48" t="s">
        <v>17</v>
      </c>
      <c r="B48">
        <v>1468</v>
      </c>
      <c r="C48">
        <v>1537</v>
      </c>
      <c r="D48">
        <v>1581</v>
      </c>
      <c r="E48">
        <v>1595</v>
      </c>
      <c r="F48">
        <v>1588</v>
      </c>
      <c r="G48">
        <v>1618</v>
      </c>
      <c r="H48">
        <v>1778</v>
      </c>
      <c r="I48">
        <v>1817</v>
      </c>
      <c r="J48">
        <v>1831</v>
      </c>
      <c r="K48">
        <v>1912</v>
      </c>
      <c r="L48">
        <f>SUM(B48:K48)</f>
        <v>16725</v>
      </c>
      <c r="S48" t="s">
        <v>17</v>
      </c>
      <c r="T48">
        <v>6772</v>
      </c>
      <c r="U48">
        <v>7426</v>
      </c>
      <c r="V48">
        <v>7343</v>
      </c>
      <c r="W48">
        <v>8109</v>
      </c>
      <c r="X48">
        <v>8069</v>
      </c>
      <c r="Y48">
        <v>8321</v>
      </c>
      <c r="Z48">
        <v>8700</v>
      </c>
      <c r="AA48">
        <v>8859</v>
      </c>
      <c r="AB48">
        <v>9080</v>
      </c>
      <c r="AC48">
        <v>9536</v>
      </c>
      <c r="AD48">
        <f>SUM(T48:AC48)</f>
        <v>82215</v>
      </c>
    </row>
    <row r="49" spans="1:42" x14ac:dyDescent="0.35">
      <c r="A49" t="s">
        <v>18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f>SUM(B49:K49)</f>
        <v>1000</v>
      </c>
      <c r="S49" t="s">
        <v>18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f>SUM(T49:AC49)</f>
        <v>1000</v>
      </c>
    </row>
    <row r="50" spans="1:42" x14ac:dyDescent="0.35">
      <c r="A50" t="s">
        <v>19</v>
      </c>
      <c r="B50">
        <v>211</v>
      </c>
      <c r="C50">
        <v>205</v>
      </c>
      <c r="D50">
        <v>195</v>
      </c>
      <c r="E50">
        <v>202</v>
      </c>
      <c r="F50">
        <v>209</v>
      </c>
      <c r="G50">
        <v>187</v>
      </c>
      <c r="H50">
        <v>217</v>
      </c>
      <c r="I50">
        <v>238</v>
      </c>
      <c r="J50">
        <v>225</v>
      </c>
      <c r="K50">
        <v>230</v>
      </c>
      <c r="L50">
        <f>SUM(B50:K50)</f>
        <v>2119</v>
      </c>
      <c r="S50" t="s">
        <v>19</v>
      </c>
      <c r="T50">
        <v>226</v>
      </c>
      <c r="U50">
        <v>228</v>
      </c>
      <c r="V50">
        <v>241</v>
      </c>
      <c r="W50">
        <v>250</v>
      </c>
      <c r="X50">
        <v>230</v>
      </c>
      <c r="Y50">
        <v>263</v>
      </c>
      <c r="Z50">
        <v>256</v>
      </c>
      <c r="AA50">
        <v>283</v>
      </c>
      <c r="AB50">
        <v>270</v>
      </c>
      <c r="AC50">
        <v>260</v>
      </c>
      <c r="AD50">
        <f>SUM(T50:AC50)</f>
        <v>2507</v>
      </c>
    </row>
    <row r="51" spans="1:42" x14ac:dyDescent="0.35">
      <c r="A51" s="2" t="s">
        <v>8</v>
      </c>
      <c r="B51">
        <f>B49/B48</f>
        <v>6.8119891008174394E-2</v>
      </c>
      <c r="C51">
        <f t="shared" ref="C51:L51" si="16">C49/C48</f>
        <v>6.5061808718282363E-2</v>
      </c>
      <c r="D51">
        <f t="shared" si="16"/>
        <v>6.3251106894370648E-2</v>
      </c>
      <c r="E51">
        <f t="shared" si="16"/>
        <v>6.2695924764890276E-2</v>
      </c>
      <c r="F51">
        <f t="shared" si="16"/>
        <v>6.2972292191435769E-2</v>
      </c>
      <c r="G51">
        <f t="shared" si="16"/>
        <v>6.1804697156983932E-2</v>
      </c>
      <c r="H51">
        <f t="shared" si="16"/>
        <v>5.6242969628796401E-2</v>
      </c>
      <c r="I51">
        <f t="shared" si="16"/>
        <v>5.5035773252614197E-2</v>
      </c>
      <c r="J51">
        <f t="shared" si="16"/>
        <v>5.4614964500273075E-2</v>
      </c>
      <c r="K51">
        <f t="shared" si="16"/>
        <v>5.2301255230125521E-2</v>
      </c>
      <c r="L51">
        <f t="shared" si="16"/>
        <v>5.9790732436472344E-2</v>
      </c>
      <c r="S51" s="2" t="s">
        <v>8</v>
      </c>
      <c r="T51">
        <f>T49/T48</f>
        <v>1.4766686355581808E-2</v>
      </c>
      <c r="U51">
        <f t="shared" ref="U51:AD51" si="17">U49/U48</f>
        <v>1.3466199838405602E-2</v>
      </c>
      <c r="V51">
        <f t="shared" si="17"/>
        <v>1.3618412093149939E-2</v>
      </c>
      <c r="W51">
        <f t="shared" si="17"/>
        <v>1.2331976815883586E-2</v>
      </c>
      <c r="X51">
        <f t="shared" si="17"/>
        <v>1.2393109431156277E-2</v>
      </c>
      <c r="Y51">
        <f t="shared" si="17"/>
        <v>1.2017786323759164E-2</v>
      </c>
      <c r="Z51">
        <f t="shared" si="17"/>
        <v>1.1494252873563218E-2</v>
      </c>
      <c r="AA51">
        <f t="shared" si="17"/>
        <v>1.1287955751213455E-2</v>
      </c>
      <c r="AB51">
        <f t="shared" si="17"/>
        <v>1.1013215859030838E-2</v>
      </c>
      <c r="AC51">
        <f t="shared" si="17"/>
        <v>1.0486577181208054E-2</v>
      </c>
      <c r="AD51">
        <f t="shared" si="17"/>
        <v>1.2163230554035152E-2</v>
      </c>
    </row>
    <row r="52" spans="1:42" x14ac:dyDescent="0.35">
      <c r="A52" s="2" t="s">
        <v>9</v>
      </c>
      <c r="B52">
        <f>B50/B48</f>
        <v>0.14373297002724797</v>
      </c>
      <c r="C52">
        <f t="shared" ref="C52:L52" si="18">C50/C48</f>
        <v>0.13337670787247885</v>
      </c>
      <c r="D52">
        <f t="shared" si="18"/>
        <v>0.12333965844402277</v>
      </c>
      <c r="E52">
        <f t="shared" si="18"/>
        <v>0.12664576802507838</v>
      </c>
      <c r="F52">
        <f t="shared" si="18"/>
        <v>0.13161209068010077</v>
      </c>
      <c r="G52">
        <f t="shared" si="18"/>
        <v>0.11557478368355995</v>
      </c>
      <c r="H52">
        <f t="shared" si="18"/>
        <v>0.12204724409448819</v>
      </c>
      <c r="I52">
        <f t="shared" si="18"/>
        <v>0.1309851403412218</v>
      </c>
      <c r="J52">
        <f t="shared" si="18"/>
        <v>0.12288367012561442</v>
      </c>
      <c r="K52">
        <f t="shared" si="18"/>
        <v>0.1202928870292887</v>
      </c>
      <c r="L52">
        <f t="shared" si="18"/>
        <v>0.1266965620328849</v>
      </c>
      <c r="S52" s="2" t="s">
        <v>9</v>
      </c>
      <c r="T52">
        <f>T50/T48</f>
        <v>3.3372711163614885E-2</v>
      </c>
      <c r="U52">
        <f t="shared" ref="U52:AD52" si="19">U50/U48</f>
        <v>3.0702935631564773E-2</v>
      </c>
      <c r="V52">
        <f t="shared" si="19"/>
        <v>3.2820373144491349E-2</v>
      </c>
      <c r="W52">
        <f t="shared" si="19"/>
        <v>3.0829942039708964E-2</v>
      </c>
      <c r="X52">
        <f t="shared" si="19"/>
        <v>2.8504151691659436E-2</v>
      </c>
      <c r="Y52">
        <f t="shared" si="19"/>
        <v>3.16067780314866E-2</v>
      </c>
      <c r="Z52">
        <f t="shared" si="19"/>
        <v>2.9425287356321838E-2</v>
      </c>
      <c r="AA52">
        <f t="shared" si="19"/>
        <v>3.1944914775934079E-2</v>
      </c>
      <c r="AB52">
        <f t="shared" si="19"/>
        <v>2.9735682819383259E-2</v>
      </c>
      <c r="AC52">
        <f t="shared" si="19"/>
        <v>2.7265100671140938E-2</v>
      </c>
      <c r="AD52">
        <f t="shared" si="19"/>
        <v>3.0493218998966124E-2</v>
      </c>
    </row>
    <row r="53" spans="1:42" x14ac:dyDescent="0.35">
      <c r="L53" s="2">
        <f>AVERAGE(B51:K51)</f>
        <v>6.0210068334594656E-2</v>
      </c>
      <c r="M53" s="2">
        <f>_xlfn.STDEV.S(B51:K51)</f>
        <v>5.2500847853892557E-3</v>
      </c>
      <c r="AA53" s="2" t="s">
        <v>37</v>
      </c>
      <c r="AB53" s="2">
        <f>AVERAGE(T51:AC51)</f>
        <v>1.2287617252295196E-2</v>
      </c>
      <c r="AC53" s="2">
        <f>_xlfn.STDEV.S(T51:AC51)</f>
        <v>1.3286733125472399E-3</v>
      </c>
      <c r="AD53" s="2" t="s">
        <v>38</v>
      </c>
    </row>
    <row r="54" spans="1:42" x14ac:dyDescent="0.35">
      <c r="L54" s="2">
        <f>AVERAGE(B52:K52)</f>
        <v>0.12704909203231018</v>
      </c>
      <c r="M54" s="2">
        <f>_xlfn.STDEV.S(B52:K52)</f>
        <v>8.0849777605699683E-3</v>
      </c>
      <c r="AB54" s="2">
        <f>AVERAGE(T52:AC52)</f>
        <v>3.0620787732530613E-2</v>
      </c>
      <c r="AC54" s="2">
        <f>_xlfn.STDEV.S(T52:AC52)</f>
        <v>1.9189307582199002E-3</v>
      </c>
    </row>
    <row r="56" spans="1:42" x14ac:dyDescent="0.35">
      <c r="A56" s="2" t="s">
        <v>13</v>
      </c>
      <c r="B56" t="s">
        <v>14</v>
      </c>
      <c r="S56" s="2" t="s">
        <v>13</v>
      </c>
      <c r="T56" t="s">
        <v>14</v>
      </c>
    </row>
    <row r="57" spans="1:42" x14ac:dyDescent="0.35">
      <c r="A57" s="5" t="s">
        <v>108</v>
      </c>
      <c r="B57">
        <v>4270.1559999999999</v>
      </c>
      <c r="S57" s="5" t="s">
        <v>188</v>
      </c>
    </row>
    <row r="58" spans="1:42" x14ac:dyDescent="0.35">
      <c r="A58" t="s">
        <v>16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S58" t="s">
        <v>16</v>
      </c>
      <c r="T58">
        <v>1</v>
      </c>
      <c r="U58">
        <v>2</v>
      </c>
      <c r="V58">
        <v>3</v>
      </c>
      <c r="W58">
        <v>4</v>
      </c>
      <c r="X58">
        <v>5</v>
      </c>
      <c r="Y58">
        <v>6</v>
      </c>
      <c r="Z58">
        <v>7</v>
      </c>
      <c r="AA58">
        <v>8</v>
      </c>
      <c r="AB58">
        <v>9</v>
      </c>
      <c r="AC58">
        <v>10</v>
      </c>
    </row>
    <row r="59" spans="1:42" x14ac:dyDescent="0.35">
      <c r="A59" t="s">
        <v>17</v>
      </c>
      <c r="B59">
        <v>2593</v>
      </c>
      <c r="C59">
        <v>3043</v>
      </c>
      <c r="D59">
        <v>3223</v>
      </c>
      <c r="E59">
        <v>3258</v>
      </c>
      <c r="F59">
        <v>3297</v>
      </c>
      <c r="G59">
        <v>3392</v>
      </c>
      <c r="H59">
        <v>3499</v>
      </c>
      <c r="I59">
        <v>3517</v>
      </c>
      <c r="J59">
        <v>3601</v>
      </c>
      <c r="K59">
        <v>4027</v>
      </c>
      <c r="L59">
        <f>SUM(B59:K59)</f>
        <v>33450</v>
      </c>
      <c r="S59" t="s">
        <v>17</v>
      </c>
      <c r="T59">
        <v>21797</v>
      </c>
      <c r="U59">
        <v>23730</v>
      </c>
      <c r="V59">
        <v>23540</v>
      </c>
      <c r="W59">
        <v>23755</v>
      </c>
      <c r="X59">
        <v>24332</v>
      </c>
      <c r="Y59">
        <v>24717</v>
      </c>
      <c r="Z59">
        <v>25567</v>
      </c>
      <c r="AA59">
        <v>26270</v>
      </c>
      <c r="AB59">
        <v>27600</v>
      </c>
      <c r="AC59">
        <v>28955</v>
      </c>
      <c r="AD59">
        <f>SUM(T59:AC59)</f>
        <v>250263</v>
      </c>
    </row>
    <row r="60" spans="1:42" x14ac:dyDescent="0.35">
      <c r="A60" t="s">
        <v>18</v>
      </c>
      <c r="B60"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f>SUM(B60:K60)</f>
        <v>1000</v>
      </c>
      <c r="S60" t="s">
        <v>18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f>SUM(T60:AC60)</f>
        <v>1000</v>
      </c>
    </row>
    <row r="61" spans="1:42" x14ac:dyDescent="0.35">
      <c r="A61" t="s">
        <v>19</v>
      </c>
      <c r="B61">
        <v>206</v>
      </c>
      <c r="C61">
        <v>205</v>
      </c>
      <c r="D61">
        <v>228</v>
      </c>
      <c r="E61">
        <v>220</v>
      </c>
      <c r="F61">
        <v>225</v>
      </c>
      <c r="G61">
        <v>232</v>
      </c>
      <c r="H61">
        <v>230</v>
      </c>
      <c r="I61">
        <v>229</v>
      </c>
      <c r="J61">
        <v>231</v>
      </c>
      <c r="K61">
        <v>265</v>
      </c>
      <c r="L61">
        <f>SUM(B61:K61)</f>
        <v>2271</v>
      </c>
      <c r="S61" t="s">
        <v>19</v>
      </c>
      <c r="T61">
        <v>297</v>
      </c>
      <c r="U61">
        <v>327</v>
      </c>
      <c r="V61">
        <v>318</v>
      </c>
      <c r="W61">
        <v>323</v>
      </c>
      <c r="X61">
        <v>307</v>
      </c>
      <c r="Y61">
        <v>339</v>
      </c>
      <c r="Z61">
        <v>340</v>
      </c>
      <c r="AA61">
        <v>347</v>
      </c>
      <c r="AB61">
        <v>370</v>
      </c>
      <c r="AC61">
        <v>368</v>
      </c>
      <c r="AD61">
        <f>SUM(T61:AC61)</f>
        <v>3336</v>
      </c>
    </row>
    <row r="62" spans="1:42" x14ac:dyDescent="0.35">
      <c r="A62" s="2" t="s">
        <v>8</v>
      </c>
      <c r="B62">
        <f>B60/B59</f>
        <v>3.8565368299267259E-2</v>
      </c>
      <c r="C62">
        <f t="shared" ref="C62:L62" si="20">C60/C59</f>
        <v>3.2862306933946761E-2</v>
      </c>
      <c r="D62">
        <f t="shared" si="20"/>
        <v>3.1026993484331369E-2</v>
      </c>
      <c r="E62">
        <f t="shared" si="20"/>
        <v>3.0693677102516883E-2</v>
      </c>
      <c r="F62">
        <f t="shared" si="20"/>
        <v>3.0330603579011222E-2</v>
      </c>
      <c r="G62">
        <f t="shared" si="20"/>
        <v>2.9481132075471699E-2</v>
      </c>
      <c r="H62">
        <f t="shared" si="20"/>
        <v>2.857959416976279E-2</v>
      </c>
      <c r="I62">
        <f t="shared" si="20"/>
        <v>2.8433323855558714E-2</v>
      </c>
      <c r="J62">
        <f t="shared" si="20"/>
        <v>2.7770063871146902E-2</v>
      </c>
      <c r="K62">
        <f t="shared" si="20"/>
        <v>2.4832381425378695E-2</v>
      </c>
      <c r="L62">
        <f t="shared" si="20"/>
        <v>2.9895366218236172E-2</v>
      </c>
      <c r="S62" s="2" t="s">
        <v>8</v>
      </c>
      <c r="T62">
        <f>T60/T59</f>
        <v>4.5877873101803001E-3</v>
      </c>
      <c r="U62">
        <f t="shared" ref="U62:AD62" si="21">U60/U59</f>
        <v>4.2140750105351876E-3</v>
      </c>
      <c r="V62">
        <f t="shared" si="21"/>
        <v>4.248088360237893E-3</v>
      </c>
      <c r="W62">
        <f t="shared" si="21"/>
        <v>4.2096400757735217E-3</v>
      </c>
      <c r="X62">
        <f t="shared" si="21"/>
        <v>4.109814236396515E-3</v>
      </c>
      <c r="Y62">
        <f t="shared" si="21"/>
        <v>4.0457984383218031E-3</v>
      </c>
      <c r="Z62">
        <f t="shared" si="21"/>
        <v>3.9112918997144756E-3</v>
      </c>
      <c r="AA62">
        <f t="shared" si="21"/>
        <v>3.806623524933384E-3</v>
      </c>
      <c r="AB62">
        <f t="shared" si="21"/>
        <v>3.6231884057971015E-3</v>
      </c>
      <c r="AC62">
        <f t="shared" si="21"/>
        <v>3.453634950785702E-3</v>
      </c>
      <c r="AD62">
        <f t="shared" si="21"/>
        <v>3.995796422163884E-3</v>
      </c>
      <c r="AG62" t="s">
        <v>82</v>
      </c>
      <c r="AH62">
        <v>21797</v>
      </c>
      <c r="AI62" t="s">
        <v>120</v>
      </c>
      <c r="AJ62">
        <v>100</v>
      </c>
      <c r="AK62" t="s">
        <v>172</v>
      </c>
      <c r="AL62">
        <v>4.5877899999999996E-3</v>
      </c>
      <c r="AM62" t="s">
        <v>121</v>
      </c>
      <c r="AN62">
        <v>297</v>
      </c>
      <c r="AO62" t="s">
        <v>173</v>
      </c>
      <c r="AP62">
        <v>1.3625699999999999E-2</v>
      </c>
    </row>
    <row r="63" spans="1:42" x14ac:dyDescent="0.35">
      <c r="A63" s="2" t="s">
        <v>9</v>
      </c>
      <c r="B63">
        <f>B61/B59</f>
        <v>7.9444658696490547E-2</v>
      </c>
      <c r="C63">
        <f t="shared" ref="C63:L63" si="22">C61/C59</f>
        <v>6.736772921459086E-2</v>
      </c>
      <c r="D63">
        <f t="shared" si="22"/>
        <v>7.0741545144275525E-2</v>
      </c>
      <c r="E63">
        <f t="shared" si="22"/>
        <v>6.7526089625537133E-2</v>
      </c>
      <c r="F63">
        <f t="shared" si="22"/>
        <v>6.8243858052775247E-2</v>
      </c>
      <c r="G63">
        <f t="shared" si="22"/>
        <v>6.8396226415094338E-2</v>
      </c>
      <c r="H63">
        <f t="shared" si="22"/>
        <v>6.5733066590454414E-2</v>
      </c>
      <c r="I63">
        <f t="shared" si="22"/>
        <v>6.5112311629229452E-2</v>
      </c>
      <c r="J63">
        <f t="shared" si="22"/>
        <v>6.4148847542349341E-2</v>
      </c>
      <c r="K63">
        <f t="shared" si="22"/>
        <v>6.5805810777253532E-2</v>
      </c>
      <c r="L63">
        <f t="shared" si="22"/>
        <v>6.7892376681614353E-2</v>
      </c>
      <c r="S63" s="2" t="s">
        <v>9</v>
      </c>
      <c r="T63">
        <f>T61/T59</f>
        <v>1.3625728311235491E-2</v>
      </c>
      <c r="U63">
        <f t="shared" ref="U63:AD63" si="23">U61/U59</f>
        <v>1.3780025284450064E-2</v>
      </c>
      <c r="V63">
        <f t="shared" si="23"/>
        <v>1.35089209855565E-2</v>
      </c>
      <c r="W63">
        <f t="shared" si="23"/>
        <v>1.3597137444748475E-2</v>
      </c>
      <c r="X63">
        <f t="shared" si="23"/>
        <v>1.2617129705737301E-2</v>
      </c>
      <c r="Y63">
        <f t="shared" si="23"/>
        <v>1.3715256705910912E-2</v>
      </c>
      <c r="Z63">
        <f t="shared" si="23"/>
        <v>1.3298392459029217E-2</v>
      </c>
      <c r="AA63">
        <f t="shared" si="23"/>
        <v>1.3208983631518843E-2</v>
      </c>
      <c r="AB63">
        <f t="shared" si="23"/>
        <v>1.3405797101449275E-2</v>
      </c>
      <c r="AC63">
        <f t="shared" si="23"/>
        <v>1.2709376618891384E-2</v>
      </c>
      <c r="AD63">
        <f t="shared" si="23"/>
        <v>1.3329976864338716E-2</v>
      </c>
      <c r="AG63" t="s">
        <v>82</v>
      </c>
      <c r="AH63">
        <v>23730</v>
      </c>
      <c r="AI63" t="s">
        <v>120</v>
      </c>
      <c r="AJ63">
        <v>100</v>
      </c>
      <c r="AK63" t="s">
        <v>172</v>
      </c>
      <c r="AL63">
        <v>4.2140700000000003E-3</v>
      </c>
      <c r="AM63" t="s">
        <v>121</v>
      </c>
      <c r="AN63">
        <v>327</v>
      </c>
      <c r="AO63" t="s">
        <v>173</v>
      </c>
      <c r="AP63">
        <v>1.3780000000000001E-2</v>
      </c>
    </row>
    <row r="64" spans="1:42" x14ac:dyDescent="0.35">
      <c r="L64" s="2">
        <f>AVERAGE(B62:K62)</f>
        <v>3.0257544479639232E-2</v>
      </c>
      <c r="M64" s="2">
        <f>_xlfn.STDEV.S(B62:K62)</f>
        <v>3.6356016378299937E-3</v>
      </c>
      <c r="AA64" s="2" t="s">
        <v>37</v>
      </c>
      <c r="AB64" s="2">
        <f>AVERAGE(T62:AC62)</f>
        <v>4.0209942212675893E-3</v>
      </c>
      <c r="AC64" s="2">
        <f>_xlfn.STDEV.S(T62:AC62)</f>
        <v>3.3205308325566746E-4</v>
      </c>
      <c r="AD64" s="2" t="s">
        <v>38</v>
      </c>
      <c r="AG64" t="s">
        <v>82</v>
      </c>
      <c r="AH64">
        <v>23540</v>
      </c>
      <c r="AI64" t="s">
        <v>120</v>
      </c>
      <c r="AJ64">
        <v>100</v>
      </c>
      <c r="AK64" t="s">
        <v>172</v>
      </c>
      <c r="AL64">
        <v>4.2480900000000004E-3</v>
      </c>
      <c r="AM64" t="s">
        <v>121</v>
      </c>
      <c r="AN64">
        <v>318</v>
      </c>
      <c r="AO64" t="s">
        <v>173</v>
      </c>
      <c r="AP64">
        <v>1.3508900000000001E-2</v>
      </c>
    </row>
    <row r="65" spans="1:42" x14ac:dyDescent="0.35">
      <c r="L65" s="2">
        <f>AVERAGE(B63:K63)</f>
        <v>6.8252014368805042E-2</v>
      </c>
      <c r="M65" s="2">
        <f>_xlfn.STDEV.S(B63:K63)</f>
        <v>4.3694083295710718E-3</v>
      </c>
      <c r="AB65" s="2">
        <f>AVERAGE(T63:AC63)</f>
        <v>1.3346674824852748E-2</v>
      </c>
      <c r="AC65" s="2">
        <f>_xlfn.STDEV.S(T63:AC63)</f>
        <v>4.0190407811870488E-4</v>
      </c>
      <c r="AG65" t="s">
        <v>82</v>
      </c>
      <c r="AH65">
        <v>23755</v>
      </c>
      <c r="AI65" t="s">
        <v>120</v>
      </c>
      <c r="AJ65">
        <v>100</v>
      </c>
      <c r="AK65" t="s">
        <v>172</v>
      </c>
      <c r="AL65">
        <v>4.2096399999999997E-3</v>
      </c>
      <c r="AM65" t="s">
        <v>121</v>
      </c>
      <c r="AN65">
        <v>323</v>
      </c>
      <c r="AO65" t="s">
        <v>173</v>
      </c>
      <c r="AP65">
        <v>1.3597100000000001E-2</v>
      </c>
    </row>
    <row r="66" spans="1:42" x14ac:dyDescent="0.35">
      <c r="AG66" t="s">
        <v>82</v>
      </c>
      <c r="AH66">
        <v>24332</v>
      </c>
      <c r="AI66" t="s">
        <v>120</v>
      </c>
      <c r="AJ66">
        <v>100</v>
      </c>
      <c r="AK66" t="s">
        <v>172</v>
      </c>
      <c r="AL66">
        <v>4.1098100000000002E-3</v>
      </c>
      <c r="AM66" t="s">
        <v>121</v>
      </c>
      <c r="AN66">
        <v>307</v>
      </c>
      <c r="AO66" t="s">
        <v>173</v>
      </c>
      <c r="AP66">
        <v>1.2617099999999999E-2</v>
      </c>
    </row>
    <row r="67" spans="1:42" x14ac:dyDescent="0.35">
      <c r="A67" s="2" t="s">
        <v>13</v>
      </c>
      <c r="B67" t="s">
        <v>14</v>
      </c>
      <c r="AG67" t="s">
        <v>82</v>
      </c>
      <c r="AH67">
        <v>24717</v>
      </c>
      <c r="AI67" t="s">
        <v>120</v>
      </c>
      <c r="AJ67">
        <v>100</v>
      </c>
      <c r="AK67" t="s">
        <v>172</v>
      </c>
      <c r="AL67">
        <v>4.0457999999999996E-3</v>
      </c>
      <c r="AM67" t="s">
        <v>121</v>
      </c>
      <c r="AN67">
        <v>339</v>
      </c>
      <c r="AO67" t="s">
        <v>173</v>
      </c>
      <c r="AP67">
        <v>1.37153E-2</v>
      </c>
    </row>
    <row r="68" spans="1:42" x14ac:dyDescent="0.35">
      <c r="A68" s="5" t="s">
        <v>109</v>
      </c>
      <c r="B68">
        <v>8810.3670000000002</v>
      </c>
      <c r="AG68" t="s">
        <v>82</v>
      </c>
      <c r="AH68">
        <v>25567</v>
      </c>
      <c r="AI68" t="s">
        <v>120</v>
      </c>
      <c r="AJ68">
        <v>100</v>
      </c>
      <c r="AK68" t="s">
        <v>172</v>
      </c>
      <c r="AL68">
        <v>3.9112900000000004E-3</v>
      </c>
      <c r="AM68" t="s">
        <v>121</v>
      </c>
      <c r="AN68">
        <v>340</v>
      </c>
      <c r="AO68" t="s">
        <v>173</v>
      </c>
      <c r="AP68">
        <v>1.32984E-2</v>
      </c>
    </row>
    <row r="69" spans="1:42" x14ac:dyDescent="0.35">
      <c r="A69" t="s">
        <v>16</v>
      </c>
      <c r="B69">
        <v>1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  <c r="K69">
        <v>10</v>
      </c>
      <c r="AG69" t="s">
        <v>82</v>
      </c>
      <c r="AH69">
        <v>26270</v>
      </c>
      <c r="AI69" t="s">
        <v>120</v>
      </c>
      <c r="AJ69">
        <v>100</v>
      </c>
      <c r="AK69" t="s">
        <v>172</v>
      </c>
      <c r="AL69">
        <v>3.8066200000000001E-3</v>
      </c>
      <c r="AM69" t="s">
        <v>121</v>
      </c>
      <c r="AN69">
        <v>347</v>
      </c>
      <c r="AO69" t="s">
        <v>173</v>
      </c>
      <c r="AP69">
        <v>1.3209E-2</v>
      </c>
    </row>
    <row r="70" spans="1:42" x14ac:dyDescent="0.35">
      <c r="A70" t="s">
        <v>17</v>
      </c>
      <c r="B70">
        <v>5671</v>
      </c>
      <c r="C70">
        <v>5858</v>
      </c>
      <c r="D70">
        <v>6384</v>
      </c>
      <c r="E70">
        <v>6415</v>
      </c>
      <c r="F70">
        <v>6986</v>
      </c>
      <c r="G70">
        <v>7213</v>
      </c>
      <c r="H70">
        <v>7605</v>
      </c>
      <c r="I70">
        <v>7929</v>
      </c>
      <c r="J70">
        <v>8001</v>
      </c>
      <c r="K70">
        <v>8551</v>
      </c>
      <c r="L70">
        <f>SUM(B70:K70)</f>
        <v>70613</v>
      </c>
      <c r="AG70" t="s">
        <v>82</v>
      </c>
      <c r="AH70">
        <v>27600</v>
      </c>
      <c r="AI70" t="s">
        <v>120</v>
      </c>
      <c r="AJ70">
        <v>100</v>
      </c>
      <c r="AK70" t="s">
        <v>172</v>
      </c>
      <c r="AL70">
        <v>3.6231900000000001E-3</v>
      </c>
      <c r="AM70" t="s">
        <v>121</v>
      </c>
      <c r="AN70">
        <v>370</v>
      </c>
      <c r="AO70" t="s">
        <v>173</v>
      </c>
      <c r="AP70">
        <v>1.3405800000000001E-2</v>
      </c>
    </row>
    <row r="71" spans="1:42" x14ac:dyDescent="0.35">
      <c r="A71" t="s">
        <v>18</v>
      </c>
      <c r="B71">
        <v>100</v>
      </c>
      <c r="C71">
        <v>100</v>
      </c>
      <c r="D71">
        <v>100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f>SUM(B71:K71)</f>
        <v>1000</v>
      </c>
      <c r="AG71" t="s">
        <v>82</v>
      </c>
      <c r="AH71">
        <v>28955</v>
      </c>
      <c r="AI71" t="s">
        <v>120</v>
      </c>
      <c r="AJ71">
        <v>100</v>
      </c>
      <c r="AK71" t="s">
        <v>172</v>
      </c>
      <c r="AL71">
        <v>3.4536300000000001E-3</v>
      </c>
      <c r="AM71" t="s">
        <v>121</v>
      </c>
      <c r="AN71">
        <v>368</v>
      </c>
      <c r="AO71" t="s">
        <v>173</v>
      </c>
      <c r="AP71">
        <v>1.2709399999999999E-2</v>
      </c>
    </row>
    <row r="72" spans="1:42" x14ac:dyDescent="0.35">
      <c r="A72" t="s">
        <v>19</v>
      </c>
      <c r="B72">
        <v>210</v>
      </c>
      <c r="C72">
        <v>183</v>
      </c>
      <c r="D72">
        <v>210</v>
      </c>
      <c r="E72">
        <v>214</v>
      </c>
      <c r="F72">
        <v>204</v>
      </c>
      <c r="G72">
        <v>232</v>
      </c>
      <c r="H72">
        <v>232</v>
      </c>
      <c r="I72">
        <v>216</v>
      </c>
      <c r="J72">
        <v>270</v>
      </c>
      <c r="K72">
        <v>266</v>
      </c>
      <c r="L72">
        <f>SUM(B72:K72)</f>
        <v>2237</v>
      </c>
    </row>
    <row r="73" spans="1:42" x14ac:dyDescent="0.35">
      <c r="A73" s="2" t="s">
        <v>8</v>
      </c>
      <c r="B73">
        <f>B71/B70</f>
        <v>1.7633574325515784E-2</v>
      </c>
      <c r="C73">
        <f t="shared" ref="C73:L73" si="24">C71/C70</f>
        <v>1.7070672584499829E-2</v>
      </c>
      <c r="D73">
        <f t="shared" si="24"/>
        <v>1.5664160401002505E-2</v>
      </c>
      <c r="E73">
        <f t="shared" si="24"/>
        <v>1.558846453624318E-2</v>
      </c>
      <c r="F73">
        <f t="shared" si="24"/>
        <v>1.4314342971657601E-2</v>
      </c>
      <c r="G73">
        <f t="shared" si="24"/>
        <v>1.3863856924996533E-2</v>
      </c>
      <c r="H73">
        <f t="shared" si="24"/>
        <v>1.3149243918474688E-2</v>
      </c>
      <c r="I73">
        <f t="shared" si="24"/>
        <v>1.2611930886618741E-2</v>
      </c>
      <c r="J73">
        <f t="shared" si="24"/>
        <v>1.2498437695288089E-2</v>
      </c>
      <c r="K73">
        <f t="shared" si="24"/>
        <v>1.169453865045024E-2</v>
      </c>
      <c r="L73">
        <f t="shared" si="24"/>
        <v>1.4161698270856641E-2</v>
      </c>
    </row>
    <row r="74" spans="1:42" x14ac:dyDescent="0.35">
      <c r="A74" s="2" t="s">
        <v>9</v>
      </c>
      <c r="B74">
        <f>B72/B70</f>
        <v>3.7030506083583145E-2</v>
      </c>
      <c r="C74">
        <f t="shared" ref="C74:L74" si="25">C72/C70</f>
        <v>3.1239330829634687E-2</v>
      </c>
      <c r="D74">
        <f t="shared" si="25"/>
        <v>3.2894736842105261E-2</v>
      </c>
      <c r="E74">
        <f t="shared" si="25"/>
        <v>3.3359314107560406E-2</v>
      </c>
      <c r="F74">
        <f t="shared" si="25"/>
        <v>2.9201259662181504E-2</v>
      </c>
      <c r="G74">
        <f t="shared" si="25"/>
        <v>3.2164148065991958E-2</v>
      </c>
      <c r="H74">
        <f t="shared" si="25"/>
        <v>3.0506245890861275E-2</v>
      </c>
      <c r="I74">
        <f t="shared" si="25"/>
        <v>2.7241770715096481E-2</v>
      </c>
      <c r="J74">
        <f t="shared" si="25"/>
        <v>3.3745781777277842E-2</v>
      </c>
      <c r="K74">
        <f t="shared" si="25"/>
        <v>3.1107472810197639E-2</v>
      </c>
      <c r="L74">
        <f t="shared" si="25"/>
        <v>3.1679719031906306E-2</v>
      </c>
    </row>
    <row r="75" spans="1:42" x14ac:dyDescent="0.35">
      <c r="L75" s="2">
        <f>AVERAGE(B73:K73)</f>
        <v>1.4408922289474718E-2</v>
      </c>
      <c r="M75" s="2">
        <f>_xlfn.STDEV.S(B73:K73)</f>
        <v>2.016324410042463E-3</v>
      </c>
    </row>
    <row r="76" spans="1:42" x14ac:dyDescent="0.35">
      <c r="L76" s="2">
        <f>AVERAGE(B74:K74)</f>
        <v>3.184905667844902E-2</v>
      </c>
      <c r="M76" s="2">
        <f>_xlfn.STDEV.S(B74:K74)</f>
        <v>2.6849654905899746E-3</v>
      </c>
    </row>
    <row r="77" spans="1:42" x14ac:dyDescent="0.35">
      <c r="L77" s="2"/>
      <c r="M77" s="2"/>
    </row>
    <row r="78" spans="1:42" x14ac:dyDescent="0.35">
      <c r="A78" s="2" t="s">
        <v>13</v>
      </c>
      <c r="B78" t="s">
        <v>14</v>
      </c>
    </row>
    <row r="79" spans="1:42" x14ac:dyDescent="0.35">
      <c r="A79" s="5" t="s">
        <v>112</v>
      </c>
    </row>
    <row r="80" spans="1:42" x14ac:dyDescent="0.35">
      <c r="A80" t="s">
        <v>16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</row>
    <row r="81" spans="1:13" x14ac:dyDescent="0.35">
      <c r="A81" t="s">
        <v>17</v>
      </c>
      <c r="B81">
        <v>8359</v>
      </c>
      <c r="C81">
        <v>8886</v>
      </c>
      <c r="D81">
        <v>9080</v>
      </c>
      <c r="E81">
        <v>9387</v>
      </c>
      <c r="F81">
        <v>9400</v>
      </c>
      <c r="G81">
        <v>9591</v>
      </c>
      <c r="H81">
        <v>9828</v>
      </c>
      <c r="I81">
        <v>9961</v>
      </c>
      <c r="J81">
        <v>10419</v>
      </c>
      <c r="K81">
        <v>10664</v>
      </c>
      <c r="L81">
        <f>SUM(B81:K81)</f>
        <v>95575</v>
      </c>
    </row>
    <row r="82" spans="1:13" x14ac:dyDescent="0.35">
      <c r="A82" t="s">
        <v>18</v>
      </c>
      <c r="B82">
        <v>100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f>SUM(B82:K82)</f>
        <v>1000</v>
      </c>
    </row>
    <row r="83" spans="1:13" x14ac:dyDescent="0.35">
      <c r="A83" t="s">
        <v>19</v>
      </c>
      <c r="L83">
        <f>SUM(B83:K83)</f>
        <v>0</v>
      </c>
    </row>
    <row r="84" spans="1:13" x14ac:dyDescent="0.35">
      <c r="A84" s="2" t="s">
        <v>8</v>
      </c>
      <c r="B84">
        <f>B82/B81</f>
        <v>1.1963153487259242E-2</v>
      </c>
      <c r="C84">
        <f t="shared" ref="C84:L84" si="26">C82/C81</f>
        <v>1.1253657438667568E-2</v>
      </c>
      <c r="D84">
        <f t="shared" si="26"/>
        <v>1.1013215859030838E-2</v>
      </c>
      <c r="E84">
        <f t="shared" si="26"/>
        <v>1.0653030787258976E-2</v>
      </c>
      <c r="F84">
        <f t="shared" si="26"/>
        <v>1.0638297872340425E-2</v>
      </c>
      <c r="G84">
        <f t="shared" si="26"/>
        <v>1.0426441455531227E-2</v>
      </c>
      <c r="H84">
        <f t="shared" si="26"/>
        <v>1.0175010175010175E-2</v>
      </c>
      <c r="I84">
        <f t="shared" si="26"/>
        <v>1.0039152695512499E-2</v>
      </c>
      <c r="J84">
        <f t="shared" si="26"/>
        <v>9.5978500815817255E-3</v>
      </c>
      <c r="K84">
        <f t="shared" si="26"/>
        <v>9.377344336084021E-3</v>
      </c>
      <c r="L84">
        <f t="shared" si="26"/>
        <v>1.0462987182840701E-2</v>
      </c>
    </row>
    <row r="85" spans="1:13" x14ac:dyDescent="0.35">
      <c r="A85" s="2" t="s">
        <v>9</v>
      </c>
      <c r="B85">
        <f>B83/B81</f>
        <v>0</v>
      </c>
      <c r="C85">
        <f t="shared" ref="C85:L85" si="27">C83/C81</f>
        <v>0</v>
      </c>
      <c r="D85">
        <f t="shared" si="27"/>
        <v>0</v>
      </c>
      <c r="E85">
        <f t="shared" si="27"/>
        <v>0</v>
      </c>
      <c r="F85">
        <f t="shared" si="27"/>
        <v>0</v>
      </c>
      <c r="G85">
        <f t="shared" si="27"/>
        <v>0</v>
      </c>
      <c r="H85">
        <f t="shared" si="27"/>
        <v>0</v>
      </c>
      <c r="I85">
        <f t="shared" si="27"/>
        <v>0</v>
      </c>
      <c r="J85">
        <f t="shared" si="27"/>
        <v>0</v>
      </c>
      <c r="K85">
        <f t="shared" si="27"/>
        <v>0</v>
      </c>
      <c r="L85">
        <f t="shared" si="27"/>
        <v>0</v>
      </c>
    </row>
    <row r="86" spans="1:13" x14ac:dyDescent="0.35">
      <c r="L86" s="2">
        <f>AVERAGE(B84:K84)</f>
        <v>1.051371541882767E-2</v>
      </c>
      <c r="M86" s="2">
        <f>_xlfn.STDEV.S(B84:K84)</f>
        <v>7.7535020583495841E-4</v>
      </c>
    </row>
    <row r="87" spans="1:13" x14ac:dyDescent="0.35">
      <c r="L87" s="2">
        <f>AVERAGE(B85:K85)</f>
        <v>0</v>
      </c>
      <c r="M87" s="2">
        <f>_xlfn.STDEV.S(B85:K85)</f>
        <v>0</v>
      </c>
    </row>
    <row r="89" spans="1:13" x14ac:dyDescent="0.35">
      <c r="A89" s="2" t="s">
        <v>13</v>
      </c>
      <c r="B89" t="s">
        <v>14</v>
      </c>
    </row>
    <row r="90" spans="1:13" x14ac:dyDescent="0.35">
      <c r="A90" s="5" t="s">
        <v>110</v>
      </c>
      <c r="B90">
        <v>19601.169999999998</v>
      </c>
    </row>
    <row r="91" spans="1:13" x14ac:dyDescent="0.35">
      <c r="A91" t="s">
        <v>16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</row>
    <row r="92" spans="1:13" x14ac:dyDescent="0.35">
      <c r="A92" t="s">
        <v>17</v>
      </c>
      <c r="B92">
        <v>11941</v>
      </c>
      <c r="C92">
        <v>12833</v>
      </c>
      <c r="D92">
        <v>13575</v>
      </c>
      <c r="E92">
        <v>13635</v>
      </c>
      <c r="F92">
        <v>13663</v>
      </c>
      <c r="G92">
        <v>13986</v>
      </c>
      <c r="H92">
        <v>14080</v>
      </c>
      <c r="I92">
        <v>14583</v>
      </c>
      <c r="J92">
        <v>14905</v>
      </c>
      <c r="K92">
        <v>18159</v>
      </c>
      <c r="L92">
        <f>SUM(B92:K92)</f>
        <v>141360</v>
      </c>
    </row>
    <row r="93" spans="1:13" x14ac:dyDescent="0.35">
      <c r="A93" t="s">
        <v>18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f>SUM(B93:K93)</f>
        <v>1000</v>
      </c>
    </row>
    <row r="94" spans="1:13" x14ac:dyDescent="0.35">
      <c r="A94" t="s">
        <v>19</v>
      </c>
      <c r="B94">
        <v>197</v>
      </c>
      <c r="C94">
        <v>220</v>
      </c>
      <c r="D94">
        <v>235</v>
      </c>
      <c r="E94">
        <v>231</v>
      </c>
      <c r="F94">
        <v>250</v>
      </c>
      <c r="G94">
        <v>242</v>
      </c>
      <c r="H94">
        <v>248</v>
      </c>
      <c r="I94">
        <v>226</v>
      </c>
      <c r="J94">
        <v>229</v>
      </c>
      <c r="K94">
        <v>283</v>
      </c>
      <c r="L94">
        <f>SUM(B94:K94)</f>
        <v>2361</v>
      </c>
    </row>
    <row r="95" spans="1:13" x14ac:dyDescent="0.35">
      <c r="A95" s="2" t="s">
        <v>8</v>
      </c>
      <c r="B95">
        <f>B93/B92</f>
        <v>8.3745079976551371E-3</v>
      </c>
      <c r="C95">
        <f t="shared" ref="C95:L95" si="28">C93/C92</f>
        <v>7.7924101924725315E-3</v>
      </c>
      <c r="D95">
        <f t="shared" si="28"/>
        <v>7.3664825046040518E-3</v>
      </c>
      <c r="E95">
        <f t="shared" si="28"/>
        <v>7.3340667400073343E-3</v>
      </c>
      <c r="F95">
        <f t="shared" si="28"/>
        <v>7.3190368147551784E-3</v>
      </c>
      <c r="G95">
        <f t="shared" si="28"/>
        <v>7.1500071500071498E-3</v>
      </c>
      <c r="H95">
        <f t="shared" si="28"/>
        <v>7.102272727272727E-3</v>
      </c>
      <c r="I95">
        <f t="shared" si="28"/>
        <v>6.8572995954193239E-3</v>
      </c>
      <c r="J95">
        <f t="shared" si="28"/>
        <v>6.7091580006709154E-3</v>
      </c>
      <c r="K95">
        <f t="shared" si="28"/>
        <v>5.5069111735227714E-3</v>
      </c>
      <c r="L95">
        <f t="shared" si="28"/>
        <v>7.0741369552914544E-3</v>
      </c>
    </row>
    <row r="96" spans="1:13" x14ac:dyDescent="0.35">
      <c r="A96" s="2" t="s">
        <v>9</v>
      </c>
      <c r="B96">
        <f>B94/B92</f>
        <v>1.6497780755380623E-2</v>
      </c>
      <c r="C96">
        <f t="shared" ref="C96:L96" si="29">C94/C92</f>
        <v>1.7143302423439571E-2</v>
      </c>
      <c r="D96">
        <f t="shared" si="29"/>
        <v>1.7311233885819521E-2</v>
      </c>
      <c r="E96">
        <f t="shared" si="29"/>
        <v>1.6941694169416942E-2</v>
      </c>
      <c r="F96">
        <f t="shared" si="29"/>
        <v>1.8297592036887945E-2</v>
      </c>
      <c r="G96">
        <f t="shared" si="29"/>
        <v>1.7303017303017303E-2</v>
      </c>
      <c r="H96">
        <f t="shared" si="29"/>
        <v>1.7613636363636363E-2</v>
      </c>
      <c r="I96">
        <f t="shared" si="29"/>
        <v>1.5497497085647672E-2</v>
      </c>
      <c r="J96">
        <f t="shared" si="29"/>
        <v>1.5363971821536397E-2</v>
      </c>
      <c r="K96">
        <f t="shared" si="29"/>
        <v>1.5584558621069442E-2</v>
      </c>
      <c r="L96">
        <f t="shared" si="29"/>
        <v>1.6702037351443124E-2</v>
      </c>
    </row>
    <row r="97" spans="1:13" x14ac:dyDescent="0.35">
      <c r="L97" s="2">
        <f>AVERAGE(B95:K95)</f>
        <v>7.151215289638713E-3</v>
      </c>
      <c r="M97" s="2">
        <f>_xlfn.STDEV.S(B95:K95)</f>
        <v>7.4561299063743178E-4</v>
      </c>
    </row>
    <row r="98" spans="1:13" x14ac:dyDescent="0.35">
      <c r="L98" s="2">
        <f>AVERAGE(B96:K96)</f>
        <v>1.6755428446585181E-2</v>
      </c>
      <c r="M98" s="2">
        <f>_xlfn.STDEV.S(B96:K96)</f>
        <v>9.9244731630938909E-4</v>
      </c>
    </row>
    <row r="100" spans="1:13" x14ac:dyDescent="0.35">
      <c r="A100" s="2" t="s">
        <v>13</v>
      </c>
      <c r="B100" t="s">
        <v>14</v>
      </c>
    </row>
    <row r="101" spans="1:13" x14ac:dyDescent="0.35">
      <c r="A101" s="5" t="s">
        <v>113</v>
      </c>
    </row>
    <row r="102" spans="1:13" x14ac:dyDescent="0.35">
      <c r="A102" t="s">
        <v>16</v>
      </c>
      <c r="B102">
        <v>1</v>
      </c>
      <c r="C102">
        <v>2</v>
      </c>
      <c r="D102">
        <v>3</v>
      </c>
      <c r="E102">
        <v>4</v>
      </c>
      <c r="F102">
        <v>5</v>
      </c>
      <c r="G102">
        <v>6</v>
      </c>
      <c r="H102">
        <v>7</v>
      </c>
      <c r="I102">
        <v>8</v>
      </c>
      <c r="J102">
        <v>9</v>
      </c>
      <c r="K102">
        <v>10</v>
      </c>
    </row>
    <row r="103" spans="1:13" x14ac:dyDescent="0.35">
      <c r="A103" t="s">
        <v>17</v>
      </c>
      <c r="B103">
        <v>7776</v>
      </c>
      <c r="C103">
        <v>7759</v>
      </c>
      <c r="D103">
        <v>8444</v>
      </c>
      <c r="E103">
        <v>9067</v>
      </c>
      <c r="F103">
        <v>9324</v>
      </c>
      <c r="G103">
        <v>9553</v>
      </c>
      <c r="H103">
        <v>10014</v>
      </c>
      <c r="I103">
        <v>10062</v>
      </c>
      <c r="J103">
        <v>10110</v>
      </c>
      <c r="K103">
        <v>10245</v>
      </c>
      <c r="L103">
        <f>SUM(B103:K103)</f>
        <v>92354</v>
      </c>
    </row>
    <row r="104" spans="1:13" x14ac:dyDescent="0.35">
      <c r="A104" t="s">
        <v>18</v>
      </c>
      <c r="L104">
        <f>SUM(B104:K104)</f>
        <v>0</v>
      </c>
    </row>
    <row r="105" spans="1:13" x14ac:dyDescent="0.35">
      <c r="A105" t="s">
        <v>19</v>
      </c>
      <c r="B105">
        <v>100</v>
      </c>
      <c r="C105">
        <v>100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f>SUM(B105:K105)</f>
        <v>1000</v>
      </c>
    </row>
    <row r="106" spans="1:13" x14ac:dyDescent="0.35">
      <c r="A106" s="2" t="s">
        <v>8</v>
      </c>
      <c r="B106">
        <f>B104/B103</f>
        <v>0</v>
      </c>
      <c r="C106">
        <f t="shared" ref="C106:L106" si="30">C104/C103</f>
        <v>0</v>
      </c>
      <c r="D106">
        <f t="shared" si="30"/>
        <v>0</v>
      </c>
      <c r="E106">
        <f t="shared" si="30"/>
        <v>0</v>
      </c>
      <c r="F106">
        <f t="shared" si="30"/>
        <v>0</v>
      </c>
      <c r="G106">
        <f t="shared" si="30"/>
        <v>0</v>
      </c>
      <c r="H106">
        <f t="shared" si="30"/>
        <v>0</v>
      </c>
      <c r="I106">
        <f t="shared" si="30"/>
        <v>0</v>
      </c>
      <c r="J106">
        <f t="shared" si="30"/>
        <v>0</v>
      </c>
      <c r="K106">
        <f t="shared" si="30"/>
        <v>0</v>
      </c>
      <c r="L106">
        <f t="shared" si="30"/>
        <v>0</v>
      </c>
    </row>
    <row r="107" spans="1:13" x14ac:dyDescent="0.35">
      <c r="A107" s="2" t="s">
        <v>9</v>
      </c>
      <c r="B107">
        <f>B105/B103</f>
        <v>1.2860082304526749E-2</v>
      </c>
      <c r="C107">
        <f t="shared" ref="C107:L107" si="31">C105/C103</f>
        <v>1.2888258796236628E-2</v>
      </c>
      <c r="D107">
        <f t="shared" si="31"/>
        <v>1.1842728564661297E-2</v>
      </c>
      <c r="E107">
        <f t="shared" si="31"/>
        <v>1.1029006286533583E-2</v>
      </c>
      <c r="F107">
        <f t="shared" si="31"/>
        <v>1.0725010725010725E-2</v>
      </c>
      <c r="G107">
        <f t="shared" si="31"/>
        <v>1.0467915837956664E-2</v>
      </c>
      <c r="H107">
        <f t="shared" si="31"/>
        <v>9.9860195725983616E-3</v>
      </c>
      <c r="I107">
        <f t="shared" si="31"/>
        <v>9.9383820314052872E-3</v>
      </c>
      <c r="J107">
        <f t="shared" si="31"/>
        <v>9.8911968348170121E-3</v>
      </c>
      <c r="K107">
        <f t="shared" si="31"/>
        <v>9.760858955588092E-3</v>
      </c>
      <c r="L107">
        <f t="shared" si="31"/>
        <v>1.0827901336163025E-2</v>
      </c>
    </row>
    <row r="108" spans="1:13" x14ac:dyDescent="0.35">
      <c r="L108" s="2">
        <f>AVERAGE(B106:K106)</f>
        <v>0</v>
      </c>
      <c r="M108" s="2">
        <f>_xlfn.STDEV.S(B106:K106)</f>
        <v>0</v>
      </c>
    </row>
    <row r="109" spans="1:13" x14ac:dyDescent="0.35">
      <c r="L109" s="2">
        <f>AVERAGE(B107:K107)</f>
        <v>1.093894599093344E-2</v>
      </c>
      <c r="M109" s="2">
        <f>_xlfn.STDEV.S(B107:K107)</f>
        <v>1.2008340158046367E-3</v>
      </c>
    </row>
    <row r="111" spans="1:13" x14ac:dyDescent="0.35">
      <c r="A111" s="2" t="s">
        <v>13</v>
      </c>
      <c r="B111" t="s">
        <v>14</v>
      </c>
    </row>
    <row r="112" spans="1:13" x14ac:dyDescent="0.35">
      <c r="A112" s="5" t="s">
        <v>111</v>
      </c>
    </row>
    <row r="113" spans="1:13" x14ac:dyDescent="0.35">
      <c r="A113" t="s">
        <v>16</v>
      </c>
      <c r="B113">
        <v>1</v>
      </c>
      <c r="C113">
        <v>2</v>
      </c>
      <c r="D113">
        <v>3</v>
      </c>
      <c r="E113">
        <v>4</v>
      </c>
      <c r="F113">
        <v>5</v>
      </c>
      <c r="G113">
        <v>6</v>
      </c>
      <c r="H113">
        <v>7</v>
      </c>
      <c r="I113">
        <v>8</v>
      </c>
      <c r="J113">
        <v>9</v>
      </c>
      <c r="K113">
        <v>10</v>
      </c>
    </row>
    <row r="114" spans="1:13" x14ac:dyDescent="0.35">
      <c r="A114" t="s">
        <v>17</v>
      </c>
      <c r="B114">
        <v>11911</v>
      </c>
      <c r="C114">
        <v>12433</v>
      </c>
      <c r="D114">
        <v>12592</v>
      </c>
      <c r="E114">
        <v>12949</v>
      </c>
      <c r="F114">
        <v>13361</v>
      </c>
      <c r="G114">
        <v>13536</v>
      </c>
      <c r="H114">
        <v>13485</v>
      </c>
      <c r="I114">
        <v>13872</v>
      </c>
      <c r="J114">
        <v>15852</v>
      </c>
      <c r="K114">
        <v>16616</v>
      </c>
      <c r="L114">
        <f>SUM(B114:K114)</f>
        <v>136607</v>
      </c>
    </row>
    <row r="115" spans="1:13" x14ac:dyDescent="0.35">
      <c r="A115" t="s">
        <v>18</v>
      </c>
      <c r="L115">
        <f>SUM(B115:K115)</f>
        <v>0</v>
      </c>
    </row>
    <row r="116" spans="1:13" x14ac:dyDescent="0.35">
      <c r="A116" t="s">
        <v>19</v>
      </c>
      <c r="B116">
        <v>100</v>
      </c>
      <c r="C116">
        <v>100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f>SUM(B116:K116)</f>
        <v>1000</v>
      </c>
    </row>
    <row r="117" spans="1:13" x14ac:dyDescent="0.35">
      <c r="A117" s="2" t="s">
        <v>8</v>
      </c>
      <c r="B117">
        <f>B115/B114</f>
        <v>0</v>
      </c>
      <c r="C117">
        <f t="shared" ref="C117:L117" si="32">C115/C114</f>
        <v>0</v>
      </c>
      <c r="D117">
        <f t="shared" si="32"/>
        <v>0</v>
      </c>
      <c r="E117">
        <f t="shared" si="32"/>
        <v>0</v>
      </c>
      <c r="F117">
        <f t="shared" si="32"/>
        <v>0</v>
      </c>
      <c r="G117">
        <f t="shared" si="32"/>
        <v>0</v>
      </c>
      <c r="H117">
        <f t="shared" si="32"/>
        <v>0</v>
      </c>
      <c r="I117">
        <f t="shared" si="32"/>
        <v>0</v>
      </c>
      <c r="J117">
        <f t="shared" si="32"/>
        <v>0</v>
      </c>
      <c r="K117">
        <f t="shared" si="32"/>
        <v>0</v>
      </c>
      <c r="L117">
        <f t="shared" si="32"/>
        <v>0</v>
      </c>
    </row>
    <row r="118" spans="1:13" x14ac:dyDescent="0.35">
      <c r="A118" s="2" t="s">
        <v>9</v>
      </c>
      <c r="B118">
        <f>B116/B114</f>
        <v>8.3956007052304587E-3</v>
      </c>
      <c r="C118">
        <f t="shared" ref="C118:L118" si="33">C116/C114</f>
        <v>8.0431110753639515E-3</v>
      </c>
      <c r="D118">
        <f t="shared" si="33"/>
        <v>7.941550190597205E-3</v>
      </c>
      <c r="E118">
        <f t="shared" si="33"/>
        <v>7.7226040620897362E-3</v>
      </c>
      <c r="F118">
        <f t="shared" si="33"/>
        <v>7.4844697253199609E-3</v>
      </c>
      <c r="G118">
        <f t="shared" si="33"/>
        <v>7.3877068557919624E-3</v>
      </c>
      <c r="H118">
        <f t="shared" si="33"/>
        <v>7.4156470152020766E-3</v>
      </c>
      <c r="I118">
        <f t="shared" si="33"/>
        <v>7.2087658592848904E-3</v>
      </c>
      <c r="J118">
        <f t="shared" si="33"/>
        <v>6.3083522583901085E-3</v>
      </c>
      <c r="K118">
        <f t="shared" si="33"/>
        <v>6.0182956186807897E-3</v>
      </c>
      <c r="L118">
        <f t="shared" si="33"/>
        <v>7.3202690930918623E-3</v>
      </c>
    </row>
    <row r="119" spans="1:13" x14ac:dyDescent="0.35">
      <c r="L119" s="2">
        <f>AVERAGE(B117:K117)</f>
        <v>0</v>
      </c>
      <c r="M119" s="2">
        <f>_xlfn.STDEV.S(B117:K117)</f>
        <v>0</v>
      </c>
    </row>
    <row r="120" spans="1:13" x14ac:dyDescent="0.35">
      <c r="L120" s="2">
        <f>AVERAGE(B118:K118)</f>
        <v>7.3926103365951137E-3</v>
      </c>
      <c r="M120" s="2">
        <f>_xlfn.STDEV.S(B118:K118)</f>
        <v>7.4135910542283119E-4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81"/>
  <sheetViews>
    <sheetView topLeftCell="A360" zoomScale="115" zoomScaleNormal="115" workbookViewId="0">
      <selection activeCell="AE364" sqref="AE364"/>
    </sheetView>
  </sheetViews>
  <sheetFormatPr defaultColWidth="9" defaultRowHeight="14.15" x14ac:dyDescent="0.35"/>
  <cols>
    <col min="19" max="20" width="11.5"/>
  </cols>
  <sheetData>
    <row r="1" spans="1:43" x14ac:dyDescent="0.35">
      <c r="A1" s="2" t="s">
        <v>13</v>
      </c>
      <c r="B1" t="s">
        <v>14</v>
      </c>
      <c r="P1">
        <v>1024</v>
      </c>
      <c r="Q1" s="2" t="s">
        <v>13</v>
      </c>
      <c r="R1" t="s">
        <v>14</v>
      </c>
      <c r="AF1" s="2"/>
    </row>
    <row r="2" spans="1:43" x14ac:dyDescent="0.35">
      <c r="A2" s="2" t="s">
        <v>15</v>
      </c>
      <c r="B2">
        <v>162</v>
      </c>
      <c r="Q2" s="5" t="s">
        <v>187</v>
      </c>
      <c r="AF2" s="5"/>
    </row>
    <row r="3" spans="1:43" x14ac:dyDescent="0.35">
      <c r="A3" t="s">
        <v>16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Q3" t="s">
        <v>16</v>
      </c>
      <c r="R3">
        <v>1</v>
      </c>
      <c r="S3">
        <v>2</v>
      </c>
      <c r="T3">
        <v>3</v>
      </c>
      <c r="U3">
        <v>4</v>
      </c>
      <c r="V3">
        <v>5</v>
      </c>
      <c r="W3">
        <v>6</v>
      </c>
      <c r="X3">
        <v>7</v>
      </c>
      <c r="Y3">
        <v>8</v>
      </c>
      <c r="Z3">
        <v>9</v>
      </c>
      <c r="AA3">
        <v>10</v>
      </c>
    </row>
    <row r="4" spans="1:43" x14ac:dyDescent="0.35">
      <c r="A4" t="s">
        <v>17</v>
      </c>
      <c r="B4">
        <v>132</v>
      </c>
      <c r="C4">
        <v>136</v>
      </c>
      <c r="D4">
        <v>137</v>
      </c>
      <c r="E4">
        <v>137</v>
      </c>
      <c r="F4">
        <v>137</v>
      </c>
      <c r="G4">
        <v>143</v>
      </c>
      <c r="H4">
        <v>147</v>
      </c>
      <c r="I4">
        <v>148</v>
      </c>
      <c r="J4">
        <v>149</v>
      </c>
      <c r="K4">
        <v>155</v>
      </c>
      <c r="L4">
        <f>SUM(B4:K4)</f>
        <v>1421</v>
      </c>
      <c r="Q4" t="s">
        <v>17</v>
      </c>
      <c r="R4">
        <v>250</v>
      </c>
      <c r="S4">
        <v>259</v>
      </c>
      <c r="T4">
        <v>280</v>
      </c>
      <c r="U4">
        <v>285</v>
      </c>
      <c r="V4">
        <v>301</v>
      </c>
      <c r="W4">
        <v>300</v>
      </c>
      <c r="X4">
        <v>298</v>
      </c>
      <c r="Y4">
        <v>314</v>
      </c>
      <c r="Z4">
        <v>310</v>
      </c>
      <c r="AA4">
        <v>332</v>
      </c>
      <c r="AB4">
        <f>SUM(R4:AA4)</f>
        <v>2929</v>
      </c>
    </row>
    <row r="5" spans="1:43" x14ac:dyDescent="0.35">
      <c r="A5" t="s">
        <v>18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f>SUM(B5:K5)</f>
        <v>1000</v>
      </c>
      <c r="Q5" t="s">
        <v>18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f>SUM(R5:AA5)</f>
        <v>1000</v>
      </c>
    </row>
    <row r="6" spans="1:43" x14ac:dyDescent="0.35">
      <c r="A6" t="s">
        <v>19</v>
      </c>
      <c r="B6">
        <v>112</v>
      </c>
      <c r="C6">
        <v>118</v>
      </c>
      <c r="D6">
        <v>115</v>
      </c>
      <c r="E6">
        <v>120</v>
      </c>
      <c r="F6">
        <v>117</v>
      </c>
      <c r="G6">
        <v>115</v>
      </c>
      <c r="H6">
        <v>125</v>
      </c>
      <c r="I6">
        <v>124</v>
      </c>
      <c r="J6">
        <v>113</v>
      </c>
      <c r="K6">
        <v>127</v>
      </c>
      <c r="L6">
        <f>SUM(B6:K6)</f>
        <v>1186</v>
      </c>
      <c r="Q6" t="s">
        <v>19</v>
      </c>
      <c r="R6">
        <v>123</v>
      </c>
      <c r="S6">
        <v>122</v>
      </c>
      <c r="T6">
        <v>136</v>
      </c>
      <c r="U6">
        <v>131</v>
      </c>
      <c r="V6">
        <v>134</v>
      </c>
      <c r="W6">
        <v>136</v>
      </c>
      <c r="X6">
        <v>138</v>
      </c>
      <c r="Y6">
        <v>141</v>
      </c>
      <c r="Z6">
        <v>150</v>
      </c>
      <c r="AA6">
        <v>129</v>
      </c>
      <c r="AB6">
        <f>SUM(R6:AA6)</f>
        <v>1340</v>
      </c>
      <c r="AF6" s="24"/>
    </row>
    <row r="7" spans="1:43" x14ac:dyDescent="0.35">
      <c r="A7" s="2" t="s">
        <v>8</v>
      </c>
      <c r="B7">
        <f>B5/B4</f>
        <v>0.75757575757575757</v>
      </c>
      <c r="C7">
        <f t="shared" ref="C7:L7" si="0">C5/C4</f>
        <v>0.73529411764705888</v>
      </c>
      <c r="D7">
        <f t="shared" si="0"/>
        <v>0.72992700729927007</v>
      </c>
      <c r="E7">
        <f t="shared" si="0"/>
        <v>0.72992700729927007</v>
      </c>
      <c r="F7">
        <f t="shared" si="0"/>
        <v>0.72992700729927007</v>
      </c>
      <c r="G7">
        <f t="shared" si="0"/>
        <v>0.69930069930069927</v>
      </c>
      <c r="H7">
        <f t="shared" si="0"/>
        <v>0.68027210884353739</v>
      </c>
      <c r="I7">
        <f t="shared" si="0"/>
        <v>0.67567567567567566</v>
      </c>
      <c r="J7">
        <f t="shared" si="0"/>
        <v>0.67114093959731547</v>
      </c>
      <c r="K7">
        <f t="shared" si="0"/>
        <v>0.64516129032258063</v>
      </c>
      <c r="L7">
        <f t="shared" si="0"/>
        <v>0.70372976776917662</v>
      </c>
      <c r="Q7" s="2" t="s">
        <v>8</v>
      </c>
      <c r="R7">
        <f>R5/R4</f>
        <v>0.4</v>
      </c>
      <c r="S7">
        <f t="shared" ref="S7:AB7" si="1">S5/S4</f>
        <v>0.38610038610038611</v>
      </c>
      <c r="T7">
        <f t="shared" si="1"/>
        <v>0.35714285714285715</v>
      </c>
      <c r="U7">
        <f t="shared" si="1"/>
        <v>0.35087719298245612</v>
      </c>
      <c r="V7">
        <f t="shared" si="1"/>
        <v>0.33222591362126247</v>
      </c>
      <c r="W7">
        <f t="shared" si="1"/>
        <v>0.33333333333333331</v>
      </c>
      <c r="X7">
        <f t="shared" si="1"/>
        <v>0.33557046979865773</v>
      </c>
      <c r="Y7">
        <f t="shared" si="1"/>
        <v>0.31847133757961782</v>
      </c>
      <c r="Z7">
        <f t="shared" si="1"/>
        <v>0.32258064516129031</v>
      </c>
      <c r="AA7">
        <f t="shared" si="1"/>
        <v>0.30120481927710846</v>
      </c>
      <c r="AB7">
        <f t="shared" si="1"/>
        <v>0.34141345168999659</v>
      </c>
      <c r="AF7" s="2"/>
    </row>
    <row r="8" spans="1:43" x14ac:dyDescent="0.35">
      <c r="A8" s="2" t="s">
        <v>9</v>
      </c>
      <c r="B8">
        <f>B6/B4</f>
        <v>0.84848484848484851</v>
      </c>
      <c r="C8">
        <f t="shared" ref="C8:L8" si="2">C6/C4</f>
        <v>0.86764705882352944</v>
      </c>
      <c r="D8">
        <f t="shared" si="2"/>
        <v>0.83941605839416056</v>
      </c>
      <c r="E8">
        <f t="shared" si="2"/>
        <v>0.87591240875912413</v>
      </c>
      <c r="F8">
        <f t="shared" si="2"/>
        <v>0.85401459854014594</v>
      </c>
      <c r="G8">
        <f t="shared" si="2"/>
        <v>0.80419580419580416</v>
      </c>
      <c r="H8">
        <f t="shared" si="2"/>
        <v>0.85034013605442171</v>
      </c>
      <c r="I8">
        <f t="shared" si="2"/>
        <v>0.83783783783783783</v>
      </c>
      <c r="J8">
        <f t="shared" si="2"/>
        <v>0.75838926174496646</v>
      </c>
      <c r="K8">
        <f t="shared" si="2"/>
        <v>0.8193548387096774</v>
      </c>
      <c r="L8">
        <f t="shared" si="2"/>
        <v>0.8346235045742435</v>
      </c>
      <c r="Q8" s="2" t="s">
        <v>9</v>
      </c>
      <c r="R8">
        <f>R6/R4</f>
        <v>0.49199999999999999</v>
      </c>
      <c r="S8">
        <f t="shared" ref="S8:AB8" si="3">S6/S4</f>
        <v>0.47104247104247104</v>
      </c>
      <c r="T8">
        <f t="shared" si="3"/>
        <v>0.48571428571428571</v>
      </c>
      <c r="U8">
        <f t="shared" si="3"/>
        <v>0.45964912280701753</v>
      </c>
      <c r="V8">
        <f t="shared" si="3"/>
        <v>0.44518272425249167</v>
      </c>
      <c r="W8">
        <f t="shared" si="3"/>
        <v>0.45333333333333331</v>
      </c>
      <c r="X8">
        <f t="shared" si="3"/>
        <v>0.46308724832214765</v>
      </c>
      <c r="Y8">
        <f t="shared" si="3"/>
        <v>0.44904458598726116</v>
      </c>
      <c r="Z8">
        <f t="shared" si="3"/>
        <v>0.4838709677419355</v>
      </c>
      <c r="AA8">
        <f t="shared" si="3"/>
        <v>0.38855421686746988</v>
      </c>
      <c r="AB8">
        <f t="shared" si="3"/>
        <v>0.45749402526459543</v>
      </c>
      <c r="AF8" s="2"/>
    </row>
    <row r="9" spans="1:43" x14ac:dyDescent="0.35">
      <c r="L9" s="2">
        <f>AVERAGE(B7:K7)</f>
        <v>0.70542016108604355</v>
      </c>
      <c r="M9" s="2">
        <f>_xlfn.STDEV.S(B7:K7)</f>
        <v>3.6171227589198274E-2</v>
      </c>
      <c r="Y9" s="2" t="s">
        <v>37</v>
      </c>
      <c r="Z9" s="2">
        <f>AVERAGE(R7:AA7)</f>
        <v>0.343750695499697</v>
      </c>
      <c r="AA9" s="2">
        <f>_xlfn.STDEV.S(R7:AA7)</f>
        <v>3.053821683415861E-2</v>
      </c>
      <c r="AB9" s="2" t="s">
        <v>38</v>
      </c>
      <c r="AN9" s="2"/>
      <c r="AO9" s="2"/>
      <c r="AP9" s="2"/>
      <c r="AQ9" s="2"/>
    </row>
    <row r="10" spans="1:43" x14ac:dyDescent="0.35">
      <c r="L10" s="2">
        <f>AVERAGE(B8:K8)</f>
        <v>0.83555928515445166</v>
      </c>
      <c r="M10" s="2">
        <f>_xlfn.STDEV.S(B8:K8)</f>
        <v>3.4327949697958889E-2</v>
      </c>
      <c r="Z10" s="2">
        <f>AVERAGE(R8:AA8)</f>
        <v>0.45914789560684133</v>
      </c>
      <c r="AA10" s="2">
        <f>_xlfn.STDEV.S(R8:AA8)</f>
        <v>2.9567050512593299E-2</v>
      </c>
      <c r="AO10" s="2"/>
      <c r="AP10" s="2"/>
    </row>
    <row r="12" spans="1:43" x14ac:dyDescent="0.35">
      <c r="A12" s="2" t="s">
        <v>13</v>
      </c>
      <c r="B12" t="s">
        <v>14</v>
      </c>
      <c r="Q12" s="2" t="s">
        <v>13</v>
      </c>
      <c r="R12" t="s">
        <v>14</v>
      </c>
      <c r="AE12">
        <v>65536</v>
      </c>
      <c r="AF12" s="2" t="s">
        <v>13</v>
      </c>
      <c r="AG12" t="s">
        <v>14</v>
      </c>
    </row>
    <row r="13" spans="1:43" x14ac:dyDescent="0.35">
      <c r="A13" s="2" t="s">
        <v>20</v>
      </c>
      <c r="B13">
        <v>342</v>
      </c>
      <c r="Q13" s="5" t="s">
        <v>188</v>
      </c>
      <c r="AF13" s="5" t="s">
        <v>200</v>
      </c>
    </row>
    <row r="14" spans="1:43" x14ac:dyDescent="0.35">
      <c r="A14" t="s">
        <v>16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Q14" t="s">
        <v>16</v>
      </c>
      <c r="R14">
        <v>1</v>
      </c>
      <c r="S14">
        <v>2</v>
      </c>
      <c r="T14">
        <v>3</v>
      </c>
      <c r="U14">
        <v>4</v>
      </c>
      <c r="V14">
        <v>5</v>
      </c>
      <c r="W14">
        <v>6</v>
      </c>
      <c r="X14">
        <v>7</v>
      </c>
      <c r="Y14">
        <v>8</v>
      </c>
      <c r="Z14">
        <v>9</v>
      </c>
      <c r="AA14">
        <v>10</v>
      </c>
      <c r="AF14" t="s">
        <v>16</v>
      </c>
      <c r="AG14">
        <v>1</v>
      </c>
      <c r="AH14">
        <v>2</v>
      </c>
      <c r="AI14">
        <v>3</v>
      </c>
      <c r="AJ14">
        <v>4</v>
      </c>
      <c r="AK14">
        <v>5</v>
      </c>
      <c r="AL14">
        <v>6</v>
      </c>
      <c r="AM14">
        <v>7</v>
      </c>
      <c r="AN14">
        <v>8</v>
      </c>
      <c r="AO14">
        <v>9</v>
      </c>
      <c r="AP14">
        <v>10</v>
      </c>
    </row>
    <row r="15" spans="1:43" x14ac:dyDescent="0.35">
      <c r="A15" t="s">
        <v>17</v>
      </c>
      <c r="B15">
        <v>255</v>
      </c>
      <c r="C15">
        <v>261</v>
      </c>
      <c r="D15">
        <v>265</v>
      </c>
      <c r="E15">
        <v>270</v>
      </c>
      <c r="F15">
        <v>275</v>
      </c>
      <c r="G15">
        <v>289</v>
      </c>
      <c r="H15">
        <v>289</v>
      </c>
      <c r="I15">
        <v>302</v>
      </c>
      <c r="J15">
        <v>307</v>
      </c>
      <c r="K15">
        <v>319</v>
      </c>
      <c r="L15">
        <f>SUM(B15:K15)</f>
        <v>2832</v>
      </c>
      <c r="Q15" t="s">
        <v>17</v>
      </c>
      <c r="R15">
        <v>393</v>
      </c>
      <c r="S15">
        <v>418</v>
      </c>
      <c r="T15">
        <v>451</v>
      </c>
      <c r="U15">
        <v>450</v>
      </c>
      <c r="V15">
        <v>447</v>
      </c>
      <c r="W15">
        <v>445</v>
      </c>
      <c r="X15">
        <v>453</v>
      </c>
      <c r="Y15">
        <v>494</v>
      </c>
      <c r="Z15">
        <v>514</v>
      </c>
      <c r="AA15">
        <v>524</v>
      </c>
      <c r="AB15">
        <f>SUM(R15:AA15)</f>
        <v>4589</v>
      </c>
      <c r="AF15" t="s">
        <v>17</v>
      </c>
      <c r="AG15">
        <v>747</v>
      </c>
      <c r="AH15">
        <v>769</v>
      </c>
      <c r="AI15">
        <v>823</v>
      </c>
      <c r="AJ15">
        <v>842</v>
      </c>
      <c r="AK15">
        <v>861</v>
      </c>
      <c r="AL15">
        <v>876</v>
      </c>
      <c r="AM15">
        <v>893</v>
      </c>
      <c r="AN15">
        <v>915</v>
      </c>
      <c r="AO15">
        <v>932</v>
      </c>
      <c r="AP15">
        <v>961</v>
      </c>
      <c r="AQ15">
        <f>SUM(AG15:AP15)</f>
        <v>8619</v>
      </c>
    </row>
    <row r="16" spans="1:43" x14ac:dyDescent="0.35">
      <c r="A16" t="s">
        <v>18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f>SUM(B16:K16)</f>
        <v>1000</v>
      </c>
      <c r="Q16" t="s">
        <v>18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f>SUM(R16:AA16)</f>
        <v>1000</v>
      </c>
      <c r="AF16" t="s">
        <v>18</v>
      </c>
      <c r="AQ16">
        <f>SUM(AG16:AP16)</f>
        <v>0</v>
      </c>
    </row>
    <row r="17" spans="1:43" x14ac:dyDescent="0.35">
      <c r="A17" t="s">
        <v>19</v>
      </c>
      <c r="B17">
        <v>144</v>
      </c>
      <c r="C17">
        <v>144</v>
      </c>
      <c r="D17">
        <v>144</v>
      </c>
      <c r="E17">
        <v>150</v>
      </c>
      <c r="F17">
        <v>152</v>
      </c>
      <c r="G17">
        <v>151</v>
      </c>
      <c r="H17">
        <v>162</v>
      </c>
      <c r="I17">
        <v>164</v>
      </c>
      <c r="J17">
        <v>168</v>
      </c>
      <c r="K17">
        <v>168</v>
      </c>
      <c r="L17">
        <f>SUM(B17:K17)</f>
        <v>1547</v>
      </c>
      <c r="Q17" t="s">
        <v>19</v>
      </c>
      <c r="R17">
        <v>134</v>
      </c>
      <c r="S17">
        <v>142</v>
      </c>
      <c r="T17">
        <v>135</v>
      </c>
      <c r="U17">
        <v>141</v>
      </c>
      <c r="V17">
        <v>139</v>
      </c>
      <c r="W17">
        <v>139</v>
      </c>
      <c r="X17">
        <v>147</v>
      </c>
      <c r="Y17">
        <v>146</v>
      </c>
      <c r="Z17">
        <v>147</v>
      </c>
      <c r="AA17">
        <v>154</v>
      </c>
      <c r="AB17">
        <f>SUM(R17:AA17)</f>
        <v>1424</v>
      </c>
      <c r="AF17" s="24" t="s">
        <v>199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f>SUM(AG17:AP17)</f>
        <v>1000</v>
      </c>
    </row>
    <row r="18" spans="1:43" x14ac:dyDescent="0.35">
      <c r="A18" s="2" t="s">
        <v>8</v>
      </c>
      <c r="B18">
        <f>B16/B15</f>
        <v>0.39215686274509803</v>
      </c>
      <c r="C18">
        <f t="shared" ref="C18:L18" si="4">C16/C15</f>
        <v>0.38314176245210729</v>
      </c>
      <c r="D18">
        <f t="shared" si="4"/>
        <v>0.37735849056603776</v>
      </c>
      <c r="E18">
        <f t="shared" si="4"/>
        <v>0.37037037037037035</v>
      </c>
      <c r="F18">
        <f t="shared" si="4"/>
        <v>0.36363636363636365</v>
      </c>
      <c r="G18">
        <f t="shared" si="4"/>
        <v>0.34602076124567471</v>
      </c>
      <c r="H18">
        <f t="shared" si="4"/>
        <v>0.34602076124567471</v>
      </c>
      <c r="I18">
        <f t="shared" si="4"/>
        <v>0.33112582781456956</v>
      </c>
      <c r="J18">
        <f t="shared" si="4"/>
        <v>0.32573289902280128</v>
      </c>
      <c r="K18">
        <f t="shared" si="4"/>
        <v>0.31347962382445144</v>
      </c>
      <c r="L18">
        <f t="shared" si="4"/>
        <v>0.35310734463276838</v>
      </c>
      <c r="Q18" s="2" t="s">
        <v>8</v>
      </c>
      <c r="R18">
        <f>R16/R15</f>
        <v>0.2544529262086514</v>
      </c>
      <c r="S18">
        <f t="shared" ref="S18:AB18" si="5">S16/S15</f>
        <v>0.23923444976076555</v>
      </c>
      <c r="T18">
        <f t="shared" si="5"/>
        <v>0.22172949002217296</v>
      </c>
      <c r="U18">
        <f t="shared" si="5"/>
        <v>0.22222222222222221</v>
      </c>
      <c r="V18">
        <f t="shared" si="5"/>
        <v>0.22371364653243847</v>
      </c>
      <c r="W18">
        <f t="shared" si="5"/>
        <v>0.2247191011235955</v>
      </c>
      <c r="X18">
        <f t="shared" si="5"/>
        <v>0.22075055187637968</v>
      </c>
      <c r="Y18">
        <f t="shared" si="5"/>
        <v>0.20242914979757085</v>
      </c>
      <c r="Z18">
        <f t="shared" si="5"/>
        <v>0.19455252918287938</v>
      </c>
      <c r="AA18">
        <f t="shared" si="5"/>
        <v>0.19083969465648856</v>
      </c>
      <c r="AB18">
        <f t="shared" si="5"/>
        <v>0.21791239921551536</v>
      </c>
      <c r="AF18" s="2" t="s">
        <v>8</v>
      </c>
      <c r="AG18">
        <f>AG16/AG15</f>
        <v>0</v>
      </c>
      <c r="AH18">
        <f t="shared" ref="AH18:AQ18" si="6">AH16/AH15</f>
        <v>0</v>
      </c>
      <c r="AI18">
        <f t="shared" si="6"/>
        <v>0</v>
      </c>
      <c r="AJ18">
        <f t="shared" si="6"/>
        <v>0</v>
      </c>
      <c r="AK18">
        <f t="shared" si="6"/>
        <v>0</v>
      </c>
      <c r="AL18">
        <f t="shared" si="6"/>
        <v>0</v>
      </c>
      <c r="AM18">
        <f t="shared" si="6"/>
        <v>0</v>
      </c>
      <c r="AN18">
        <f t="shared" si="6"/>
        <v>0</v>
      </c>
      <c r="AO18">
        <f t="shared" si="6"/>
        <v>0</v>
      </c>
      <c r="AP18">
        <f t="shared" si="6"/>
        <v>0</v>
      </c>
      <c r="AQ18">
        <f t="shared" si="6"/>
        <v>0</v>
      </c>
    </row>
    <row r="19" spans="1:43" x14ac:dyDescent="0.35">
      <c r="A19" s="2" t="s">
        <v>9</v>
      </c>
      <c r="B19">
        <f>B17/B15</f>
        <v>0.56470588235294117</v>
      </c>
      <c r="C19">
        <f t="shared" ref="C19:L19" si="7">C17/C15</f>
        <v>0.55172413793103448</v>
      </c>
      <c r="D19">
        <f t="shared" si="7"/>
        <v>0.54339622641509433</v>
      </c>
      <c r="E19">
        <f t="shared" si="7"/>
        <v>0.55555555555555558</v>
      </c>
      <c r="F19">
        <f t="shared" si="7"/>
        <v>0.55272727272727273</v>
      </c>
      <c r="G19">
        <f t="shared" si="7"/>
        <v>0.52249134948096887</v>
      </c>
      <c r="H19">
        <f t="shared" si="7"/>
        <v>0.56055363321799312</v>
      </c>
      <c r="I19">
        <f t="shared" si="7"/>
        <v>0.54304635761589404</v>
      </c>
      <c r="J19">
        <f t="shared" si="7"/>
        <v>0.54723127035830621</v>
      </c>
      <c r="K19">
        <f t="shared" si="7"/>
        <v>0.52664576802507834</v>
      </c>
      <c r="L19">
        <f t="shared" si="7"/>
        <v>0.54625706214689262</v>
      </c>
      <c r="Q19" s="2" t="s">
        <v>9</v>
      </c>
      <c r="R19">
        <f>R17/R15</f>
        <v>0.34096692111959287</v>
      </c>
      <c r="S19">
        <f t="shared" ref="S19:AB19" si="8">S17/S15</f>
        <v>0.33971291866028708</v>
      </c>
      <c r="T19">
        <f t="shared" si="8"/>
        <v>0.29933481152993346</v>
      </c>
      <c r="U19">
        <f t="shared" si="8"/>
        <v>0.31333333333333335</v>
      </c>
      <c r="V19">
        <f t="shared" si="8"/>
        <v>0.31096196868008946</v>
      </c>
      <c r="W19">
        <f t="shared" si="8"/>
        <v>0.31235955056179776</v>
      </c>
      <c r="X19">
        <f t="shared" si="8"/>
        <v>0.32450331125827814</v>
      </c>
      <c r="Y19">
        <f t="shared" si="8"/>
        <v>0.29554655870445345</v>
      </c>
      <c r="Z19">
        <f t="shared" si="8"/>
        <v>0.28599221789883267</v>
      </c>
      <c r="AA19">
        <f t="shared" si="8"/>
        <v>0.29389312977099236</v>
      </c>
      <c r="AB19">
        <f t="shared" si="8"/>
        <v>0.31030725648289387</v>
      </c>
      <c r="AF19" s="5" t="s">
        <v>202</v>
      </c>
      <c r="AG19">
        <f>AG17/AG15</f>
        <v>0.13386880856760375</v>
      </c>
      <c r="AH19">
        <f t="shared" ref="AH19:AQ19" si="9">AH17/AH15</f>
        <v>0.13003901170351106</v>
      </c>
      <c r="AI19">
        <f t="shared" si="9"/>
        <v>0.12150668286755771</v>
      </c>
      <c r="AJ19">
        <f t="shared" si="9"/>
        <v>0.11876484560570071</v>
      </c>
      <c r="AK19">
        <f t="shared" si="9"/>
        <v>0.11614401858304298</v>
      </c>
      <c r="AL19">
        <f t="shared" si="9"/>
        <v>0.11415525114155251</v>
      </c>
      <c r="AM19">
        <f t="shared" si="9"/>
        <v>0.11198208286674133</v>
      </c>
      <c r="AN19">
        <f t="shared" si="9"/>
        <v>0.10928961748633879</v>
      </c>
      <c r="AO19">
        <f t="shared" si="9"/>
        <v>0.1072961373390558</v>
      </c>
      <c r="AP19">
        <f t="shared" si="9"/>
        <v>0.1040582726326743</v>
      </c>
      <c r="AQ19">
        <f t="shared" si="9"/>
        <v>0.1160227404571296</v>
      </c>
    </row>
    <row r="20" spans="1:43" x14ac:dyDescent="0.35">
      <c r="L20" s="2">
        <f>AVERAGE(B18:K18)</f>
        <v>0.35490437229231486</v>
      </c>
      <c r="M20" s="2">
        <f>_xlfn.STDEV.S(B18:K18)</f>
        <v>2.644695183251039E-2</v>
      </c>
      <c r="Y20" s="2" t="s">
        <v>37</v>
      </c>
      <c r="Z20" s="2">
        <f>AVERAGE(R18:AA18)</f>
        <v>0.21946437613831646</v>
      </c>
      <c r="AA20" s="2">
        <f>_xlfn.STDEV.S(R18:AA18)</f>
        <v>1.9451606702334843E-2</v>
      </c>
      <c r="AB20" s="2" t="s">
        <v>38</v>
      </c>
      <c r="AN20" s="2" t="s">
        <v>37</v>
      </c>
      <c r="AO20" s="2">
        <f>AVERAGE(AG18:AP18)</f>
        <v>0</v>
      </c>
      <c r="AP20" s="2">
        <f>_xlfn.STDEV.S(AG18:AP18)</f>
        <v>0</v>
      </c>
      <c r="AQ20" s="2" t="s">
        <v>38</v>
      </c>
    </row>
    <row r="21" spans="1:43" x14ac:dyDescent="0.35">
      <c r="L21" s="2">
        <f>AVERAGE(B19:K19)</f>
        <v>0.54680774536801391</v>
      </c>
      <c r="M21" s="2">
        <f>_xlfn.STDEV.S(B19:K19)</f>
        <v>1.3616929640468799E-2</v>
      </c>
      <c r="Z21" s="2">
        <f>AVERAGE(R19:AA19)</f>
        <v>0.31166047215175907</v>
      </c>
      <c r="AA21" s="2">
        <f>_xlfn.STDEV.S(R19:AA19)</f>
        <v>1.8858063859645134E-2</v>
      </c>
      <c r="AO21" s="2">
        <f>AVERAGE(AG19:AP19)</f>
        <v>0.11671047287937789</v>
      </c>
      <c r="AP21" s="2">
        <f>_xlfn.STDEV.S(AG19:AP19)</f>
        <v>9.6163471266923258E-3</v>
      </c>
    </row>
    <row r="23" spans="1:43" x14ac:dyDescent="0.35">
      <c r="A23" s="2" t="s">
        <v>13</v>
      </c>
      <c r="B23" t="s">
        <v>14</v>
      </c>
      <c r="Q23" s="2" t="s">
        <v>13</v>
      </c>
      <c r="R23" t="s">
        <v>14</v>
      </c>
      <c r="AE23">
        <v>65536</v>
      </c>
      <c r="AF23" s="2" t="s">
        <v>13</v>
      </c>
      <c r="AG23" t="s">
        <v>14</v>
      </c>
    </row>
    <row r="24" spans="1:43" x14ac:dyDescent="0.35">
      <c r="A24" s="2" t="s">
        <v>21</v>
      </c>
      <c r="B24">
        <v>1217</v>
      </c>
      <c r="Q24" s="5" t="s">
        <v>189</v>
      </c>
      <c r="AF24" s="5" t="s">
        <v>201</v>
      </c>
    </row>
    <row r="25" spans="1:43" x14ac:dyDescent="0.35">
      <c r="A25" t="s">
        <v>16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Q25" t="s">
        <v>16</v>
      </c>
      <c r="R25">
        <v>1</v>
      </c>
      <c r="S25">
        <v>2</v>
      </c>
      <c r="T25">
        <v>3</v>
      </c>
      <c r="U25">
        <v>4</v>
      </c>
      <c r="V25">
        <v>5</v>
      </c>
      <c r="W25">
        <v>6</v>
      </c>
      <c r="X25">
        <v>7</v>
      </c>
      <c r="Y25">
        <v>8</v>
      </c>
      <c r="Z25">
        <v>9</v>
      </c>
      <c r="AA25">
        <v>10</v>
      </c>
      <c r="AF25" t="s">
        <v>16</v>
      </c>
      <c r="AG25">
        <v>1</v>
      </c>
      <c r="AH25">
        <v>2</v>
      </c>
      <c r="AI25">
        <v>3</v>
      </c>
      <c r="AJ25">
        <v>4</v>
      </c>
      <c r="AK25">
        <v>5</v>
      </c>
      <c r="AL25">
        <v>6</v>
      </c>
      <c r="AM25">
        <v>7</v>
      </c>
      <c r="AN25">
        <v>8</v>
      </c>
      <c r="AO25">
        <v>9</v>
      </c>
      <c r="AP25">
        <v>10</v>
      </c>
    </row>
    <row r="26" spans="1:43" x14ac:dyDescent="0.35">
      <c r="A26" t="s">
        <v>17</v>
      </c>
      <c r="B26">
        <v>667</v>
      </c>
      <c r="C26">
        <v>687</v>
      </c>
      <c r="D26">
        <v>688</v>
      </c>
      <c r="E26">
        <v>720</v>
      </c>
      <c r="F26">
        <v>712</v>
      </c>
      <c r="G26">
        <v>741</v>
      </c>
      <c r="H26">
        <v>754</v>
      </c>
      <c r="I26">
        <v>772</v>
      </c>
      <c r="J26">
        <v>830</v>
      </c>
      <c r="K26">
        <v>845</v>
      </c>
      <c r="L26">
        <f>SUM(B26:K26)</f>
        <v>7416</v>
      </c>
      <c r="Q26" t="s">
        <v>17</v>
      </c>
      <c r="R26">
        <v>665</v>
      </c>
      <c r="S26">
        <v>693</v>
      </c>
      <c r="T26">
        <v>672</v>
      </c>
      <c r="U26">
        <v>781</v>
      </c>
      <c r="V26">
        <v>791</v>
      </c>
      <c r="W26">
        <v>823</v>
      </c>
      <c r="X26">
        <v>871</v>
      </c>
      <c r="Y26">
        <v>856</v>
      </c>
      <c r="Z26">
        <v>853</v>
      </c>
      <c r="AA26">
        <v>887</v>
      </c>
      <c r="AB26">
        <f>SUM(R26:AA26)</f>
        <v>7892</v>
      </c>
      <c r="AF26" t="s">
        <v>17</v>
      </c>
      <c r="AG26">
        <v>2499</v>
      </c>
      <c r="AH26">
        <v>2992</v>
      </c>
      <c r="AI26">
        <v>3116</v>
      </c>
      <c r="AJ26">
        <v>3211</v>
      </c>
      <c r="AK26">
        <v>3351</v>
      </c>
      <c r="AL26">
        <v>3351</v>
      </c>
      <c r="AM26">
        <v>3385</v>
      </c>
      <c r="AN26">
        <v>3463</v>
      </c>
      <c r="AO26">
        <v>3618</v>
      </c>
      <c r="AP26">
        <v>3760</v>
      </c>
      <c r="AQ26">
        <f>SUM(AG26:AP26)</f>
        <v>32746</v>
      </c>
    </row>
    <row r="27" spans="1:43" x14ac:dyDescent="0.35">
      <c r="A27" t="s">
        <v>18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f>SUM(B27:K27)</f>
        <v>1000</v>
      </c>
      <c r="Q27" t="s">
        <v>18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f>SUM(R27:AA27)</f>
        <v>1000</v>
      </c>
      <c r="AF27" t="s">
        <v>18</v>
      </c>
      <c r="AQ27">
        <f>SUM(AG27:AP27)</f>
        <v>0</v>
      </c>
    </row>
    <row r="28" spans="1:43" x14ac:dyDescent="0.35">
      <c r="A28" t="s">
        <v>19</v>
      </c>
      <c r="B28">
        <v>177</v>
      </c>
      <c r="C28">
        <v>175</v>
      </c>
      <c r="D28">
        <v>166</v>
      </c>
      <c r="E28">
        <v>172</v>
      </c>
      <c r="F28">
        <v>196</v>
      </c>
      <c r="G28">
        <v>165</v>
      </c>
      <c r="H28">
        <v>191</v>
      </c>
      <c r="I28">
        <v>195</v>
      </c>
      <c r="J28">
        <v>186</v>
      </c>
      <c r="K28">
        <v>189</v>
      </c>
      <c r="L28">
        <f>SUM(B28:K28)</f>
        <v>1812</v>
      </c>
      <c r="Q28" t="s">
        <v>19</v>
      </c>
      <c r="R28">
        <v>158</v>
      </c>
      <c r="S28">
        <v>137</v>
      </c>
      <c r="T28">
        <v>151</v>
      </c>
      <c r="U28">
        <v>146</v>
      </c>
      <c r="V28">
        <v>158</v>
      </c>
      <c r="W28">
        <v>167</v>
      </c>
      <c r="X28">
        <v>172</v>
      </c>
      <c r="Y28">
        <v>169</v>
      </c>
      <c r="Z28">
        <v>161</v>
      </c>
      <c r="AA28">
        <v>171</v>
      </c>
      <c r="AB28">
        <f>SUM(R28:AA28)</f>
        <v>1590</v>
      </c>
      <c r="AF28" s="24" t="s">
        <v>199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f>SUM(AG28:AP28)</f>
        <v>1000</v>
      </c>
    </row>
    <row r="29" spans="1:43" x14ac:dyDescent="0.35">
      <c r="A29" s="2" t="s">
        <v>8</v>
      </c>
      <c r="B29">
        <f>B27/B26</f>
        <v>0.14992503748125938</v>
      </c>
      <c r="C29">
        <f t="shared" ref="C29:L29" si="10">C27/C26</f>
        <v>0.14556040756914118</v>
      </c>
      <c r="D29">
        <f t="shared" si="10"/>
        <v>0.14534883720930233</v>
      </c>
      <c r="E29">
        <f t="shared" si="10"/>
        <v>0.1388888888888889</v>
      </c>
      <c r="F29">
        <f t="shared" si="10"/>
        <v>0.1404494382022472</v>
      </c>
      <c r="G29">
        <f t="shared" si="10"/>
        <v>0.1349527665317139</v>
      </c>
      <c r="H29">
        <f t="shared" si="10"/>
        <v>0.13262599469496023</v>
      </c>
      <c r="I29">
        <f t="shared" si="10"/>
        <v>0.12953367875647667</v>
      </c>
      <c r="J29">
        <f t="shared" si="10"/>
        <v>0.12048192771084337</v>
      </c>
      <c r="K29">
        <f t="shared" si="10"/>
        <v>0.11834319526627218</v>
      </c>
      <c r="L29">
        <f t="shared" si="10"/>
        <v>0.13484358144552319</v>
      </c>
      <c r="Q29" s="2" t="s">
        <v>8</v>
      </c>
      <c r="R29">
        <f>R27/R26</f>
        <v>0.15037593984962405</v>
      </c>
      <c r="S29">
        <f t="shared" ref="S29:AB29" si="11">S27/S26</f>
        <v>0.14430014430014429</v>
      </c>
      <c r="T29">
        <f t="shared" si="11"/>
        <v>0.14880952380952381</v>
      </c>
      <c r="U29">
        <f t="shared" si="11"/>
        <v>0.12804097311139565</v>
      </c>
      <c r="V29">
        <f t="shared" si="11"/>
        <v>0.12642225031605561</v>
      </c>
      <c r="W29">
        <f t="shared" si="11"/>
        <v>0.12150668286755771</v>
      </c>
      <c r="X29">
        <f t="shared" si="11"/>
        <v>0.11481056257175661</v>
      </c>
      <c r="Y29">
        <f t="shared" si="11"/>
        <v>0.11682242990654206</v>
      </c>
      <c r="Z29">
        <f t="shared" si="11"/>
        <v>0.11723329425556858</v>
      </c>
      <c r="AA29">
        <f t="shared" si="11"/>
        <v>0.11273957158962795</v>
      </c>
      <c r="AB29">
        <f t="shared" si="11"/>
        <v>0.12671059300557527</v>
      </c>
      <c r="AF29" s="2" t="s">
        <v>8</v>
      </c>
      <c r="AG29">
        <f>AG27/AG26</f>
        <v>0</v>
      </c>
      <c r="AH29">
        <f t="shared" ref="AH29:AQ29" si="12">AH27/AH26</f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</row>
    <row r="30" spans="1:43" x14ac:dyDescent="0.35">
      <c r="A30" s="2" t="s">
        <v>9</v>
      </c>
      <c r="B30">
        <f>B28/B26</f>
        <v>0.26536731634182908</v>
      </c>
      <c r="C30">
        <f t="shared" ref="C30:L30" si="13">C28/C26</f>
        <v>0.25473071324599711</v>
      </c>
      <c r="D30">
        <f t="shared" si="13"/>
        <v>0.24127906976744187</v>
      </c>
      <c r="E30">
        <f t="shared" si="13"/>
        <v>0.2388888888888889</v>
      </c>
      <c r="F30">
        <f t="shared" si="13"/>
        <v>0.2752808988764045</v>
      </c>
      <c r="G30">
        <f t="shared" si="13"/>
        <v>0.22267206477732793</v>
      </c>
      <c r="H30">
        <f t="shared" si="13"/>
        <v>0.25331564986737398</v>
      </c>
      <c r="I30">
        <f t="shared" si="13"/>
        <v>0.25259067357512954</v>
      </c>
      <c r="J30">
        <f t="shared" si="13"/>
        <v>0.22409638554216868</v>
      </c>
      <c r="K30">
        <f t="shared" si="13"/>
        <v>0.22366863905325443</v>
      </c>
      <c r="L30">
        <f t="shared" si="13"/>
        <v>0.24433656957928804</v>
      </c>
      <c r="Q30" s="2" t="s">
        <v>9</v>
      </c>
      <c r="R30">
        <f>R28/R26</f>
        <v>0.23759398496240602</v>
      </c>
      <c r="S30">
        <f t="shared" ref="S30:AB30" si="14">S28/S26</f>
        <v>0.1976911976911977</v>
      </c>
      <c r="T30">
        <f t="shared" si="14"/>
        <v>0.22470238095238096</v>
      </c>
      <c r="U30">
        <f t="shared" si="14"/>
        <v>0.18693982074263765</v>
      </c>
      <c r="V30">
        <f t="shared" si="14"/>
        <v>0.19974715549936789</v>
      </c>
      <c r="W30">
        <f t="shared" si="14"/>
        <v>0.20291616038882138</v>
      </c>
      <c r="X30">
        <f t="shared" si="14"/>
        <v>0.19747416762342135</v>
      </c>
      <c r="Y30">
        <f t="shared" si="14"/>
        <v>0.19742990654205608</v>
      </c>
      <c r="Z30">
        <f t="shared" si="14"/>
        <v>0.18874560375146543</v>
      </c>
      <c r="AA30">
        <f t="shared" si="14"/>
        <v>0.19278466741826381</v>
      </c>
      <c r="AB30">
        <f t="shared" si="14"/>
        <v>0.20146984287886469</v>
      </c>
      <c r="AF30" s="2" t="s">
        <v>9</v>
      </c>
      <c r="AG30">
        <f>AG28/AG26</f>
        <v>4.0016006402561026E-2</v>
      </c>
      <c r="AH30">
        <f t="shared" ref="AH30:AQ30" si="15">AH28/AH26</f>
        <v>3.342245989304813E-2</v>
      </c>
      <c r="AI30">
        <f t="shared" si="15"/>
        <v>3.2092426187419767E-2</v>
      </c>
      <c r="AJ30">
        <f t="shared" si="15"/>
        <v>3.1142946122703206E-2</v>
      </c>
      <c r="AK30">
        <f t="shared" si="15"/>
        <v>2.9841838257236644E-2</v>
      </c>
      <c r="AL30">
        <f t="shared" si="15"/>
        <v>2.9841838257236644E-2</v>
      </c>
      <c r="AM30">
        <f t="shared" si="15"/>
        <v>2.9542097488921712E-2</v>
      </c>
      <c r="AN30">
        <f t="shared" si="15"/>
        <v>2.8876696505919723E-2</v>
      </c>
      <c r="AO30">
        <f t="shared" si="15"/>
        <v>2.7639579878385848E-2</v>
      </c>
      <c r="AP30">
        <f t="shared" si="15"/>
        <v>2.6595744680851064E-2</v>
      </c>
      <c r="AQ30">
        <f t="shared" si="15"/>
        <v>3.0538080986990776E-2</v>
      </c>
    </row>
    <row r="31" spans="1:43" x14ac:dyDescent="0.35">
      <c r="L31" s="2">
        <f>AVERAGE(B29:K29)</f>
        <v>0.13561101723111052</v>
      </c>
      <c r="M31" s="2">
        <f>_xlfn.STDEV.S(B29:K29)</f>
        <v>1.0573584294142853E-2</v>
      </c>
      <c r="Y31" s="2" t="s">
        <v>37</v>
      </c>
      <c r="Z31" s="2">
        <f>AVERAGE(R29:AA29)</f>
        <v>0.12810613725777961</v>
      </c>
      <c r="AA31" s="2">
        <f>_xlfn.STDEV.S(R29:AA29)</f>
        <v>1.4497728248592323E-2</v>
      </c>
      <c r="AB31" s="2" t="s">
        <v>38</v>
      </c>
      <c r="AN31" s="2" t="s">
        <v>37</v>
      </c>
      <c r="AO31" s="2">
        <f>AVERAGE(AG29:AP29)</f>
        <v>0</v>
      </c>
      <c r="AP31" s="2">
        <f>_xlfn.STDEV.S(AG29:AP29)</f>
        <v>0</v>
      </c>
      <c r="AQ31" s="2" t="s">
        <v>38</v>
      </c>
    </row>
    <row r="32" spans="1:43" x14ac:dyDescent="0.35">
      <c r="L32" s="2">
        <f>AVERAGE(B30:K30)</f>
        <v>0.24518902999358158</v>
      </c>
      <c r="M32" s="2">
        <f>_xlfn.STDEV.S(B30:K30)</f>
        <v>1.8240900245878877E-2</v>
      </c>
      <c r="Z32" s="2">
        <f>AVERAGE(R30:AA30)</f>
        <v>0.20260250455720183</v>
      </c>
      <c r="AA32" s="2">
        <f>_xlfn.STDEV.S(R30:AA30)</f>
        <v>1.6096788745375522E-2</v>
      </c>
      <c r="AO32" s="2">
        <f>AVERAGE(AG30:AP30)</f>
        <v>3.0901163367428375E-2</v>
      </c>
      <c r="AP32" s="2">
        <f>_xlfn.STDEV.S(AG30:AP30)</f>
        <v>3.7753482277740171E-3</v>
      </c>
    </row>
    <row r="34" spans="1:43" x14ac:dyDescent="0.35">
      <c r="A34" s="2" t="s">
        <v>13</v>
      </c>
      <c r="B34" t="s">
        <v>14</v>
      </c>
      <c r="Q34" s="2" t="s">
        <v>13</v>
      </c>
      <c r="R34" t="s">
        <v>14</v>
      </c>
      <c r="AE34">
        <v>65536</v>
      </c>
      <c r="AF34" s="2" t="s">
        <v>13</v>
      </c>
      <c r="AG34" t="s">
        <v>14</v>
      </c>
    </row>
    <row r="35" spans="1:43" x14ac:dyDescent="0.35">
      <c r="A35" s="2" t="s">
        <v>22</v>
      </c>
      <c r="B35">
        <v>3809</v>
      </c>
      <c r="Q35" s="5" t="s">
        <v>171</v>
      </c>
      <c r="AF35" s="5" t="s">
        <v>203</v>
      </c>
    </row>
    <row r="36" spans="1:43" x14ac:dyDescent="0.35">
      <c r="A36" t="s">
        <v>16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Q36" t="s">
        <v>16</v>
      </c>
      <c r="R36">
        <v>1</v>
      </c>
      <c r="S36">
        <v>2</v>
      </c>
      <c r="T36">
        <v>3</v>
      </c>
      <c r="U36">
        <v>4</v>
      </c>
      <c r="V36">
        <v>5</v>
      </c>
      <c r="W36">
        <v>6</v>
      </c>
      <c r="X36">
        <v>7</v>
      </c>
      <c r="Y36">
        <v>8</v>
      </c>
      <c r="Z36">
        <v>9</v>
      </c>
      <c r="AA36">
        <v>10</v>
      </c>
      <c r="AF36" t="s">
        <v>16</v>
      </c>
      <c r="AG36">
        <v>1</v>
      </c>
      <c r="AH36">
        <v>2</v>
      </c>
      <c r="AI36">
        <v>3</v>
      </c>
      <c r="AJ36">
        <v>4</v>
      </c>
      <c r="AK36">
        <v>5</v>
      </c>
      <c r="AL36">
        <v>6</v>
      </c>
      <c r="AM36">
        <v>7</v>
      </c>
      <c r="AN36">
        <v>8</v>
      </c>
      <c r="AO36">
        <v>9</v>
      </c>
      <c r="AP36">
        <v>10</v>
      </c>
    </row>
    <row r="37" spans="1:43" x14ac:dyDescent="0.35">
      <c r="A37" t="s">
        <v>17</v>
      </c>
      <c r="B37">
        <v>2439</v>
      </c>
      <c r="C37">
        <v>2439</v>
      </c>
      <c r="D37">
        <v>2607</v>
      </c>
      <c r="E37">
        <v>2746</v>
      </c>
      <c r="F37">
        <v>2786</v>
      </c>
      <c r="G37">
        <v>2865</v>
      </c>
      <c r="H37">
        <v>2905</v>
      </c>
      <c r="I37">
        <v>3017</v>
      </c>
      <c r="J37">
        <v>3208</v>
      </c>
      <c r="K37">
        <v>3398</v>
      </c>
      <c r="L37">
        <f>SUM(B37:K37)</f>
        <v>28410</v>
      </c>
      <c r="Q37" t="s">
        <v>17</v>
      </c>
      <c r="R37">
        <v>1505</v>
      </c>
      <c r="S37">
        <v>1552</v>
      </c>
      <c r="T37">
        <v>1597</v>
      </c>
      <c r="U37">
        <v>1585</v>
      </c>
      <c r="V37">
        <v>1601</v>
      </c>
      <c r="W37">
        <v>1576</v>
      </c>
      <c r="X37">
        <v>1595</v>
      </c>
      <c r="Y37">
        <v>1770</v>
      </c>
      <c r="Z37">
        <v>1817</v>
      </c>
      <c r="AA37">
        <v>1926</v>
      </c>
      <c r="AB37">
        <f>SUM(R37:AA37)</f>
        <v>16524</v>
      </c>
      <c r="AF37" t="s">
        <v>17</v>
      </c>
      <c r="AG37">
        <v>9414</v>
      </c>
      <c r="AH37">
        <v>9563</v>
      </c>
      <c r="AI37">
        <v>9792</v>
      </c>
      <c r="AJ37">
        <v>9976</v>
      </c>
      <c r="AK37">
        <v>10042</v>
      </c>
      <c r="AL37">
        <v>10943</v>
      </c>
      <c r="AM37">
        <v>11048</v>
      </c>
      <c r="AN37">
        <v>11754</v>
      </c>
      <c r="AO37">
        <v>11861</v>
      </c>
      <c r="AP37">
        <v>12661</v>
      </c>
      <c r="AQ37">
        <f>SUM(AG37:AP37)</f>
        <v>107054</v>
      </c>
    </row>
    <row r="38" spans="1:43" x14ac:dyDescent="0.35">
      <c r="A38" t="s">
        <v>18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f>SUM(B38:K38)</f>
        <v>1000</v>
      </c>
      <c r="Q38" t="s">
        <v>18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f>SUM(R38:AA38)</f>
        <v>1000</v>
      </c>
      <c r="AF38" t="s">
        <v>18</v>
      </c>
      <c r="AQ38">
        <f>SUM(AG38:AP38)</f>
        <v>0</v>
      </c>
    </row>
    <row r="39" spans="1:43" x14ac:dyDescent="0.35">
      <c r="A39" t="s">
        <v>19</v>
      </c>
      <c r="B39">
        <v>186</v>
      </c>
      <c r="C39">
        <v>187</v>
      </c>
      <c r="D39">
        <v>181</v>
      </c>
      <c r="E39">
        <v>202</v>
      </c>
      <c r="F39">
        <v>200</v>
      </c>
      <c r="G39">
        <v>205</v>
      </c>
      <c r="H39">
        <v>202</v>
      </c>
      <c r="I39">
        <v>208</v>
      </c>
      <c r="J39">
        <v>243</v>
      </c>
      <c r="K39">
        <v>248</v>
      </c>
      <c r="L39">
        <f>SUM(B39:K39)</f>
        <v>2062</v>
      </c>
      <c r="Q39" t="s">
        <v>19</v>
      </c>
      <c r="R39">
        <v>188</v>
      </c>
      <c r="S39">
        <v>191</v>
      </c>
      <c r="T39">
        <v>198</v>
      </c>
      <c r="U39">
        <v>189</v>
      </c>
      <c r="V39">
        <v>182</v>
      </c>
      <c r="W39">
        <v>187</v>
      </c>
      <c r="X39">
        <v>188</v>
      </c>
      <c r="Y39">
        <v>181</v>
      </c>
      <c r="Z39">
        <v>191</v>
      </c>
      <c r="AA39">
        <v>211</v>
      </c>
      <c r="AB39">
        <f>SUM(R39:AA39)</f>
        <v>1906</v>
      </c>
      <c r="AF39" s="24" t="s">
        <v>199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f>SUM(AG39:AP39)</f>
        <v>1000</v>
      </c>
    </row>
    <row r="40" spans="1:43" x14ac:dyDescent="0.35">
      <c r="A40" s="2" t="s">
        <v>8</v>
      </c>
      <c r="B40">
        <f>B38/B37</f>
        <v>4.1000410004100041E-2</v>
      </c>
      <c r="C40">
        <f t="shared" ref="C40:L40" si="16">C38/C37</f>
        <v>4.1000410004100041E-2</v>
      </c>
      <c r="D40">
        <f t="shared" si="16"/>
        <v>3.8358266206367474E-2</v>
      </c>
      <c r="E40">
        <f t="shared" si="16"/>
        <v>3.6416605972323379E-2</v>
      </c>
      <c r="F40">
        <f t="shared" si="16"/>
        <v>3.5893754486719311E-2</v>
      </c>
      <c r="G40">
        <f t="shared" si="16"/>
        <v>3.4904013961605584E-2</v>
      </c>
      <c r="H40">
        <f t="shared" si="16"/>
        <v>3.4423407917383818E-2</v>
      </c>
      <c r="I40">
        <f t="shared" si="16"/>
        <v>3.3145508783559825E-2</v>
      </c>
      <c r="J40">
        <f t="shared" si="16"/>
        <v>3.117206982543641E-2</v>
      </c>
      <c r="K40">
        <f t="shared" si="16"/>
        <v>2.942907592701589E-2</v>
      </c>
      <c r="L40">
        <f t="shared" si="16"/>
        <v>3.5198873636043647E-2</v>
      </c>
      <c r="Q40" s="2" t="s">
        <v>8</v>
      </c>
      <c r="R40">
        <f>R38/R37</f>
        <v>6.6445182724252497E-2</v>
      </c>
      <c r="S40">
        <f t="shared" ref="S40:AB40" si="17">S38/S37</f>
        <v>6.4432989690721643E-2</v>
      </c>
      <c r="T40">
        <f t="shared" si="17"/>
        <v>6.2617407639323733E-2</v>
      </c>
      <c r="U40">
        <f t="shared" si="17"/>
        <v>6.3091482649842268E-2</v>
      </c>
      <c r="V40">
        <f t="shared" si="17"/>
        <v>6.2460961898813241E-2</v>
      </c>
      <c r="W40">
        <f t="shared" si="17"/>
        <v>6.3451776649746189E-2</v>
      </c>
      <c r="X40">
        <f t="shared" si="17"/>
        <v>6.2695924764890276E-2</v>
      </c>
      <c r="Y40">
        <f t="shared" si="17"/>
        <v>5.6497175141242938E-2</v>
      </c>
      <c r="Z40">
        <f t="shared" si="17"/>
        <v>5.5035773252614197E-2</v>
      </c>
      <c r="AA40">
        <f t="shared" si="17"/>
        <v>5.1921079958463137E-2</v>
      </c>
      <c r="AB40">
        <f t="shared" si="17"/>
        <v>6.0518034374243523E-2</v>
      </c>
      <c r="AF40" s="2" t="s">
        <v>8</v>
      </c>
      <c r="AG40">
        <f>AG38/AG37</f>
        <v>0</v>
      </c>
      <c r="AH40">
        <f t="shared" ref="AH40:AQ40" si="18">AH38/AH37</f>
        <v>0</v>
      </c>
      <c r="AI40">
        <f t="shared" si="18"/>
        <v>0</v>
      </c>
      <c r="AJ40">
        <f t="shared" si="18"/>
        <v>0</v>
      </c>
      <c r="AK40">
        <f t="shared" si="18"/>
        <v>0</v>
      </c>
      <c r="AL40">
        <f t="shared" si="18"/>
        <v>0</v>
      </c>
      <c r="AM40">
        <f t="shared" si="18"/>
        <v>0</v>
      </c>
      <c r="AN40">
        <f t="shared" si="18"/>
        <v>0</v>
      </c>
      <c r="AO40">
        <f t="shared" si="18"/>
        <v>0</v>
      </c>
      <c r="AP40">
        <f t="shared" si="18"/>
        <v>0</v>
      </c>
      <c r="AQ40">
        <f t="shared" si="18"/>
        <v>0</v>
      </c>
    </row>
    <row r="41" spans="1:43" x14ac:dyDescent="0.35">
      <c r="A41" s="2" t="s">
        <v>9</v>
      </c>
      <c r="B41">
        <f>B39/B37</f>
        <v>7.626076260762607E-2</v>
      </c>
      <c r="C41">
        <f t="shared" ref="C41:L41" si="19">C39/C37</f>
        <v>7.6670766707667079E-2</v>
      </c>
      <c r="D41">
        <f t="shared" si="19"/>
        <v>6.9428461833525121E-2</v>
      </c>
      <c r="E41">
        <f t="shared" si="19"/>
        <v>7.3561544064093223E-2</v>
      </c>
      <c r="F41">
        <f t="shared" si="19"/>
        <v>7.1787508973438621E-2</v>
      </c>
      <c r="G41">
        <f t="shared" si="19"/>
        <v>7.1553228621291445E-2</v>
      </c>
      <c r="H41">
        <f t="shared" si="19"/>
        <v>6.9535283993115315E-2</v>
      </c>
      <c r="I41">
        <f t="shared" si="19"/>
        <v>6.8942658269804447E-2</v>
      </c>
      <c r="J41">
        <f t="shared" si="19"/>
        <v>7.5748129675810474E-2</v>
      </c>
      <c r="K41">
        <f t="shared" si="19"/>
        <v>7.2984108298999414E-2</v>
      </c>
      <c r="L41">
        <f t="shared" si="19"/>
        <v>7.2580077437521998E-2</v>
      </c>
      <c r="Q41" s="2" t="s">
        <v>9</v>
      </c>
      <c r="R41">
        <f>R39/R37</f>
        <v>0.12491694352159469</v>
      </c>
      <c r="S41">
        <f t="shared" ref="S41:AB41" si="20">S39/S37</f>
        <v>0.12306701030927836</v>
      </c>
      <c r="T41">
        <f t="shared" si="20"/>
        <v>0.12398246712586099</v>
      </c>
      <c r="U41">
        <f t="shared" si="20"/>
        <v>0.1192429022082019</v>
      </c>
      <c r="V41">
        <f t="shared" si="20"/>
        <v>0.11367895065584011</v>
      </c>
      <c r="W41">
        <f t="shared" si="20"/>
        <v>0.11865482233502538</v>
      </c>
      <c r="X41">
        <f t="shared" si="20"/>
        <v>0.11786833855799372</v>
      </c>
      <c r="Y41">
        <f t="shared" si="20"/>
        <v>0.10225988700564972</v>
      </c>
      <c r="Z41">
        <f t="shared" si="20"/>
        <v>0.10511832691249312</v>
      </c>
      <c r="AA41">
        <f t="shared" si="20"/>
        <v>0.10955347871235721</v>
      </c>
      <c r="AB41">
        <f t="shared" si="20"/>
        <v>0.11534737351730816</v>
      </c>
      <c r="AF41" s="2" t="s">
        <v>9</v>
      </c>
      <c r="AG41">
        <f>AG39/AG37</f>
        <v>1.0622477161674103E-2</v>
      </c>
      <c r="AH41">
        <f t="shared" ref="AH41:AQ41" si="21">AH39/AH37</f>
        <v>1.0456969570218551E-2</v>
      </c>
      <c r="AI41">
        <f t="shared" si="21"/>
        <v>1.0212418300653595E-2</v>
      </c>
      <c r="AJ41">
        <f t="shared" si="21"/>
        <v>1.0024057738572574E-2</v>
      </c>
      <c r="AK41">
        <f t="shared" si="21"/>
        <v>9.9581756622186823E-3</v>
      </c>
      <c r="AL41">
        <f t="shared" si="21"/>
        <v>9.1382619025861273E-3</v>
      </c>
      <c r="AM41">
        <f t="shared" si="21"/>
        <v>9.0514120202751635E-3</v>
      </c>
      <c r="AN41">
        <f t="shared" si="21"/>
        <v>8.5077420452611876E-3</v>
      </c>
      <c r="AO41">
        <f t="shared" si="21"/>
        <v>8.4309923277969823E-3</v>
      </c>
      <c r="AP41">
        <f t="shared" si="21"/>
        <v>7.8982702788089401E-3</v>
      </c>
      <c r="AQ41">
        <f t="shared" si="21"/>
        <v>9.3410802025146195E-3</v>
      </c>
    </row>
    <row r="42" spans="1:43" x14ac:dyDescent="0.35">
      <c r="L42" s="2">
        <f>AVERAGE(B40:K40)</f>
        <v>3.5574352308861176E-2</v>
      </c>
      <c r="M42" s="2">
        <f>_xlfn.STDEV.S(B40:K40)</f>
        <v>3.8335305751181809E-3</v>
      </c>
      <c r="Y42" s="2" t="s">
        <v>37</v>
      </c>
      <c r="Z42" s="2">
        <f>AVERAGE(R40:AA40)</f>
        <v>6.0864975436991021E-2</v>
      </c>
      <c r="AA42" s="2">
        <f>_xlfn.STDEV.S(R40:AA40)</f>
        <v>4.6849573065641638E-3</v>
      </c>
      <c r="AB42" s="2" t="s">
        <v>38</v>
      </c>
      <c r="AN42" s="2" t="s">
        <v>37</v>
      </c>
      <c r="AO42" s="2">
        <f>AVERAGE(AG40:AP40)</f>
        <v>0</v>
      </c>
      <c r="AP42" s="2">
        <f>_xlfn.STDEV.S(AG40:AP40)</f>
        <v>0</v>
      </c>
      <c r="AQ42" s="2" t="s">
        <v>38</v>
      </c>
    </row>
    <row r="43" spans="1:43" x14ac:dyDescent="0.35">
      <c r="L43" s="2">
        <f>AVERAGE(B41:K41)</f>
        <v>7.2647245304537117E-2</v>
      </c>
      <c r="M43" s="2">
        <f>_xlfn.STDEV.S(B41:K41)</f>
        <v>2.8966645370365313E-3</v>
      </c>
      <c r="Z43" s="2">
        <f>AVERAGE(R41:AA41)</f>
        <v>0.1158343127344295</v>
      </c>
      <c r="AA43" s="2">
        <f>_xlfn.STDEV.S(R41:AA41)</f>
        <v>7.9449591396419626E-3</v>
      </c>
      <c r="AO43" s="2">
        <f>AVERAGE(AG41:AP41)</f>
        <v>9.4300777008065884E-3</v>
      </c>
      <c r="AP43" s="2">
        <f>_xlfn.STDEV.S(AG41:AP41)</f>
        <v>9.5125254982079987E-4</v>
      </c>
    </row>
    <row r="45" spans="1:43" x14ac:dyDescent="0.35">
      <c r="A45" s="2" t="s">
        <v>13</v>
      </c>
      <c r="B45" t="s">
        <v>14</v>
      </c>
      <c r="Q45" s="2" t="s">
        <v>13</v>
      </c>
      <c r="R45" t="s">
        <v>14</v>
      </c>
    </row>
    <row r="46" spans="1:43" x14ac:dyDescent="0.35">
      <c r="A46" s="2" t="s">
        <v>23</v>
      </c>
      <c r="Q46" s="5" t="s">
        <v>190</v>
      </c>
    </row>
    <row r="47" spans="1:43" x14ac:dyDescent="0.35">
      <c r="A47" t="s">
        <v>16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Q47" t="s">
        <v>16</v>
      </c>
      <c r="R47">
        <v>1</v>
      </c>
      <c r="S47">
        <v>2</v>
      </c>
      <c r="T47">
        <v>3</v>
      </c>
      <c r="U47">
        <v>4</v>
      </c>
      <c r="V47">
        <v>5</v>
      </c>
      <c r="W47">
        <v>6</v>
      </c>
      <c r="X47">
        <v>7</v>
      </c>
      <c r="Y47">
        <v>8</v>
      </c>
      <c r="Z47">
        <v>9</v>
      </c>
      <c r="AA47">
        <v>10</v>
      </c>
    </row>
    <row r="48" spans="1:43" x14ac:dyDescent="0.35">
      <c r="A48" t="s">
        <v>17</v>
      </c>
      <c r="B48">
        <v>4238</v>
      </c>
      <c r="C48">
        <v>4438</v>
      </c>
      <c r="D48">
        <v>4528</v>
      </c>
      <c r="E48">
        <v>4625</v>
      </c>
      <c r="F48">
        <v>4670</v>
      </c>
      <c r="G48">
        <v>4767</v>
      </c>
      <c r="H48">
        <v>4823</v>
      </c>
      <c r="I48">
        <v>5268</v>
      </c>
      <c r="J48">
        <v>5895</v>
      </c>
      <c r="K48">
        <v>6062</v>
      </c>
      <c r="L48">
        <f>SUM(B48:K48)</f>
        <v>49314</v>
      </c>
      <c r="Q48" t="s">
        <v>17</v>
      </c>
      <c r="R48">
        <v>2490</v>
      </c>
      <c r="S48">
        <v>2825</v>
      </c>
      <c r="T48">
        <v>3021</v>
      </c>
      <c r="U48">
        <v>3039</v>
      </c>
      <c r="V48">
        <v>3067</v>
      </c>
      <c r="W48">
        <v>3152</v>
      </c>
      <c r="X48">
        <v>3189</v>
      </c>
      <c r="Y48">
        <v>3236</v>
      </c>
      <c r="Z48">
        <v>3588</v>
      </c>
      <c r="AA48">
        <v>3635</v>
      </c>
      <c r="AB48">
        <f>SUM(R48:AA48)</f>
        <v>31242</v>
      </c>
    </row>
    <row r="49" spans="1:28" x14ac:dyDescent="0.35">
      <c r="A49" t="s">
        <v>18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f>SUM(B49:K49)</f>
        <v>1000</v>
      </c>
      <c r="Q49" t="s">
        <v>18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f>SUM(R49:AA49)</f>
        <v>1000</v>
      </c>
    </row>
    <row r="50" spans="1:28" x14ac:dyDescent="0.35">
      <c r="A50" t="s">
        <v>19</v>
      </c>
      <c r="L50">
        <f>SUM(B50:K50)</f>
        <v>0</v>
      </c>
      <c r="Q50" t="s">
        <v>19</v>
      </c>
      <c r="R50">
        <v>191</v>
      </c>
      <c r="S50">
        <v>225</v>
      </c>
      <c r="T50">
        <v>244</v>
      </c>
      <c r="U50">
        <v>200</v>
      </c>
      <c r="V50">
        <v>195</v>
      </c>
      <c r="W50">
        <v>240</v>
      </c>
      <c r="X50">
        <v>239</v>
      </c>
      <c r="Y50">
        <v>231</v>
      </c>
      <c r="Z50">
        <v>259</v>
      </c>
      <c r="AA50">
        <v>251</v>
      </c>
      <c r="AB50">
        <f>SUM(R50:AA50)</f>
        <v>2275</v>
      </c>
    </row>
    <row r="51" spans="1:28" x14ac:dyDescent="0.35">
      <c r="A51" s="2" t="s">
        <v>8</v>
      </c>
      <c r="B51">
        <f>B49/B48</f>
        <v>2.3596035865974516E-2</v>
      </c>
      <c r="C51">
        <f t="shared" ref="C51:L51" si="22">C49/C48</f>
        <v>2.253267237494367E-2</v>
      </c>
      <c r="D51">
        <f t="shared" si="22"/>
        <v>2.2084805653710248E-2</v>
      </c>
      <c r="E51">
        <f t="shared" si="22"/>
        <v>2.1621621621621623E-2</v>
      </c>
      <c r="F51">
        <f t="shared" si="22"/>
        <v>2.1413276231263382E-2</v>
      </c>
      <c r="G51">
        <f t="shared" si="22"/>
        <v>2.0977554017201593E-2</v>
      </c>
      <c r="H51">
        <f t="shared" si="22"/>
        <v>2.0733982998133942E-2</v>
      </c>
      <c r="I51">
        <f t="shared" si="22"/>
        <v>1.8982536066818528E-2</v>
      </c>
      <c r="J51">
        <f t="shared" si="22"/>
        <v>1.6963528413910092E-2</v>
      </c>
      <c r="K51">
        <f t="shared" si="22"/>
        <v>1.649620587264929E-2</v>
      </c>
      <c r="L51">
        <f t="shared" si="22"/>
        <v>2.0278217139149127E-2</v>
      </c>
      <c r="Q51" s="2" t="s">
        <v>8</v>
      </c>
      <c r="R51">
        <f>R49/R48</f>
        <v>4.0160642570281124E-2</v>
      </c>
      <c r="S51">
        <f t="shared" ref="S51:AB51" si="23">S49/S48</f>
        <v>3.5398230088495575E-2</v>
      </c>
      <c r="T51">
        <f t="shared" si="23"/>
        <v>3.3101621979476997E-2</v>
      </c>
      <c r="U51">
        <f t="shared" si="23"/>
        <v>3.2905561039815727E-2</v>
      </c>
      <c r="V51">
        <f t="shared" si="23"/>
        <v>3.2605151613955004E-2</v>
      </c>
      <c r="W51">
        <f t="shared" si="23"/>
        <v>3.1725888324873094E-2</v>
      </c>
      <c r="X51">
        <f t="shared" si="23"/>
        <v>3.1357792411414238E-2</v>
      </c>
      <c r="Y51">
        <f t="shared" si="23"/>
        <v>3.0902348578491966E-2</v>
      </c>
      <c r="Z51">
        <f t="shared" si="23"/>
        <v>2.7870680044593088E-2</v>
      </c>
      <c r="AA51">
        <f t="shared" si="23"/>
        <v>2.7510316368638238E-2</v>
      </c>
      <c r="AB51">
        <f t="shared" si="23"/>
        <v>3.2008194097689006E-2</v>
      </c>
    </row>
    <row r="52" spans="1:28" x14ac:dyDescent="0.35">
      <c r="A52" s="2" t="s">
        <v>9</v>
      </c>
      <c r="B52">
        <f>B50/B48</f>
        <v>0</v>
      </c>
      <c r="C52">
        <f t="shared" ref="C52:L52" si="24">C50/C48</f>
        <v>0</v>
      </c>
      <c r="D52">
        <f t="shared" si="24"/>
        <v>0</v>
      </c>
      <c r="E52">
        <f t="shared" si="24"/>
        <v>0</v>
      </c>
      <c r="F52">
        <f t="shared" si="24"/>
        <v>0</v>
      </c>
      <c r="G52">
        <f t="shared" si="24"/>
        <v>0</v>
      </c>
      <c r="H52">
        <f t="shared" si="24"/>
        <v>0</v>
      </c>
      <c r="I52">
        <f t="shared" si="24"/>
        <v>0</v>
      </c>
      <c r="J52">
        <f t="shared" si="24"/>
        <v>0</v>
      </c>
      <c r="K52">
        <f t="shared" si="24"/>
        <v>0</v>
      </c>
      <c r="L52">
        <f t="shared" si="24"/>
        <v>0</v>
      </c>
      <c r="Q52" s="2" t="s">
        <v>9</v>
      </c>
      <c r="R52">
        <f>R50/R48</f>
        <v>7.6706827309236947E-2</v>
      </c>
      <c r="S52">
        <f t="shared" ref="S52:AB52" si="25">S50/S48</f>
        <v>7.9646017699115043E-2</v>
      </c>
      <c r="T52">
        <f t="shared" si="25"/>
        <v>8.0767957629923864E-2</v>
      </c>
      <c r="U52">
        <f t="shared" si="25"/>
        <v>6.5811122079631454E-2</v>
      </c>
      <c r="V52">
        <f t="shared" si="25"/>
        <v>6.3580045647212258E-2</v>
      </c>
      <c r="W52">
        <f t="shared" si="25"/>
        <v>7.6142131979695438E-2</v>
      </c>
      <c r="X52">
        <f t="shared" si="25"/>
        <v>7.4945123863280019E-2</v>
      </c>
      <c r="Y52">
        <f t="shared" si="25"/>
        <v>7.1384425216316438E-2</v>
      </c>
      <c r="Z52">
        <f t="shared" si="25"/>
        <v>7.2185061315496096E-2</v>
      </c>
      <c r="AA52">
        <f t="shared" si="25"/>
        <v>6.9050894085281977E-2</v>
      </c>
      <c r="AB52">
        <f t="shared" si="25"/>
        <v>7.2818641572242493E-2</v>
      </c>
    </row>
    <row r="53" spans="1:28" x14ac:dyDescent="0.35">
      <c r="L53" s="2">
        <f>AVERAGE(B51:K51)</f>
        <v>2.0540221911622688E-2</v>
      </c>
      <c r="M53" s="2">
        <f>_xlfn.STDEV.S(B51:K51)</f>
        <v>2.343483539683857E-3</v>
      </c>
      <c r="Y53" s="2" t="s">
        <v>37</v>
      </c>
      <c r="Z53" s="2">
        <f>AVERAGE(R51:AA51)</f>
        <v>3.2353823302003502E-2</v>
      </c>
      <c r="AA53" s="2">
        <f>_xlfn.STDEV.S(R51:AA51)</f>
        <v>3.6238854946722267E-3</v>
      </c>
      <c r="AB53" s="2" t="s">
        <v>38</v>
      </c>
    </row>
    <row r="54" spans="1:28" x14ac:dyDescent="0.35">
      <c r="L54" s="2">
        <f>AVERAGE(B52:K52)</f>
        <v>0</v>
      </c>
      <c r="M54" s="2">
        <f>_xlfn.STDEV.S(B52:K52)</f>
        <v>0</v>
      </c>
      <c r="Z54" s="2">
        <f>AVERAGE(R52:AA52)</f>
        <v>7.3021960682518955E-2</v>
      </c>
      <c r="AA54" s="2">
        <f>_xlfn.STDEV.S(R52:AA52)</f>
        <v>5.6880783069378242E-3</v>
      </c>
    </row>
    <row r="56" spans="1:28" x14ac:dyDescent="0.35">
      <c r="A56" s="2" t="s">
        <v>13</v>
      </c>
      <c r="B56" t="s">
        <v>14</v>
      </c>
      <c r="Q56" s="2" t="s">
        <v>13</v>
      </c>
      <c r="R56" t="s">
        <v>14</v>
      </c>
    </row>
    <row r="57" spans="1:28" x14ac:dyDescent="0.35">
      <c r="A57" s="2" t="s">
        <v>24</v>
      </c>
      <c r="Q57" s="5" t="s">
        <v>174</v>
      </c>
    </row>
    <row r="58" spans="1:28" x14ac:dyDescent="0.35">
      <c r="A58" t="s">
        <v>16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Q58" t="s">
        <v>16</v>
      </c>
      <c r="R58">
        <v>1</v>
      </c>
      <c r="S58">
        <v>2</v>
      </c>
      <c r="T58">
        <v>3</v>
      </c>
      <c r="U58">
        <v>4</v>
      </c>
      <c r="V58">
        <v>5</v>
      </c>
      <c r="W58">
        <v>6</v>
      </c>
      <c r="X58">
        <v>7</v>
      </c>
      <c r="Y58">
        <v>8</v>
      </c>
      <c r="Z58">
        <v>9</v>
      </c>
      <c r="AA58">
        <v>10</v>
      </c>
    </row>
    <row r="59" spans="1:28" x14ac:dyDescent="0.35">
      <c r="A59" t="s">
        <v>17</v>
      </c>
      <c r="B59">
        <v>5194</v>
      </c>
      <c r="C59">
        <v>5815</v>
      </c>
      <c r="D59">
        <v>6149</v>
      </c>
      <c r="E59">
        <v>6405</v>
      </c>
      <c r="F59">
        <v>6649</v>
      </c>
      <c r="G59">
        <v>7243</v>
      </c>
      <c r="H59">
        <v>7256</v>
      </c>
      <c r="I59">
        <v>7492</v>
      </c>
      <c r="J59">
        <v>7799</v>
      </c>
      <c r="K59">
        <v>7802</v>
      </c>
      <c r="L59">
        <f>SUM(B59:K59)</f>
        <v>67804</v>
      </c>
      <c r="Q59" t="s">
        <v>17</v>
      </c>
      <c r="R59">
        <v>5099</v>
      </c>
      <c r="S59">
        <v>6262</v>
      </c>
      <c r="T59">
        <v>6318</v>
      </c>
      <c r="U59">
        <v>6402</v>
      </c>
      <c r="V59">
        <v>6884</v>
      </c>
      <c r="W59">
        <v>7114</v>
      </c>
      <c r="X59">
        <v>7123</v>
      </c>
      <c r="Y59">
        <v>7707</v>
      </c>
      <c r="Z59">
        <v>7715</v>
      </c>
      <c r="AA59">
        <v>7974</v>
      </c>
      <c r="AB59">
        <f>SUM(R59:AA59)</f>
        <v>68598</v>
      </c>
    </row>
    <row r="60" spans="1:28" x14ac:dyDescent="0.35">
      <c r="A60" t="s">
        <v>18</v>
      </c>
      <c r="B60"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f>SUM(B60:K60)</f>
        <v>1000</v>
      </c>
      <c r="Q60" t="s">
        <v>18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f>SUM(R60:AA60)</f>
        <v>1000</v>
      </c>
    </row>
    <row r="61" spans="1:28" x14ac:dyDescent="0.35">
      <c r="A61" t="s">
        <v>19</v>
      </c>
      <c r="L61">
        <f>SUM(B61:K61)</f>
        <v>0</v>
      </c>
      <c r="Q61" t="s">
        <v>19</v>
      </c>
      <c r="R61">
        <v>219</v>
      </c>
      <c r="S61">
        <v>245</v>
      </c>
      <c r="T61">
        <v>235</v>
      </c>
      <c r="U61">
        <v>251</v>
      </c>
      <c r="V61">
        <v>228</v>
      </c>
      <c r="W61">
        <v>256</v>
      </c>
      <c r="X61">
        <v>261</v>
      </c>
      <c r="Y61">
        <v>264</v>
      </c>
      <c r="Z61">
        <v>259</v>
      </c>
      <c r="AA61">
        <v>273</v>
      </c>
      <c r="AB61">
        <f>SUM(R61:AA61)</f>
        <v>2491</v>
      </c>
    </row>
    <row r="62" spans="1:28" x14ac:dyDescent="0.35">
      <c r="A62" s="2" t="s">
        <v>8</v>
      </c>
      <c r="B62">
        <f>B60/B59</f>
        <v>1.9252984212552945E-2</v>
      </c>
      <c r="C62">
        <f t="shared" ref="C62:L62" si="26">C60/C59</f>
        <v>1.7196904557179708E-2</v>
      </c>
      <c r="D62">
        <f t="shared" si="26"/>
        <v>1.626280696048138E-2</v>
      </c>
      <c r="E62">
        <f t="shared" si="26"/>
        <v>1.56128024980484E-2</v>
      </c>
      <c r="F62">
        <f t="shared" si="26"/>
        <v>1.5039855617386072E-2</v>
      </c>
      <c r="G62">
        <f t="shared" si="26"/>
        <v>1.3806433798149938E-2</v>
      </c>
      <c r="H62">
        <f t="shared" si="26"/>
        <v>1.3781697905181918E-2</v>
      </c>
      <c r="I62">
        <f t="shared" si="26"/>
        <v>1.3347570742124934E-2</v>
      </c>
      <c r="J62">
        <f t="shared" si="26"/>
        <v>1.2822156686754712E-2</v>
      </c>
      <c r="K62">
        <f t="shared" si="26"/>
        <v>1.281722635221738E-2</v>
      </c>
      <c r="L62">
        <f t="shared" si="26"/>
        <v>1.4748392425225651E-2</v>
      </c>
      <c r="Q62" s="2" t="s">
        <v>8</v>
      </c>
      <c r="R62">
        <f>R60/R59</f>
        <v>1.9611688566385566E-2</v>
      </c>
      <c r="S62">
        <f t="shared" ref="S62:AB62" si="27">S60/S59</f>
        <v>1.5969338869370808E-2</v>
      </c>
      <c r="T62">
        <f t="shared" si="27"/>
        <v>1.5827793605571384E-2</v>
      </c>
      <c r="U62">
        <f t="shared" si="27"/>
        <v>1.5620118712902219E-2</v>
      </c>
      <c r="V62">
        <f t="shared" si="27"/>
        <v>1.452643811737362E-2</v>
      </c>
      <c r="W62">
        <f t="shared" si="27"/>
        <v>1.4056789429294348E-2</v>
      </c>
      <c r="X62">
        <f t="shared" si="27"/>
        <v>1.4039028499227854E-2</v>
      </c>
      <c r="Y62">
        <f t="shared" si="27"/>
        <v>1.2975217334890359E-2</v>
      </c>
      <c r="Z62">
        <f t="shared" si="27"/>
        <v>1.2961762799740765E-2</v>
      </c>
      <c r="AA62">
        <f t="shared" si="27"/>
        <v>1.2540757461750689E-2</v>
      </c>
      <c r="AB62">
        <f t="shared" si="27"/>
        <v>1.4577684480597103E-2</v>
      </c>
    </row>
    <row r="63" spans="1:28" x14ac:dyDescent="0.35">
      <c r="A63" s="2" t="s">
        <v>9</v>
      </c>
      <c r="B63">
        <f>B61/B59</f>
        <v>0</v>
      </c>
      <c r="C63">
        <f t="shared" ref="C63:L63" si="28">C61/C59</f>
        <v>0</v>
      </c>
      <c r="D63">
        <f t="shared" si="28"/>
        <v>0</v>
      </c>
      <c r="E63">
        <f t="shared" si="28"/>
        <v>0</v>
      </c>
      <c r="F63">
        <f t="shared" si="28"/>
        <v>0</v>
      </c>
      <c r="G63">
        <f t="shared" si="28"/>
        <v>0</v>
      </c>
      <c r="H63">
        <f t="shared" si="28"/>
        <v>0</v>
      </c>
      <c r="I63">
        <f t="shared" si="28"/>
        <v>0</v>
      </c>
      <c r="J63">
        <f t="shared" si="28"/>
        <v>0</v>
      </c>
      <c r="K63">
        <f t="shared" si="28"/>
        <v>0</v>
      </c>
      <c r="L63">
        <f t="shared" si="28"/>
        <v>0</v>
      </c>
      <c r="Q63" s="2" t="s">
        <v>9</v>
      </c>
      <c r="R63">
        <f>R61/R59</f>
        <v>4.2949597960384389E-2</v>
      </c>
      <c r="S63">
        <f t="shared" ref="S63:AB63" si="29">S61/S59</f>
        <v>3.9124880229958477E-2</v>
      </c>
      <c r="T63">
        <f t="shared" si="29"/>
        <v>3.7195314973092752E-2</v>
      </c>
      <c r="U63">
        <f t="shared" si="29"/>
        <v>3.9206497969384566E-2</v>
      </c>
      <c r="V63">
        <f t="shared" si="29"/>
        <v>3.3120278907611857E-2</v>
      </c>
      <c r="W63">
        <f t="shared" si="29"/>
        <v>3.5985380938993533E-2</v>
      </c>
      <c r="X63">
        <f t="shared" si="29"/>
        <v>3.6641864382984696E-2</v>
      </c>
      <c r="Y63">
        <f t="shared" si="29"/>
        <v>3.4254573764110549E-2</v>
      </c>
      <c r="Z63">
        <f t="shared" si="29"/>
        <v>3.3570965651328583E-2</v>
      </c>
      <c r="AA63">
        <f t="shared" si="29"/>
        <v>3.423626787057938E-2</v>
      </c>
      <c r="AB63">
        <f t="shared" si="29"/>
        <v>3.6313012041167381E-2</v>
      </c>
    </row>
    <row r="64" spans="1:28" x14ac:dyDescent="0.35">
      <c r="L64" s="2">
        <f>AVERAGE(B62:K62)</f>
        <v>1.4994043933007743E-2</v>
      </c>
      <c r="M64" s="2">
        <f>_xlfn.STDEV.S(B62:K62)</f>
        <v>2.1090437909355225E-3</v>
      </c>
      <c r="Y64" s="2" t="s">
        <v>37</v>
      </c>
      <c r="Z64" s="2">
        <f>AVERAGE(R62:AA62)</f>
        <v>1.4812893339650763E-2</v>
      </c>
      <c r="AA64" s="2">
        <f>_xlfn.STDEV.S(R62:AA62)</f>
        <v>2.0887633921400097E-3</v>
      </c>
      <c r="AB64" s="2" t="s">
        <v>38</v>
      </c>
    </row>
    <row r="65" spans="1:28" x14ac:dyDescent="0.35">
      <c r="L65" s="2">
        <f>AVERAGE(B63:K63)</f>
        <v>0</v>
      </c>
      <c r="M65" s="2">
        <f>_xlfn.STDEV.S(B63:K63)</f>
        <v>0</v>
      </c>
      <c r="Z65" s="2">
        <f>AVERAGE(R63:AA63)</f>
        <v>3.6628562264842873E-2</v>
      </c>
      <c r="AA65" s="2">
        <f>_xlfn.STDEV.S(R63:AA63)</f>
        <v>3.1016798132737469E-3</v>
      </c>
    </row>
    <row r="66" spans="1:28" x14ac:dyDescent="0.35">
      <c r="A66" s="2" t="s">
        <v>13</v>
      </c>
      <c r="B66" t="s">
        <v>14</v>
      </c>
    </row>
    <row r="67" spans="1:28" x14ac:dyDescent="0.35">
      <c r="A67" s="2" t="s">
        <v>25</v>
      </c>
      <c r="Q67" s="2" t="s">
        <v>13</v>
      </c>
      <c r="R67" t="s">
        <v>14</v>
      </c>
    </row>
    <row r="68" spans="1:28" x14ac:dyDescent="0.35">
      <c r="A68" t="s">
        <v>16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Q68" s="5" t="s">
        <v>191</v>
      </c>
    </row>
    <row r="69" spans="1:28" x14ac:dyDescent="0.35">
      <c r="A69" t="s">
        <v>17</v>
      </c>
      <c r="B69">
        <v>9353</v>
      </c>
      <c r="C69">
        <v>8515</v>
      </c>
      <c r="D69">
        <v>9069</v>
      </c>
      <c r="E69">
        <v>10066</v>
      </c>
      <c r="F69">
        <v>10008</v>
      </c>
      <c r="G69">
        <v>9096</v>
      </c>
      <c r="H69">
        <v>9376</v>
      </c>
      <c r="I69">
        <v>9433</v>
      </c>
      <c r="J69">
        <v>9338</v>
      </c>
      <c r="K69">
        <v>10113</v>
      </c>
      <c r="L69">
        <f>SUM(B69:K69)</f>
        <v>94367</v>
      </c>
      <c r="Q69" t="s">
        <v>16</v>
      </c>
      <c r="R69">
        <v>1</v>
      </c>
      <c r="S69">
        <v>2</v>
      </c>
      <c r="T69">
        <v>3</v>
      </c>
      <c r="U69">
        <v>4</v>
      </c>
      <c r="V69">
        <v>5</v>
      </c>
      <c r="W69">
        <v>6</v>
      </c>
      <c r="X69">
        <v>7</v>
      </c>
      <c r="Y69">
        <v>8</v>
      </c>
      <c r="Z69">
        <v>9</v>
      </c>
      <c r="AA69">
        <v>10</v>
      </c>
    </row>
    <row r="70" spans="1:28" x14ac:dyDescent="0.35">
      <c r="A70" t="s">
        <v>18</v>
      </c>
      <c r="B70">
        <v>100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f>SUM(B70:K70)</f>
        <v>1000</v>
      </c>
      <c r="Q70" t="s">
        <v>17</v>
      </c>
      <c r="R70">
        <v>13673</v>
      </c>
      <c r="S70">
        <v>13721</v>
      </c>
      <c r="T70">
        <v>14247</v>
      </c>
      <c r="U70">
        <v>14169</v>
      </c>
      <c r="V70">
        <v>14936</v>
      </c>
      <c r="W70">
        <v>15566</v>
      </c>
      <c r="X70">
        <v>16811</v>
      </c>
      <c r="Y70">
        <v>18061</v>
      </c>
      <c r="Z70">
        <v>18105</v>
      </c>
      <c r="AA70">
        <v>19136</v>
      </c>
      <c r="AB70">
        <f>SUM(R70:AA70)</f>
        <v>158425</v>
      </c>
    </row>
    <row r="71" spans="1:28" x14ac:dyDescent="0.35">
      <c r="A71" t="s">
        <v>19</v>
      </c>
      <c r="L71">
        <f>SUM(B71:K71)</f>
        <v>0</v>
      </c>
      <c r="Q71" t="s">
        <v>18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v>100</v>
      </c>
      <c r="AA71">
        <v>100</v>
      </c>
      <c r="AB71">
        <f>SUM(R71:AA71)</f>
        <v>1000</v>
      </c>
    </row>
    <row r="72" spans="1:28" x14ac:dyDescent="0.35">
      <c r="A72" s="2" t="s">
        <v>8</v>
      </c>
      <c r="B72">
        <f>B70/B69</f>
        <v>1.0691756655618518E-2</v>
      </c>
      <c r="C72">
        <f t="shared" ref="C72:L72" si="30">C70/C69</f>
        <v>1.1743981209630064E-2</v>
      </c>
      <c r="D72">
        <f t="shared" si="30"/>
        <v>1.1026574043444702E-2</v>
      </c>
      <c r="E72">
        <f t="shared" si="30"/>
        <v>9.9344327438903243E-3</v>
      </c>
      <c r="F72">
        <f t="shared" si="30"/>
        <v>9.9920063948840919E-3</v>
      </c>
      <c r="G72">
        <f t="shared" si="30"/>
        <v>1.0993843447669306E-2</v>
      </c>
      <c r="H72">
        <f t="shared" si="30"/>
        <v>1.0665529010238909E-2</v>
      </c>
      <c r="I72">
        <f t="shared" si="30"/>
        <v>1.060108131029365E-2</v>
      </c>
      <c r="J72">
        <f t="shared" si="30"/>
        <v>1.0708931248661383E-2</v>
      </c>
      <c r="K72">
        <f t="shared" si="30"/>
        <v>9.8882626322555119E-3</v>
      </c>
      <c r="L72">
        <f t="shared" si="30"/>
        <v>1.059692477243104E-2</v>
      </c>
      <c r="Q72" t="s">
        <v>19</v>
      </c>
      <c r="R72">
        <v>234</v>
      </c>
      <c r="S72">
        <v>249</v>
      </c>
      <c r="T72">
        <v>255</v>
      </c>
      <c r="U72">
        <v>260</v>
      </c>
      <c r="V72">
        <v>254</v>
      </c>
      <c r="W72">
        <v>256</v>
      </c>
      <c r="X72">
        <v>294</v>
      </c>
      <c r="Y72">
        <v>307</v>
      </c>
      <c r="Z72">
        <v>303</v>
      </c>
      <c r="AA72">
        <v>307</v>
      </c>
      <c r="AB72">
        <f>SUM(R72:AA72)</f>
        <v>2719</v>
      </c>
    </row>
    <row r="73" spans="1:28" x14ac:dyDescent="0.35">
      <c r="A73" s="2" t="s">
        <v>9</v>
      </c>
      <c r="B73">
        <f>B71/B69</f>
        <v>0</v>
      </c>
      <c r="C73">
        <f t="shared" ref="C73:L73" si="31">C71/C69</f>
        <v>0</v>
      </c>
      <c r="D73">
        <f t="shared" si="31"/>
        <v>0</v>
      </c>
      <c r="E73">
        <f t="shared" si="31"/>
        <v>0</v>
      </c>
      <c r="F73">
        <f t="shared" si="31"/>
        <v>0</v>
      </c>
      <c r="G73">
        <f t="shared" si="31"/>
        <v>0</v>
      </c>
      <c r="H73">
        <f t="shared" si="31"/>
        <v>0</v>
      </c>
      <c r="I73">
        <f t="shared" si="31"/>
        <v>0</v>
      </c>
      <c r="J73">
        <f t="shared" si="31"/>
        <v>0</v>
      </c>
      <c r="K73">
        <f t="shared" si="31"/>
        <v>0</v>
      </c>
      <c r="L73">
        <f t="shared" si="31"/>
        <v>0</v>
      </c>
      <c r="Q73" s="2" t="s">
        <v>8</v>
      </c>
      <c r="R73">
        <f>R71/R70</f>
        <v>7.3136839025817304E-3</v>
      </c>
      <c r="S73">
        <f t="shared" ref="S73:AB73" si="32">S71/S70</f>
        <v>7.2880985350921943E-3</v>
      </c>
      <c r="T73">
        <f t="shared" si="32"/>
        <v>7.0190215483961534E-3</v>
      </c>
      <c r="U73">
        <f t="shared" si="32"/>
        <v>7.0576610911144049E-3</v>
      </c>
      <c r="V73">
        <f t="shared" si="32"/>
        <v>6.6952329941081948E-3</v>
      </c>
      <c r="W73">
        <f t="shared" si="32"/>
        <v>6.4242579982012075E-3</v>
      </c>
      <c r="X73">
        <f t="shared" si="32"/>
        <v>5.9484861102849325E-3</v>
      </c>
      <c r="Y73">
        <f t="shared" si="32"/>
        <v>5.5367919827252086E-3</v>
      </c>
      <c r="Z73">
        <f t="shared" si="32"/>
        <v>5.5233360950013811E-3</v>
      </c>
      <c r="AA73">
        <f t="shared" si="32"/>
        <v>5.225752508361204E-3</v>
      </c>
      <c r="AB73">
        <f t="shared" si="32"/>
        <v>6.3121350796907054E-3</v>
      </c>
    </row>
    <row r="74" spans="1:28" x14ac:dyDescent="0.35">
      <c r="L74" s="2">
        <f>AVERAGE(B72:K72)</f>
        <v>1.0624639869658645E-2</v>
      </c>
      <c r="M74" s="2">
        <f>_xlfn.STDEV.S(B72:K72)</f>
        <v>5.7575905938186804E-4</v>
      </c>
      <c r="Q74" s="2" t="s">
        <v>9</v>
      </c>
      <c r="R74">
        <f>R72/R70</f>
        <v>1.7114020332041249E-2</v>
      </c>
      <c r="S74">
        <f t="shared" ref="S74:AB74" si="33">S72/S70</f>
        <v>1.8147365352379565E-2</v>
      </c>
      <c r="T74">
        <f t="shared" si="33"/>
        <v>1.7898504948410193E-2</v>
      </c>
      <c r="U74">
        <f t="shared" si="33"/>
        <v>1.8349918836897454E-2</v>
      </c>
      <c r="V74">
        <f t="shared" si="33"/>
        <v>1.7005891805034815E-2</v>
      </c>
      <c r="W74">
        <f t="shared" si="33"/>
        <v>1.6446100475395093E-2</v>
      </c>
      <c r="X74">
        <f t="shared" si="33"/>
        <v>1.7488549164237702E-2</v>
      </c>
      <c r="Y74">
        <f t="shared" si="33"/>
        <v>1.699795138696639E-2</v>
      </c>
      <c r="Z74">
        <f t="shared" si="33"/>
        <v>1.6735708367854183E-2</v>
      </c>
      <c r="AA74">
        <f t="shared" si="33"/>
        <v>1.6043060200668896E-2</v>
      </c>
      <c r="AB74">
        <f t="shared" si="33"/>
        <v>1.7162695281679029E-2</v>
      </c>
    </row>
    <row r="75" spans="1:28" x14ac:dyDescent="0.35">
      <c r="L75" s="2">
        <f>AVERAGE(B73:K73)</f>
        <v>0</v>
      </c>
      <c r="M75" s="2">
        <f>_xlfn.STDEV.S(B73:K73)</f>
        <v>0</v>
      </c>
      <c r="Y75" s="2" t="s">
        <v>37</v>
      </c>
      <c r="Z75" s="2">
        <f>AVERAGE(R73:AA73)</f>
        <v>6.4032322765866607E-3</v>
      </c>
      <c r="AA75" s="2">
        <f>_xlfn.STDEV.S(R73:AA73)</f>
        <v>7.9044848119578257E-4</v>
      </c>
      <c r="AB75" s="2" t="s">
        <v>38</v>
      </c>
    </row>
    <row r="76" spans="1:28" x14ac:dyDescent="0.35">
      <c r="A76" s="2" t="s">
        <v>13</v>
      </c>
      <c r="B76" t="s">
        <v>14</v>
      </c>
      <c r="Z76" s="2">
        <f>AVERAGE(R74:AA74)</f>
        <v>1.7222707086988552E-2</v>
      </c>
      <c r="AA76" s="2">
        <f>_xlfn.STDEV.S(R74:AA74)</f>
        <v>7.4492081281776876E-4</v>
      </c>
    </row>
    <row r="77" spans="1:28" x14ac:dyDescent="0.35">
      <c r="A77" s="2" t="s">
        <v>26</v>
      </c>
      <c r="B77">
        <v>17573</v>
      </c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</row>
    <row r="78" spans="1:28" x14ac:dyDescent="0.35">
      <c r="A78" t="s">
        <v>16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Q78" s="2" t="s">
        <v>13</v>
      </c>
      <c r="R78" t="s">
        <v>14</v>
      </c>
    </row>
    <row r="79" spans="1:28" x14ac:dyDescent="0.35">
      <c r="A79" t="s">
        <v>17</v>
      </c>
      <c r="B79">
        <v>11339</v>
      </c>
      <c r="C79">
        <v>11791</v>
      </c>
      <c r="D79">
        <v>11774</v>
      </c>
      <c r="E79">
        <v>12251</v>
      </c>
      <c r="F79">
        <v>13028</v>
      </c>
      <c r="G79">
        <v>13221</v>
      </c>
      <c r="H79">
        <v>13204</v>
      </c>
      <c r="I79">
        <v>13985</v>
      </c>
      <c r="J79">
        <v>13899</v>
      </c>
      <c r="K79">
        <v>13953</v>
      </c>
      <c r="L79">
        <f>SUM(B79:K79)</f>
        <v>128445</v>
      </c>
      <c r="Q79" s="5" t="s">
        <v>175</v>
      </c>
    </row>
    <row r="80" spans="1:28" x14ac:dyDescent="0.35">
      <c r="A80" t="s">
        <v>18</v>
      </c>
      <c r="B80">
        <v>100</v>
      </c>
      <c r="C80">
        <v>100</v>
      </c>
      <c r="D80">
        <v>100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f>SUM(B80:K80)</f>
        <v>1000</v>
      </c>
      <c r="Q80" t="s">
        <v>16</v>
      </c>
      <c r="R80">
        <v>1</v>
      </c>
      <c r="S80">
        <v>2</v>
      </c>
      <c r="T80">
        <v>3</v>
      </c>
      <c r="U80">
        <v>4</v>
      </c>
      <c r="V80">
        <v>5</v>
      </c>
      <c r="W80">
        <v>6</v>
      </c>
      <c r="X80">
        <v>7</v>
      </c>
      <c r="Y80">
        <v>8</v>
      </c>
      <c r="Z80">
        <v>9</v>
      </c>
      <c r="AA80">
        <v>10</v>
      </c>
    </row>
    <row r="81" spans="1:28" x14ac:dyDescent="0.35">
      <c r="A81" t="s">
        <v>19</v>
      </c>
      <c r="B81">
        <v>221</v>
      </c>
      <c r="C81">
        <v>202</v>
      </c>
      <c r="D81">
        <v>215</v>
      </c>
      <c r="E81">
        <v>235</v>
      </c>
      <c r="F81">
        <v>237</v>
      </c>
      <c r="G81">
        <v>257</v>
      </c>
      <c r="H81">
        <v>230</v>
      </c>
      <c r="I81">
        <v>268</v>
      </c>
      <c r="J81">
        <v>249</v>
      </c>
      <c r="K81">
        <v>257</v>
      </c>
      <c r="L81">
        <f>SUM(B81:K81)</f>
        <v>2371</v>
      </c>
      <c r="Q81" t="s">
        <v>17</v>
      </c>
      <c r="AB81">
        <f>SUM(R81:AA81)</f>
        <v>0</v>
      </c>
    </row>
    <row r="82" spans="1:28" x14ac:dyDescent="0.35">
      <c r="A82" s="2" t="s">
        <v>8</v>
      </c>
      <c r="B82">
        <f>B80/B79</f>
        <v>8.8191198518387873E-3</v>
      </c>
      <c r="C82">
        <f t="shared" ref="C82:L82" si="34">C80/C79</f>
        <v>8.481044864727335E-3</v>
      </c>
      <c r="D82">
        <f t="shared" si="34"/>
        <v>8.4932903006624764E-3</v>
      </c>
      <c r="E82">
        <f t="shared" si="34"/>
        <v>8.1625989715125302E-3</v>
      </c>
      <c r="F82">
        <f t="shared" si="34"/>
        <v>7.6757752533005838E-3</v>
      </c>
      <c r="G82">
        <f t="shared" si="34"/>
        <v>7.5637243778836696E-3</v>
      </c>
      <c r="H82">
        <f t="shared" si="34"/>
        <v>7.5734625870948194E-3</v>
      </c>
      <c r="I82">
        <f t="shared" si="34"/>
        <v>7.1505184125849122E-3</v>
      </c>
      <c r="J82">
        <f t="shared" si="34"/>
        <v>7.1947622131088565E-3</v>
      </c>
      <c r="K82">
        <f t="shared" si="34"/>
        <v>7.1669175087794744E-3</v>
      </c>
      <c r="L82">
        <f t="shared" si="34"/>
        <v>7.7854334540075516E-3</v>
      </c>
      <c r="Q82" s="24" t="s">
        <v>199</v>
      </c>
      <c r="AB82">
        <f>SUM(R82:AA82)</f>
        <v>0</v>
      </c>
    </row>
    <row r="83" spans="1:28" x14ac:dyDescent="0.35">
      <c r="A83" s="2" t="s">
        <v>9</v>
      </c>
      <c r="B83">
        <f>B81/B79</f>
        <v>1.9490254872563718E-2</v>
      </c>
      <c r="C83">
        <f t="shared" ref="C83:L83" si="35">C81/C79</f>
        <v>1.7131710626749216E-2</v>
      </c>
      <c r="D83">
        <f t="shared" si="35"/>
        <v>1.8260574146424326E-2</v>
      </c>
      <c r="E83">
        <f t="shared" si="35"/>
        <v>1.9182107583054445E-2</v>
      </c>
      <c r="F83">
        <f t="shared" si="35"/>
        <v>1.8191587350322381E-2</v>
      </c>
      <c r="G83">
        <f t="shared" si="35"/>
        <v>1.9438771651161032E-2</v>
      </c>
      <c r="H83">
        <f t="shared" si="35"/>
        <v>1.7418963950318084E-2</v>
      </c>
      <c r="I83">
        <f t="shared" si="35"/>
        <v>1.9163389345727564E-2</v>
      </c>
      <c r="J83">
        <f t="shared" si="35"/>
        <v>1.7914957910641054E-2</v>
      </c>
      <c r="K83">
        <f t="shared" si="35"/>
        <v>1.8418977997563247E-2</v>
      </c>
      <c r="L83">
        <f t="shared" si="35"/>
        <v>1.8459262719451905E-2</v>
      </c>
      <c r="Q83" t="s">
        <v>19</v>
      </c>
      <c r="R83">
        <v>500</v>
      </c>
      <c r="S83">
        <v>500</v>
      </c>
      <c r="T83">
        <v>500</v>
      </c>
      <c r="U83">
        <v>500</v>
      </c>
      <c r="V83">
        <v>500</v>
      </c>
      <c r="W83">
        <v>500</v>
      </c>
      <c r="X83">
        <v>500</v>
      </c>
      <c r="Y83">
        <v>500</v>
      </c>
      <c r="Z83">
        <v>500</v>
      </c>
      <c r="AA83">
        <v>500</v>
      </c>
      <c r="AB83">
        <f>SUM(R83:AA83)</f>
        <v>5000</v>
      </c>
    </row>
    <row r="84" spans="1:28" x14ac:dyDescent="0.35">
      <c r="L84" s="2">
        <f>AVERAGE(B82:K82)</f>
        <v>7.8281214341493453E-3</v>
      </c>
      <c r="M84" s="2">
        <f>_xlfn.STDEV.S(B82:K82)</f>
        <v>6.1627540680001371E-4</v>
      </c>
      <c r="Q84" s="5" t="s">
        <v>214</v>
      </c>
      <c r="R84" t="e">
        <f t="shared" ref="R84:AB84" si="36">R82/R81</f>
        <v>#DIV/0!</v>
      </c>
      <c r="S84" t="e">
        <f t="shared" si="36"/>
        <v>#DIV/0!</v>
      </c>
      <c r="T84" t="e">
        <f t="shared" si="36"/>
        <v>#DIV/0!</v>
      </c>
      <c r="U84" t="e">
        <f t="shared" si="36"/>
        <v>#DIV/0!</v>
      </c>
      <c r="V84" t="e">
        <f t="shared" si="36"/>
        <v>#DIV/0!</v>
      </c>
      <c r="W84" t="e">
        <f t="shared" si="36"/>
        <v>#DIV/0!</v>
      </c>
      <c r="X84" t="e">
        <f t="shared" si="36"/>
        <v>#DIV/0!</v>
      </c>
      <c r="Y84" t="e">
        <f t="shared" si="36"/>
        <v>#DIV/0!</v>
      </c>
      <c r="Z84" t="e">
        <f t="shared" si="36"/>
        <v>#DIV/0!</v>
      </c>
      <c r="AA84" t="e">
        <f t="shared" si="36"/>
        <v>#DIV/0!</v>
      </c>
      <c r="AB84" t="e">
        <f t="shared" si="36"/>
        <v>#DIV/0!</v>
      </c>
    </row>
    <row r="85" spans="1:28" x14ac:dyDescent="0.35">
      <c r="L85" s="2">
        <f>AVERAGE(B83:K83)</f>
        <v>1.8461129543452505E-2</v>
      </c>
      <c r="M85" s="2">
        <f>_xlfn.STDEV.S(B83:K83)</f>
        <v>8.3628016592844504E-4</v>
      </c>
      <c r="Q85" s="2" t="s">
        <v>9</v>
      </c>
      <c r="R85" t="e">
        <f t="shared" ref="R85:AB85" si="37">R83/R81</f>
        <v>#DIV/0!</v>
      </c>
      <c r="S85" t="e">
        <f t="shared" si="37"/>
        <v>#DIV/0!</v>
      </c>
      <c r="T85" t="e">
        <f t="shared" si="37"/>
        <v>#DIV/0!</v>
      </c>
      <c r="U85" t="e">
        <f t="shared" si="37"/>
        <v>#DIV/0!</v>
      </c>
      <c r="V85" t="e">
        <f t="shared" si="37"/>
        <v>#DIV/0!</v>
      </c>
      <c r="W85" t="e">
        <f t="shared" si="37"/>
        <v>#DIV/0!</v>
      </c>
      <c r="X85" t="e">
        <f t="shared" si="37"/>
        <v>#DIV/0!</v>
      </c>
      <c r="Y85" t="e">
        <f t="shared" si="37"/>
        <v>#DIV/0!</v>
      </c>
      <c r="Z85" t="e">
        <f t="shared" si="37"/>
        <v>#DIV/0!</v>
      </c>
      <c r="AA85" t="e">
        <f t="shared" si="37"/>
        <v>#DIV/0!</v>
      </c>
      <c r="AB85" t="e">
        <f t="shared" si="37"/>
        <v>#DIV/0!</v>
      </c>
    </row>
    <row r="86" spans="1:28" x14ac:dyDescent="0.35">
      <c r="A86" s="2" t="s">
        <v>13</v>
      </c>
      <c r="B86" t="s">
        <v>14</v>
      </c>
      <c r="Y86" s="2" t="s">
        <v>37</v>
      </c>
      <c r="Z86" s="2" t="e">
        <f>AVERAGE(R84:AA84)</f>
        <v>#DIV/0!</v>
      </c>
      <c r="AA86" s="2" t="e">
        <f>_xlfn.STDEV.S(R84:AA84)</f>
        <v>#DIV/0!</v>
      </c>
      <c r="AB86" s="2" t="s">
        <v>38</v>
      </c>
    </row>
    <row r="87" spans="1:28" x14ac:dyDescent="0.35">
      <c r="A87" s="2" t="s">
        <v>27</v>
      </c>
      <c r="B87">
        <v>17573</v>
      </c>
      <c r="Z87" s="2" t="e">
        <f>AVERAGE(R85:AA85)</f>
        <v>#DIV/0!</v>
      </c>
      <c r="AA87" s="2" t="e">
        <f>_xlfn.STDEV.S(R85:AA85)</f>
        <v>#DIV/0!</v>
      </c>
    </row>
    <row r="88" spans="1:28" x14ac:dyDescent="0.35">
      <c r="A88" t="s">
        <v>16</v>
      </c>
      <c r="B88">
        <v>1</v>
      </c>
      <c r="C88">
        <v>2</v>
      </c>
      <c r="D88">
        <v>3</v>
      </c>
      <c r="E88">
        <v>4</v>
      </c>
      <c r="F88">
        <v>5</v>
      </c>
      <c r="G88">
        <v>6</v>
      </c>
      <c r="H88">
        <v>7</v>
      </c>
      <c r="I88">
        <v>8</v>
      </c>
      <c r="J88">
        <v>9</v>
      </c>
      <c r="K88">
        <v>10</v>
      </c>
      <c r="Q88" s="2" t="s">
        <v>13</v>
      </c>
      <c r="R88" t="s">
        <v>14</v>
      </c>
    </row>
    <row r="89" spans="1:28" x14ac:dyDescent="0.35">
      <c r="A89" t="s">
        <v>17</v>
      </c>
      <c r="B89">
        <v>8495</v>
      </c>
      <c r="C89">
        <v>8920</v>
      </c>
      <c r="D89">
        <v>9078</v>
      </c>
      <c r="E89">
        <v>9182</v>
      </c>
      <c r="F89">
        <v>9481</v>
      </c>
      <c r="G89">
        <v>9516</v>
      </c>
      <c r="H89">
        <v>9710</v>
      </c>
      <c r="I89">
        <v>10013</v>
      </c>
      <c r="J89">
        <v>10389</v>
      </c>
      <c r="K89">
        <v>11369</v>
      </c>
      <c r="L89">
        <f>SUM(B89:K89)</f>
        <v>96153</v>
      </c>
      <c r="Q89" s="5" t="s">
        <v>219</v>
      </c>
    </row>
    <row r="90" spans="1:28" x14ac:dyDescent="0.35">
      <c r="A90" t="s">
        <v>18</v>
      </c>
      <c r="L90">
        <f>SUM(B90:K90)</f>
        <v>0</v>
      </c>
      <c r="Q90" t="s">
        <v>16</v>
      </c>
      <c r="R90">
        <v>1</v>
      </c>
      <c r="S90">
        <v>2</v>
      </c>
      <c r="T90">
        <v>3</v>
      </c>
      <c r="U90">
        <v>4</v>
      </c>
      <c r="V90">
        <v>5</v>
      </c>
      <c r="W90">
        <v>6</v>
      </c>
      <c r="X90">
        <v>7</v>
      </c>
      <c r="Y90">
        <v>8</v>
      </c>
      <c r="Z90">
        <v>9</v>
      </c>
      <c r="AA90">
        <v>10</v>
      </c>
    </row>
    <row r="91" spans="1:28" x14ac:dyDescent="0.35">
      <c r="A91" t="s">
        <v>19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f>SUM(B91:K91)</f>
        <v>1000</v>
      </c>
      <c r="Q91" t="s">
        <v>17</v>
      </c>
      <c r="R91">
        <v>51411</v>
      </c>
      <c r="S91">
        <v>51753</v>
      </c>
      <c r="T91">
        <v>53343</v>
      </c>
      <c r="U91">
        <v>53422</v>
      </c>
      <c r="V91">
        <v>52433</v>
      </c>
      <c r="W91">
        <v>54413</v>
      </c>
      <c r="X91">
        <v>55488</v>
      </c>
      <c r="Y91">
        <v>54681</v>
      </c>
      <c r="Z91">
        <v>57151</v>
      </c>
      <c r="AA91">
        <v>56654</v>
      </c>
      <c r="AB91">
        <f>SUM(R91:AA91)</f>
        <v>540749</v>
      </c>
    </row>
    <row r="92" spans="1:28" x14ac:dyDescent="0.35">
      <c r="A92" s="2" t="s">
        <v>8</v>
      </c>
      <c r="B92">
        <f>B90/B89</f>
        <v>0</v>
      </c>
      <c r="C92">
        <f t="shared" ref="C92:L92" si="38">C90/C89</f>
        <v>0</v>
      </c>
      <c r="D92">
        <f t="shared" si="38"/>
        <v>0</v>
      </c>
      <c r="E92">
        <f t="shared" si="38"/>
        <v>0</v>
      </c>
      <c r="F92">
        <f t="shared" si="38"/>
        <v>0</v>
      </c>
      <c r="G92">
        <f t="shared" si="38"/>
        <v>0</v>
      </c>
      <c r="H92">
        <f t="shared" si="38"/>
        <v>0</v>
      </c>
      <c r="I92">
        <f t="shared" si="38"/>
        <v>0</v>
      </c>
      <c r="J92">
        <f t="shared" si="38"/>
        <v>0</v>
      </c>
      <c r="K92">
        <f t="shared" si="38"/>
        <v>0</v>
      </c>
      <c r="L92">
        <f t="shared" si="38"/>
        <v>0</v>
      </c>
      <c r="Q92" s="24" t="s">
        <v>199</v>
      </c>
      <c r="AB92">
        <f>SUM(R92:AA92)</f>
        <v>0</v>
      </c>
    </row>
    <row r="93" spans="1:28" x14ac:dyDescent="0.35">
      <c r="A93" s="2" t="s">
        <v>9</v>
      </c>
      <c r="B93">
        <f>B91/B89</f>
        <v>1.1771630370806356E-2</v>
      </c>
      <c r="C93">
        <f t="shared" ref="C93:L93" si="39">C91/C89</f>
        <v>1.1210762331838564E-2</v>
      </c>
      <c r="D93">
        <f t="shared" si="39"/>
        <v>1.1015642211940957E-2</v>
      </c>
      <c r="E93">
        <f t="shared" si="39"/>
        <v>1.0890873448050533E-2</v>
      </c>
      <c r="F93">
        <f t="shared" si="39"/>
        <v>1.0547410610695074E-2</v>
      </c>
      <c r="G93">
        <f t="shared" si="39"/>
        <v>1.0508617065994116E-2</v>
      </c>
      <c r="H93">
        <f t="shared" si="39"/>
        <v>1.0298661174047374E-2</v>
      </c>
      <c r="I93">
        <f t="shared" si="39"/>
        <v>9.9870168780585231E-3</v>
      </c>
      <c r="J93">
        <f t="shared" si="39"/>
        <v>9.6255655019732416E-3</v>
      </c>
      <c r="K93">
        <f t="shared" si="39"/>
        <v>8.7958483595742803E-3</v>
      </c>
      <c r="L93">
        <f t="shared" si="39"/>
        <v>1.0400091520805383E-2</v>
      </c>
      <c r="Q93" t="s">
        <v>19</v>
      </c>
      <c r="R93">
        <v>500</v>
      </c>
      <c r="S93">
        <v>500</v>
      </c>
      <c r="T93">
        <v>500</v>
      </c>
      <c r="U93">
        <v>500</v>
      </c>
      <c r="V93">
        <v>500</v>
      </c>
      <c r="W93">
        <v>500</v>
      </c>
      <c r="X93">
        <v>500</v>
      </c>
      <c r="Y93">
        <v>500</v>
      </c>
      <c r="Z93">
        <v>500</v>
      </c>
      <c r="AA93">
        <v>500</v>
      </c>
      <c r="AB93">
        <f>SUM(R93:AA93)</f>
        <v>5000</v>
      </c>
    </row>
    <row r="94" spans="1:28" x14ac:dyDescent="0.35">
      <c r="L94" s="2">
        <f>AVERAGE(B92:K92)</f>
        <v>0</v>
      </c>
      <c r="M94" s="2">
        <f>_xlfn.STDEV.S(B92:K92)</f>
        <v>0</v>
      </c>
      <c r="Q94" s="5" t="s">
        <v>214</v>
      </c>
      <c r="R94">
        <f t="shared" ref="R94:AA94" si="40">R92/R91</f>
        <v>0</v>
      </c>
      <c r="S94">
        <f t="shared" si="40"/>
        <v>0</v>
      </c>
      <c r="T94">
        <f t="shared" si="40"/>
        <v>0</v>
      </c>
      <c r="U94">
        <f t="shared" si="40"/>
        <v>0</v>
      </c>
      <c r="V94">
        <f t="shared" si="40"/>
        <v>0</v>
      </c>
      <c r="W94">
        <f t="shared" si="40"/>
        <v>0</v>
      </c>
      <c r="X94">
        <f t="shared" si="40"/>
        <v>0</v>
      </c>
      <c r="Y94">
        <f t="shared" si="40"/>
        <v>0</v>
      </c>
      <c r="Z94">
        <f t="shared" si="40"/>
        <v>0</v>
      </c>
      <c r="AA94">
        <f t="shared" si="40"/>
        <v>0</v>
      </c>
      <c r="AB94">
        <f t="shared" ref="AB94" si="41">AB92/AB91</f>
        <v>0</v>
      </c>
    </row>
    <row r="95" spans="1:28" x14ac:dyDescent="0.35">
      <c r="L95" s="2">
        <f>AVERAGE(B93:K93)</f>
        <v>1.04652027952979E-2</v>
      </c>
      <c r="M95" s="2">
        <f>_xlfn.STDEV.S(B93:K93)</f>
        <v>8.5006972994139949E-4</v>
      </c>
      <c r="Q95" s="2" t="s">
        <v>9</v>
      </c>
      <c r="R95">
        <f t="shared" ref="R95:AA95" si="42">R93/R91</f>
        <v>9.7255451168037962E-3</v>
      </c>
      <c r="S95">
        <f t="shared" si="42"/>
        <v>9.6612756748401061E-3</v>
      </c>
      <c r="T95">
        <f t="shared" si="42"/>
        <v>9.373301089177586E-3</v>
      </c>
      <c r="U95">
        <f t="shared" si="42"/>
        <v>9.3594399311145229E-3</v>
      </c>
      <c r="V95">
        <f t="shared" si="42"/>
        <v>9.5359792497091526E-3</v>
      </c>
      <c r="W95">
        <f t="shared" si="42"/>
        <v>9.1889805744950655E-3</v>
      </c>
      <c r="X95">
        <f t="shared" si="42"/>
        <v>9.0109573241061135E-3</v>
      </c>
      <c r="Y95">
        <f t="shared" si="42"/>
        <v>9.1439439659113768E-3</v>
      </c>
      <c r="Z95">
        <f t="shared" si="42"/>
        <v>8.7487533026543718E-3</v>
      </c>
      <c r="AA95">
        <f t="shared" si="42"/>
        <v>8.8255021710735345E-3</v>
      </c>
      <c r="AB95">
        <f t="shared" ref="AB95" si="43">AB93/AB91</f>
        <v>9.2464341126844429E-3</v>
      </c>
    </row>
    <row r="96" spans="1:28" x14ac:dyDescent="0.35">
      <c r="Y96" s="2" t="s">
        <v>37</v>
      </c>
      <c r="Z96" s="2">
        <f>AVERAGE(R94:AA94)</f>
        <v>0</v>
      </c>
      <c r="AA96" s="2">
        <f>_xlfn.STDEV.S(R94:AA94)</f>
        <v>0</v>
      </c>
      <c r="AB96" s="2" t="s">
        <v>38</v>
      </c>
    </row>
    <row r="97" spans="1:28" x14ac:dyDescent="0.35">
      <c r="A97" s="2" t="s">
        <v>13</v>
      </c>
      <c r="B97" t="s">
        <v>14</v>
      </c>
      <c r="Z97" s="2">
        <f>AVERAGE(R95:AA95)</f>
        <v>9.2573678399885638E-3</v>
      </c>
      <c r="AA97" s="2">
        <f>_xlfn.STDEV.S(R95:AA95)</f>
        <v>3.3454308615821113E-4</v>
      </c>
    </row>
    <row r="98" spans="1:28" x14ac:dyDescent="0.35">
      <c r="A98" s="2" t="s">
        <v>28</v>
      </c>
      <c r="Q98" s="2" t="s">
        <v>13</v>
      </c>
      <c r="R98" t="s">
        <v>14</v>
      </c>
    </row>
    <row r="99" spans="1:28" x14ac:dyDescent="0.35">
      <c r="A99" t="s">
        <v>16</v>
      </c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  <c r="H99">
        <v>7</v>
      </c>
      <c r="I99">
        <v>8</v>
      </c>
      <c r="J99">
        <v>9</v>
      </c>
      <c r="K99">
        <v>10</v>
      </c>
      <c r="Q99" s="5" t="s">
        <v>220</v>
      </c>
    </row>
    <row r="100" spans="1:28" x14ac:dyDescent="0.35">
      <c r="A100" t="s">
        <v>17</v>
      </c>
      <c r="B100">
        <v>12763</v>
      </c>
      <c r="C100">
        <v>13328</v>
      </c>
      <c r="D100">
        <v>13318</v>
      </c>
      <c r="E100">
        <v>13659</v>
      </c>
      <c r="F100">
        <v>14123</v>
      </c>
      <c r="G100">
        <v>14041</v>
      </c>
      <c r="H100">
        <v>15069</v>
      </c>
      <c r="I100">
        <v>13270</v>
      </c>
      <c r="J100">
        <v>14957</v>
      </c>
      <c r="K100">
        <v>17740</v>
      </c>
      <c r="L100">
        <f>SUM(B100:K100)</f>
        <v>142268</v>
      </c>
      <c r="Q100" t="s">
        <v>16</v>
      </c>
      <c r="R100">
        <v>1</v>
      </c>
      <c r="S100">
        <v>2</v>
      </c>
      <c r="T100">
        <v>3</v>
      </c>
      <c r="U100">
        <v>4</v>
      </c>
      <c r="V100">
        <v>5</v>
      </c>
      <c r="W100">
        <v>6</v>
      </c>
      <c r="X100">
        <v>7</v>
      </c>
      <c r="Y100">
        <v>8</v>
      </c>
      <c r="Z100">
        <v>9</v>
      </c>
      <c r="AA100">
        <v>10</v>
      </c>
    </row>
    <row r="101" spans="1:28" x14ac:dyDescent="0.35">
      <c r="A101" t="s">
        <v>18</v>
      </c>
      <c r="L101">
        <f>SUM(B101:K101)</f>
        <v>0</v>
      </c>
      <c r="Q101" t="s">
        <v>17</v>
      </c>
      <c r="R101">
        <v>47036</v>
      </c>
      <c r="S101">
        <v>47942</v>
      </c>
      <c r="T101">
        <v>46918</v>
      </c>
      <c r="U101">
        <v>47396</v>
      </c>
      <c r="V101">
        <v>47341</v>
      </c>
      <c r="W101">
        <v>49666</v>
      </c>
      <c r="X101">
        <v>49761</v>
      </c>
      <c r="Y101">
        <v>50015</v>
      </c>
      <c r="Z101">
        <v>49748</v>
      </c>
      <c r="AA101">
        <v>52573</v>
      </c>
      <c r="AB101">
        <f>SUM(R101:AA101)</f>
        <v>488396</v>
      </c>
    </row>
    <row r="102" spans="1:28" x14ac:dyDescent="0.35">
      <c r="A102" t="s">
        <v>19</v>
      </c>
      <c r="B102">
        <v>100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f>SUM(B102:K102)</f>
        <v>1000</v>
      </c>
      <c r="Q102" s="24" t="s">
        <v>199</v>
      </c>
      <c r="AB102">
        <f>SUM(R102:AA102)</f>
        <v>0</v>
      </c>
    </row>
    <row r="103" spans="1:28" x14ac:dyDescent="0.35">
      <c r="A103" s="2" t="s">
        <v>8</v>
      </c>
      <c r="B103">
        <f>B101/B100</f>
        <v>0</v>
      </c>
      <c r="C103">
        <f t="shared" ref="C103:L103" si="44">C101/C100</f>
        <v>0</v>
      </c>
      <c r="D103">
        <f t="shared" si="44"/>
        <v>0</v>
      </c>
      <c r="E103">
        <f t="shared" si="44"/>
        <v>0</v>
      </c>
      <c r="F103">
        <f t="shared" si="44"/>
        <v>0</v>
      </c>
      <c r="G103">
        <f t="shared" si="44"/>
        <v>0</v>
      </c>
      <c r="H103">
        <f t="shared" si="44"/>
        <v>0</v>
      </c>
      <c r="I103">
        <f t="shared" si="44"/>
        <v>0</v>
      </c>
      <c r="J103">
        <f t="shared" si="44"/>
        <v>0</v>
      </c>
      <c r="K103">
        <f t="shared" si="44"/>
        <v>0</v>
      </c>
      <c r="L103">
        <f t="shared" si="44"/>
        <v>0</v>
      </c>
      <c r="Q103" t="s">
        <v>19</v>
      </c>
      <c r="R103">
        <v>500</v>
      </c>
      <c r="S103">
        <v>500</v>
      </c>
      <c r="T103">
        <v>500</v>
      </c>
      <c r="U103">
        <v>500</v>
      </c>
      <c r="V103">
        <v>500</v>
      </c>
      <c r="W103">
        <v>500</v>
      </c>
      <c r="X103">
        <v>500</v>
      </c>
      <c r="Y103">
        <v>500</v>
      </c>
      <c r="Z103">
        <v>500</v>
      </c>
      <c r="AA103">
        <v>500</v>
      </c>
      <c r="AB103">
        <f>SUM(R103:AA103)</f>
        <v>5000</v>
      </c>
    </row>
    <row r="104" spans="1:28" x14ac:dyDescent="0.35">
      <c r="A104" s="2" t="s">
        <v>9</v>
      </c>
      <c r="B104">
        <f>B102/B100</f>
        <v>7.8351484760636209E-3</v>
      </c>
      <c r="C104">
        <f t="shared" ref="C104:L104" si="45">C102/C100</f>
        <v>7.5030012004801919E-3</v>
      </c>
      <c r="D104">
        <f t="shared" si="45"/>
        <v>7.5086349301696949E-3</v>
      </c>
      <c r="E104">
        <f t="shared" si="45"/>
        <v>7.321180174244088E-3</v>
      </c>
      <c r="F104">
        <f t="shared" si="45"/>
        <v>7.0806485874106064E-3</v>
      </c>
      <c r="G104">
        <f t="shared" si="45"/>
        <v>7.1219998575600026E-3</v>
      </c>
      <c r="H104">
        <f t="shared" si="45"/>
        <v>6.6361404207313027E-3</v>
      </c>
      <c r="I104">
        <f t="shared" si="45"/>
        <v>7.5357950263752827E-3</v>
      </c>
      <c r="J104">
        <f t="shared" si="45"/>
        <v>6.6858327204653342E-3</v>
      </c>
      <c r="K104">
        <f t="shared" si="45"/>
        <v>5.6369785794813977E-3</v>
      </c>
      <c r="L104">
        <f t="shared" si="45"/>
        <v>7.0289875446340709E-3</v>
      </c>
      <c r="Q104" s="5" t="s">
        <v>214</v>
      </c>
      <c r="R104">
        <f t="shared" ref="R104:AA104" si="46">R102/R101</f>
        <v>0</v>
      </c>
      <c r="S104">
        <f t="shared" si="46"/>
        <v>0</v>
      </c>
      <c r="T104">
        <f t="shared" si="46"/>
        <v>0</v>
      </c>
      <c r="U104">
        <f t="shared" si="46"/>
        <v>0</v>
      </c>
      <c r="V104">
        <f t="shared" si="46"/>
        <v>0</v>
      </c>
      <c r="W104">
        <f t="shared" si="46"/>
        <v>0</v>
      </c>
      <c r="X104">
        <f t="shared" si="46"/>
        <v>0</v>
      </c>
      <c r="Y104">
        <f t="shared" si="46"/>
        <v>0</v>
      </c>
      <c r="Z104">
        <f t="shared" si="46"/>
        <v>0</v>
      </c>
      <c r="AA104">
        <f t="shared" si="46"/>
        <v>0</v>
      </c>
      <c r="AB104">
        <f t="shared" ref="AB104" si="47">AB102/AB101</f>
        <v>0</v>
      </c>
    </row>
    <row r="105" spans="1:28" x14ac:dyDescent="0.35">
      <c r="L105" s="2">
        <f>AVERAGE(B103:K103)</f>
        <v>0</v>
      </c>
      <c r="M105" s="2">
        <f>_xlfn.STDEV.S(B103:K103)</f>
        <v>0</v>
      </c>
      <c r="Q105" s="2" t="s">
        <v>9</v>
      </c>
      <c r="R105">
        <f t="shared" ref="R105:AA105" si="48">R103/R101</f>
        <v>1.0630155625478357E-2</v>
      </c>
      <c r="S105">
        <f t="shared" si="48"/>
        <v>1.0429268699678779E-2</v>
      </c>
      <c r="T105">
        <f t="shared" si="48"/>
        <v>1.0656890745556077E-2</v>
      </c>
      <c r="U105">
        <f t="shared" si="48"/>
        <v>1.0549413452612035E-2</v>
      </c>
      <c r="V105">
        <f t="shared" si="48"/>
        <v>1.0561669588728586E-2</v>
      </c>
      <c r="W105">
        <f t="shared" si="48"/>
        <v>1.0067249224821809E-2</v>
      </c>
      <c r="X105">
        <f t="shared" si="48"/>
        <v>1.0048029581399087E-2</v>
      </c>
      <c r="Y105">
        <f t="shared" si="48"/>
        <v>9.997000899730081E-3</v>
      </c>
      <c r="Z105">
        <f t="shared" si="48"/>
        <v>1.0050655302725737E-2</v>
      </c>
      <c r="AA105">
        <f t="shared" si="48"/>
        <v>9.5105852814182188E-3</v>
      </c>
      <c r="AB105">
        <f t="shared" ref="AB105" si="49">AB103/AB101</f>
        <v>1.0237594083489628E-2</v>
      </c>
    </row>
    <row r="106" spans="1:28" x14ac:dyDescent="0.35">
      <c r="L106" s="2">
        <f>AVERAGE(B104:K104)</f>
        <v>7.0865359972981518E-3</v>
      </c>
      <c r="M106" s="2">
        <f>_xlfn.STDEV.S(B104:K104)</f>
        <v>6.3550953563272267E-4</v>
      </c>
      <c r="Y106" s="2" t="s">
        <v>37</v>
      </c>
      <c r="Z106" s="2">
        <f>AVERAGE(R104:AA104)</f>
        <v>0</v>
      </c>
      <c r="AA106" s="2">
        <f>_xlfn.STDEV.S(R104:AA104)</f>
        <v>0</v>
      </c>
      <c r="AB106" s="2" t="s">
        <v>38</v>
      </c>
    </row>
    <row r="107" spans="1:28" x14ac:dyDescent="0.35">
      <c r="Z107" s="2">
        <f>AVERAGE(R105:AA105)</f>
        <v>1.0250091840214878E-2</v>
      </c>
      <c r="AA107" s="2">
        <f>_xlfn.STDEV.S(R105:AA105)</f>
        <v>3.7322510095201631E-4</v>
      </c>
    </row>
    <row r="108" spans="1:28" x14ac:dyDescent="0.35">
      <c r="A108" s="2" t="s">
        <v>13</v>
      </c>
      <c r="B108" t="s">
        <v>14</v>
      </c>
      <c r="Q108" s="2" t="s">
        <v>13</v>
      </c>
      <c r="R108" t="s">
        <v>14</v>
      </c>
    </row>
    <row r="109" spans="1:28" x14ac:dyDescent="0.35">
      <c r="A109" s="2" t="s">
        <v>29</v>
      </c>
      <c r="Q109" s="5" t="s">
        <v>207</v>
      </c>
    </row>
    <row r="110" spans="1:28" x14ac:dyDescent="0.35">
      <c r="A110" t="s">
        <v>16</v>
      </c>
      <c r="B110">
        <v>1</v>
      </c>
      <c r="C110">
        <v>2</v>
      </c>
      <c r="D110">
        <v>3</v>
      </c>
      <c r="E110">
        <v>4</v>
      </c>
      <c r="F110">
        <v>5</v>
      </c>
      <c r="G110">
        <v>6</v>
      </c>
      <c r="H110">
        <v>7</v>
      </c>
      <c r="I110">
        <v>8</v>
      </c>
      <c r="J110">
        <v>9</v>
      </c>
      <c r="K110">
        <v>10</v>
      </c>
      <c r="Q110" t="s">
        <v>16</v>
      </c>
      <c r="R110">
        <v>1</v>
      </c>
      <c r="S110">
        <v>2</v>
      </c>
      <c r="T110">
        <v>3</v>
      </c>
      <c r="U110">
        <v>4</v>
      </c>
      <c r="V110">
        <v>5</v>
      </c>
      <c r="W110">
        <v>6</v>
      </c>
      <c r="X110">
        <v>7</v>
      </c>
      <c r="Y110">
        <v>8</v>
      </c>
      <c r="Z110">
        <v>9</v>
      </c>
      <c r="AA110">
        <v>10</v>
      </c>
    </row>
    <row r="111" spans="1:28" x14ac:dyDescent="0.35">
      <c r="A111" t="s">
        <v>17</v>
      </c>
      <c r="B111">
        <v>15090</v>
      </c>
      <c r="C111">
        <v>17076</v>
      </c>
      <c r="D111">
        <v>17922</v>
      </c>
      <c r="E111">
        <v>17914</v>
      </c>
      <c r="F111">
        <v>18132</v>
      </c>
      <c r="G111">
        <v>17948</v>
      </c>
      <c r="H111">
        <v>14269</v>
      </c>
      <c r="I111">
        <v>18228</v>
      </c>
      <c r="J111">
        <v>21475</v>
      </c>
      <c r="K111">
        <v>21649</v>
      </c>
      <c r="L111">
        <f>SUM(B111:K111)</f>
        <v>179703</v>
      </c>
      <c r="Q111" t="s">
        <v>17</v>
      </c>
      <c r="R111">
        <v>126392</v>
      </c>
      <c r="S111">
        <v>129924</v>
      </c>
      <c r="T111">
        <v>132975</v>
      </c>
      <c r="U111">
        <v>129749</v>
      </c>
      <c r="V111">
        <v>134541</v>
      </c>
      <c r="W111">
        <v>131480</v>
      </c>
      <c r="X111">
        <v>135398</v>
      </c>
      <c r="Y111">
        <v>140745</v>
      </c>
      <c r="Z111">
        <v>137423</v>
      </c>
      <c r="AA111">
        <v>140838</v>
      </c>
      <c r="AB111">
        <f>SUM(R111:AA111)</f>
        <v>1339465</v>
      </c>
    </row>
    <row r="112" spans="1:28" x14ac:dyDescent="0.35">
      <c r="A112" t="s">
        <v>18</v>
      </c>
      <c r="L112">
        <f>SUM(B112:K112)</f>
        <v>0</v>
      </c>
      <c r="Q112" s="24" t="s">
        <v>199</v>
      </c>
      <c r="R112">
        <v>500</v>
      </c>
      <c r="S112">
        <v>500</v>
      </c>
      <c r="T112">
        <v>500</v>
      </c>
      <c r="U112">
        <v>500</v>
      </c>
      <c r="V112">
        <v>500</v>
      </c>
      <c r="W112">
        <v>500</v>
      </c>
      <c r="X112">
        <v>500</v>
      </c>
      <c r="Y112">
        <v>500</v>
      </c>
      <c r="Z112">
        <v>500</v>
      </c>
      <c r="AA112">
        <v>500</v>
      </c>
      <c r="AB112">
        <f>SUM(R112:AA112)</f>
        <v>5000</v>
      </c>
    </row>
    <row r="113" spans="1:28" x14ac:dyDescent="0.35">
      <c r="A113" t="s">
        <v>19</v>
      </c>
      <c r="B113">
        <v>100</v>
      </c>
      <c r="C113">
        <v>100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f>SUM(B113:K113)</f>
        <v>1000</v>
      </c>
      <c r="Q113" t="s">
        <v>19</v>
      </c>
      <c r="R113">
        <v>1563</v>
      </c>
      <c r="S113">
        <v>1685</v>
      </c>
      <c r="T113">
        <v>1616</v>
      </c>
      <c r="U113">
        <v>1610</v>
      </c>
      <c r="V113">
        <v>1711</v>
      </c>
      <c r="W113">
        <v>1704</v>
      </c>
      <c r="X113">
        <v>1648</v>
      </c>
      <c r="Y113">
        <v>1748</v>
      </c>
      <c r="Z113">
        <v>1682</v>
      </c>
      <c r="AA113">
        <v>1695</v>
      </c>
      <c r="AB113">
        <f>SUM(R113:AA113)</f>
        <v>16662</v>
      </c>
    </row>
    <row r="114" spans="1:28" x14ac:dyDescent="0.35">
      <c r="A114" s="2" t="s">
        <v>8</v>
      </c>
      <c r="B114">
        <f>B112/B111</f>
        <v>0</v>
      </c>
      <c r="C114">
        <f t="shared" ref="C114:L114" si="50">C112/C111</f>
        <v>0</v>
      </c>
      <c r="D114">
        <f t="shared" si="50"/>
        <v>0</v>
      </c>
      <c r="E114">
        <f t="shared" si="50"/>
        <v>0</v>
      </c>
      <c r="F114">
        <f t="shared" si="50"/>
        <v>0</v>
      </c>
      <c r="G114">
        <f t="shared" si="50"/>
        <v>0</v>
      </c>
      <c r="H114">
        <f t="shared" si="50"/>
        <v>0</v>
      </c>
      <c r="I114">
        <f t="shared" si="50"/>
        <v>0</v>
      </c>
      <c r="J114">
        <f t="shared" si="50"/>
        <v>0</v>
      </c>
      <c r="K114">
        <f t="shared" si="50"/>
        <v>0</v>
      </c>
      <c r="L114">
        <f t="shared" si="50"/>
        <v>0</v>
      </c>
      <c r="Q114" s="5" t="s">
        <v>214</v>
      </c>
      <c r="R114">
        <f t="shared" ref="R114:AB114" si="51">R112/R111</f>
        <v>3.9559465788973989E-3</v>
      </c>
      <c r="S114">
        <f t="shared" si="51"/>
        <v>3.8484036821526432E-3</v>
      </c>
      <c r="T114">
        <f t="shared" si="51"/>
        <v>3.7601052829479226E-3</v>
      </c>
      <c r="U114">
        <f t="shared" si="51"/>
        <v>3.8535942473545077E-3</v>
      </c>
      <c r="V114">
        <f t="shared" si="51"/>
        <v>3.7163392571781095E-3</v>
      </c>
      <c r="W114">
        <f t="shared" si="51"/>
        <v>3.8028597505324006E-3</v>
      </c>
      <c r="X114">
        <f t="shared" si="51"/>
        <v>3.6928167328911803E-3</v>
      </c>
      <c r="Y114">
        <f t="shared" si="51"/>
        <v>3.5525240683505631E-3</v>
      </c>
      <c r="Z114">
        <f t="shared" si="51"/>
        <v>3.6384011410025979E-3</v>
      </c>
      <c r="AA114">
        <f t="shared" si="51"/>
        <v>3.5501782189465911E-3</v>
      </c>
      <c r="AB114">
        <f t="shared" si="51"/>
        <v>3.7328336313378848E-3</v>
      </c>
    </row>
    <row r="115" spans="1:28" x14ac:dyDescent="0.35">
      <c r="A115" s="2" t="s">
        <v>9</v>
      </c>
      <c r="B115">
        <f>B113/B111</f>
        <v>6.6269052352551355E-3</v>
      </c>
      <c r="C115">
        <f t="shared" ref="C115:L115" si="52">C113/C111</f>
        <v>5.8561724057156241E-3</v>
      </c>
      <c r="D115">
        <f t="shared" si="52"/>
        <v>5.579734404642339E-3</v>
      </c>
      <c r="E115">
        <f t="shared" si="52"/>
        <v>5.5822261918052922E-3</v>
      </c>
      <c r="F115">
        <f t="shared" si="52"/>
        <v>5.5151114052503858E-3</v>
      </c>
      <c r="G115">
        <f t="shared" si="52"/>
        <v>5.5716514374860712E-3</v>
      </c>
      <c r="H115">
        <f t="shared" si="52"/>
        <v>7.0081995935244237E-3</v>
      </c>
      <c r="I115">
        <f t="shared" si="52"/>
        <v>5.4860653938994955E-3</v>
      </c>
      <c r="J115">
        <f t="shared" si="52"/>
        <v>4.6565774155995342E-3</v>
      </c>
      <c r="K115">
        <f t="shared" si="52"/>
        <v>4.6191510000461915E-3</v>
      </c>
      <c r="L115">
        <f t="shared" si="52"/>
        <v>5.5647373722197179E-3</v>
      </c>
      <c r="Q115" s="2" t="s">
        <v>9</v>
      </c>
      <c r="R115">
        <f t="shared" ref="R115:AB115" si="53">R113/R111</f>
        <v>1.2366289005633267E-2</v>
      </c>
      <c r="S115">
        <f t="shared" si="53"/>
        <v>1.2969120408854408E-2</v>
      </c>
      <c r="T115">
        <f t="shared" si="53"/>
        <v>1.2152660274487685E-2</v>
      </c>
      <c r="U115">
        <f t="shared" si="53"/>
        <v>1.2408573476481515E-2</v>
      </c>
      <c r="V115">
        <f t="shared" si="53"/>
        <v>1.2717312938063489E-2</v>
      </c>
      <c r="W115">
        <f t="shared" si="53"/>
        <v>1.2960146029814421E-2</v>
      </c>
      <c r="X115">
        <f t="shared" si="53"/>
        <v>1.217152395160933E-2</v>
      </c>
      <c r="Y115">
        <f t="shared" si="53"/>
        <v>1.2419624142953568E-2</v>
      </c>
      <c r="Z115">
        <f t="shared" si="53"/>
        <v>1.2239581438332739E-2</v>
      </c>
      <c r="AA115">
        <f t="shared" si="53"/>
        <v>1.2035104162228943E-2</v>
      </c>
      <c r="AB115">
        <f t="shared" si="53"/>
        <v>1.2439294793070368E-2</v>
      </c>
    </row>
    <row r="116" spans="1:28" x14ac:dyDescent="0.35">
      <c r="L116" s="2">
        <f>AVERAGE(B114:K114)</f>
        <v>0</v>
      </c>
      <c r="M116" s="2">
        <f>_xlfn.STDEV.S(B114:K114)</f>
        <v>0</v>
      </c>
      <c r="Y116" s="2" t="s">
        <v>37</v>
      </c>
      <c r="Z116" s="2">
        <f>AVERAGE(R114:AA114)</f>
        <v>3.7371168960253914E-3</v>
      </c>
      <c r="AA116" s="2">
        <f>_xlfn.STDEV.S(R114:AA114)</f>
        <v>1.3327012549019005E-4</v>
      </c>
      <c r="AB116" s="2" t="s">
        <v>38</v>
      </c>
    </row>
    <row r="117" spans="1:28" x14ac:dyDescent="0.35">
      <c r="L117" s="2">
        <f>AVERAGE(B115:K115)</f>
        <v>5.6501794483224494E-3</v>
      </c>
      <c r="M117" s="2">
        <f>_xlfn.STDEV.S(B115:K115)</f>
        <v>7.4175717302228173E-4</v>
      </c>
      <c r="Z117" s="2">
        <f>AVERAGE(R115:AA115)</f>
        <v>1.2443993582845935E-2</v>
      </c>
      <c r="AA117" s="2">
        <f>_xlfn.STDEV.S(R115:AA115)</f>
        <v>3.3213971898038452E-4</v>
      </c>
    </row>
    <row r="119" spans="1:28" x14ac:dyDescent="0.35">
      <c r="A119" s="2" t="s">
        <v>13</v>
      </c>
      <c r="B119" t="s">
        <v>14</v>
      </c>
      <c r="Q119" s="2" t="s">
        <v>13</v>
      </c>
      <c r="R119" t="s">
        <v>14</v>
      </c>
    </row>
    <row r="120" spans="1:28" x14ac:dyDescent="0.35">
      <c r="A120" s="2" t="s">
        <v>30</v>
      </c>
      <c r="B120">
        <v>98574</v>
      </c>
      <c r="Q120" s="5" t="s">
        <v>191</v>
      </c>
    </row>
    <row r="121" spans="1:28" x14ac:dyDescent="0.35">
      <c r="A121" t="s">
        <v>16</v>
      </c>
      <c r="B121">
        <v>1</v>
      </c>
      <c r="C121">
        <v>2</v>
      </c>
      <c r="D121">
        <v>3</v>
      </c>
      <c r="E121">
        <v>4</v>
      </c>
      <c r="F121">
        <v>5</v>
      </c>
      <c r="G121">
        <v>6</v>
      </c>
      <c r="H121">
        <v>7</v>
      </c>
      <c r="I121">
        <v>8</v>
      </c>
      <c r="J121">
        <v>9</v>
      </c>
      <c r="K121">
        <v>10</v>
      </c>
      <c r="Q121" t="s">
        <v>16</v>
      </c>
      <c r="R121">
        <v>1</v>
      </c>
      <c r="S121">
        <v>2</v>
      </c>
      <c r="T121">
        <v>3</v>
      </c>
      <c r="U121">
        <v>4</v>
      </c>
      <c r="V121">
        <v>5</v>
      </c>
      <c r="W121">
        <v>6</v>
      </c>
      <c r="X121">
        <v>7</v>
      </c>
      <c r="Y121">
        <v>8</v>
      </c>
      <c r="Z121">
        <v>9</v>
      </c>
      <c r="AA121">
        <v>10</v>
      </c>
    </row>
    <row r="122" spans="1:28" x14ac:dyDescent="0.35">
      <c r="A122" t="s">
        <v>17</v>
      </c>
      <c r="B122">
        <v>57019</v>
      </c>
      <c r="C122">
        <v>56837</v>
      </c>
      <c r="D122">
        <v>58697</v>
      </c>
      <c r="E122">
        <v>59390</v>
      </c>
      <c r="F122">
        <v>61989</v>
      </c>
      <c r="G122">
        <v>59551</v>
      </c>
      <c r="H122">
        <v>61685</v>
      </c>
      <c r="I122">
        <v>67795</v>
      </c>
      <c r="J122">
        <v>67436</v>
      </c>
      <c r="K122">
        <v>70014</v>
      </c>
      <c r="L122">
        <f>SUM(B122:K122)</f>
        <v>620413</v>
      </c>
      <c r="Q122" t="s">
        <v>17</v>
      </c>
      <c r="R122">
        <v>76487</v>
      </c>
      <c r="S122">
        <v>76581</v>
      </c>
      <c r="T122">
        <v>80740</v>
      </c>
      <c r="U122">
        <v>80694</v>
      </c>
      <c r="V122">
        <v>84614</v>
      </c>
      <c r="W122">
        <v>83738</v>
      </c>
      <c r="X122">
        <v>84232</v>
      </c>
      <c r="Y122">
        <v>85220</v>
      </c>
      <c r="Z122">
        <v>90972</v>
      </c>
      <c r="AA122">
        <v>98574</v>
      </c>
      <c r="AB122">
        <f>SUM(R122:AA122)</f>
        <v>841852</v>
      </c>
    </row>
    <row r="123" spans="1:28" x14ac:dyDescent="0.35">
      <c r="A123" t="s">
        <v>18</v>
      </c>
      <c r="B123">
        <v>100</v>
      </c>
      <c r="C123">
        <v>100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f>SUM(B123:K123)</f>
        <v>1000</v>
      </c>
      <c r="Q123" s="24" t="s">
        <v>199</v>
      </c>
      <c r="R123">
        <v>500</v>
      </c>
      <c r="S123">
        <v>500</v>
      </c>
      <c r="T123">
        <v>500</v>
      </c>
      <c r="U123">
        <v>500</v>
      </c>
      <c r="V123">
        <v>500</v>
      </c>
      <c r="W123">
        <v>500</v>
      </c>
      <c r="X123">
        <v>500</v>
      </c>
      <c r="Y123">
        <v>500</v>
      </c>
      <c r="Z123">
        <v>500</v>
      </c>
      <c r="AA123">
        <v>500</v>
      </c>
      <c r="AB123">
        <f>SUM(R123:AA123)</f>
        <v>5000</v>
      </c>
    </row>
    <row r="124" spans="1:28" x14ac:dyDescent="0.35">
      <c r="A124" t="s">
        <v>19</v>
      </c>
      <c r="B124">
        <v>218</v>
      </c>
      <c r="C124">
        <v>237</v>
      </c>
      <c r="D124">
        <v>229</v>
      </c>
      <c r="E124">
        <v>217</v>
      </c>
      <c r="F124">
        <v>242</v>
      </c>
      <c r="G124">
        <v>253</v>
      </c>
      <c r="H124">
        <v>243</v>
      </c>
      <c r="I124">
        <v>269</v>
      </c>
      <c r="J124">
        <v>258</v>
      </c>
      <c r="K124">
        <v>249</v>
      </c>
      <c r="L124">
        <f>SUM(B124:K124)</f>
        <v>2415</v>
      </c>
      <c r="Q124" t="s">
        <v>19</v>
      </c>
      <c r="R124">
        <v>1337</v>
      </c>
      <c r="S124">
        <v>1340</v>
      </c>
      <c r="T124">
        <v>1438</v>
      </c>
      <c r="U124">
        <v>1415</v>
      </c>
      <c r="V124">
        <v>1431</v>
      </c>
      <c r="W124">
        <v>1474</v>
      </c>
      <c r="X124">
        <v>1465</v>
      </c>
      <c r="Y124">
        <v>1432</v>
      </c>
      <c r="Z124">
        <v>1544</v>
      </c>
      <c r="AA124">
        <v>1663</v>
      </c>
      <c r="AB124">
        <f>SUM(R124:AA124)</f>
        <v>14539</v>
      </c>
    </row>
    <row r="125" spans="1:28" x14ac:dyDescent="0.35">
      <c r="A125" s="2" t="s">
        <v>8</v>
      </c>
      <c r="B125">
        <f>B123/B122</f>
        <v>1.7538013644574615E-3</v>
      </c>
      <c r="C125">
        <f t="shared" ref="C125:L125" si="54">C123/C122</f>
        <v>1.7594172809965339E-3</v>
      </c>
      <c r="D125">
        <f t="shared" si="54"/>
        <v>1.703664582516994E-3</v>
      </c>
      <c r="E125">
        <f t="shared" si="54"/>
        <v>1.6837851490149856E-3</v>
      </c>
      <c r="F125">
        <f t="shared" si="54"/>
        <v>1.6131894368355676E-3</v>
      </c>
      <c r="G125">
        <f t="shared" si="54"/>
        <v>1.6792329263992209E-3</v>
      </c>
      <c r="H125">
        <f t="shared" si="54"/>
        <v>1.6211396611818109E-3</v>
      </c>
      <c r="I125">
        <f t="shared" si="54"/>
        <v>1.4750350320820119E-3</v>
      </c>
      <c r="J125">
        <f t="shared" si="54"/>
        <v>1.4828874784981315E-3</v>
      </c>
      <c r="K125">
        <f t="shared" si="54"/>
        <v>1.4282857714171451E-3</v>
      </c>
      <c r="L125">
        <f t="shared" si="54"/>
        <v>1.611829539355236E-3</v>
      </c>
      <c r="Q125" s="5" t="s">
        <v>214</v>
      </c>
      <c r="R125">
        <f t="shared" ref="R125:AA125" si="55">R123/R122</f>
        <v>6.5370585851190401E-3</v>
      </c>
      <c r="S125">
        <f t="shared" si="55"/>
        <v>6.5290346169415391E-3</v>
      </c>
      <c r="T125">
        <f t="shared" si="55"/>
        <v>6.1927173643794896E-3</v>
      </c>
      <c r="U125">
        <f t="shared" si="55"/>
        <v>6.1962475524822164E-3</v>
      </c>
      <c r="V125">
        <f t="shared" si="55"/>
        <v>5.9091876048880804E-3</v>
      </c>
      <c r="W125">
        <f t="shared" si="55"/>
        <v>5.97100480068786E-3</v>
      </c>
      <c r="X125">
        <f t="shared" si="55"/>
        <v>5.935986323487511E-3</v>
      </c>
      <c r="Y125">
        <f t="shared" si="55"/>
        <v>5.8671673316122979E-3</v>
      </c>
      <c r="Z125">
        <f t="shared" si="55"/>
        <v>5.496196631930704E-3</v>
      </c>
      <c r="AA125">
        <f t="shared" si="55"/>
        <v>5.0723314464260353E-3</v>
      </c>
      <c r="AB125">
        <f t="shared" ref="AB125" si="56">AB123/AB122</f>
        <v>5.9392862403367811E-3</v>
      </c>
    </row>
    <row r="126" spans="1:28" x14ac:dyDescent="0.35">
      <c r="A126" s="2" t="s">
        <v>9</v>
      </c>
      <c r="B126">
        <f>B124/B122</f>
        <v>3.8232869745172663E-3</v>
      </c>
      <c r="C126">
        <f t="shared" ref="C126:L126" si="57">C124/C122</f>
        <v>4.169818955961785E-3</v>
      </c>
      <c r="D126">
        <f t="shared" si="57"/>
        <v>3.9013918939639165E-3</v>
      </c>
      <c r="E126">
        <f t="shared" si="57"/>
        <v>3.6538137733625191E-3</v>
      </c>
      <c r="F126">
        <f t="shared" si="57"/>
        <v>3.9039184371420736E-3</v>
      </c>
      <c r="G126">
        <f t="shared" si="57"/>
        <v>4.2484593037900283E-3</v>
      </c>
      <c r="H126">
        <f t="shared" si="57"/>
        <v>3.9393693766718004E-3</v>
      </c>
      <c r="I126">
        <f t="shared" si="57"/>
        <v>3.9678442363006118E-3</v>
      </c>
      <c r="J126">
        <f t="shared" si="57"/>
        <v>3.8258496945251796E-3</v>
      </c>
      <c r="K126">
        <f t="shared" si="57"/>
        <v>3.5564315708286913E-3</v>
      </c>
      <c r="L126">
        <f t="shared" si="57"/>
        <v>3.892568337542895E-3</v>
      </c>
      <c r="Q126" s="2" t="s">
        <v>9</v>
      </c>
      <c r="R126">
        <f t="shared" ref="R126:AA126" si="58">R124/R122</f>
        <v>1.7480094656608311E-2</v>
      </c>
      <c r="S126">
        <f t="shared" si="58"/>
        <v>1.7497812773403325E-2</v>
      </c>
      <c r="T126">
        <f t="shared" si="58"/>
        <v>1.7810255139955412E-2</v>
      </c>
      <c r="U126">
        <f t="shared" si="58"/>
        <v>1.7535380573524672E-2</v>
      </c>
      <c r="V126">
        <f t="shared" si="58"/>
        <v>1.6912094925189684E-2</v>
      </c>
      <c r="W126">
        <f t="shared" si="58"/>
        <v>1.7602522152427809E-2</v>
      </c>
      <c r="X126">
        <f t="shared" si="58"/>
        <v>1.7392439927818408E-2</v>
      </c>
      <c r="Y126">
        <f t="shared" si="58"/>
        <v>1.680356723773762E-2</v>
      </c>
      <c r="Z126">
        <f t="shared" si="58"/>
        <v>1.6972255199402014E-2</v>
      </c>
      <c r="AA126">
        <f t="shared" si="58"/>
        <v>1.6870574390812992E-2</v>
      </c>
      <c r="AB126">
        <f t="shared" ref="AB126" si="59">AB124/AB122</f>
        <v>1.7270256529651293E-2</v>
      </c>
    </row>
    <row r="127" spans="1:28" x14ac:dyDescent="0.35">
      <c r="L127" s="2">
        <f>AVERAGE(B125:K125)</f>
        <v>1.6200438683399861E-3</v>
      </c>
      <c r="M127" s="2">
        <f>_xlfn.STDEV.S(B125:K125)</f>
        <v>1.1950524154690809E-4</v>
      </c>
      <c r="Y127" s="2" t="s">
        <v>37</v>
      </c>
      <c r="Z127" s="2">
        <f>AVERAGE(R125:AA125)</f>
        <v>5.9706932257954769E-3</v>
      </c>
      <c r="AA127" s="2">
        <f>_xlfn.STDEV.S(R125:AA125)</f>
        <v>4.4479588630281619E-4</v>
      </c>
      <c r="AB127" s="2" t="s">
        <v>38</v>
      </c>
    </row>
    <row r="128" spans="1:28" x14ac:dyDescent="0.35">
      <c r="L128" s="2">
        <f>AVERAGE(B126:K126)</f>
        <v>3.8990184217063866E-3</v>
      </c>
      <c r="M128" s="2">
        <f>_xlfn.STDEV.S(B126:K126)</f>
        <v>2.0827777391471493E-4</v>
      </c>
      <c r="Z128" s="2">
        <f>AVERAGE(R126:AA126)</f>
        <v>1.7287699697688026E-2</v>
      </c>
      <c r="AA128" s="2">
        <f>_xlfn.STDEV.S(R126:AA126)</f>
        <v>3.6126613184354341E-4</v>
      </c>
    </row>
    <row r="130" spans="1:28" x14ac:dyDescent="0.35">
      <c r="A130" s="2" t="s">
        <v>13</v>
      </c>
      <c r="B130" t="s">
        <v>14</v>
      </c>
      <c r="Q130" s="2" t="s">
        <v>13</v>
      </c>
      <c r="R130" t="s">
        <v>14</v>
      </c>
    </row>
    <row r="131" spans="1:28" x14ac:dyDescent="0.35">
      <c r="A131" s="2" t="s">
        <v>31</v>
      </c>
      <c r="B131">
        <v>24477</v>
      </c>
      <c r="Q131" s="5" t="s">
        <v>221</v>
      </c>
    </row>
    <row r="132" spans="1:28" x14ac:dyDescent="0.35">
      <c r="A132" t="s">
        <v>16</v>
      </c>
      <c r="B132">
        <v>1</v>
      </c>
      <c r="C132">
        <v>2</v>
      </c>
      <c r="D132">
        <v>3</v>
      </c>
      <c r="E132">
        <v>4</v>
      </c>
      <c r="F132">
        <v>5</v>
      </c>
      <c r="G132">
        <v>6</v>
      </c>
      <c r="H132">
        <v>7</v>
      </c>
      <c r="I132">
        <v>8</v>
      </c>
      <c r="J132">
        <v>9</v>
      </c>
      <c r="K132">
        <v>10</v>
      </c>
      <c r="Q132" t="s">
        <v>16</v>
      </c>
      <c r="R132">
        <v>1</v>
      </c>
      <c r="S132">
        <v>2</v>
      </c>
      <c r="T132">
        <v>3</v>
      </c>
      <c r="U132">
        <v>4</v>
      </c>
      <c r="V132">
        <v>5</v>
      </c>
      <c r="W132">
        <v>6</v>
      </c>
      <c r="X132">
        <v>7</v>
      </c>
      <c r="Y132">
        <v>8</v>
      </c>
      <c r="Z132">
        <v>9</v>
      </c>
      <c r="AA132">
        <v>10</v>
      </c>
    </row>
    <row r="133" spans="1:28" x14ac:dyDescent="0.35">
      <c r="A133" t="s">
        <v>17</v>
      </c>
      <c r="B133">
        <v>12430</v>
      </c>
      <c r="C133">
        <v>12502</v>
      </c>
      <c r="D133">
        <v>12494</v>
      </c>
      <c r="E133">
        <v>12689</v>
      </c>
      <c r="F133">
        <v>13691</v>
      </c>
      <c r="G133">
        <v>13549</v>
      </c>
      <c r="H133">
        <v>14334</v>
      </c>
      <c r="I133">
        <v>14442</v>
      </c>
      <c r="J133">
        <v>16311</v>
      </c>
      <c r="K133">
        <v>16495</v>
      </c>
      <c r="Q133" t="s">
        <v>17</v>
      </c>
      <c r="R133">
        <v>23493</v>
      </c>
      <c r="S133">
        <v>24198</v>
      </c>
      <c r="T133">
        <v>24667</v>
      </c>
      <c r="U133">
        <v>24832</v>
      </c>
      <c r="V133">
        <v>24768</v>
      </c>
      <c r="W133">
        <v>24747</v>
      </c>
      <c r="X133">
        <v>25040</v>
      </c>
      <c r="Y133">
        <v>25762</v>
      </c>
      <c r="Z133">
        <v>26846</v>
      </c>
      <c r="AA133">
        <v>26749</v>
      </c>
      <c r="AB133">
        <f>SUM(R133:AA133)</f>
        <v>251102</v>
      </c>
    </row>
    <row r="134" spans="1:28" x14ac:dyDescent="0.35">
      <c r="A134" t="s">
        <v>19</v>
      </c>
      <c r="B134">
        <v>100</v>
      </c>
      <c r="C134">
        <v>100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Q134" s="24" t="s">
        <v>199</v>
      </c>
      <c r="AB134">
        <f>SUM(R134:AA134)</f>
        <v>0</v>
      </c>
    </row>
    <row r="135" spans="1:28" x14ac:dyDescent="0.35">
      <c r="A135" t="s">
        <v>7</v>
      </c>
      <c r="B135">
        <v>1.22536</v>
      </c>
      <c r="C135">
        <v>1.2254</v>
      </c>
      <c r="D135">
        <v>1.2253499999999999</v>
      </c>
      <c r="E135">
        <v>1.2259</v>
      </c>
      <c r="F135">
        <v>1.2252400000000001</v>
      </c>
      <c r="G135">
        <v>1.22455</v>
      </c>
      <c r="H135">
        <v>1.2244699999999999</v>
      </c>
      <c r="I135">
        <v>1.22496</v>
      </c>
      <c r="J135">
        <v>1.22546</v>
      </c>
      <c r="K135">
        <v>1.22464</v>
      </c>
      <c r="Q135" t="s">
        <v>19</v>
      </c>
      <c r="R135">
        <v>500</v>
      </c>
      <c r="S135">
        <v>500</v>
      </c>
      <c r="T135">
        <v>500</v>
      </c>
      <c r="U135">
        <v>500</v>
      </c>
      <c r="V135">
        <v>500</v>
      </c>
      <c r="W135">
        <v>500</v>
      </c>
      <c r="X135">
        <v>500</v>
      </c>
      <c r="Y135">
        <v>500</v>
      </c>
      <c r="Z135">
        <v>500</v>
      </c>
      <c r="AA135">
        <v>500</v>
      </c>
      <c r="AB135">
        <f>SUM(R135:AA135)</f>
        <v>5000</v>
      </c>
    </row>
    <row r="136" spans="1:28" x14ac:dyDescent="0.35">
      <c r="A136" s="2" t="s">
        <v>9</v>
      </c>
      <c r="B136">
        <f t="shared" ref="B136:K136" si="60">B134/B133</f>
        <v>8.0450522928399038E-3</v>
      </c>
      <c r="C136">
        <f t="shared" si="60"/>
        <v>7.998720204767237E-3</v>
      </c>
      <c r="D136">
        <f t="shared" si="60"/>
        <v>8.0038418440851605E-3</v>
      </c>
      <c r="E136">
        <f t="shared" si="60"/>
        <v>7.8808416738907709E-3</v>
      </c>
      <c r="F136">
        <f t="shared" si="60"/>
        <v>7.3040683660799063E-3</v>
      </c>
      <c r="G136">
        <f t="shared" si="60"/>
        <v>7.3806184958299503E-3</v>
      </c>
      <c r="H136">
        <f t="shared" si="60"/>
        <v>6.9764197014092364E-3</v>
      </c>
      <c r="I136">
        <f t="shared" si="60"/>
        <v>6.9242487190139873E-3</v>
      </c>
      <c r="J136">
        <f t="shared" si="60"/>
        <v>6.1308319538961433E-3</v>
      </c>
      <c r="K136">
        <f t="shared" si="60"/>
        <v>6.062443164595332E-3</v>
      </c>
      <c r="Q136" s="5" t="s">
        <v>214</v>
      </c>
      <c r="R136">
        <f t="shared" ref="R136:AB136" si="61">R134/R133</f>
        <v>0</v>
      </c>
      <c r="S136">
        <f t="shared" si="61"/>
        <v>0</v>
      </c>
      <c r="T136">
        <f t="shared" si="61"/>
        <v>0</v>
      </c>
      <c r="U136">
        <f t="shared" si="61"/>
        <v>0</v>
      </c>
      <c r="V136">
        <f t="shared" si="61"/>
        <v>0</v>
      </c>
      <c r="W136">
        <f t="shared" si="61"/>
        <v>0</v>
      </c>
      <c r="X136">
        <f t="shared" si="61"/>
        <v>0</v>
      </c>
      <c r="Y136">
        <f t="shared" si="61"/>
        <v>0</v>
      </c>
      <c r="Z136">
        <f t="shared" si="61"/>
        <v>0</v>
      </c>
      <c r="AA136">
        <f t="shared" si="61"/>
        <v>0</v>
      </c>
      <c r="AB136">
        <f t="shared" si="61"/>
        <v>0</v>
      </c>
    </row>
    <row r="137" spans="1:28" x14ac:dyDescent="0.35">
      <c r="K137" s="2">
        <f>AVERAGE(B135:K135)</f>
        <v>1.225133</v>
      </c>
      <c r="L137" s="2"/>
      <c r="Q137" s="2" t="s">
        <v>9</v>
      </c>
      <c r="R137">
        <f t="shared" ref="R137:AB137" si="62">R135/R133</f>
        <v>2.1282935342442428E-2</v>
      </c>
      <c r="S137">
        <f t="shared" si="62"/>
        <v>2.0662864699561946E-2</v>
      </c>
      <c r="T137">
        <f t="shared" si="62"/>
        <v>2.0269996351400657E-2</v>
      </c>
      <c r="U137">
        <f t="shared" si="62"/>
        <v>2.0135309278350517E-2</v>
      </c>
      <c r="V137">
        <f t="shared" si="62"/>
        <v>2.018733850129199E-2</v>
      </c>
      <c r="W137">
        <f t="shared" si="62"/>
        <v>2.0204469228593366E-2</v>
      </c>
      <c r="X137">
        <f t="shared" si="62"/>
        <v>1.9968051118210862E-2</v>
      </c>
      <c r="Y137">
        <f t="shared" si="62"/>
        <v>1.9408431022436147E-2</v>
      </c>
      <c r="Z137">
        <f t="shared" si="62"/>
        <v>1.8624748565894359E-2</v>
      </c>
      <c r="AA137">
        <f t="shared" si="62"/>
        <v>1.8692287562151855E-2</v>
      </c>
      <c r="AB137">
        <f t="shared" si="62"/>
        <v>1.9912226903808013E-2</v>
      </c>
    </row>
    <row r="138" spans="1:28" x14ac:dyDescent="0.35">
      <c r="K138" s="2">
        <f>AVERAGE(B136:K136)</f>
        <v>7.2707086416407638E-3</v>
      </c>
      <c r="L138" s="2">
        <f>_xlfn.STDEV.S(B136:K136)</f>
        <v>7.4672718264008544E-4</v>
      </c>
      <c r="Y138" s="2" t="s">
        <v>37</v>
      </c>
      <c r="Z138" s="2">
        <f>AVERAGE(R136:AA136)</f>
        <v>0</v>
      </c>
      <c r="AA138" s="2">
        <f>_xlfn.STDEV.S(R136:AA136)</f>
        <v>0</v>
      </c>
      <c r="AB138" s="2" t="s">
        <v>38</v>
      </c>
    </row>
    <row r="139" spans="1:28" x14ac:dyDescent="0.35">
      <c r="Z139" s="2">
        <f>AVERAGE(R137:AA137)</f>
        <v>1.9943643167033412E-2</v>
      </c>
      <c r="AA139" s="2">
        <f>_xlfn.STDEV.S(R137:AA137)</f>
        <v>8.2825550942623174E-4</v>
      </c>
    </row>
    <row r="140" spans="1:28" x14ac:dyDescent="0.35">
      <c r="A140" s="2" t="s">
        <v>13</v>
      </c>
      <c r="B140" t="s">
        <v>14</v>
      </c>
    </row>
    <row r="141" spans="1:28" x14ac:dyDescent="0.35">
      <c r="A141" s="2" t="s">
        <v>32</v>
      </c>
      <c r="B141">
        <v>24477</v>
      </c>
      <c r="Q141" s="2" t="s">
        <v>13</v>
      </c>
      <c r="R141" t="s">
        <v>14</v>
      </c>
    </row>
    <row r="142" spans="1:28" x14ac:dyDescent="0.35">
      <c r="A142" t="s">
        <v>16</v>
      </c>
      <c r="B142">
        <v>1</v>
      </c>
      <c r="C142">
        <v>2</v>
      </c>
      <c r="D142">
        <v>3</v>
      </c>
      <c r="E142">
        <v>4</v>
      </c>
      <c r="F142">
        <v>5</v>
      </c>
      <c r="G142">
        <v>6</v>
      </c>
      <c r="H142">
        <v>7</v>
      </c>
      <c r="I142">
        <v>8</v>
      </c>
      <c r="J142">
        <v>9</v>
      </c>
      <c r="K142">
        <v>10</v>
      </c>
      <c r="Q142" s="5" t="s">
        <v>215</v>
      </c>
    </row>
    <row r="143" spans="1:28" x14ac:dyDescent="0.35">
      <c r="A143" t="s">
        <v>17</v>
      </c>
      <c r="B143">
        <v>10770</v>
      </c>
      <c r="C143">
        <v>11262</v>
      </c>
      <c r="D143">
        <v>11720</v>
      </c>
      <c r="E143">
        <v>12789</v>
      </c>
      <c r="F143">
        <v>12827</v>
      </c>
      <c r="G143">
        <v>13674</v>
      </c>
      <c r="H143">
        <v>13622</v>
      </c>
      <c r="I143">
        <v>14096</v>
      </c>
      <c r="J143">
        <v>14302</v>
      </c>
      <c r="K143">
        <v>14343</v>
      </c>
      <c r="Q143" t="s">
        <v>16</v>
      </c>
      <c r="R143">
        <v>1</v>
      </c>
      <c r="S143">
        <v>2</v>
      </c>
      <c r="T143">
        <v>3</v>
      </c>
      <c r="U143">
        <v>4</v>
      </c>
      <c r="V143">
        <v>5</v>
      </c>
      <c r="W143">
        <v>6</v>
      </c>
      <c r="X143">
        <v>7</v>
      </c>
      <c r="Y143">
        <v>8</v>
      </c>
      <c r="Z143">
        <v>9</v>
      </c>
      <c r="AA143">
        <v>10</v>
      </c>
    </row>
    <row r="144" spans="1:28" x14ac:dyDescent="0.35">
      <c r="A144" t="s">
        <v>19</v>
      </c>
      <c r="B144">
        <v>100</v>
      </c>
      <c r="C144">
        <v>100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Q144" t="s">
        <v>17</v>
      </c>
      <c r="R144">
        <v>56767</v>
      </c>
      <c r="S144">
        <v>58840</v>
      </c>
      <c r="T144">
        <v>60067</v>
      </c>
      <c r="U144">
        <v>59765</v>
      </c>
      <c r="V144">
        <v>62289</v>
      </c>
      <c r="W144">
        <v>60953</v>
      </c>
      <c r="X144">
        <v>62847</v>
      </c>
      <c r="Y144">
        <v>62676</v>
      </c>
      <c r="Z144">
        <v>63614</v>
      </c>
      <c r="AA144">
        <v>66197</v>
      </c>
      <c r="AB144">
        <f>SUM(R144:AA144)</f>
        <v>614015</v>
      </c>
    </row>
    <row r="145" spans="1:28" x14ac:dyDescent="0.35">
      <c r="A145" t="s">
        <v>33</v>
      </c>
      <c r="B145">
        <v>2.1263700000000001</v>
      </c>
      <c r="C145">
        <v>2.1252900000000001</v>
      </c>
      <c r="D145">
        <v>2.1267100000000001</v>
      </c>
      <c r="E145">
        <v>2.1132200000000001</v>
      </c>
      <c r="F145">
        <v>2.1261399999999999</v>
      </c>
      <c r="G145">
        <v>2.1163500000000002</v>
      </c>
      <c r="H145">
        <v>2.1358799999999998</v>
      </c>
      <c r="I145">
        <v>2.1245699999999998</v>
      </c>
      <c r="J145">
        <v>2.11565</v>
      </c>
      <c r="K145">
        <v>2.12703</v>
      </c>
      <c r="Q145" s="24" t="s">
        <v>199</v>
      </c>
      <c r="R145">
        <v>500</v>
      </c>
      <c r="S145">
        <v>500</v>
      </c>
      <c r="T145">
        <v>500</v>
      </c>
      <c r="U145">
        <v>500</v>
      </c>
      <c r="V145">
        <v>500</v>
      </c>
      <c r="W145">
        <v>500</v>
      </c>
      <c r="X145">
        <v>500</v>
      </c>
      <c r="Y145">
        <v>500</v>
      </c>
      <c r="Z145">
        <v>500</v>
      </c>
      <c r="AA145">
        <v>500</v>
      </c>
      <c r="AB145">
        <f>SUM(R145:AA145)</f>
        <v>5000</v>
      </c>
    </row>
    <row r="146" spans="1:28" x14ac:dyDescent="0.35">
      <c r="A146" t="s">
        <v>7</v>
      </c>
      <c r="B146">
        <v>1.1981900000000001</v>
      </c>
      <c r="C146">
        <v>1.1981200000000001</v>
      </c>
      <c r="D146">
        <v>1.19821</v>
      </c>
      <c r="E146">
        <v>1.1973199999999999</v>
      </c>
      <c r="F146">
        <v>1.19817</v>
      </c>
      <c r="G146">
        <v>1.1975199999999999</v>
      </c>
      <c r="H146">
        <v>1.19882</v>
      </c>
      <c r="I146">
        <v>1.19807</v>
      </c>
      <c r="J146">
        <v>1.1974800000000001</v>
      </c>
      <c r="K146">
        <v>1.1982299999999999</v>
      </c>
      <c r="Q146" t="s">
        <v>19</v>
      </c>
      <c r="R146">
        <v>1320</v>
      </c>
      <c r="S146">
        <v>1352</v>
      </c>
      <c r="T146">
        <v>1383</v>
      </c>
      <c r="U146">
        <v>1269</v>
      </c>
      <c r="V146">
        <v>1355</v>
      </c>
      <c r="W146">
        <v>1386</v>
      </c>
      <c r="X146">
        <v>1332</v>
      </c>
      <c r="Y146">
        <v>1378</v>
      </c>
      <c r="Z146">
        <v>1467</v>
      </c>
      <c r="AA146">
        <v>1462</v>
      </c>
      <c r="AB146">
        <f>SUM(R146:AA146)</f>
        <v>13704</v>
      </c>
    </row>
    <row r="147" spans="1:28" x14ac:dyDescent="0.35">
      <c r="A147" s="2" t="s">
        <v>9</v>
      </c>
      <c r="B147">
        <f t="shared" ref="B147:K147" si="63">B144/B143</f>
        <v>9.285051067780872E-3</v>
      </c>
      <c r="C147">
        <f t="shared" si="63"/>
        <v>8.8794175102113303E-3</v>
      </c>
      <c r="D147">
        <f t="shared" si="63"/>
        <v>8.5324232081911266E-3</v>
      </c>
      <c r="E147">
        <f t="shared" si="63"/>
        <v>7.8192196418797408E-3</v>
      </c>
      <c r="F147">
        <f t="shared" si="63"/>
        <v>7.7960551960707886E-3</v>
      </c>
      <c r="G147">
        <f t="shared" si="63"/>
        <v>7.3131490419774759E-3</v>
      </c>
      <c r="H147">
        <f t="shared" si="63"/>
        <v>7.3410659227719863E-3</v>
      </c>
      <c r="I147">
        <f t="shared" si="63"/>
        <v>7.0942111237230418E-3</v>
      </c>
      <c r="J147">
        <f t="shared" si="63"/>
        <v>6.9920290868410008E-3</v>
      </c>
      <c r="K147">
        <f t="shared" si="63"/>
        <v>6.9720421111343512E-3</v>
      </c>
      <c r="Q147" s="5" t="s">
        <v>214</v>
      </c>
      <c r="R147">
        <f t="shared" ref="R147:AB147" si="64">R145/R144</f>
        <v>8.8079341871157533E-3</v>
      </c>
      <c r="S147">
        <f t="shared" si="64"/>
        <v>8.4976206662134603E-3</v>
      </c>
      <c r="T147">
        <f t="shared" si="64"/>
        <v>8.3240381573909134E-3</v>
      </c>
      <c r="U147">
        <f t="shared" si="64"/>
        <v>8.3661005605287376E-3</v>
      </c>
      <c r="V147">
        <f t="shared" si="64"/>
        <v>8.0270994878710519E-3</v>
      </c>
      <c r="W147">
        <f t="shared" si="64"/>
        <v>8.2030416878578569E-3</v>
      </c>
      <c r="X147">
        <f t="shared" si="64"/>
        <v>7.9558292360812771E-3</v>
      </c>
      <c r="Y147">
        <f t="shared" si="64"/>
        <v>7.9775352607058519E-3</v>
      </c>
      <c r="Z147">
        <f t="shared" si="64"/>
        <v>7.8599050523469674E-3</v>
      </c>
      <c r="AA147">
        <f t="shared" si="64"/>
        <v>7.5532123812257351E-3</v>
      </c>
      <c r="AB147">
        <f t="shared" si="64"/>
        <v>8.1431235393272152E-3</v>
      </c>
    </row>
    <row r="148" spans="1:28" x14ac:dyDescent="0.35">
      <c r="K148" s="2">
        <f>AVERAGE(B146:K146)</f>
        <v>1.198013</v>
      </c>
      <c r="L148" s="2"/>
      <c r="Q148" s="2" t="s">
        <v>9</v>
      </c>
      <c r="R148">
        <f t="shared" ref="R148:AB148" si="65">R146/R144</f>
        <v>2.325294625398559E-2</v>
      </c>
      <c r="S148">
        <f t="shared" si="65"/>
        <v>2.2977566281441198E-2</v>
      </c>
      <c r="T148">
        <f t="shared" si="65"/>
        <v>2.3024289543343266E-2</v>
      </c>
      <c r="U148">
        <f t="shared" si="65"/>
        <v>2.1233163222621938E-2</v>
      </c>
      <c r="V148">
        <f t="shared" si="65"/>
        <v>2.1753439612130554E-2</v>
      </c>
      <c r="W148">
        <f t="shared" si="65"/>
        <v>2.2738831558741981E-2</v>
      </c>
      <c r="X148">
        <f t="shared" si="65"/>
        <v>2.119432908492052E-2</v>
      </c>
      <c r="Y148">
        <f t="shared" si="65"/>
        <v>2.198608717850533E-2</v>
      </c>
      <c r="Z148">
        <f t="shared" si="65"/>
        <v>2.3060961423586004E-2</v>
      </c>
      <c r="AA148">
        <f t="shared" si="65"/>
        <v>2.2085593002704049E-2</v>
      </c>
      <c r="AB148">
        <f t="shared" si="65"/>
        <v>2.2318672996588032E-2</v>
      </c>
    </row>
    <row r="149" spans="1:28" x14ac:dyDescent="0.35">
      <c r="K149" s="2">
        <f>AVERAGE(B147:K147)</f>
        <v>7.8024663910581712E-3</v>
      </c>
      <c r="L149" s="2">
        <f>_xlfn.STDEV.S(B147:K147)</f>
        <v>8.2941748361386103E-4</v>
      </c>
      <c r="Y149" s="2" t="s">
        <v>37</v>
      </c>
      <c r="Z149" s="2">
        <f>AVERAGE(R147:AA147)</f>
        <v>8.1572316677337598E-3</v>
      </c>
      <c r="AA149" s="2">
        <f>_xlfn.STDEV.S(R147:AA147)</f>
        <v>3.5836947932888744E-4</v>
      </c>
      <c r="AB149" s="2" t="s">
        <v>38</v>
      </c>
    </row>
    <row r="150" spans="1:28" x14ac:dyDescent="0.35">
      <c r="Z150" s="2">
        <f>AVERAGE(R148:AA148)</f>
        <v>2.233072071619804E-2</v>
      </c>
      <c r="AA150" s="2">
        <f>_xlfn.STDEV.S(R148:AA148)</f>
        <v>7.7873719229843731E-4</v>
      </c>
    </row>
    <row r="151" spans="1:28" x14ac:dyDescent="0.35">
      <c r="A151" s="2" t="s">
        <v>13</v>
      </c>
    </row>
    <row r="152" spans="1:28" x14ac:dyDescent="0.35">
      <c r="A152" s="2" t="s">
        <v>34</v>
      </c>
      <c r="Q152" s="2" t="s">
        <v>13</v>
      </c>
      <c r="R152" t="s">
        <v>14</v>
      </c>
    </row>
    <row r="153" spans="1:28" x14ac:dyDescent="0.35">
      <c r="A153" t="s">
        <v>16</v>
      </c>
      <c r="B153">
        <v>1</v>
      </c>
      <c r="C153">
        <v>2</v>
      </c>
      <c r="D153">
        <v>3</v>
      </c>
      <c r="E153">
        <v>4</v>
      </c>
      <c r="F153">
        <v>5</v>
      </c>
      <c r="G153">
        <v>6</v>
      </c>
      <c r="H153">
        <v>7</v>
      </c>
      <c r="I153">
        <v>8</v>
      </c>
      <c r="J153">
        <v>9</v>
      </c>
      <c r="K153">
        <v>10</v>
      </c>
      <c r="Q153" s="5" t="s">
        <v>216</v>
      </c>
    </row>
    <row r="154" spans="1:28" x14ac:dyDescent="0.35">
      <c r="A154" t="s">
        <v>17</v>
      </c>
      <c r="B154">
        <v>12059</v>
      </c>
      <c r="C154">
        <v>12842</v>
      </c>
      <c r="D154">
        <v>12902</v>
      </c>
      <c r="E154">
        <v>13406</v>
      </c>
      <c r="F154">
        <v>13551</v>
      </c>
      <c r="G154">
        <v>13916</v>
      </c>
      <c r="H154">
        <v>14369</v>
      </c>
      <c r="I154">
        <v>14732</v>
      </c>
      <c r="J154">
        <v>14807</v>
      </c>
      <c r="K154">
        <v>15929</v>
      </c>
      <c r="Q154" t="s">
        <v>16</v>
      </c>
      <c r="R154">
        <v>1</v>
      </c>
      <c r="S154">
        <v>2</v>
      </c>
      <c r="T154">
        <v>3</v>
      </c>
      <c r="U154">
        <v>4</v>
      </c>
      <c r="V154">
        <v>5</v>
      </c>
      <c r="W154">
        <v>6</v>
      </c>
      <c r="X154">
        <v>7</v>
      </c>
      <c r="Y154">
        <v>8</v>
      </c>
      <c r="Z154">
        <v>9</v>
      </c>
      <c r="AA154">
        <v>10</v>
      </c>
    </row>
    <row r="155" spans="1:28" x14ac:dyDescent="0.35">
      <c r="A155" t="s">
        <v>19</v>
      </c>
      <c r="B155">
        <v>100</v>
      </c>
      <c r="C155">
        <v>100</v>
      </c>
      <c r="D155">
        <v>100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Q155" t="s">
        <v>17</v>
      </c>
      <c r="R155">
        <v>46673</v>
      </c>
      <c r="S155">
        <v>48510</v>
      </c>
      <c r="T155">
        <v>48671</v>
      </c>
      <c r="U155">
        <v>50295</v>
      </c>
      <c r="V155">
        <v>49128</v>
      </c>
      <c r="W155">
        <v>49473</v>
      </c>
      <c r="X155">
        <v>50432</v>
      </c>
      <c r="Y155">
        <v>50804</v>
      </c>
      <c r="Z155">
        <v>51316</v>
      </c>
      <c r="AA155">
        <v>40738</v>
      </c>
      <c r="AB155">
        <f>SUM(R155:AA155)</f>
        <v>486040</v>
      </c>
    </row>
    <row r="156" spans="1:28" x14ac:dyDescent="0.35">
      <c r="A156" t="s">
        <v>33</v>
      </c>
      <c r="B156">
        <v>2.0994299999999999</v>
      </c>
      <c r="C156">
        <v>2.1081599999999998</v>
      </c>
      <c r="D156">
        <v>2.0976599999999999</v>
      </c>
      <c r="E156">
        <v>2.1048</v>
      </c>
      <c r="F156">
        <v>2.0967500000000001</v>
      </c>
      <c r="G156">
        <v>2.0973700000000002</v>
      </c>
      <c r="H156">
        <v>2.1084299999999998</v>
      </c>
      <c r="I156">
        <v>2.1160100000000002</v>
      </c>
      <c r="J156">
        <v>2.1161599999999998</v>
      </c>
      <c r="K156">
        <v>2.10114</v>
      </c>
      <c r="Q156" s="24" t="s">
        <v>199</v>
      </c>
      <c r="R156">
        <v>500</v>
      </c>
      <c r="S156">
        <v>500</v>
      </c>
      <c r="T156">
        <v>500</v>
      </c>
      <c r="U156">
        <v>500</v>
      </c>
      <c r="V156">
        <v>500</v>
      </c>
      <c r="W156">
        <v>500</v>
      </c>
      <c r="X156">
        <v>500</v>
      </c>
      <c r="Y156">
        <v>500</v>
      </c>
      <c r="Z156">
        <v>500</v>
      </c>
      <c r="AA156">
        <v>500</v>
      </c>
      <c r="AB156">
        <f>SUM(R156:AA156)</f>
        <v>5000</v>
      </c>
    </row>
    <row r="157" spans="1:28" x14ac:dyDescent="0.35">
      <c r="A157" t="s">
        <v>7</v>
      </c>
      <c r="B157">
        <v>1.20966</v>
      </c>
      <c r="C157">
        <v>1.2102299999999999</v>
      </c>
      <c r="D157">
        <v>1.20966</v>
      </c>
      <c r="E157">
        <v>1.2098500000000001</v>
      </c>
      <c r="F157">
        <v>1.2094800000000001</v>
      </c>
      <c r="G157">
        <v>1.2094800000000001</v>
      </c>
      <c r="H157">
        <v>1.2104200000000001</v>
      </c>
      <c r="I157">
        <v>1.21061</v>
      </c>
      <c r="J157">
        <v>1.2102299999999999</v>
      </c>
      <c r="K157">
        <v>1.20966</v>
      </c>
      <c r="L157" t="s">
        <v>35</v>
      </c>
      <c r="Q157" t="s">
        <v>19</v>
      </c>
      <c r="R157">
        <v>1276</v>
      </c>
      <c r="S157">
        <v>1299</v>
      </c>
      <c r="T157">
        <v>1266</v>
      </c>
      <c r="U157">
        <v>1341</v>
      </c>
      <c r="V157">
        <v>1346</v>
      </c>
      <c r="W157">
        <v>1369</v>
      </c>
      <c r="X157">
        <v>1327</v>
      </c>
      <c r="Y157">
        <v>1410</v>
      </c>
      <c r="Z157">
        <v>1366</v>
      </c>
      <c r="AA157">
        <v>1508</v>
      </c>
      <c r="AB157">
        <f>SUM(R157:AA157)</f>
        <v>13508</v>
      </c>
    </row>
    <row r="158" spans="1:28" x14ac:dyDescent="0.35">
      <c r="A158" s="2" t="s">
        <v>9</v>
      </c>
      <c r="B158">
        <f t="shared" ref="B158:K158" si="66">B155/B154</f>
        <v>8.2925615722696747E-3</v>
      </c>
      <c r="C158">
        <f t="shared" si="66"/>
        <v>7.7869490733530602E-3</v>
      </c>
      <c r="D158">
        <f t="shared" si="66"/>
        <v>7.7507363199503954E-3</v>
      </c>
      <c r="E158">
        <f t="shared" si="66"/>
        <v>7.4593465612412353E-3</v>
      </c>
      <c r="F158">
        <f t="shared" si="66"/>
        <v>7.3795291860379308E-3</v>
      </c>
      <c r="G158">
        <f t="shared" si="66"/>
        <v>7.1859729807415926E-3</v>
      </c>
      <c r="H158">
        <f t="shared" si="66"/>
        <v>6.9594265432528363E-3</v>
      </c>
      <c r="I158">
        <f t="shared" si="66"/>
        <v>6.7879446103719793E-3</v>
      </c>
      <c r="J158">
        <f t="shared" si="66"/>
        <v>6.7535625042209769E-3</v>
      </c>
      <c r="K158">
        <f t="shared" si="66"/>
        <v>6.2778579948521568E-3</v>
      </c>
      <c r="Q158" s="5" t="s">
        <v>214</v>
      </c>
      <c r="R158">
        <f t="shared" ref="R158:AB158" si="67">R156/R155</f>
        <v>1.0712831829965934E-2</v>
      </c>
      <c r="S158">
        <f t="shared" si="67"/>
        <v>1.0307153164296021E-2</v>
      </c>
      <c r="T158">
        <f t="shared" si="67"/>
        <v>1.0273057878408086E-2</v>
      </c>
      <c r="U158">
        <f t="shared" si="67"/>
        <v>9.9413460582562872E-3</v>
      </c>
      <c r="V158">
        <f t="shared" si="67"/>
        <v>1.017749552190197E-2</v>
      </c>
      <c r="W158">
        <f t="shared" si="67"/>
        <v>1.010652274978271E-2</v>
      </c>
      <c r="X158">
        <f t="shared" si="67"/>
        <v>9.9143401015228429E-3</v>
      </c>
      <c r="Y158">
        <f t="shared" si="67"/>
        <v>9.8417447445083069E-3</v>
      </c>
      <c r="Z158">
        <f t="shared" si="67"/>
        <v>9.7435497700522258E-3</v>
      </c>
      <c r="AA158">
        <f t="shared" si="67"/>
        <v>1.2273552948107417E-2</v>
      </c>
      <c r="AB158">
        <f t="shared" si="67"/>
        <v>1.0287219158916961E-2</v>
      </c>
    </row>
    <row r="159" spans="1:28" x14ac:dyDescent="0.35">
      <c r="K159" s="2">
        <f>AVERAGE(B157:K157)</f>
        <v>1.2099279999999997</v>
      </c>
      <c r="L159" s="2"/>
      <c r="Q159" s="2" t="s">
        <v>9</v>
      </c>
      <c r="R159">
        <f t="shared" ref="R159:AB159" si="68">R157/R155</f>
        <v>2.7339146830073061E-2</v>
      </c>
      <c r="S159">
        <f t="shared" si="68"/>
        <v>2.6777983920841065E-2</v>
      </c>
      <c r="T159">
        <f t="shared" si="68"/>
        <v>2.6011382548129278E-2</v>
      </c>
      <c r="U159">
        <f t="shared" si="68"/>
        <v>2.6662690128243363E-2</v>
      </c>
      <c r="V159">
        <f t="shared" si="68"/>
        <v>2.7397817944960105E-2</v>
      </c>
      <c r="W159">
        <f t="shared" si="68"/>
        <v>2.7671659288905061E-2</v>
      </c>
      <c r="X159">
        <f t="shared" si="68"/>
        <v>2.6312658629441623E-2</v>
      </c>
      <c r="Y159">
        <f t="shared" si="68"/>
        <v>2.7753720179513424E-2</v>
      </c>
      <c r="Z159">
        <f t="shared" si="68"/>
        <v>2.6619377971782678E-2</v>
      </c>
      <c r="AA159">
        <f t="shared" si="68"/>
        <v>3.7017035691491972E-2</v>
      </c>
      <c r="AB159">
        <f t="shared" si="68"/>
        <v>2.7791951279730064E-2</v>
      </c>
    </row>
    <row r="160" spans="1:28" x14ac:dyDescent="0.35">
      <c r="K160" s="2">
        <f>AVERAGE(B158:K158)</f>
        <v>7.2633887346291838E-3</v>
      </c>
      <c r="L160" s="2">
        <f>_xlfn.STDEV.S(B158:K158)</f>
        <v>5.9426283499332125E-4</v>
      </c>
      <c r="Y160" s="2" t="s">
        <v>37</v>
      </c>
      <c r="Z160" s="2">
        <f>AVERAGE(R158:AA158)</f>
        <v>1.0329159476680179E-2</v>
      </c>
      <c r="AA160" s="2">
        <f>_xlfn.STDEV.S(R158:AA158)</f>
        <v>7.3839596363493778E-4</v>
      </c>
      <c r="AB160" s="2" t="s">
        <v>38</v>
      </c>
    </row>
    <row r="161" spans="17:28" x14ac:dyDescent="0.35">
      <c r="Z161" s="2">
        <f>AVERAGE(R159:AA159)</f>
        <v>2.795634731333816E-2</v>
      </c>
      <c r="AA161" s="2">
        <f>_xlfn.STDEV.S(R159:AA159)</f>
        <v>3.2359997089954919E-3</v>
      </c>
    </row>
    <row r="163" spans="17:28" x14ac:dyDescent="0.35">
      <c r="Q163" s="2" t="s">
        <v>13</v>
      </c>
      <c r="R163" t="s">
        <v>14</v>
      </c>
    </row>
    <row r="164" spans="17:28" x14ac:dyDescent="0.35">
      <c r="Q164" s="5" t="s">
        <v>222</v>
      </c>
    </row>
    <row r="165" spans="17:28" x14ac:dyDescent="0.35">
      <c r="Q165" t="s">
        <v>16</v>
      </c>
      <c r="R165">
        <v>1</v>
      </c>
      <c r="S165">
        <v>2</v>
      </c>
      <c r="T165">
        <v>3</v>
      </c>
      <c r="U165">
        <v>4</v>
      </c>
      <c r="V165">
        <v>5</v>
      </c>
      <c r="W165">
        <v>6</v>
      </c>
      <c r="X165">
        <v>7</v>
      </c>
      <c r="Y165">
        <v>8</v>
      </c>
      <c r="Z165">
        <v>9</v>
      </c>
      <c r="AA165">
        <v>10</v>
      </c>
    </row>
    <row r="166" spans="17:28" x14ac:dyDescent="0.35">
      <c r="Q166" t="s">
        <v>17</v>
      </c>
      <c r="R166">
        <v>15686</v>
      </c>
      <c r="S166">
        <v>15771</v>
      </c>
      <c r="T166">
        <v>15754</v>
      </c>
      <c r="U166">
        <v>15512</v>
      </c>
      <c r="V166">
        <v>16336</v>
      </c>
      <c r="W166">
        <v>15825</v>
      </c>
      <c r="X166">
        <v>16069</v>
      </c>
      <c r="Y166">
        <v>16440</v>
      </c>
      <c r="Z166">
        <v>16414</v>
      </c>
      <c r="AA166">
        <v>16982</v>
      </c>
      <c r="AB166">
        <f>SUM(R166:AA166)</f>
        <v>160789</v>
      </c>
    </row>
    <row r="167" spans="17:28" x14ac:dyDescent="0.35">
      <c r="Q167" s="24" t="s">
        <v>199</v>
      </c>
      <c r="AB167">
        <f>SUM(R167:AA167)</f>
        <v>0</v>
      </c>
    </row>
    <row r="168" spans="17:28" x14ac:dyDescent="0.35">
      <c r="Q168" t="s">
        <v>19</v>
      </c>
      <c r="R168">
        <v>500</v>
      </c>
      <c r="S168">
        <v>500</v>
      </c>
      <c r="T168">
        <v>500</v>
      </c>
      <c r="U168">
        <v>500</v>
      </c>
      <c r="V168">
        <v>500</v>
      </c>
      <c r="W168">
        <v>500</v>
      </c>
      <c r="X168">
        <v>500</v>
      </c>
      <c r="Y168">
        <v>500</v>
      </c>
      <c r="Z168">
        <v>500</v>
      </c>
      <c r="AA168">
        <v>500</v>
      </c>
      <c r="AB168">
        <f>SUM(R168:AA168)</f>
        <v>5000</v>
      </c>
    </row>
    <row r="169" spans="17:28" x14ac:dyDescent="0.35">
      <c r="Q169" s="5" t="s">
        <v>214</v>
      </c>
      <c r="R169">
        <f t="shared" ref="R169:AB169" si="69">R167/R166</f>
        <v>0</v>
      </c>
      <c r="S169">
        <f t="shared" si="69"/>
        <v>0</v>
      </c>
      <c r="T169">
        <f t="shared" si="69"/>
        <v>0</v>
      </c>
      <c r="U169">
        <f t="shared" si="69"/>
        <v>0</v>
      </c>
      <c r="V169">
        <f t="shared" si="69"/>
        <v>0</v>
      </c>
      <c r="W169">
        <f t="shared" si="69"/>
        <v>0</v>
      </c>
      <c r="X169">
        <f t="shared" si="69"/>
        <v>0</v>
      </c>
      <c r="Y169">
        <f t="shared" si="69"/>
        <v>0</v>
      </c>
      <c r="Z169">
        <f t="shared" si="69"/>
        <v>0</v>
      </c>
      <c r="AA169">
        <f t="shared" si="69"/>
        <v>0</v>
      </c>
      <c r="AB169">
        <f t="shared" si="69"/>
        <v>0</v>
      </c>
    </row>
    <row r="170" spans="17:28" x14ac:dyDescent="0.35">
      <c r="Q170" s="2" t="s">
        <v>9</v>
      </c>
      <c r="R170">
        <f t="shared" ref="R170:AB170" si="70">R168/R166</f>
        <v>3.1875557822261889E-2</v>
      </c>
      <c r="S170">
        <f t="shared" si="70"/>
        <v>3.1703760065943824E-2</v>
      </c>
      <c r="T170">
        <f t="shared" si="70"/>
        <v>3.1737971308873937E-2</v>
      </c>
      <c r="U170">
        <f t="shared" si="70"/>
        <v>3.2233109850438368E-2</v>
      </c>
      <c r="V170">
        <f t="shared" si="70"/>
        <v>3.0607247796278159E-2</v>
      </c>
      <c r="W170">
        <f t="shared" si="70"/>
        <v>3.15955766192733E-2</v>
      </c>
      <c r="X170">
        <f t="shared" si="70"/>
        <v>3.1115813056195159E-2</v>
      </c>
      <c r="Y170">
        <f t="shared" si="70"/>
        <v>3.0413625304136254E-2</v>
      </c>
      <c r="Z170">
        <f t="shared" si="70"/>
        <v>3.0461800901669306E-2</v>
      </c>
      <c r="AA170">
        <f t="shared" si="70"/>
        <v>2.9442939583087975E-2</v>
      </c>
      <c r="AB170">
        <f t="shared" si="70"/>
        <v>3.1096654621895776E-2</v>
      </c>
    </row>
    <row r="171" spans="17:28" x14ac:dyDescent="0.35">
      <c r="Y171" s="2" t="s">
        <v>37</v>
      </c>
      <c r="Z171" s="2">
        <f>AVERAGE(R169:AA169)</f>
        <v>0</v>
      </c>
      <c r="AA171" s="2">
        <f>_xlfn.STDEV.S(R169:AA169)</f>
        <v>0</v>
      </c>
      <c r="AB171" s="2" t="s">
        <v>38</v>
      </c>
    </row>
    <row r="172" spans="17:28" x14ac:dyDescent="0.35">
      <c r="Z172" s="2">
        <f>AVERAGE(R170:AA170)</f>
        <v>3.1118740230815824E-2</v>
      </c>
      <c r="AA172" s="2">
        <f>_xlfn.STDEV.S(R170:AA170)</f>
        <v>8.6707413655956966E-4</v>
      </c>
    </row>
    <row r="174" spans="17:28" x14ac:dyDescent="0.35">
      <c r="Q174" s="2" t="s">
        <v>13</v>
      </c>
      <c r="R174" t="s">
        <v>14</v>
      </c>
    </row>
    <row r="175" spans="17:28" x14ac:dyDescent="0.35">
      <c r="Q175" s="5" t="s">
        <v>174</v>
      </c>
    </row>
    <row r="176" spans="17:28" x14ac:dyDescent="0.35">
      <c r="Q176" t="s">
        <v>16</v>
      </c>
      <c r="R176">
        <v>1</v>
      </c>
      <c r="S176">
        <v>2</v>
      </c>
      <c r="T176">
        <v>3</v>
      </c>
      <c r="U176">
        <v>4</v>
      </c>
      <c r="V176">
        <v>5</v>
      </c>
      <c r="W176">
        <v>6</v>
      </c>
      <c r="X176">
        <v>7</v>
      </c>
      <c r="Y176">
        <v>8</v>
      </c>
      <c r="Z176">
        <v>9</v>
      </c>
      <c r="AA176">
        <v>10</v>
      </c>
    </row>
    <row r="177" spans="17:28" x14ac:dyDescent="0.35">
      <c r="Q177" t="s">
        <v>17</v>
      </c>
      <c r="R177">
        <v>33989</v>
      </c>
      <c r="S177">
        <v>35535</v>
      </c>
      <c r="T177">
        <v>37662</v>
      </c>
      <c r="U177">
        <v>36972</v>
      </c>
      <c r="V177">
        <v>37017</v>
      </c>
      <c r="W177">
        <v>37768</v>
      </c>
      <c r="X177">
        <v>38226</v>
      </c>
      <c r="Y177">
        <v>39490</v>
      </c>
      <c r="Z177">
        <v>40365</v>
      </c>
      <c r="AA177">
        <v>40738</v>
      </c>
      <c r="AB177">
        <f>SUM(R177:AA177)</f>
        <v>377762</v>
      </c>
    </row>
    <row r="178" spans="17:28" x14ac:dyDescent="0.35">
      <c r="Q178" s="24" t="s">
        <v>199</v>
      </c>
      <c r="R178">
        <v>500</v>
      </c>
      <c r="S178">
        <v>500</v>
      </c>
      <c r="T178">
        <v>500</v>
      </c>
      <c r="U178">
        <v>500</v>
      </c>
      <c r="V178">
        <v>500</v>
      </c>
      <c r="W178">
        <v>500</v>
      </c>
      <c r="X178">
        <v>500</v>
      </c>
      <c r="Y178">
        <v>500</v>
      </c>
      <c r="Z178">
        <v>500</v>
      </c>
      <c r="AA178">
        <v>500</v>
      </c>
      <c r="AB178">
        <f>SUM(R178:AA178)</f>
        <v>5000</v>
      </c>
    </row>
    <row r="179" spans="17:28" x14ac:dyDescent="0.35">
      <c r="Q179" t="s">
        <v>19</v>
      </c>
      <c r="R179">
        <v>1278</v>
      </c>
      <c r="S179">
        <v>1339</v>
      </c>
      <c r="T179">
        <v>1358</v>
      </c>
      <c r="U179">
        <v>1333</v>
      </c>
      <c r="V179">
        <v>1360</v>
      </c>
      <c r="W179">
        <v>1406</v>
      </c>
      <c r="X179">
        <v>1345</v>
      </c>
      <c r="Y179">
        <v>1418</v>
      </c>
      <c r="Z179">
        <v>1424</v>
      </c>
      <c r="AA179">
        <v>1508</v>
      </c>
      <c r="AB179">
        <f>SUM(R179:AA179)</f>
        <v>13769</v>
      </c>
    </row>
    <row r="180" spans="17:28" x14ac:dyDescent="0.35">
      <c r="Q180" s="5" t="s">
        <v>214</v>
      </c>
      <c r="R180">
        <f t="shared" ref="R180:AB180" si="71">R178/R177</f>
        <v>1.4710641678190002E-2</v>
      </c>
      <c r="S180">
        <f t="shared" si="71"/>
        <v>1.4070634585619812E-2</v>
      </c>
      <c r="T180">
        <f t="shared" si="71"/>
        <v>1.3275981095002921E-2</v>
      </c>
      <c r="U180">
        <f t="shared" si="71"/>
        <v>1.3523747700962891E-2</v>
      </c>
      <c r="V180">
        <f t="shared" si="71"/>
        <v>1.3507307453332253E-2</v>
      </c>
      <c r="W180">
        <f t="shared" si="71"/>
        <v>1.3238720610040246E-2</v>
      </c>
      <c r="X180">
        <f t="shared" si="71"/>
        <v>1.3080102548003977E-2</v>
      </c>
      <c r="Y180">
        <f t="shared" si="71"/>
        <v>1.2661433274246644E-2</v>
      </c>
      <c r="Z180">
        <f t="shared" si="71"/>
        <v>1.2386968908708039E-2</v>
      </c>
      <c r="AA180">
        <f t="shared" si="71"/>
        <v>1.2273552948107417E-2</v>
      </c>
      <c r="AB180">
        <f t="shared" si="71"/>
        <v>1.3235846908900313E-2</v>
      </c>
    </row>
    <row r="181" spans="17:28" x14ac:dyDescent="0.35">
      <c r="Q181" s="2" t="s">
        <v>9</v>
      </c>
      <c r="R181">
        <f t="shared" ref="R181:AB181" si="72">R179/R177</f>
        <v>3.7600400129453648E-2</v>
      </c>
      <c r="S181">
        <f t="shared" si="72"/>
        <v>3.7681159420289857E-2</v>
      </c>
      <c r="T181">
        <f t="shared" si="72"/>
        <v>3.6057564654027929E-2</v>
      </c>
      <c r="U181">
        <f t="shared" si="72"/>
        <v>3.6054311370767068E-2</v>
      </c>
      <c r="V181">
        <f t="shared" si="72"/>
        <v>3.6739876273063729E-2</v>
      </c>
      <c r="W181">
        <f t="shared" si="72"/>
        <v>3.7227282355433169E-2</v>
      </c>
      <c r="X181">
        <f t="shared" si="72"/>
        <v>3.5185475854130698E-2</v>
      </c>
      <c r="Y181">
        <f t="shared" si="72"/>
        <v>3.5907824765763485E-2</v>
      </c>
      <c r="Z181">
        <f t="shared" si="72"/>
        <v>3.5278087452000492E-2</v>
      </c>
      <c r="AA181">
        <f t="shared" si="72"/>
        <v>3.7017035691491972E-2</v>
      </c>
      <c r="AB181">
        <f t="shared" si="72"/>
        <v>3.644887521772968E-2</v>
      </c>
    </row>
    <row r="182" spans="17:28" x14ac:dyDescent="0.35">
      <c r="Y182" s="2" t="s">
        <v>37</v>
      </c>
      <c r="Z182" s="2">
        <f>AVERAGE(R180:AA180)</f>
        <v>1.3272909080221421E-2</v>
      </c>
      <c r="AA182" s="2">
        <f>_xlfn.STDEV.S(R180:AA180)</f>
        <v>7.4663404626798123E-4</v>
      </c>
      <c r="AB182" s="2" t="s">
        <v>38</v>
      </c>
    </row>
    <row r="183" spans="17:28" x14ac:dyDescent="0.35">
      <c r="Z183" s="2">
        <f>AVERAGE(R181:AA181)</f>
        <v>3.6474901796642201E-2</v>
      </c>
      <c r="AA183" s="2">
        <f>_xlfn.STDEV.S(R181:AA181)</f>
        <v>9.0796646308423292E-4</v>
      </c>
    </row>
    <row r="185" spans="17:28" x14ac:dyDescent="0.35">
      <c r="Q185" s="2" t="s">
        <v>13</v>
      </c>
      <c r="R185" t="s">
        <v>14</v>
      </c>
    </row>
    <row r="186" spans="17:28" x14ac:dyDescent="0.35">
      <c r="Q186" s="5" t="s">
        <v>223</v>
      </c>
    </row>
    <row r="187" spans="17:28" x14ac:dyDescent="0.35">
      <c r="Q187" t="s">
        <v>16</v>
      </c>
      <c r="R187">
        <v>1</v>
      </c>
      <c r="S187">
        <v>2</v>
      </c>
      <c r="T187">
        <v>3</v>
      </c>
      <c r="U187">
        <v>4</v>
      </c>
      <c r="V187">
        <v>5</v>
      </c>
      <c r="W187">
        <v>6</v>
      </c>
      <c r="X187">
        <v>7</v>
      </c>
      <c r="Y187">
        <v>8</v>
      </c>
      <c r="Z187">
        <v>9</v>
      </c>
      <c r="AA187">
        <v>10</v>
      </c>
    </row>
    <row r="188" spans="17:28" x14ac:dyDescent="0.35">
      <c r="Q188" t="s">
        <v>17</v>
      </c>
      <c r="R188">
        <v>11427</v>
      </c>
      <c r="S188">
        <v>11618</v>
      </c>
      <c r="T188">
        <v>11492</v>
      </c>
      <c r="U188">
        <v>11654</v>
      </c>
      <c r="V188">
        <v>11573</v>
      </c>
      <c r="W188">
        <v>12019</v>
      </c>
      <c r="X188">
        <v>12228</v>
      </c>
      <c r="Y188">
        <v>12274</v>
      </c>
      <c r="Z188">
        <v>12770</v>
      </c>
      <c r="AA188">
        <v>13556</v>
      </c>
      <c r="AB188">
        <f>SUM(R188:AA188)</f>
        <v>120611</v>
      </c>
    </row>
    <row r="189" spans="17:28" x14ac:dyDescent="0.35">
      <c r="Q189" s="24" t="s">
        <v>199</v>
      </c>
      <c r="AB189">
        <f>SUM(R189:AA189)</f>
        <v>0</v>
      </c>
    </row>
    <row r="190" spans="17:28" x14ac:dyDescent="0.35">
      <c r="Q190" t="s">
        <v>19</v>
      </c>
      <c r="R190">
        <v>500</v>
      </c>
      <c r="S190">
        <v>500</v>
      </c>
      <c r="T190">
        <v>500</v>
      </c>
      <c r="U190">
        <v>500</v>
      </c>
      <c r="V190">
        <v>500</v>
      </c>
      <c r="W190">
        <v>500</v>
      </c>
      <c r="X190">
        <v>500</v>
      </c>
      <c r="Y190">
        <v>500</v>
      </c>
      <c r="Z190">
        <v>500</v>
      </c>
      <c r="AA190">
        <v>500</v>
      </c>
      <c r="AB190">
        <f>SUM(R190:AA190)</f>
        <v>5000</v>
      </c>
    </row>
    <row r="191" spans="17:28" x14ac:dyDescent="0.35">
      <c r="Q191" s="5" t="s">
        <v>214</v>
      </c>
      <c r="R191">
        <f t="shared" ref="R191:AB191" si="73">R189/R188</f>
        <v>0</v>
      </c>
      <c r="S191">
        <f t="shared" si="73"/>
        <v>0</v>
      </c>
      <c r="T191">
        <f t="shared" si="73"/>
        <v>0</v>
      </c>
      <c r="U191">
        <f t="shared" si="73"/>
        <v>0</v>
      </c>
      <c r="V191">
        <f t="shared" si="73"/>
        <v>0</v>
      </c>
      <c r="W191">
        <f t="shared" si="73"/>
        <v>0</v>
      </c>
      <c r="X191">
        <f t="shared" si="73"/>
        <v>0</v>
      </c>
      <c r="Y191">
        <f t="shared" si="73"/>
        <v>0</v>
      </c>
      <c r="Z191">
        <f t="shared" si="73"/>
        <v>0</v>
      </c>
      <c r="AA191">
        <f t="shared" si="73"/>
        <v>0</v>
      </c>
      <c r="AB191">
        <f t="shared" si="73"/>
        <v>0</v>
      </c>
    </row>
    <row r="192" spans="17:28" x14ac:dyDescent="0.35">
      <c r="Q192" s="2" t="s">
        <v>9</v>
      </c>
      <c r="R192">
        <f t="shared" ref="R192:AB192" si="74">R190/R188</f>
        <v>4.3756016452262188E-2</v>
      </c>
      <c r="S192">
        <f t="shared" si="74"/>
        <v>4.3036667240488893E-2</v>
      </c>
      <c r="T192">
        <f t="shared" si="74"/>
        <v>4.3508527671423602E-2</v>
      </c>
      <c r="U192">
        <f t="shared" si="74"/>
        <v>4.2903724043246952E-2</v>
      </c>
      <c r="V192">
        <f t="shared" si="74"/>
        <v>4.3204009332066015E-2</v>
      </c>
      <c r="W192">
        <f t="shared" si="74"/>
        <v>4.1600798735335717E-2</v>
      </c>
      <c r="X192">
        <f t="shared" si="74"/>
        <v>4.0889761203794568E-2</v>
      </c>
      <c r="Y192">
        <f t="shared" si="74"/>
        <v>4.0736516213133456E-2</v>
      </c>
      <c r="Z192">
        <f t="shared" si="74"/>
        <v>3.9154267815191858E-2</v>
      </c>
      <c r="AA192">
        <f t="shared" si="74"/>
        <v>3.6884036588964296E-2</v>
      </c>
      <c r="AB192">
        <f t="shared" si="74"/>
        <v>4.1455588627902926E-2</v>
      </c>
    </row>
    <row r="193" spans="17:28" x14ac:dyDescent="0.35">
      <c r="Y193" s="2" t="s">
        <v>37</v>
      </c>
      <c r="Z193" s="2">
        <f>AVERAGE(R191:AA191)</f>
        <v>0</v>
      </c>
      <c r="AA193" s="2">
        <f>_xlfn.STDEV.S(R191:AA191)</f>
        <v>0</v>
      </c>
      <c r="AB193" s="2" t="s">
        <v>38</v>
      </c>
    </row>
    <row r="194" spans="17:28" x14ac:dyDescent="0.35">
      <c r="Z194" s="2">
        <f>AVERAGE(R192:AA192)</f>
        <v>4.1567432529590762E-2</v>
      </c>
      <c r="AA194" s="2">
        <f>_xlfn.STDEV.S(R192:AA192)</f>
        <v>2.2133131108951691E-3</v>
      </c>
    </row>
    <row r="196" spans="17:28" x14ac:dyDescent="0.35">
      <c r="Q196" s="2" t="s">
        <v>13</v>
      </c>
      <c r="R196" t="s">
        <v>14</v>
      </c>
    </row>
    <row r="197" spans="17:28" x14ac:dyDescent="0.35">
      <c r="Q197" s="5" t="s">
        <v>192</v>
      </c>
    </row>
    <row r="198" spans="17:28" x14ac:dyDescent="0.35">
      <c r="Q198" t="s">
        <v>16</v>
      </c>
      <c r="R198">
        <v>1</v>
      </c>
      <c r="S198">
        <v>2</v>
      </c>
      <c r="T198">
        <v>3</v>
      </c>
      <c r="U198">
        <v>4</v>
      </c>
      <c r="V198">
        <v>5</v>
      </c>
      <c r="W198">
        <v>6</v>
      </c>
      <c r="X198">
        <v>7</v>
      </c>
      <c r="Y198">
        <v>8</v>
      </c>
      <c r="Z198">
        <v>9</v>
      </c>
      <c r="AA198">
        <v>10</v>
      </c>
    </row>
    <row r="199" spans="17:28" x14ac:dyDescent="0.35">
      <c r="Q199" t="s">
        <v>17</v>
      </c>
      <c r="R199">
        <v>22709</v>
      </c>
      <c r="S199">
        <v>24009</v>
      </c>
      <c r="T199">
        <v>23864</v>
      </c>
      <c r="U199">
        <v>23892</v>
      </c>
      <c r="V199">
        <v>23955</v>
      </c>
      <c r="W199">
        <v>24621</v>
      </c>
      <c r="X199">
        <v>24717</v>
      </c>
      <c r="Y199">
        <v>25575</v>
      </c>
      <c r="Z199">
        <v>25694</v>
      </c>
      <c r="AA199">
        <v>26216</v>
      </c>
      <c r="AB199">
        <f>SUM(R199:AA199)</f>
        <v>245252</v>
      </c>
    </row>
    <row r="200" spans="17:28" x14ac:dyDescent="0.35">
      <c r="Q200" s="24" t="s">
        <v>199</v>
      </c>
      <c r="R200">
        <v>500</v>
      </c>
      <c r="S200">
        <v>500</v>
      </c>
      <c r="T200">
        <v>500</v>
      </c>
      <c r="U200">
        <v>500</v>
      </c>
      <c r="V200">
        <v>500</v>
      </c>
      <c r="W200">
        <v>500</v>
      </c>
      <c r="X200">
        <v>500</v>
      </c>
      <c r="Y200">
        <v>500</v>
      </c>
      <c r="Z200">
        <v>500</v>
      </c>
      <c r="AA200">
        <v>500</v>
      </c>
      <c r="AB200">
        <f>SUM(R200:AA200)</f>
        <v>5000</v>
      </c>
    </row>
    <row r="201" spans="17:28" x14ac:dyDescent="0.35">
      <c r="Q201" t="s">
        <v>19</v>
      </c>
      <c r="R201">
        <v>1181</v>
      </c>
      <c r="S201">
        <v>1205</v>
      </c>
      <c r="T201">
        <v>1175</v>
      </c>
      <c r="U201">
        <v>1165</v>
      </c>
      <c r="V201">
        <v>1163</v>
      </c>
      <c r="W201">
        <v>1208</v>
      </c>
      <c r="X201">
        <v>1227</v>
      </c>
      <c r="Y201">
        <v>1242</v>
      </c>
      <c r="Z201">
        <v>1239</v>
      </c>
      <c r="AA201">
        <v>1218</v>
      </c>
      <c r="AB201">
        <f>SUM(R201:AA201)</f>
        <v>12023</v>
      </c>
    </row>
    <row r="202" spans="17:28" x14ac:dyDescent="0.35">
      <c r="Q202" s="5" t="s">
        <v>214</v>
      </c>
      <c r="R202">
        <f t="shared" ref="R202:AB202" si="75">R200/R199</f>
        <v>2.2017702232595006E-2</v>
      </c>
      <c r="S202">
        <f t="shared" si="75"/>
        <v>2.0825523761922614E-2</v>
      </c>
      <c r="T202">
        <f t="shared" si="75"/>
        <v>2.0952061682869595E-2</v>
      </c>
      <c r="U202">
        <f t="shared" si="75"/>
        <v>2.092750711535242E-2</v>
      </c>
      <c r="V202">
        <f t="shared" si="75"/>
        <v>2.0872469213107911E-2</v>
      </c>
      <c r="W202">
        <f t="shared" si="75"/>
        <v>2.0307867267779538E-2</v>
      </c>
      <c r="X202">
        <f t="shared" si="75"/>
        <v>2.0228992191609015E-2</v>
      </c>
      <c r="Y202">
        <f t="shared" si="75"/>
        <v>1.9550342130987292E-2</v>
      </c>
      <c r="Z202">
        <f t="shared" si="75"/>
        <v>1.9459796061337277E-2</v>
      </c>
      <c r="AA202">
        <f t="shared" si="75"/>
        <v>1.9072322245956667E-2</v>
      </c>
      <c r="AB202">
        <f t="shared" si="75"/>
        <v>2.0387193580480484E-2</v>
      </c>
    </row>
    <row r="203" spans="17:28" x14ac:dyDescent="0.35">
      <c r="Q203" s="2" t="s">
        <v>9</v>
      </c>
      <c r="R203">
        <f t="shared" ref="R203:AB203" si="76">R201/R199</f>
        <v>5.2005812673389405E-2</v>
      </c>
      <c r="S203">
        <f t="shared" si="76"/>
        <v>5.0189512266233499E-2</v>
      </c>
      <c r="T203">
        <f t="shared" si="76"/>
        <v>4.9237344954743544E-2</v>
      </c>
      <c r="U203">
        <f t="shared" si="76"/>
        <v>4.8761091578771135E-2</v>
      </c>
      <c r="V203">
        <f t="shared" si="76"/>
        <v>4.8549363389689001E-2</v>
      </c>
      <c r="W203">
        <f t="shared" si="76"/>
        <v>4.9063807318955363E-2</v>
      </c>
      <c r="X203">
        <f t="shared" si="76"/>
        <v>4.9641946838208523E-2</v>
      </c>
      <c r="Y203">
        <f t="shared" si="76"/>
        <v>4.8563049853372432E-2</v>
      </c>
      <c r="Z203">
        <f t="shared" si="76"/>
        <v>4.8221374639993771E-2</v>
      </c>
      <c r="AA203">
        <f t="shared" si="76"/>
        <v>4.6460176991150445E-2</v>
      </c>
      <c r="AB203">
        <f t="shared" si="76"/>
        <v>4.9023045683623374E-2</v>
      </c>
    </row>
    <row r="204" spans="17:28" x14ac:dyDescent="0.35">
      <c r="Y204" s="2" t="s">
        <v>37</v>
      </c>
      <c r="Z204" s="2">
        <f>AVERAGE(R202:AA202)</f>
        <v>2.0421458390351734E-2</v>
      </c>
      <c r="AA204" s="2">
        <f>_xlfn.STDEV.S(R202:AA202)</f>
        <v>8.8229823919784578E-4</v>
      </c>
      <c r="AB204" s="2" t="s">
        <v>38</v>
      </c>
    </row>
    <row r="205" spans="17:28" x14ac:dyDescent="0.35">
      <c r="Z205" s="2">
        <f>AVERAGE(R203:AA203)</f>
        <v>4.9069348050450726E-2</v>
      </c>
      <c r="AA205" s="2">
        <f>_xlfn.STDEV.S(R203:AA203)</f>
        <v>1.4291525021279229E-3</v>
      </c>
    </row>
    <row r="207" spans="17:28" x14ac:dyDescent="0.35">
      <c r="Q207" s="2" t="s">
        <v>13</v>
      </c>
      <c r="R207" t="s">
        <v>14</v>
      </c>
    </row>
    <row r="208" spans="17:28" x14ac:dyDescent="0.35">
      <c r="Q208" s="5" t="s">
        <v>225</v>
      </c>
    </row>
    <row r="209" spans="17:28" x14ac:dyDescent="0.35">
      <c r="Q209" t="s">
        <v>16</v>
      </c>
      <c r="R209">
        <v>1</v>
      </c>
      <c r="S209">
        <v>2</v>
      </c>
      <c r="T209">
        <v>3</v>
      </c>
      <c r="U209">
        <v>4</v>
      </c>
      <c r="V209">
        <v>5</v>
      </c>
      <c r="W209">
        <v>6</v>
      </c>
      <c r="X209">
        <v>7</v>
      </c>
      <c r="Y209">
        <v>8</v>
      </c>
      <c r="Z209">
        <v>9</v>
      </c>
      <c r="AA209">
        <v>10</v>
      </c>
    </row>
    <row r="210" spans="17:28" x14ac:dyDescent="0.35">
      <c r="Q210" t="s">
        <v>17</v>
      </c>
      <c r="R210">
        <v>15057</v>
      </c>
      <c r="S210">
        <v>15417</v>
      </c>
      <c r="T210">
        <v>15504</v>
      </c>
      <c r="U210">
        <v>15645</v>
      </c>
      <c r="V210">
        <v>15175</v>
      </c>
      <c r="W210">
        <v>15321</v>
      </c>
      <c r="X210">
        <v>16125</v>
      </c>
      <c r="Y210">
        <v>15797</v>
      </c>
      <c r="Z210">
        <v>16188</v>
      </c>
      <c r="AA210">
        <v>16307</v>
      </c>
      <c r="AB210">
        <f>SUM(R210:AA210)</f>
        <v>156536</v>
      </c>
    </row>
    <row r="211" spans="17:28" x14ac:dyDescent="0.35">
      <c r="Q211" s="24" t="s">
        <v>199</v>
      </c>
      <c r="AB211">
        <f>SUM(R211:AA211)</f>
        <v>0</v>
      </c>
    </row>
    <row r="212" spans="17:28" x14ac:dyDescent="0.35">
      <c r="Q212" t="s">
        <v>19</v>
      </c>
      <c r="R212">
        <v>1000</v>
      </c>
      <c r="S212">
        <v>1000</v>
      </c>
      <c r="T212">
        <v>1000</v>
      </c>
      <c r="U212">
        <v>1000</v>
      </c>
      <c r="V212">
        <v>1000</v>
      </c>
      <c r="W212">
        <v>1000</v>
      </c>
      <c r="X212">
        <v>1000</v>
      </c>
      <c r="Y212">
        <v>1000</v>
      </c>
      <c r="Z212">
        <v>1000</v>
      </c>
      <c r="AA212">
        <v>1000</v>
      </c>
      <c r="AB212">
        <f>SUM(R212:AA212)</f>
        <v>10000</v>
      </c>
    </row>
    <row r="213" spans="17:28" x14ac:dyDescent="0.35">
      <c r="Q213" s="5" t="s">
        <v>214</v>
      </c>
      <c r="R213">
        <f t="shared" ref="R213:AB213" si="77">R211/R210</f>
        <v>0</v>
      </c>
      <c r="S213">
        <f t="shared" si="77"/>
        <v>0</v>
      </c>
      <c r="T213">
        <f t="shared" si="77"/>
        <v>0</v>
      </c>
      <c r="U213">
        <f t="shared" si="77"/>
        <v>0</v>
      </c>
      <c r="V213">
        <f t="shared" si="77"/>
        <v>0</v>
      </c>
      <c r="W213">
        <f t="shared" si="77"/>
        <v>0</v>
      </c>
      <c r="X213">
        <f t="shared" si="77"/>
        <v>0</v>
      </c>
      <c r="Y213">
        <f t="shared" si="77"/>
        <v>0</v>
      </c>
      <c r="Z213">
        <f t="shared" si="77"/>
        <v>0</v>
      </c>
      <c r="AA213">
        <f t="shared" si="77"/>
        <v>0</v>
      </c>
      <c r="AB213">
        <f t="shared" si="77"/>
        <v>0</v>
      </c>
    </row>
    <row r="214" spans="17:28" x14ac:dyDescent="0.35">
      <c r="Q214" s="2" t="s">
        <v>9</v>
      </c>
      <c r="R214">
        <f t="shared" ref="R214:AB214" si="78">R212/R210</f>
        <v>6.6414292355714943E-2</v>
      </c>
      <c r="S214">
        <f t="shared" si="78"/>
        <v>6.4863462411623538E-2</v>
      </c>
      <c r="T214">
        <f t="shared" si="78"/>
        <v>6.4499484004127972E-2</v>
      </c>
      <c r="U214">
        <f t="shared" si="78"/>
        <v>6.3918184723553845E-2</v>
      </c>
      <c r="V214">
        <f t="shared" si="78"/>
        <v>6.589785831960461E-2</v>
      </c>
      <c r="W214">
        <f t="shared" si="78"/>
        <v>6.5269890999282029E-2</v>
      </c>
      <c r="X214">
        <f t="shared" si="78"/>
        <v>6.2015503875968991E-2</v>
      </c>
      <c r="Y214">
        <f t="shared" si="78"/>
        <v>6.3303158827625494E-2</v>
      </c>
      <c r="Z214">
        <f t="shared" si="78"/>
        <v>6.1774153694094391E-2</v>
      </c>
      <c r="AA214">
        <f t="shared" si="78"/>
        <v>6.1323358067087753E-2</v>
      </c>
      <c r="AB214">
        <f t="shared" si="78"/>
        <v>6.38830684315429E-2</v>
      </c>
    </row>
    <row r="215" spans="17:28" x14ac:dyDescent="0.35">
      <c r="Y215" s="2" t="s">
        <v>37</v>
      </c>
      <c r="Z215" s="2">
        <f>AVERAGE(R213:AA213)</f>
        <v>0</v>
      </c>
      <c r="AA215" s="2">
        <f>_xlfn.STDEV.S(R213:AA213)</f>
        <v>0</v>
      </c>
      <c r="AB215" s="2" t="s">
        <v>38</v>
      </c>
    </row>
    <row r="216" spans="17:28" x14ac:dyDescent="0.35">
      <c r="Z216" s="2">
        <f>AVERAGE(R214:AA214)</f>
        <v>6.3927934727868355E-2</v>
      </c>
      <c r="AA216" s="2">
        <f>_xlfn.STDEV.S(R214:AA214)</f>
        <v>1.7806279960300559E-3</v>
      </c>
    </row>
    <row r="218" spans="17:28" x14ac:dyDescent="0.35">
      <c r="Q218" s="2" t="s">
        <v>13</v>
      </c>
      <c r="R218" t="s">
        <v>14</v>
      </c>
    </row>
    <row r="219" spans="17:28" x14ac:dyDescent="0.35">
      <c r="Q219" s="5" t="s">
        <v>190</v>
      </c>
    </row>
    <row r="220" spans="17:28" x14ac:dyDescent="0.35">
      <c r="Q220" t="s">
        <v>16</v>
      </c>
      <c r="R220">
        <v>1</v>
      </c>
      <c r="S220">
        <v>2</v>
      </c>
      <c r="T220">
        <v>3</v>
      </c>
      <c r="U220">
        <v>4</v>
      </c>
      <c r="V220">
        <v>5</v>
      </c>
      <c r="W220">
        <v>6</v>
      </c>
      <c r="X220">
        <v>7</v>
      </c>
      <c r="Y220">
        <v>8</v>
      </c>
      <c r="Z220">
        <v>9</v>
      </c>
      <c r="AA220">
        <v>10</v>
      </c>
    </row>
    <row r="221" spans="17:28" x14ac:dyDescent="0.35">
      <c r="Q221" t="s">
        <v>17</v>
      </c>
      <c r="R221">
        <v>14992</v>
      </c>
      <c r="S221">
        <v>15524</v>
      </c>
      <c r="T221">
        <v>15696</v>
      </c>
      <c r="U221">
        <v>15728</v>
      </c>
      <c r="V221">
        <v>16312</v>
      </c>
      <c r="W221">
        <v>16611</v>
      </c>
      <c r="X221">
        <v>16724</v>
      </c>
      <c r="Y221">
        <v>16367</v>
      </c>
      <c r="Z221">
        <v>16699</v>
      </c>
      <c r="AA221">
        <v>16967</v>
      </c>
      <c r="AB221">
        <f>SUM(R221:AA221)</f>
        <v>161620</v>
      </c>
    </row>
    <row r="222" spans="17:28" x14ac:dyDescent="0.35">
      <c r="Q222" s="24" t="s">
        <v>199</v>
      </c>
      <c r="R222">
        <v>500</v>
      </c>
      <c r="S222">
        <v>500</v>
      </c>
      <c r="T222">
        <v>500</v>
      </c>
      <c r="U222">
        <v>500</v>
      </c>
      <c r="V222">
        <v>500</v>
      </c>
      <c r="W222">
        <v>500</v>
      </c>
      <c r="X222">
        <v>500</v>
      </c>
      <c r="Y222">
        <v>500</v>
      </c>
      <c r="Z222">
        <v>500</v>
      </c>
      <c r="AA222">
        <v>500</v>
      </c>
      <c r="AB222">
        <f>SUM(R222:AA222)</f>
        <v>5000</v>
      </c>
    </row>
    <row r="223" spans="17:28" x14ac:dyDescent="0.35">
      <c r="Q223" t="s">
        <v>19</v>
      </c>
      <c r="R223">
        <v>1098</v>
      </c>
      <c r="S223">
        <v>1141</v>
      </c>
      <c r="T223">
        <v>1161</v>
      </c>
      <c r="U223">
        <v>1186</v>
      </c>
      <c r="V223">
        <v>1170</v>
      </c>
      <c r="W223">
        <v>1167</v>
      </c>
      <c r="X223">
        <v>1243</v>
      </c>
      <c r="Y223">
        <v>1180</v>
      </c>
      <c r="Z223">
        <v>1191</v>
      </c>
      <c r="AA223">
        <v>1247</v>
      </c>
      <c r="AB223">
        <f>SUM(R223:AA223)</f>
        <v>11784</v>
      </c>
    </row>
    <row r="224" spans="17:28" x14ac:dyDescent="0.35">
      <c r="Q224" s="5" t="s">
        <v>214</v>
      </c>
      <c r="R224">
        <f t="shared" ref="R224:AB224" si="79">R222/R221</f>
        <v>3.3351120597652079E-2</v>
      </c>
      <c r="S224">
        <f t="shared" si="79"/>
        <v>3.2208193764493687E-2</v>
      </c>
      <c r="T224">
        <f t="shared" si="79"/>
        <v>3.1855249745158E-2</v>
      </c>
      <c r="U224">
        <f t="shared" si="79"/>
        <v>3.1790437436419128E-2</v>
      </c>
      <c r="V224">
        <f t="shared" si="79"/>
        <v>3.0652280529671408E-2</v>
      </c>
      <c r="W224">
        <f t="shared" si="79"/>
        <v>3.0100535789537055E-2</v>
      </c>
      <c r="X224">
        <f t="shared" si="79"/>
        <v>2.98971537909591E-2</v>
      </c>
      <c r="Y224">
        <f t="shared" si="79"/>
        <v>3.0549275982159223E-2</v>
      </c>
      <c r="Z224">
        <f t="shared" si="79"/>
        <v>2.9941912689382597E-2</v>
      </c>
      <c r="AA224">
        <f t="shared" si="79"/>
        <v>2.9468969175458243E-2</v>
      </c>
      <c r="AB224">
        <f t="shared" si="79"/>
        <v>3.093676525182527E-2</v>
      </c>
    </row>
    <row r="225" spans="17:28" x14ac:dyDescent="0.35">
      <c r="Q225" s="2" t="s">
        <v>9</v>
      </c>
      <c r="R225">
        <f t="shared" ref="R225:AB225" si="80">R223/R221</f>
        <v>7.323906083244397E-2</v>
      </c>
      <c r="S225">
        <f t="shared" si="80"/>
        <v>7.3499098170574595E-2</v>
      </c>
      <c r="T225">
        <f t="shared" si="80"/>
        <v>7.3967889908256881E-2</v>
      </c>
      <c r="U225">
        <f t="shared" si="80"/>
        <v>7.5406917599186163E-2</v>
      </c>
      <c r="V225">
        <f t="shared" si="80"/>
        <v>7.172633643943109E-2</v>
      </c>
      <c r="W225">
        <f t="shared" si="80"/>
        <v>7.0254650532779489E-2</v>
      </c>
      <c r="X225">
        <f t="shared" si="80"/>
        <v>7.4324324324324328E-2</v>
      </c>
      <c r="Y225">
        <f t="shared" si="80"/>
        <v>7.2096291317895772E-2</v>
      </c>
      <c r="Z225">
        <f t="shared" si="80"/>
        <v>7.1321636026109345E-2</v>
      </c>
      <c r="AA225">
        <f t="shared" si="80"/>
        <v>7.3495609123592862E-2</v>
      </c>
      <c r="AB225">
        <f t="shared" si="80"/>
        <v>7.2911768345501796E-2</v>
      </c>
    </row>
    <row r="226" spans="17:28" x14ac:dyDescent="0.35">
      <c r="Y226" s="2" t="s">
        <v>37</v>
      </c>
      <c r="Z226" s="2">
        <f>AVERAGE(R224:AA224)</f>
        <v>3.0981512950089052E-2</v>
      </c>
      <c r="AA226" s="2">
        <f>_xlfn.STDEV.S(R224:AA224)</f>
        <v>1.2540289175381521E-3</v>
      </c>
      <c r="AB226" s="2" t="s">
        <v>38</v>
      </c>
    </row>
    <row r="227" spans="17:28" x14ac:dyDescent="0.35">
      <c r="Z227" s="2">
        <f>AVERAGE(R225:AA225)</f>
        <v>7.2933181427459443E-2</v>
      </c>
      <c r="AA227" s="2">
        <f>_xlfn.STDEV.S(R225:AA225)</f>
        <v>1.5557736891239436E-3</v>
      </c>
    </row>
    <row r="229" spans="17:28" x14ac:dyDescent="0.35">
      <c r="Q229" s="2" t="s">
        <v>13</v>
      </c>
      <c r="R229" t="s">
        <v>14</v>
      </c>
    </row>
    <row r="230" spans="17:28" x14ac:dyDescent="0.35">
      <c r="Q230" s="5" t="s">
        <v>227</v>
      </c>
    </row>
    <row r="231" spans="17:28" x14ac:dyDescent="0.35">
      <c r="Q231" t="s">
        <v>16</v>
      </c>
      <c r="R231">
        <v>1</v>
      </c>
      <c r="S231">
        <v>2</v>
      </c>
      <c r="T231">
        <v>3</v>
      </c>
      <c r="U231">
        <v>4</v>
      </c>
      <c r="V231">
        <v>5</v>
      </c>
      <c r="W231">
        <v>6</v>
      </c>
      <c r="X231">
        <v>7</v>
      </c>
      <c r="Y231">
        <v>8</v>
      </c>
      <c r="Z231">
        <v>9</v>
      </c>
      <c r="AA231">
        <v>10</v>
      </c>
    </row>
    <row r="232" spans="17:28" x14ac:dyDescent="0.35">
      <c r="Q232" t="s">
        <v>17</v>
      </c>
      <c r="R232">
        <v>12625</v>
      </c>
      <c r="S232">
        <v>12937</v>
      </c>
      <c r="T232">
        <v>13028</v>
      </c>
      <c r="U232">
        <v>12821</v>
      </c>
      <c r="V232">
        <v>13354</v>
      </c>
      <c r="W232">
        <v>12982</v>
      </c>
      <c r="X232">
        <v>13541</v>
      </c>
      <c r="Y232">
        <v>13114</v>
      </c>
      <c r="Z232">
        <v>13197</v>
      </c>
      <c r="AA232">
        <v>13481</v>
      </c>
      <c r="AB232">
        <f>SUM(R232:AA232)</f>
        <v>131080</v>
      </c>
    </row>
    <row r="233" spans="17:28" x14ac:dyDescent="0.35">
      <c r="Q233" s="24" t="s">
        <v>199</v>
      </c>
      <c r="AB233">
        <f>SUM(R233:AA233)</f>
        <v>0</v>
      </c>
    </row>
    <row r="234" spans="17:28" x14ac:dyDescent="0.35">
      <c r="Q234" t="s">
        <v>19</v>
      </c>
      <c r="R234">
        <v>1000</v>
      </c>
      <c r="S234">
        <v>1000</v>
      </c>
      <c r="T234">
        <v>1000</v>
      </c>
      <c r="U234">
        <v>1000</v>
      </c>
      <c r="V234">
        <v>1000</v>
      </c>
      <c r="W234">
        <v>1000</v>
      </c>
      <c r="X234">
        <v>1000</v>
      </c>
      <c r="Y234">
        <v>1000</v>
      </c>
      <c r="Z234">
        <v>1000</v>
      </c>
      <c r="AA234">
        <v>1000</v>
      </c>
      <c r="AB234">
        <f>SUM(R234:AA234)</f>
        <v>10000</v>
      </c>
    </row>
    <row r="235" spans="17:28" x14ac:dyDescent="0.35">
      <c r="Q235" s="5" t="s">
        <v>214</v>
      </c>
      <c r="R235">
        <f t="shared" ref="R235:AB235" si="81">R233/R232</f>
        <v>0</v>
      </c>
      <c r="S235">
        <f t="shared" si="81"/>
        <v>0</v>
      </c>
      <c r="T235">
        <f t="shared" si="81"/>
        <v>0</v>
      </c>
      <c r="U235">
        <f t="shared" si="81"/>
        <v>0</v>
      </c>
      <c r="V235">
        <f t="shared" si="81"/>
        <v>0</v>
      </c>
      <c r="W235">
        <f t="shared" si="81"/>
        <v>0</v>
      </c>
      <c r="X235">
        <f t="shared" si="81"/>
        <v>0</v>
      </c>
      <c r="Y235">
        <f t="shared" si="81"/>
        <v>0</v>
      </c>
      <c r="Z235">
        <f t="shared" si="81"/>
        <v>0</v>
      </c>
      <c r="AA235">
        <f t="shared" si="81"/>
        <v>0</v>
      </c>
      <c r="AB235">
        <f t="shared" si="81"/>
        <v>0</v>
      </c>
    </row>
    <row r="236" spans="17:28" x14ac:dyDescent="0.35">
      <c r="Q236" s="2" t="s">
        <v>9</v>
      </c>
      <c r="R236">
        <f t="shared" ref="R236:AB236" si="82">R234/R232</f>
        <v>7.9207920792079209E-2</v>
      </c>
      <c r="S236">
        <f t="shared" si="82"/>
        <v>7.7297673340032472E-2</v>
      </c>
      <c r="T236">
        <f t="shared" si="82"/>
        <v>7.6757752533005832E-2</v>
      </c>
      <c r="U236">
        <f t="shared" si="82"/>
        <v>7.7997036112627718E-2</v>
      </c>
      <c r="V236">
        <f t="shared" si="82"/>
        <v>7.4883929908641608E-2</v>
      </c>
      <c r="W236">
        <f t="shared" si="82"/>
        <v>7.7029733477122164E-2</v>
      </c>
      <c r="X236">
        <f t="shared" si="82"/>
        <v>7.3849789528099841E-2</v>
      </c>
      <c r="Y236">
        <f t="shared" si="82"/>
        <v>7.6254384627116062E-2</v>
      </c>
      <c r="Z236">
        <f t="shared" si="82"/>
        <v>7.5774797302417221E-2</v>
      </c>
      <c r="AA236">
        <f t="shared" si="82"/>
        <v>7.417847340701729E-2</v>
      </c>
      <c r="AB236">
        <f t="shared" si="82"/>
        <v>7.628928898382667E-2</v>
      </c>
    </row>
    <row r="237" spans="17:28" x14ac:dyDescent="0.35">
      <c r="Y237" s="2" t="s">
        <v>37</v>
      </c>
      <c r="Z237" s="2">
        <f>AVERAGE(R235:AA235)</f>
        <v>0</v>
      </c>
      <c r="AA237" s="2">
        <f>_xlfn.STDEV.S(R235:AA235)</f>
        <v>0</v>
      </c>
      <c r="AB237" s="2" t="s">
        <v>38</v>
      </c>
    </row>
    <row r="238" spans="17:28" x14ac:dyDescent="0.35">
      <c r="Z238" s="2">
        <f>AVERAGE(R236:AA236)</f>
        <v>7.6323149102815943E-2</v>
      </c>
      <c r="AA238" s="2">
        <f>_xlfn.STDEV.S(R236:AA236)</f>
        <v>1.6949452988304933E-3</v>
      </c>
    </row>
    <row r="240" spans="17:28" x14ac:dyDescent="0.35">
      <c r="Q240" s="2" t="s">
        <v>13</v>
      </c>
      <c r="R240" t="s">
        <v>14</v>
      </c>
    </row>
    <row r="241" spans="17:28" x14ac:dyDescent="0.35">
      <c r="Q241" s="5" t="s">
        <v>218</v>
      </c>
    </row>
    <row r="242" spans="17:28" x14ac:dyDescent="0.35">
      <c r="Q242" t="s">
        <v>16</v>
      </c>
      <c r="R242">
        <v>1</v>
      </c>
      <c r="S242">
        <v>2</v>
      </c>
      <c r="T242">
        <v>3</v>
      </c>
      <c r="U242">
        <v>4</v>
      </c>
      <c r="V242">
        <v>5</v>
      </c>
      <c r="W242">
        <v>6</v>
      </c>
      <c r="X242">
        <v>7</v>
      </c>
      <c r="Y242">
        <v>8</v>
      </c>
      <c r="Z242">
        <v>9</v>
      </c>
      <c r="AA242">
        <v>10</v>
      </c>
    </row>
    <row r="243" spans="17:28" x14ac:dyDescent="0.35">
      <c r="Q243" t="s">
        <v>17</v>
      </c>
      <c r="R243">
        <v>25658</v>
      </c>
      <c r="S243">
        <v>24969</v>
      </c>
      <c r="T243">
        <v>25441</v>
      </c>
      <c r="U243">
        <v>26126</v>
      </c>
      <c r="V243">
        <v>25971</v>
      </c>
      <c r="W243">
        <v>26405</v>
      </c>
      <c r="X243">
        <v>26080</v>
      </c>
      <c r="Y243">
        <v>26724</v>
      </c>
      <c r="Z243">
        <v>27805</v>
      </c>
      <c r="AA243">
        <v>27672</v>
      </c>
      <c r="AB243">
        <f>SUM(R243:AA243)</f>
        <v>262851</v>
      </c>
    </row>
    <row r="244" spans="17:28" x14ac:dyDescent="0.35">
      <c r="Q244" s="24" t="s">
        <v>199</v>
      </c>
      <c r="R244">
        <v>1000</v>
      </c>
      <c r="S244">
        <v>1000</v>
      </c>
      <c r="T244">
        <v>1000</v>
      </c>
      <c r="U244">
        <v>1000</v>
      </c>
      <c r="V244">
        <v>1000</v>
      </c>
      <c r="W244">
        <v>1000</v>
      </c>
      <c r="X244">
        <v>1000</v>
      </c>
      <c r="Y244">
        <v>1000</v>
      </c>
      <c r="Z244">
        <v>1000</v>
      </c>
      <c r="AA244">
        <v>1000</v>
      </c>
      <c r="AB244">
        <f>SUM(R244:AA244)</f>
        <v>10000</v>
      </c>
    </row>
    <row r="245" spans="17:28" x14ac:dyDescent="0.35">
      <c r="Q245" t="s">
        <v>19</v>
      </c>
      <c r="R245">
        <v>2258</v>
      </c>
      <c r="S245">
        <v>2116</v>
      </c>
      <c r="T245">
        <v>2219</v>
      </c>
      <c r="U245">
        <v>2258</v>
      </c>
      <c r="V245">
        <v>2228</v>
      </c>
      <c r="W245">
        <v>2322</v>
      </c>
      <c r="X245">
        <v>2222</v>
      </c>
      <c r="Y245">
        <v>2302</v>
      </c>
      <c r="Z245">
        <v>2298</v>
      </c>
      <c r="AA245">
        <v>2285</v>
      </c>
      <c r="AB245">
        <f>SUM(R245:AA245)</f>
        <v>22508</v>
      </c>
    </row>
    <row r="246" spans="17:28" x14ac:dyDescent="0.35">
      <c r="Q246" s="5" t="s">
        <v>214</v>
      </c>
      <c r="R246">
        <f t="shared" ref="R246:AB246" si="83">R244/R243</f>
        <v>3.8974199080208903E-2</v>
      </c>
      <c r="S246">
        <f t="shared" si="83"/>
        <v>4.0049661580359643E-2</v>
      </c>
      <c r="T246">
        <f t="shared" si="83"/>
        <v>3.9306631028654532E-2</v>
      </c>
      <c r="U246">
        <f t="shared" si="83"/>
        <v>3.8276046849881347E-2</v>
      </c>
      <c r="V246">
        <f t="shared" si="83"/>
        <v>3.8504485772592509E-2</v>
      </c>
      <c r="W246">
        <f t="shared" si="83"/>
        <v>3.7871615224389317E-2</v>
      </c>
      <c r="X246">
        <f t="shared" si="83"/>
        <v>3.834355828220859E-2</v>
      </c>
      <c r="Y246">
        <f t="shared" si="83"/>
        <v>3.7419547971860499E-2</v>
      </c>
      <c r="Z246">
        <f t="shared" si="83"/>
        <v>3.5964754540550259E-2</v>
      </c>
      <c r="AA246">
        <f t="shared" si="83"/>
        <v>3.6137612026597279E-2</v>
      </c>
      <c r="AB246">
        <f t="shared" si="83"/>
        <v>3.8044367341193298E-2</v>
      </c>
    </row>
    <row r="247" spans="17:28" x14ac:dyDescent="0.35">
      <c r="Q247" s="2" t="s">
        <v>9</v>
      </c>
      <c r="R247">
        <f t="shared" ref="R247:AB247" si="84">R245/R243</f>
        <v>8.8003741523111703E-2</v>
      </c>
      <c r="S247">
        <f t="shared" si="84"/>
        <v>8.4745083904041008E-2</v>
      </c>
      <c r="T247">
        <f t="shared" si="84"/>
        <v>8.7221414252584409E-2</v>
      </c>
      <c r="U247">
        <f t="shared" si="84"/>
        <v>8.642731378703207E-2</v>
      </c>
      <c r="V247">
        <f t="shared" si="84"/>
        <v>8.5787994301336101E-2</v>
      </c>
      <c r="W247">
        <f t="shared" si="84"/>
        <v>8.7937890551032002E-2</v>
      </c>
      <c r="X247">
        <f t="shared" si="84"/>
        <v>8.5199386503067479E-2</v>
      </c>
      <c r="Y247">
        <f t="shared" si="84"/>
        <v>8.6139799431222866E-2</v>
      </c>
      <c r="Z247">
        <f t="shared" si="84"/>
        <v>8.2647005934184503E-2</v>
      </c>
      <c r="AA247">
        <f t="shared" si="84"/>
        <v>8.2574443480774792E-2</v>
      </c>
      <c r="AB247">
        <f t="shared" si="84"/>
        <v>8.5630262011557878E-2</v>
      </c>
    </row>
    <row r="248" spans="17:28" x14ac:dyDescent="0.35">
      <c r="Y248" s="2" t="s">
        <v>37</v>
      </c>
      <c r="Z248" s="2">
        <f>AVERAGE(R246:AA246)</f>
        <v>3.8084811235730279E-2</v>
      </c>
      <c r="AA248" s="2">
        <f>_xlfn.STDEV.S(R246:AA246)</f>
        <v>1.2995038340536664E-3</v>
      </c>
      <c r="AB248" s="2" t="s">
        <v>38</v>
      </c>
    </row>
    <row r="249" spans="17:28" x14ac:dyDescent="0.35">
      <c r="Z249" s="2">
        <f>AVERAGE(R247:AA247)</f>
        <v>8.5668407366838686E-2</v>
      </c>
      <c r="AA249" s="2">
        <f>_xlfn.STDEV.S(R247:AA247)</f>
        <v>1.9322585038975791E-3</v>
      </c>
    </row>
    <row r="251" spans="17:28" x14ac:dyDescent="0.35">
      <c r="Q251" s="2" t="s">
        <v>13</v>
      </c>
      <c r="R251" t="s">
        <v>14</v>
      </c>
    </row>
    <row r="252" spans="17:28" x14ac:dyDescent="0.35">
      <c r="Q252" s="5" t="s">
        <v>224</v>
      </c>
    </row>
    <row r="253" spans="17:28" x14ac:dyDescent="0.35">
      <c r="Q253" t="s">
        <v>16</v>
      </c>
      <c r="R253">
        <v>1</v>
      </c>
      <c r="S253">
        <v>2</v>
      </c>
      <c r="T253">
        <v>3</v>
      </c>
      <c r="U253">
        <v>4</v>
      </c>
      <c r="V253">
        <v>5</v>
      </c>
      <c r="W253">
        <v>6</v>
      </c>
      <c r="X253">
        <v>7</v>
      </c>
      <c r="Y253">
        <v>8</v>
      </c>
      <c r="Z253">
        <v>9</v>
      </c>
      <c r="AA253">
        <v>10</v>
      </c>
    </row>
    <row r="254" spans="17:28" x14ac:dyDescent="0.35">
      <c r="Q254" t="s">
        <v>17</v>
      </c>
      <c r="R254">
        <v>24604</v>
      </c>
      <c r="S254">
        <v>24719</v>
      </c>
      <c r="T254">
        <v>24938</v>
      </c>
      <c r="U254">
        <v>25431</v>
      </c>
      <c r="V254">
        <v>25273</v>
      </c>
      <c r="W254">
        <v>25336</v>
      </c>
      <c r="X254">
        <v>25003</v>
      </c>
      <c r="Y254">
        <v>25534</v>
      </c>
      <c r="Z254">
        <v>25580</v>
      </c>
      <c r="AA254">
        <v>26676</v>
      </c>
      <c r="AB254">
        <f>SUM(R254:AA254)</f>
        <v>253094</v>
      </c>
    </row>
    <row r="255" spans="17:28" x14ac:dyDescent="0.35">
      <c r="Q255" s="24" t="s">
        <v>199</v>
      </c>
      <c r="R255">
        <v>1000</v>
      </c>
      <c r="S255">
        <v>1000</v>
      </c>
      <c r="T255">
        <v>1000</v>
      </c>
      <c r="U255">
        <v>1000</v>
      </c>
      <c r="V255">
        <v>1000</v>
      </c>
      <c r="W255">
        <v>1000</v>
      </c>
      <c r="X255">
        <v>1000</v>
      </c>
      <c r="Y255">
        <v>1000</v>
      </c>
      <c r="Z255">
        <v>1000</v>
      </c>
      <c r="AA255">
        <v>1000</v>
      </c>
      <c r="AB255">
        <f>SUM(R255:AA255)</f>
        <v>10000</v>
      </c>
    </row>
    <row r="256" spans="17:28" x14ac:dyDescent="0.35">
      <c r="Q256" t="s">
        <v>19</v>
      </c>
      <c r="R256">
        <v>2127</v>
      </c>
      <c r="S256">
        <v>2176</v>
      </c>
      <c r="T256">
        <v>2180</v>
      </c>
      <c r="U256">
        <v>2267</v>
      </c>
      <c r="V256">
        <v>2195</v>
      </c>
      <c r="W256">
        <v>2273</v>
      </c>
      <c r="X256">
        <v>2170</v>
      </c>
      <c r="Y256">
        <v>2209</v>
      </c>
      <c r="Z256">
        <v>2253</v>
      </c>
      <c r="AA256">
        <v>2241</v>
      </c>
      <c r="AB256">
        <f>SUM(R256:AA256)</f>
        <v>22091</v>
      </c>
    </row>
    <row r="257" spans="17:28" x14ac:dyDescent="0.35">
      <c r="Q257" s="5" t="s">
        <v>214</v>
      </c>
      <c r="R257">
        <f t="shared" ref="R257:AB257" si="85">R255/R254</f>
        <v>4.0643797756462367E-2</v>
      </c>
      <c r="S257">
        <f t="shared" si="85"/>
        <v>4.0454710951090253E-2</v>
      </c>
      <c r="T257">
        <f t="shared" si="85"/>
        <v>4.0099446627636537E-2</v>
      </c>
      <c r="U257">
        <f t="shared" si="85"/>
        <v>3.9322087216389447E-2</v>
      </c>
      <c r="V257">
        <f t="shared" si="85"/>
        <v>3.9567918331816561E-2</v>
      </c>
      <c r="W257">
        <f t="shared" si="85"/>
        <v>3.9469529523208084E-2</v>
      </c>
      <c r="X257">
        <f t="shared" si="85"/>
        <v>3.9995200575930888E-2</v>
      </c>
      <c r="Y257">
        <f t="shared" si="85"/>
        <v>3.916346831675413E-2</v>
      </c>
      <c r="Z257">
        <f t="shared" si="85"/>
        <v>3.9093041438623924E-2</v>
      </c>
      <c r="AA257">
        <f t="shared" si="85"/>
        <v>3.7486879592142752E-2</v>
      </c>
      <c r="AB257">
        <f t="shared" si="85"/>
        <v>3.9511011718966073E-2</v>
      </c>
    </row>
    <row r="258" spans="17:28" x14ac:dyDescent="0.35">
      <c r="Q258" s="2" t="s">
        <v>9</v>
      </c>
      <c r="R258">
        <f t="shared" ref="R258:AB258" si="86">R256/R254</f>
        <v>8.6449357827995454E-2</v>
      </c>
      <c r="S258">
        <f t="shared" si="86"/>
        <v>8.8029451029572395E-2</v>
      </c>
      <c r="T258">
        <f t="shared" si="86"/>
        <v>8.7416793648247657E-2</v>
      </c>
      <c r="U258">
        <f t="shared" si="86"/>
        <v>8.9143171719554867E-2</v>
      </c>
      <c r="V258">
        <f t="shared" si="86"/>
        <v>8.6851580738337361E-2</v>
      </c>
      <c r="W258">
        <f t="shared" si="86"/>
        <v>8.971424060625198E-2</v>
      </c>
      <c r="X258">
        <f t="shared" si="86"/>
        <v>8.6789585249770027E-2</v>
      </c>
      <c r="Y258">
        <f t="shared" si="86"/>
        <v>8.6512101511709877E-2</v>
      </c>
      <c r="Z258">
        <f t="shared" si="86"/>
        <v>8.80766223612197E-2</v>
      </c>
      <c r="AA258">
        <f t="shared" si="86"/>
        <v>8.4008097165991905E-2</v>
      </c>
      <c r="AB258">
        <f t="shared" si="86"/>
        <v>8.7283775988367965E-2</v>
      </c>
    </row>
    <row r="259" spans="17:28" x14ac:dyDescent="0.35">
      <c r="Y259" s="2" t="s">
        <v>37</v>
      </c>
      <c r="Z259" s="2">
        <f>AVERAGE(R257:AA257)</f>
        <v>3.9529608033005488E-2</v>
      </c>
      <c r="AA259" s="2">
        <f>_xlfn.STDEV.S(R257:AA257)</f>
        <v>8.9344879544780466E-4</v>
      </c>
      <c r="AB259" s="2" t="s">
        <v>38</v>
      </c>
    </row>
    <row r="260" spans="17:28" x14ac:dyDescent="0.35">
      <c r="Z260" s="2">
        <f>AVERAGE(R258:AA258)</f>
        <v>8.7299100185865119E-2</v>
      </c>
      <c r="AA260" s="2">
        <f>_xlfn.STDEV.S(R258:AA258)</f>
        <v>1.5992121984633239E-3</v>
      </c>
    </row>
    <row r="262" spans="17:28" x14ac:dyDescent="0.35">
      <c r="Q262" s="2" t="s">
        <v>13</v>
      </c>
      <c r="R262" t="s">
        <v>14</v>
      </c>
    </row>
    <row r="263" spans="17:28" x14ac:dyDescent="0.35">
      <c r="Q263" s="5" t="s">
        <v>217</v>
      </c>
    </row>
    <row r="264" spans="17:28" x14ac:dyDescent="0.35">
      <c r="Q264" t="s">
        <v>16</v>
      </c>
      <c r="R264">
        <v>1</v>
      </c>
      <c r="S264">
        <v>2</v>
      </c>
      <c r="T264">
        <v>3</v>
      </c>
      <c r="U264">
        <v>4</v>
      </c>
      <c r="V264">
        <v>5</v>
      </c>
      <c r="W264">
        <v>6</v>
      </c>
      <c r="X264">
        <v>7</v>
      </c>
      <c r="Y264">
        <v>8</v>
      </c>
      <c r="Z264">
        <v>9</v>
      </c>
      <c r="AA264">
        <v>10</v>
      </c>
    </row>
    <row r="265" spans="17:28" x14ac:dyDescent="0.35">
      <c r="Q265" t="s">
        <v>17</v>
      </c>
      <c r="R265">
        <v>10896</v>
      </c>
      <c r="S265">
        <v>10996</v>
      </c>
      <c r="T265">
        <v>11030</v>
      </c>
      <c r="U265">
        <v>11509</v>
      </c>
      <c r="V265">
        <v>11760</v>
      </c>
      <c r="W265">
        <v>11817</v>
      </c>
      <c r="X265">
        <v>11897</v>
      </c>
      <c r="Y265">
        <v>11809</v>
      </c>
      <c r="Z265">
        <v>12036</v>
      </c>
      <c r="AA265">
        <v>12042</v>
      </c>
      <c r="AB265">
        <f>SUM(R265:AA265)</f>
        <v>115792</v>
      </c>
    </row>
    <row r="266" spans="17:28" x14ac:dyDescent="0.35">
      <c r="Q266" s="24" t="s">
        <v>199</v>
      </c>
      <c r="R266">
        <v>500</v>
      </c>
      <c r="S266">
        <v>500</v>
      </c>
      <c r="T266">
        <v>500</v>
      </c>
      <c r="U266">
        <v>500</v>
      </c>
      <c r="V266">
        <v>500</v>
      </c>
      <c r="W266">
        <v>500</v>
      </c>
      <c r="X266">
        <v>500</v>
      </c>
      <c r="Y266">
        <v>500</v>
      </c>
      <c r="Z266">
        <v>500</v>
      </c>
      <c r="AA266">
        <v>500</v>
      </c>
      <c r="AB266">
        <f>SUM(R266:AA266)</f>
        <v>5000</v>
      </c>
    </row>
    <row r="267" spans="17:28" x14ac:dyDescent="0.35">
      <c r="Q267" t="s">
        <v>19</v>
      </c>
      <c r="R267">
        <v>1011</v>
      </c>
      <c r="S267">
        <v>1004</v>
      </c>
      <c r="T267">
        <v>1005</v>
      </c>
      <c r="U267">
        <v>1020</v>
      </c>
      <c r="V267">
        <v>1036</v>
      </c>
      <c r="W267">
        <v>1069</v>
      </c>
      <c r="X267">
        <v>1074</v>
      </c>
      <c r="Y267">
        <v>1037</v>
      </c>
      <c r="Z267">
        <v>1068</v>
      </c>
      <c r="AA267">
        <v>1068</v>
      </c>
      <c r="AB267">
        <f>SUM(R267:AA267)</f>
        <v>10392</v>
      </c>
    </row>
    <row r="268" spans="17:28" x14ac:dyDescent="0.35">
      <c r="Q268" s="5" t="s">
        <v>214</v>
      </c>
      <c r="R268">
        <f t="shared" ref="R268:AB268" si="87">R266/R265</f>
        <v>4.588839941262849E-2</v>
      </c>
      <c r="S268">
        <f t="shared" si="87"/>
        <v>4.5471080392870136E-2</v>
      </c>
      <c r="T268">
        <f t="shared" si="87"/>
        <v>4.5330915684496827E-2</v>
      </c>
      <c r="U268">
        <f t="shared" si="87"/>
        <v>4.344426101312017E-2</v>
      </c>
      <c r="V268">
        <f t="shared" si="87"/>
        <v>4.2517006802721087E-2</v>
      </c>
      <c r="W268">
        <f t="shared" si="87"/>
        <v>4.2311923500042314E-2</v>
      </c>
      <c r="X268">
        <f t="shared" si="87"/>
        <v>4.2027401866016646E-2</v>
      </c>
      <c r="Y268">
        <f t="shared" si="87"/>
        <v>4.2340587687357101E-2</v>
      </c>
      <c r="Z268">
        <f t="shared" si="87"/>
        <v>4.1542040545031571E-2</v>
      </c>
      <c r="AA268">
        <f t="shared" si="87"/>
        <v>4.152134196977246E-2</v>
      </c>
      <c r="AB268">
        <f t="shared" si="87"/>
        <v>4.3180876053613378E-2</v>
      </c>
    </row>
    <row r="269" spans="17:28" x14ac:dyDescent="0.35">
      <c r="Q269" s="2" t="s">
        <v>9</v>
      </c>
      <c r="R269">
        <f t="shared" ref="R269:AB269" si="88">R267/R265</f>
        <v>9.2786343612334801E-2</v>
      </c>
      <c r="S269">
        <f t="shared" si="88"/>
        <v>9.1305929428883228E-2</v>
      </c>
      <c r="T269">
        <f t="shared" si="88"/>
        <v>9.111514052583862E-2</v>
      </c>
      <c r="U269">
        <f t="shared" si="88"/>
        <v>8.8626292466765136E-2</v>
      </c>
      <c r="V269">
        <f t="shared" si="88"/>
        <v>8.8095238095238101E-2</v>
      </c>
      <c r="W269">
        <f t="shared" si="88"/>
        <v>9.0462892443090456E-2</v>
      </c>
      <c r="X269">
        <f t="shared" si="88"/>
        <v>9.0274859208203745E-2</v>
      </c>
      <c r="Y269">
        <f t="shared" si="88"/>
        <v>8.7814378863578624E-2</v>
      </c>
      <c r="Z269">
        <f t="shared" si="88"/>
        <v>8.8733798604187439E-2</v>
      </c>
      <c r="AA269">
        <f t="shared" si="88"/>
        <v>8.868958644743398E-2</v>
      </c>
      <c r="AB269">
        <f t="shared" si="88"/>
        <v>8.9747132789830042E-2</v>
      </c>
    </row>
    <row r="270" spans="17:28" x14ac:dyDescent="0.35">
      <c r="Y270" s="2" t="s">
        <v>37</v>
      </c>
      <c r="Z270" s="2">
        <f>AVERAGE(R268:AA268)</f>
        <v>4.323949588740568E-2</v>
      </c>
      <c r="AA270" s="2">
        <f>_xlfn.STDEV.S(R268:AA268)</f>
        <v>1.6965854996781125E-3</v>
      </c>
      <c r="AB270" s="2" t="s">
        <v>38</v>
      </c>
    </row>
    <row r="271" spans="17:28" x14ac:dyDescent="0.35">
      <c r="Z271" s="2">
        <f>AVERAGE(R269:AA269)</f>
        <v>8.9790445969555405E-2</v>
      </c>
      <c r="AA271" s="2">
        <f>_xlfn.STDEV.S(R269:AA269)</f>
        <v>1.6389688011136565E-3</v>
      </c>
    </row>
    <row r="273" spans="17:28" x14ac:dyDescent="0.35">
      <c r="Q273" s="2" t="s">
        <v>13</v>
      </c>
      <c r="R273" t="s">
        <v>14</v>
      </c>
    </row>
    <row r="274" spans="17:28" x14ac:dyDescent="0.35">
      <c r="Q274" s="5" t="s">
        <v>226</v>
      </c>
    </row>
    <row r="275" spans="17:28" x14ac:dyDescent="0.35">
      <c r="Q275" t="s">
        <v>16</v>
      </c>
      <c r="R275">
        <v>1</v>
      </c>
      <c r="S275">
        <v>2</v>
      </c>
      <c r="T275">
        <v>3</v>
      </c>
      <c r="U275">
        <v>4</v>
      </c>
      <c r="V275">
        <v>5</v>
      </c>
      <c r="W275">
        <v>6</v>
      </c>
      <c r="X275">
        <v>7</v>
      </c>
      <c r="Y275">
        <v>8</v>
      </c>
      <c r="Z275">
        <v>9</v>
      </c>
      <c r="AA275">
        <v>10</v>
      </c>
    </row>
    <row r="276" spans="17:28" x14ac:dyDescent="0.35">
      <c r="Q276" t="s">
        <v>17</v>
      </c>
      <c r="R276">
        <v>18844</v>
      </c>
      <c r="S276">
        <v>19814</v>
      </c>
      <c r="T276">
        <v>19383</v>
      </c>
      <c r="U276">
        <v>19797</v>
      </c>
      <c r="V276">
        <v>19875</v>
      </c>
      <c r="W276">
        <v>19816</v>
      </c>
      <c r="X276">
        <v>20624</v>
      </c>
      <c r="Y276">
        <v>20854</v>
      </c>
      <c r="Z276">
        <v>20836</v>
      </c>
      <c r="AA276">
        <v>20860</v>
      </c>
      <c r="AB276">
        <f>SUM(R276:AA276)</f>
        <v>200703</v>
      </c>
    </row>
    <row r="277" spans="17:28" x14ac:dyDescent="0.35">
      <c r="Q277" s="24" t="s">
        <v>199</v>
      </c>
      <c r="R277">
        <v>1000</v>
      </c>
      <c r="S277">
        <v>1000</v>
      </c>
      <c r="T277">
        <v>1000</v>
      </c>
      <c r="U277">
        <v>1000</v>
      </c>
      <c r="V277">
        <v>1000</v>
      </c>
      <c r="W277">
        <v>1000</v>
      </c>
      <c r="X277">
        <v>1000</v>
      </c>
      <c r="Y277">
        <v>1000</v>
      </c>
      <c r="Z277">
        <v>1000</v>
      </c>
      <c r="AA277">
        <v>1000</v>
      </c>
      <c r="AB277">
        <f>SUM(R277:AA277)</f>
        <v>10000</v>
      </c>
    </row>
    <row r="278" spans="17:28" x14ac:dyDescent="0.35">
      <c r="Q278" t="s">
        <v>19</v>
      </c>
      <c r="R278">
        <v>1981</v>
      </c>
      <c r="S278">
        <v>1996</v>
      </c>
      <c r="T278">
        <v>1996</v>
      </c>
      <c r="U278">
        <v>1982</v>
      </c>
      <c r="V278">
        <v>1976</v>
      </c>
      <c r="W278">
        <v>2013</v>
      </c>
      <c r="X278">
        <v>1999</v>
      </c>
      <c r="Y278">
        <v>2069</v>
      </c>
      <c r="Z278">
        <v>2082</v>
      </c>
      <c r="AA278">
        <v>1981</v>
      </c>
      <c r="AB278">
        <f>SUM(R278:AA278)</f>
        <v>20075</v>
      </c>
    </row>
    <row r="279" spans="17:28" x14ac:dyDescent="0.35">
      <c r="Q279" s="5" t="s">
        <v>214</v>
      </c>
      <c r="R279">
        <f t="shared" ref="R279:AB279" si="89">R277/R276</f>
        <v>5.3067289322861387E-2</v>
      </c>
      <c r="S279">
        <f t="shared" si="89"/>
        <v>5.0469365095387103E-2</v>
      </c>
      <c r="T279">
        <f t="shared" si="89"/>
        <v>5.1591600887375536E-2</v>
      </c>
      <c r="U279">
        <f t="shared" si="89"/>
        <v>5.0512703945042176E-2</v>
      </c>
      <c r="V279">
        <f t="shared" si="89"/>
        <v>5.0314465408805034E-2</v>
      </c>
      <c r="W279">
        <f t="shared" si="89"/>
        <v>5.0464271295922486E-2</v>
      </c>
      <c r="X279">
        <f t="shared" si="89"/>
        <v>4.8487199379363848E-2</v>
      </c>
      <c r="Y279">
        <f t="shared" si="89"/>
        <v>4.7952431188261244E-2</v>
      </c>
      <c r="Z279">
        <f t="shared" si="89"/>
        <v>4.7993856786331349E-2</v>
      </c>
      <c r="AA279">
        <f t="shared" si="89"/>
        <v>4.793863854266539E-2</v>
      </c>
      <c r="AB279">
        <f t="shared" si="89"/>
        <v>4.982486559742505E-2</v>
      </c>
    </row>
    <row r="280" spans="17:28" x14ac:dyDescent="0.35">
      <c r="Q280" s="2" t="s">
        <v>9</v>
      </c>
      <c r="R280">
        <f t="shared" ref="R280:AB280" si="90">R278/R276</f>
        <v>0.10512630014858841</v>
      </c>
      <c r="S280">
        <f t="shared" si="90"/>
        <v>0.10073685273039265</v>
      </c>
      <c r="T280">
        <f t="shared" si="90"/>
        <v>0.10297683537120157</v>
      </c>
      <c r="U280">
        <f t="shared" si="90"/>
        <v>0.10011617921907359</v>
      </c>
      <c r="V280">
        <f t="shared" si="90"/>
        <v>9.9421383647798747E-2</v>
      </c>
      <c r="W280">
        <f t="shared" si="90"/>
        <v>0.10158457811869197</v>
      </c>
      <c r="X280">
        <f t="shared" si="90"/>
        <v>9.6925911559348335E-2</v>
      </c>
      <c r="Y280">
        <f t="shared" si="90"/>
        <v>9.9213580128512516E-2</v>
      </c>
      <c r="Z280">
        <f t="shared" si="90"/>
        <v>9.9923209829141865E-2</v>
      </c>
      <c r="AA280">
        <f t="shared" si="90"/>
        <v>9.4966442953020133E-2</v>
      </c>
      <c r="AB280">
        <f t="shared" si="90"/>
        <v>0.10002341768683079</v>
      </c>
    </row>
    <row r="281" spans="17:28" x14ac:dyDescent="0.35">
      <c r="Y281" s="2" t="s">
        <v>37</v>
      </c>
      <c r="Z281" s="2">
        <f>AVERAGE(R279:AA279)</f>
        <v>4.9879182185201557E-2</v>
      </c>
      <c r="AA281" s="2">
        <f>_xlfn.STDEV.S(R279:AA279)</f>
        <v>1.7431777622372183E-3</v>
      </c>
      <c r="AB281" s="2" t="s">
        <v>38</v>
      </c>
    </row>
    <row r="282" spans="17:28" x14ac:dyDescent="0.35">
      <c r="Z282" s="2">
        <f>AVERAGE(R280:AA280)</f>
        <v>0.10009912737057698</v>
      </c>
      <c r="AA282" s="2">
        <f>_xlfn.STDEV.S(R280:AA280)</f>
        <v>2.8646396548633922E-3</v>
      </c>
    </row>
    <row r="284" spans="17:28" x14ac:dyDescent="0.35">
      <c r="Q284" s="2" t="s">
        <v>13</v>
      </c>
      <c r="R284" t="s">
        <v>14</v>
      </c>
    </row>
    <row r="285" spans="17:28" x14ac:dyDescent="0.35">
      <c r="Q285" s="5" t="s">
        <v>171</v>
      </c>
    </row>
    <row r="286" spans="17:28" x14ac:dyDescent="0.35">
      <c r="Q286" t="s">
        <v>16</v>
      </c>
      <c r="R286">
        <v>1</v>
      </c>
      <c r="S286">
        <v>2</v>
      </c>
      <c r="T286">
        <v>3</v>
      </c>
      <c r="U286">
        <v>4</v>
      </c>
      <c r="V286">
        <v>5</v>
      </c>
      <c r="W286">
        <v>6</v>
      </c>
      <c r="X286">
        <v>7</v>
      </c>
      <c r="Y286">
        <v>8</v>
      </c>
      <c r="Z286">
        <v>9</v>
      </c>
      <c r="AA286">
        <v>10</v>
      </c>
    </row>
    <row r="287" spans="17:28" x14ac:dyDescent="0.35">
      <c r="Q287" t="s">
        <v>17</v>
      </c>
      <c r="R287">
        <v>15735</v>
      </c>
      <c r="S287">
        <v>16250</v>
      </c>
      <c r="T287">
        <v>16386</v>
      </c>
      <c r="U287">
        <v>16033</v>
      </c>
      <c r="V287">
        <v>16234</v>
      </c>
      <c r="W287">
        <v>16318</v>
      </c>
      <c r="X287">
        <v>16556</v>
      </c>
      <c r="Y287">
        <v>17226</v>
      </c>
      <c r="Z287">
        <v>16946</v>
      </c>
      <c r="AA287">
        <v>17380</v>
      </c>
      <c r="AB287">
        <f>SUM(R287:AA287)</f>
        <v>165064</v>
      </c>
    </row>
    <row r="288" spans="17:28" x14ac:dyDescent="0.35">
      <c r="Q288" s="24" t="s">
        <v>199</v>
      </c>
      <c r="R288">
        <v>1000</v>
      </c>
      <c r="S288">
        <v>1000</v>
      </c>
      <c r="T288">
        <v>1000</v>
      </c>
      <c r="U288">
        <v>1000</v>
      </c>
      <c r="V288">
        <v>1000</v>
      </c>
      <c r="W288">
        <v>1000</v>
      </c>
      <c r="X288">
        <v>1000</v>
      </c>
      <c r="Y288">
        <v>1000</v>
      </c>
      <c r="Z288">
        <v>1000</v>
      </c>
      <c r="AA288">
        <v>1000</v>
      </c>
      <c r="AB288">
        <f>SUM(R288:AA288)</f>
        <v>10000</v>
      </c>
    </row>
    <row r="289" spans="17:28" x14ac:dyDescent="0.35">
      <c r="Q289" t="s">
        <v>19</v>
      </c>
      <c r="R289">
        <v>1859</v>
      </c>
      <c r="S289">
        <v>1905</v>
      </c>
      <c r="T289">
        <v>1999</v>
      </c>
      <c r="U289">
        <v>1914</v>
      </c>
      <c r="V289">
        <v>1884</v>
      </c>
      <c r="W289">
        <v>1958</v>
      </c>
      <c r="X289">
        <v>1939</v>
      </c>
      <c r="Y289">
        <v>1933</v>
      </c>
      <c r="Z289">
        <v>1917</v>
      </c>
      <c r="AA289">
        <v>2014</v>
      </c>
      <c r="AB289">
        <f>SUM(R289:AA289)</f>
        <v>19322</v>
      </c>
    </row>
    <row r="290" spans="17:28" x14ac:dyDescent="0.35">
      <c r="Q290" s="5" t="s">
        <v>214</v>
      </c>
      <c r="R290">
        <f t="shared" ref="R290:AB290" si="91">R288/R287</f>
        <v>6.3552589768033046E-2</v>
      </c>
      <c r="S290">
        <f t="shared" si="91"/>
        <v>6.1538461538461542E-2</v>
      </c>
      <c r="T290">
        <f t="shared" si="91"/>
        <v>6.102770657878677E-2</v>
      </c>
      <c r="U290">
        <f t="shared" si="91"/>
        <v>6.2371359071914177E-2</v>
      </c>
      <c r="V290">
        <f t="shared" si="91"/>
        <v>6.1599112972773193E-2</v>
      </c>
      <c r="W290">
        <f t="shared" si="91"/>
        <v>6.1282019855374431E-2</v>
      </c>
      <c r="X290">
        <f t="shared" si="91"/>
        <v>6.0401063058709833E-2</v>
      </c>
      <c r="Y290">
        <f t="shared" si="91"/>
        <v>5.8051782189713227E-2</v>
      </c>
      <c r="Z290">
        <f t="shared" si="91"/>
        <v>5.9010976041543727E-2</v>
      </c>
      <c r="AA290">
        <f t="shared" si="91"/>
        <v>5.7537399309551207E-2</v>
      </c>
      <c r="AB290">
        <f t="shared" si="91"/>
        <v>6.058256191537828E-2</v>
      </c>
    </row>
    <row r="291" spans="17:28" x14ac:dyDescent="0.35">
      <c r="Q291" s="2" t="s">
        <v>9</v>
      </c>
      <c r="R291">
        <f t="shared" ref="R291:AB291" si="92">R289/R287</f>
        <v>0.11814426437877343</v>
      </c>
      <c r="S291">
        <f t="shared" si="92"/>
        <v>0.11723076923076924</v>
      </c>
      <c r="T291">
        <f t="shared" si="92"/>
        <v>0.12199438545099475</v>
      </c>
      <c r="U291">
        <f t="shared" si="92"/>
        <v>0.11937878126364374</v>
      </c>
      <c r="V291">
        <f t="shared" si="92"/>
        <v>0.11605272884070469</v>
      </c>
      <c r="W291">
        <f t="shared" si="92"/>
        <v>0.11999019487682314</v>
      </c>
      <c r="X291">
        <f t="shared" si="92"/>
        <v>0.11711766127083836</v>
      </c>
      <c r="Y291">
        <f t="shared" si="92"/>
        <v>0.11221409497271566</v>
      </c>
      <c r="Z291">
        <f t="shared" si="92"/>
        <v>0.11312404107163933</v>
      </c>
      <c r="AA291">
        <f t="shared" si="92"/>
        <v>0.11588032220943613</v>
      </c>
      <c r="AB291">
        <f t="shared" si="92"/>
        <v>0.1170576261328939</v>
      </c>
    </row>
    <row r="292" spans="17:28" x14ac:dyDescent="0.35">
      <c r="Y292" s="2" t="s">
        <v>37</v>
      </c>
      <c r="Z292" s="2">
        <f>AVERAGE(R290:AA290)</f>
        <v>6.0637247038486122E-2</v>
      </c>
      <c r="AA292" s="2">
        <f>_xlfn.STDEV.S(R290:AA290)</f>
        <v>1.9092219683054734E-3</v>
      </c>
      <c r="AB292" s="2" t="s">
        <v>38</v>
      </c>
    </row>
    <row r="293" spans="17:28" x14ac:dyDescent="0.35">
      <c r="Z293" s="2">
        <f>AVERAGE(R291:AA291)</f>
        <v>0.11711272435663386</v>
      </c>
      <c r="AA293" s="2">
        <f>_xlfn.STDEV.S(R291:AA291)</f>
        <v>2.9976299723181053E-3</v>
      </c>
    </row>
    <row r="295" spans="17:28" x14ac:dyDescent="0.35">
      <c r="Q295" s="2" t="s">
        <v>13</v>
      </c>
      <c r="R295" t="s">
        <v>14</v>
      </c>
    </row>
    <row r="296" spans="17:28" x14ac:dyDescent="0.35">
      <c r="Q296" s="5" t="s">
        <v>229</v>
      </c>
    </row>
    <row r="297" spans="17:28" x14ac:dyDescent="0.35">
      <c r="Q297" t="s">
        <v>16</v>
      </c>
      <c r="R297">
        <v>1</v>
      </c>
      <c r="S297">
        <v>2</v>
      </c>
      <c r="T297">
        <v>3</v>
      </c>
      <c r="U297">
        <v>4</v>
      </c>
      <c r="V297">
        <v>5</v>
      </c>
      <c r="W297">
        <v>6</v>
      </c>
      <c r="X297">
        <v>7</v>
      </c>
      <c r="Y297">
        <v>8</v>
      </c>
      <c r="Z297">
        <v>9</v>
      </c>
      <c r="AA297">
        <v>10</v>
      </c>
    </row>
    <row r="298" spans="17:28" x14ac:dyDescent="0.35">
      <c r="Q298" t="s">
        <v>17</v>
      </c>
      <c r="R298">
        <v>15317</v>
      </c>
      <c r="S298">
        <v>15579</v>
      </c>
      <c r="T298">
        <v>15668</v>
      </c>
      <c r="U298">
        <v>15843</v>
      </c>
      <c r="V298">
        <v>15437</v>
      </c>
      <c r="W298">
        <v>15818</v>
      </c>
      <c r="X298">
        <v>16044</v>
      </c>
      <c r="Y298">
        <v>15822</v>
      </c>
      <c r="Z298">
        <v>15910</v>
      </c>
      <c r="AA298">
        <v>16383</v>
      </c>
      <c r="AB298">
        <f>SUM(R298:AA298)</f>
        <v>157821</v>
      </c>
    </row>
    <row r="299" spans="17:28" x14ac:dyDescent="0.35">
      <c r="Q299" s="24" t="s">
        <v>199</v>
      </c>
      <c r="R299">
        <v>1000</v>
      </c>
      <c r="S299">
        <v>1000</v>
      </c>
      <c r="T299">
        <v>1000</v>
      </c>
      <c r="U299">
        <v>1000</v>
      </c>
      <c r="V299">
        <v>1000</v>
      </c>
      <c r="W299">
        <v>1000</v>
      </c>
      <c r="X299">
        <v>1000</v>
      </c>
      <c r="Y299">
        <v>1000</v>
      </c>
      <c r="Z299">
        <v>1000</v>
      </c>
      <c r="AA299">
        <v>1000</v>
      </c>
      <c r="AB299">
        <f>SUM(R299:AA299)</f>
        <v>10000</v>
      </c>
    </row>
    <row r="300" spans="17:28" x14ac:dyDescent="0.35">
      <c r="Q300" t="s">
        <v>19</v>
      </c>
      <c r="AB300">
        <f>SUM(R300:AA300)</f>
        <v>0</v>
      </c>
    </row>
    <row r="301" spans="17:28" x14ac:dyDescent="0.35">
      <c r="Q301" s="5" t="s">
        <v>214</v>
      </c>
      <c r="R301">
        <f t="shared" ref="R301:AB301" si="93">R299/R298</f>
        <v>6.5286936084089572E-2</v>
      </c>
      <c r="S301">
        <f t="shared" si="93"/>
        <v>6.4188972334552924E-2</v>
      </c>
      <c r="T301">
        <f t="shared" si="93"/>
        <v>6.3824355374010724E-2</v>
      </c>
      <c r="U301">
        <f t="shared" si="93"/>
        <v>6.311935870731554E-2</v>
      </c>
      <c r="V301">
        <f t="shared" si="93"/>
        <v>6.4779426054285161E-2</v>
      </c>
      <c r="W301">
        <f t="shared" si="93"/>
        <v>6.3219117461120244E-2</v>
      </c>
      <c r="X301">
        <f t="shared" si="93"/>
        <v>6.2328596360009973E-2</v>
      </c>
      <c r="Y301">
        <f t="shared" si="93"/>
        <v>6.3203134875489828E-2</v>
      </c>
      <c r="Z301">
        <f t="shared" si="93"/>
        <v>6.2853551225644247E-2</v>
      </c>
      <c r="AA301">
        <f t="shared" si="93"/>
        <v>6.1038881767686015E-2</v>
      </c>
      <c r="AB301">
        <f t="shared" si="93"/>
        <v>6.3362923818756689E-2</v>
      </c>
    </row>
    <row r="302" spans="17:28" x14ac:dyDescent="0.35">
      <c r="Q302" s="2" t="s">
        <v>9</v>
      </c>
      <c r="R302">
        <f t="shared" ref="R302:AB302" si="94">R300/R298</f>
        <v>0</v>
      </c>
      <c r="S302">
        <f t="shared" si="94"/>
        <v>0</v>
      </c>
      <c r="T302">
        <f t="shared" si="94"/>
        <v>0</v>
      </c>
      <c r="U302">
        <f t="shared" si="94"/>
        <v>0</v>
      </c>
      <c r="V302">
        <f t="shared" si="94"/>
        <v>0</v>
      </c>
      <c r="W302">
        <f t="shared" si="94"/>
        <v>0</v>
      </c>
      <c r="X302">
        <f t="shared" si="94"/>
        <v>0</v>
      </c>
      <c r="Y302">
        <f t="shared" si="94"/>
        <v>0</v>
      </c>
      <c r="Z302">
        <f t="shared" si="94"/>
        <v>0</v>
      </c>
      <c r="AA302">
        <f t="shared" si="94"/>
        <v>0</v>
      </c>
      <c r="AB302">
        <f t="shared" si="94"/>
        <v>0</v>
      </c>
    </row>
    <row r="303" spans="17:28" x14ac:dyDescent="0.35">
      <c r="Y303" s="2" t="s">
        <v>37</v>
      </c>
      <c r="Z303" s="2">
        <f>AVERAGE(R301:AA301)</f>
        <v>6.3384233024420422E-2</v>
      </c>
      <c r="AA303" s="2">
        <f>_xlfn.STDEV.S(R301:AA301)</f>
        <v>1.2217945868751294E-3</v>
      </c>
      <c r="AB303" s="2" t="s">
        <v>38</v>
      </c>
    </row>
    <row r="304" spans="17:28" x14ac:dyDescent="0.35">
      <c r="Z304" s="2">
        <f>AVERAGE(R302:AA302)</f>
        <v>0</v>
      </c>
      <c r="AA304" s="2">
        <f>_xlfn.STDEV.S(R302:AA302)</f>
        <v>0</v>
      </c>
    </row>
    <row r="306" spans="17:28" x14ac:dyDescent="0.35">
      <c r="Q306" s="2" t="s">
        <v>13</v>
      </c>
      <c r="R306" t="s">
        <v>14</v>
      </c>
    </row>
    <row r="307" spans="17:28" x14ac:dyDescent="0.35">
      <c r="Q307" s="5" t="s">
        <v>230</v>
      </c>
    </row>
    <row r="308" spans="17:28" x14ac:dyDescent="0.35">
      <c r="Q308" t="s">
        <v>16</v>
      </c>
      <c r="R308">
        <v>1</v>
      </c>
      <c r="S308">
        <v>2</v>
      </c>
      <c r="T308">
        <v>3</v>
      </c>
      <c r="U308">
        <v>4</v>
      </c>
      <c r="V308">
        <v>5</v>
      </c>
      <c r="W308">
        <v>6</v>
      </c>
      <c r="X308">
        <v>7</v>
      </c>
      <c r="Y308">
        <v>8</v>
      </c>
      <c r="Z308">
        <v>9</v>
      </c>
      <c r="AA308">
        <v>10</v>
      </c>
    </row>
    <row r="309" spans="17:28" x14ac:dyDescent="0.35">
      <c r="Q309" t="s">
        <v>17</v>
      </c>
      <c r="R309">
        <v>13931</v>
      </c>
      <c r="S309">
        <v>14141</v>
      </c>
      <c r="T309">
        <v>14482</v>
      </c>
      <c r="U309">
        <v>14565</v>
      </c>
      <c r="V309">
        <v>14727</v>
      </c>
      <c r="W309">
        <v>14794</v>
      </c>
      <c r="X309">
        <v>14886</v>
      </c>
      <c r="Y309">
        <v>15025</v>
      </c>
      <c r="Z309">
        <v>15298</v>
      </c>
      <c r="AA309">
        <v>15176</v>
      </c>
      <c r="AB309">
        <f>SUM(R309:AA309)</f>
        <v>147025</v>
      </c>
    </row>
    <row r="310" spans="17:28" x14ac:dyDescent="0.35">
      <c r="Q310" s="24" t="s">
        <v>199</v>
      </c>
      <c r="R310">
        <v>1000</v>
      </c>
      <c r="S310">
        <v>1000</v>
      </c>
      <c r="T310">
        <v>1000</v>
      </c>
      <c r="U310">
        <v>1000</v>
      </c>
      <c r="V310">
        <v>1000</v>
      </c>
      <c r="W310">
        <v>1000</v>
      </c>
      <c r="X310">
        <v>1000</v>
      </c>
      <c r="Y310">
        <v>1000</v>
      </c>
      <c r="Z310">
        <v>1000</v>
      </c>
      <c r="AA310">
        <v>1000</v>
      </c>
      <c r="AB310">
        <f>SUM(R310:AA310)</f>
        <v>10000</v>
      </c>
    </row>
    <row r="311" spans="17:28" x14ac:dyDescent="0.35">
      <c r="Q311" t="s">
        <v>19</v>
      </c>
      <c r="AB311">
        <f>SUM(R311:AA311)</f>
        <v>0</v>
      </c>
    </row>
    <row r="312" spans="17:28" x14ac:dyDescent="0.35">
      <c r="Q312" s="5" t="s">
        <v>214</v>
      </c>
      <c r="R312">
        <f t="shared" ref="R312:AB312" si="95">R310/R309</f>
        <v>7.1782355896920544E-2</v>
      </c>
      <c r="S312">
        <f t="shared" si="95"/>
        <v>7.0716356693303159E-2</v>
      </c>
      <c r="T312">
        <f t="shared" si="95"/>
        <v>6.9051236017124706E-2</v>
      </c>
      <c r="U312">
        <f t="shared" si="95"/>
        <v>6.8657741160315824E-2</v>
      </c>
      <c r="V312">
        <f t="shared" si="95"/>
        <v>6.7902492021457192E-2</v>
      </c>
      <c r="W312">
        <f t="shared" si="95"/>
        <v>6.7594970934162502E-2</v>
      </c>
      <c r="X312">
        <f t="shared" si="95"/>
        <v>6.717721348918447E-2</v>
      </c>
      <c r="Y312">
        <f t="shared" si="95"/>
        <v>6.6555740432612309E-2</v>
      </c>
      <c r="Z312">
        <f t="shared" si="95"/>
        <v>6.5368021963655376E-2</v>
      </c>
      <c r="AA312">
        <f t="shared" si="95"/>
        <v>6.5893516078017925E-2</v>
      </c>
      <c r="AB312">
        <f t="shared" si="95"/>
        <v>6.8015643598027545E-2</v>
      </c>
    </row>
    <row r="313" spans="17:28" x14ac:dyDescent="0.35">
      <c r="Q313" s="2" t="s">
        <v>9</v>
      </c>
      <c r="R313">
        <f t="shared" ref="R313:AB313" si="96">R311/R309</f>
        <v>0</v>
      </c>
      <c r="S313">
        <f t="shared" si="96"/>
        <v>0</v>
      </c>
      <c r="T313">
        <f t="shared" si="96"/>
        <v>0</v>
      </c>
      <c r="U313">
        <f t="shared" si="96"/>
        <v>0</v>
      </c>
      <c r="V313">
        <f t="shared" si="96"/>
        <v>0</v>
      </c>
      <c r="W313">
        <f t="shared" si="96"/>
        <v>0</v>
      </c>
      <c r="X313">
        <f t="shared" si="96"/>
        <v>0</v>
      </c>
      <c r="Y313">
        <f t="shared" si="96"/>
        <v>0</v>
      </c>
      <c r="Z313">
        <f t="shared" si="96"/>
        <v>0</v>
      </c>
      <c r="AA313">
        <f t="shared" si="96"/>
        <v>0</v>
      </c>
      <c r="AB313">
        <f t="shared" si="96"/>
        <v>0</v>
      </c>
    </row>
    <row r="314" spans="17:28" x14ac:dyDescent="0.35">
      <c r="Y314" s="2" t="s">
        <v>37</v>
      </c>
      <c r="Z314" s="2">
        <f>AVERAGE(R312:AA312)</f>
        <v>6.8069964468675401E-2</v>
      </c>
      <c r="AA314" s="2">
        <f>_xlfn.STDEV.S(R312:AA312)</f>
        <v>2.0405495646712173E-3</v>
      </c>
      <c r="AB314" s="2" t="s">
        <v>38</v>
      </c>
    </row>
    <row r="315" spans="17:28" x14ac:dyDescent="0.35">
      <c r="Z315" s="2">
        <f>AVERAGE(R313:AA313)</f>
        <v>0</v>
      </c>
      <c r="AA315" s="2">
        <f>_xlfn.STDEV.S(R313:AA313)</f>
        <v>0</v>
      </c>
    </row>
    <row r="317" spans="17:28" x14ac:dyDescent="0.35">
      <c r="Q317" s="2" t="s">
        <v>13</v>
      </c>
      <c r="R317" t="s">
        <v>14</v>
      </c>
    </row>
    <row r="318" spans="17:28" x14ac:dyDescent="0.35">
      <c r="Q318" s="5" t="s">
        <v>232</v>
      </c>
    </row>
    <row r="319" spans="17:28" x14ac:dyDescent="0.35">
      <c r="Q319" t="s">
        <v>16</v>
      </c>
      <c r="R319">
        <v>1</v>
      </c>
      <c r="S319">
        <v>2</v>
      </c>
      <c r="T319">
        <v>3</v>
      </c>
      <c r="U319">
        <v>4</v>
      </c>
      <c r="V319">
        <v>5</v>
      </c>
      <c r="W319">
        <v>6</v>
      </c>
      <c r="X319">
        <v>7</v>
      </c>
      <c r="Y319">
        <v>8</v>
      </c>
      <c r="Z319">
        <v>9</v>
      </c>
      <c r="AA319">
        <v>10</v>
      </c>
    </row>
    <row r="320" spans="17:28" x14ac:dyDescent="0.35">
      <c r="Q320" t="s">
        <v>17</v>
      </c>
      <c r="R320">
        <v>12351</v>
      </c>
      <c r="S320">
        <v>12861</v>
      </c>
      <c r="T320">
        <v>12513</v>
      </c>
      <c r="U320">
        <v>12958</v>
      </c>
      <c r="V320">
        <v>13268</v>
      </c>
      <c r="W320">
        <v>13161</v>
      </c>
      <c r="X320">
        <v>13006</v>
      </c>
      <c r="Y320">
        <v>13633</v>
      </c>
      <c r="Z320">
        <v>13497</v>
      </c>
      <c r="AA320">
        <v>13498</v>
      </c>
      <c r="AB320">
        <f>SUM(R320:AA320)</f>
        <v>130746</v>
      </c>
    </row>
    <row r="321" spans="17:28" x14ac:dyDescent="0.35">
      <c r="Q321" s="24" t="s">
        <v>199</v>
      </c>
      <c r="R321">
        <v>1000</v>
      </c>
      <c r="S321">
        <v>1000</v>
      </c>
      <c r="T321">
        <v>1000</v>
      </c>
      <c r="U321">
        <v>1000</v>
      </c>
      <c r="V321">
        <v>1000</v>
      </c>
      <c r="W321">
        <v>1000</v>
      </c>
      <c r="X321">
        <v>1000</v>
      </c>
      <c r="Y321">
        <v>1000</v>
      </c>
      <c r="Z321">
        <v>1000</v>
      </c>
      <c r="AA321">
        <v>1000</v>
      </c>
      <c r="AB321">
        <f>SUM(R321:AA321)</f>
        <v>10000</v>
      </c>
    </row>
    <row r="322" spans="17:28" x14ac:dyDescent="0.35">
      <c r="Q322" t="s">
        <v>19</v>
      </c>
      <c r="AB322">
        <f>SUM(R322:AA322)</f>
        <v>0</v>
      </c>
    </row>
    <row r="323" spans="17:28" x14ac:dyDescent="0.35">
      <c r="Q323" s="5" t="s">
        <v>214</v>
      </c>
      <c r="R323">
        <f t="shared" ref="R323:AB323" si="97">R321/R320</f>
        <v>8.0965104040158692E-2</v>
      </c>
      <c r="S323">
        <f t="shared" si="97"/>
        <v>7.7754451442345079E-2</v>
      </c>
      <c r="T323">
        <f t="shared" si="97"/>
        <v>7.9916886438104365E-2</v>
      </c>
      <c r="U323">
        <f t="shared" si="97"/>
        <v>7.717240314863405E-2</v>
      </c>
      <c r="V323">
        <f t="shared" si="97"/>
        <v>7.5369309617123903E-2</v>
      </c>
      <c r="W323">
        <f t="shared" si="97"/>
        <v>7.5982068231897279E-2</v>
      </c>
      <c r="X323">
        <f t="shared" si="97"/>
        <v>7.6887590342918657E-2</v>
      </c>
      <c r="Y323">
        <f t="shared" si="97"/>
        <v>7.3351426685249022E-2</v>
      </c>
      <c r="Z323">
        <f t="shared" si="97"/>
        <v>7.4090538638215894E-2</v>
      </c>
      <c r="AA323">
        <f t="shared" si="97"/>
        <v>7.4085049636983258E-2</v>
      </c>
      <c r="AB323">
        <f t="shared" si="97"/>
        <v>7.6484175424104753E-2</v>
      </c>
    </row>
    <row r="324" spans="17:28" x14ac:dyDescent="0.35">
      <c r="Q324" s="2" t="s">
        <v>9</v>
      </c>
      <c r="R324">
        <f t="shared" ref="R324:AB324" si="98">R322/R320</f>
        <v>0</v>
      </c>
      <c r="S324">
        <f t="shared" si="98"/>
        <v>0</v>
      </c>
      <c r="T324">
        <f t="shared" si="98"/>
        <v>0</v>
      </c>
      <c r="U324">
        <f t="shared" si="98"/>
        <v>0</v>
      </c>
      <c r="V324">
        <f t="shared" si="98"/>
        <v>0</v>
      </c>
      <c r="W324">
        <f t="shared" si="98"/>
        <v>0</v>
      </c>
      <c r="X324">
        <f t="shared" si="98"/>
        <v>0</v>
      </c>
      <c r="Y324">
        <f t="shared" si="98"/>
        <v>0</v>
      </c>
      <c r="Z324">
        <f t="shared" si="98"/>
        <v>0</v>
      </c>
      <c r="AA324">
        <f t="shared" si="98"/>
        <v>0</v>
      </c>
      <c r="AB324">
        <f t="shared" si="98"/>
        <v>0</v>
      </c>
    </row>
    <row r="325" spans="17:28" x14ac:dyDescent="0.35">
      <c r="Y325" s="2" t="s">
        <v>37</v>
      </c>
      <c r="Z325" s="2">
        <f>AVERAGE(R323:AA323)</f>
        <v>7.6557482822163014E-2</v>
      </c>
      <c r="AA325" s="2">
        <f>_xlfn.STDEV.S(R323:AA323)</f>
        <v>2.5133630026495679E-3</v>
      </c>
      <c r="AB325" s="2" t="s">
        <v>38</v>
      </c>
    </row>
    <row r="326" spans="17:28" x14ac:dyDescent="0.35">
      <c r="Z326" s="2">
        <f>AVERAGE(R324:AA324)</f>
        <v>0</v>
      </c>
      <c r="AA326" s="2">
        <f>_xlfn.STDEV.S(R324:AA324)</f>
        <v>0</v>
      </c>
    </row>
    <row r="328" spans="17:28" x14ac:dyDescent="0.35">
      <c r="Q328" s="2" t="s">
        <v>13</v>
      </c>
      <c r="R328" t="s">
        <v>14</v>
      </c>
    </row>
    <row r="329" spans="17:28" x14ac:dyDescent="0.35">
      <c r="Q329" s="5" t="s">
        <v>233</v>
      </c>
    </row>
    <row r="330" spans="17:28" x14ac:dyDescent="0.35">
      <c r="Q330" t="s">
        <v>16</v>
      </c>
      <c r="R330">
        <v>1</v>
      </c>
      <c r="S330">
        <v>2</v>
      </c>
      <c r="T330">
        <v>3</v>
      </c>
      <c r="U330">
        <v>4</v>
      </c>
      <c r="V330">
        <v>5</v>
      </c>
      <c r="W330">
        <v>6</v>
      </c>
      <c r="X330">
        <v>7</v>
      </c>
      <c r="Y330">
        <v>8</v>
      </c>
      <c r="Z330">
        <v>9</v>
      </c>
      <c r="AA330">
        <v>10</v>
      </c>
    </row>
    <row r="331" spans="17:28" x14ac:dyDescent="0.35">
      <c r="Q331" t="s">
        <v>17</v>
      </c>
      <c r="R331">
        <v>11848</v>
      </c>
      <c r="S331">
        <v>11998</v>
      </c>
      <c r="T331">
        <v>12259</v>
      </c>
      <c r="U331">
        <v>12107</v>
      </c>
      <c r="V331">
        <v>12561</v>
      </c>
      <c r="W331">
        <v>12516</v>
      </c>
      <c r="X331">
        <v>12342</v>
      </c>
      <c r="Y331">
        <v>12514</v>
      </c>
      <c r="Z331">
        <v>12530</v>
      </c>
      <c r="AA331">
        <v>12883</v>
      </c>
      <c r="AB331">
        <f>SUM(R331:AA331)</f>
        <v>123558</v>
      </c>
    </row>
    <row r="332" spans="17:28" x14ac:dyDescent="0.35">
      <c r="Q332" s="24" t="s">
        <v>199</v>
      </c>
      <c r="R332">
        <v>1000</v>
      </c>
      <c r="S332">
        <v>1000</v>
      </c>
      <c r="T332">
        <v>1000</v>
      </c>
      <c r="U332">
        <v>1000</v>
      </c>
      <c r="V332">
        <v>1000</v>
      </c>
      <c r="W332">
        <v>1000</v>
      </c>
      <c r="X332">
        <v>1000</v>
      </c>
      <c r="Y332">
        <v>1000</v>
      </c>
      <c r="Z332">
        <v>1000</v>
      </c>
      <c r="AA332">
        <v>1000</v>
      </c>
      <c r="AB332">
        <f>SUM(R332:AA332)</f>
        <v>10000</v>
      </c>
    </row>
    <row r="333" spans="17:28" x14ac:dyDescent="0.35">
      <c r="Q333" t="s">
        <v>19</v>
      </c>
      <c r="AB333">
        <f>SUM(R333:AA333)</f>
        <v>0</v>
      </c>
    </row>
    <row r="334" spans="17:28" x14ac:dyDescent="0.35">
      <c r="Q334" s="5" t="s">
        <v>214</v>
      </c>
      <c r="R334">
        <f t="shared" ref="R334:AB334" si="99">R332/R331</f>
        <v>8.4402430790006755E-2</v>
      </c>
      <c r="S334">
        <f t="shared" si="99"/>
        <v>8.3347224537422909E-2</v>
      </c>
      <c r="T334">
        <f t="shared" si="99"/>
        <v>8.1572722081735868E-2</v>
      </c>
      <c r="U334">
        <f t="shared" si="99"/>
        <v>8.2596844800528618E-2</v>
      </c>
      <c r="V334">
        <f t="shared" si="99"/>
        <v>7.9611495900007961E-2</v>
      </c>
      <c r="W334">
        <f t="shared" si="99"/>
        <v>7.9897730904442313E-2</v>
      </c>
      <c r="X334">
        <f t="shared" si="99"/>
        <v>8.1024145195268196E-2</v>
      </c>
      <c r="Y334">
        <f t="shared" si="99"/>
        <v>7.9910500239731494E-2</v>
      </c>
      <c r="Z334">
        <f t="shared" si="99"/>
        <v>7.9808459696727854E-2</v>
      </c>
      <c r="AA334">
        <f t="shared" si="99"/>
        <v>7.7621671970814252E-2</v>
      </c>
      <c r="AB334">
        <f t="shared" si="99"/>
        <v>8.0933650593243658E-2</v>
      </c>
    </row>
    <row r="335" spans="17:28" x14ac:dyDescent="0.35">
      <c r="Q335" s="2" t="s">
        <v>9</v>
      </c>
      <c r="R335">
        <f t="shared" ref="R335:AB335" si="100">R333/R331</f>
        <v>0</v>
      </c>
      <c r="S335">
        <f t="shared" si="100"/>
        <v>0</v>
      </c>
      <c r="T335">
        <f t="shared" si="100"/>
        <v>0</v>
      </c>
      <c r="U335">
        <f t="shared" si="100"/>
        <v>0</v>
      </c>
      <c r="V335">
        <f t="shared" si="100"/>
        <v>0</v>
      </c>
      <c r="W335">
        <f t="shared" si="100"/>
        <v>0</v>
      </c>
      <c r="X335">
        <f t="shared" si="100"/>
        <v>0</v>
      </c>
      <c r="Y335">
        <f t="shared" si="100"/>
        <v>0</v>
      </c>
      <c r="Z335">
        <f t="shared" si="100"/>
        <v>0</v>
      </c>
      <c r="AA335">
        <f t="shared" si="100"/>
        <v>0</v>
      </c>
      <c r="AB335">
        <f t="shared" si="100"/>
        <v>0</v>
      </c>
    </row>
    <row r="336" spans="17:28" x14ac:dyDescent="0.35">
      <c r="Y336" s="2" t="s">
        <v>37</v>
      </c>
      <c r="Z336" s="2">
        <f>AVERAGE(R334:AA334)</f>
        <v>8.0979322611668625E-2</v>
      </c>
      <c r="AA336" s="2">
        <f>_xlfn.STDEV.S(R334:AA334)</f>
        <v>2.0309562265036947E-3</v>
      </c>
      <c r="AB336" s="2" t="s">
        <v>38</v>
      </c>
    </row>
    <row r="337" spans="17:28" x14ac:dyDescent="0.35">
      <c r="Z337" s="2">
        <f>AVERAGE(R335:AA335)</f>
        <v>0</v>
      </c>
      <c r="AA337" s="2">
        <f>_xlfn.STDEV.S(R335:AA335)</f>
        <v>0</v>
      </c>
    </row>
    <row r="339" spans="17:28" x14ac:dyDescent="0.35">
      <c r="Q339" s="5" t="s">
        <v>231</v>
      </c>
      <c r="R339" t="s">
        <v>14</v>
      </c>
    </row>
    <row r="340" spans="17:28" x14ac:dyDescent="0.35">
      <c r="Q340" s="5" t="s">
        <v>228</v>
      </c>
    </row>
    <row r="341" spans="17:28" x14ac:dyDescent="0.35">
      <c r="Q341" t="s">
        <v>16</v>
      </c>
      <c r="R341">
        <v>1</v>
      </c>
      <c r="S341">
        <v>2</v>
      </c>
      <c r="T341">
        <v>3</v>
      </c>
      <c r="U341">
        <v>4</v>
      </c>
      <c r="V341">
        <v>5</v>
      </c>
      <c r="W341">
        <v>6</v>
      </c>
      <c r="X341">
        <v>7</v>
      </c>
      <c r="Y341">
        <v>8</v>
      </c>
      <c r="Z341">
        <v>9</v>
      </c>
      <c r="AA341">
        <v>10</v>
      </c>
    </row>
    <row r="342" spans="17:28" x14ac:dyDescent="0.35">
      <c r="Q342" t="s">
        <v>17</v>
      </c>
      <c r="R342">
        <v>11503</v>
      </c>
      <c r="S342">
        <v>11428</v>
      </c>
      <c r="T342">
        <v>11430</v>
      </c>
      <c r="U342">
        <v>11488</v>
      </c>
      <c r="V342">
        <v>11922</v>
      </c>
      <c r="W342">
        <v>11905</v>
      </c>
      <c r="X342">
        <v>11734</v>
      </c>
      <c r="Y342">
        <v>11790</v>
      </c>
      <c r="Z342">
        <v>11758</v>
      </c>
      <c r="AA342">
        <v>12191</v>
      </c>
      <c r="AB342">
        <f>SUM(R342:AA342)</f>
        <v>117149</v>
      </c>
    </row>
    <row r="343" spans="17:28" x14ac:dyDescent="0.35">
      <c r="Q343" s="24" t="s">
        <v>199</v>
      </c>
      <c r="R343">
        <v>1000</v>
      </c>
      <c r="S343">
        <v>1000</v>
      </c>
      <c r="T343">
        <v>1000</v>
      </c>
      <c r="U343">
        <v>1000</v>
      </c>
      <c r="V343">
        <v>1000</v>
      </c>
      <c r="W343">
        <v>1000</v>
      </c>
      <c r="X343">
        <v>1000</v>
      </c>
      <c r="Y343">
        <v>1000</v>
      </c>
      <c r="Z343">
        <v>1000</v>
      </c>
      <c r="AA343">
        <v>1000</v>
      </c>
      <c r="AB343">
        <f>SUM(R343:AA343)</f>
        <v>10000</v>
      </c>
    </row>
    <row r="344" spans="17:28" x14ac:dyDescent="0.35">
      <c r="Q344" t="s">
        <v>19</v>
      </c>
      <c r="AB344">
        <f>SUM(R344:AA344)</f>
        <v>0</v>
      </c>
    </row>
    <row r="345" spans="17:28" x14ac:dyDescent="0.35">
      <c r="Q345" s="5" t="s">
        <v>214</v>
      </c>
      <c r="R345">
        <f t="shared" ref="R345:AB345" si="101">R343/R342</f>
        <v>8.6933843345214298E-2</v>
      </c>
      <c r="S345">
        <f t="shared" si="101"/>
        <v>8.7504375218760935E-2</v>
      </c>
      <c r="T345">
        <f t="shared" si="101"/>
        <v>8.7489063867016617E-2</v>
      </c>
      <c r="U345">
        <f t="shared" si="101"/>
        <v>8.7047353760445687E-2</v>
      </c>
      <c r="V345">
        <f t="shared" si="101"/>
        <v>8.3878543868478442E-2</v>
      </c>
      <c r="W345">
        <f t="shared" si="101"/>
        <v>8.3998320033599333E-2</v>
      </c>
      <c r="X345">
        <f t="shared" si="101"/>
        <v>8.5222430543719113E-2</v>
      </c>
      <c r="Y345">
        <f t="shared" si="101"/>
        <v>8.4817642069550461E-2</v>
      </c>
      <c r="Z345">
        <f t="shared" si="101"/>
        <v>8.5048477632250388E-2</v>
      </c>
      <c r="AA345">
        <f t="shared" si="101"/>
        <v>8.2027725371175461E-2</v>
      </c>
      <c r="AB345">
        <f t="shared" si="101"/>
        <v>8.5361377391185586E-2</v>
      </c>
    </row>
    <row r="346" spans="17:28" x14ac:dyDescent="0.35">
      <c r="Q346" s="2" t="s">
        <v>9</v>
      </c>
      <c r="R346">
        <f t="shared" ref="R346:AB346" si="102">R344/R342</f>
        <v>0</v>
      </c>
      <c r="S346">
        <f t="shared" si="102"/>
        <v>0</v>
      </c>
      <c r="T346">
        <f t="shared" si="102"/>
        <v>0</v>
      </c>
      <c r="U346">
        <f t="shared" si="102"/>
        <v>0</v>
      </c>
      <c r="V346">
        <f t="shared" si="102"/>
        <v>0</v>
      </c>
      <c r="W346">
        <f t="shared" si="102"/>
        <v>0</v>
      </c>
      <c r="X346">
        <f t="shared" si="102"/>
        <v>0</v>
      </c>
      <c r="Y346">
        <f t="shared" si="102"/>
        <v>0</v>
      </c>
      <c r="Z346">
        <f t="shared" si="102"/>
        <v>0</v>
      </c>
      <c r="AA346">
        <f t="shared" si="102"/>
        <v>0</v>
      </c>
      <c r="AB346">
        <f t="shared" si="102"/>
        <v>0</v>
      </c>
    </row>
    <row r="347" spans="17:28" x14ac:dyDescent="0.35">
      <c r="Y347" s="2" t="s">
        <v>37</v>
      </c>
      <c r="Z347" s="2">
        <f>AVERAGE(R345:AA345)</f>
        <v>8.5396777571021071E-2</v>
      </c>
      <c r="AA347" s="2">
        <f>_xlfn.STDEV.S(R345:AA345)</f>
        <v>1.8258921772837488E-3</v>
      </c>
      <c r="AB347" s="2" t="s">
        <v>38</v>
      </c>
    </row>
    <row r="348" spans="17:28" x14ac:dyDescent="0.35">
      <c r="Z348" s="2">
        <f>AVERAGE(R346:AA346)</f>
        <v>0</v>
      </c>
      <c r="AA348" s="2">
        <f>_xlfn.STDEV.S(R346:AA346)</f>
        <v>0</v>
      </c>
    </row>
    <row r="350" spans="17:28" x14ac:dyDescent="0.35">
      <c r="Q350" s="5" t="s">
        <v>231</v>
      </c>
      <c r="R350" t="s">
        <v>14</v>
      </c>
    </row>
    <row r="351" spans="17:28" x14ac:dyDescent="0.35">
      <c r="Q351" s="5" t="s">
        <v>234</v>
      </c>
    </row>
    <row r="352" spans="17:28" x14ac:dyDescent="0.35">
      <c r="Q352" t="s">
        <v>16</v>
      </c>
      <c r="R352">
        <v>1</v>
      </c>
      <c r="S352">
        <v>2</v>
      </c>
      <c r="T352">
        <v>3</v>
      </c>
      <c r="U352">
        <v>4</v>
      </c>
      <c r="V352">
        <v>5</v>
      </c>
      <c r="W352">
        <v>6</v>
      </c>
      <c r="X352">
        <v>7</v>
      </c>
      <c r="Y352">
        <v>8</v>
      </c>
      <c r="Z352">
        <v>9</v>
      </c>
      <c r="AA352">
        <v>10</v>
      </c>
    </row>
    <row r="353" spans="17:28" x14ac:dyDescent="0.35">
      <c r="Q353" t="s">
        <v>17</v>
      </c>
      <c r="R353">
        <v>10093</v>
      </c>
      <c r="S353">
        <v>10399</v>
      </c>
      <c r="T353">
        <v>10355</v>
      </c>
      <c r="U353">
        <v>10548</v>
      </c>
      <c r="V353">
        <v>10686</v>
      </c>
      <c r="W353">
        <v>10459</v>
      </c>
      <c r="X353">
        <v>10855</v>
      </c>
      <c r="Y353">
        <v>11100</v>
      </c>
      <c r="Z353">
        <v>11202</v>
      </c>
      <c r="AA353">
        <v>11449</v>
      </c>
      <c r="AB353">
        <f>SUM(R353:AA353)</f>
        <v>107146</v>
      </c>
    </row>
    <row r="354" spans="17:28" x14ac:dyDescent="0.35">
      <c r="Q354" s="24" t="s">
        <v>199</v>
      </c>
      <c r="R354">
        <v>1000</v>
      </c>
      <c r="S354">
        <v>1000</v>
      </c>
      <c r="T354">
        <v>1000</v>
      </c>
      <c r="U354">
        <v>1000</v>
      </c>
      <c r="V354">
        <v>1000</v>
      </c>
      <c r="W354">
        <v>1000</v>
      </c>
      <c r="X354">
        <v>1000</v>
      </c>
      <c r="Y354">
        <v>1000</v>
      </c>
      <c r="Z354">
        <v>1000</v>
      </c>
      <c r="AA354">
        <v>1000</v>
      </c>
      <c r="AB354">
        <f>SUM(R354:AA354)</f>
        <v>10000</v>
      </c>
    </row>
    <row r="355" spans="17:28" x14ac:dyDescent="0.35">
      <c r="Q355" t="s">
        <v>19</v>
      </c>
      <c r="AB355">
        <f>SUM(R355:AA355)</f>
        <v>0</v>
      </c>
    </row>
    <row r="356" spans="17:28" x14ac:dyDescent="0.35">
      <c r="Q356" s="5" t="s">
        <v>214</v>
      </c>
      <c r="R356">
        <f t="shared" ref="R356:AB356" si="103">R354/R353</f>
        <v>9.9078569305459233E-2</v>
      </c>
      <c r="S356">
        <f t="shared" si="103"/>
        <v>9.6163092605058176E-2</v>
      </c>
      <c r="T356">
        <f t="shared" si="103"/>
        <v>9.6571704490584262E-2</v>
      </c>
      <c r="U356">
        <f t="shared" si="103"/>
        <v>9.4804702313234734E-2</v>
      </c>
      <c r="V356">
        <f t="shared" si="103"/>
        <v>9.3580385551188472E-2</v>
      </c>
      <c r="W356">
        <f t="shared" si="103"/>
        <v>9.5611435127641267E-2</v>
      </c>
      <c r="X356">
        <f t="shared" si="103"/>
        <v>9.2123445416858588E-2</v>
      </c>
      <c r="Y356">
        <f t="shared" si="103"/>
        <v>9.0090090090090086E-2</v>
      </c>
      <c r="Z356">
        <f t="shared" si="103"/>
        <v>8.9269773254775933E-2</v>
      </c>
      <c r="AA356">
        <f t="shared" si="103"/>
        <v>8.7343872827321159E-2</v>
      </c>
      <c r="AB356">
        <f t="shared" si="103"/>
        <v>9.3330595635861352E-2</v>
      </c>
    </row>
    <row r="357" spans="17:28" x14ac:dyDescent="0.35">
      <c r="Q357" s="2" t="s">
        <v>9</v>
      </c>
      <c r="R357">
        <f t="shared" ref="R357:AB357" si="104">R355/R353</f>
        <v>0</v>
      </c>
      <c r="S357">
        <f t="shared" si="104"/>
        <v>0</v>
      </c>
      <c r="T357">
        <f t="shared" si="104"/>
        <v>0</v>
      </c>
      <c r="U357">
        <f t="shared" si="104"/>
        <v>0</v>
      </c>
      <c r="V357">
        <f t="shared" si="104"/>
        <v>0</v>
      </c>
      <c r="W357">
        <f t="shared" si="104"/>
        <v>0</v>
      </c>
      <c r="X357">
        <f t="shared" si="104"/>
        <v>0</v>
      </c>
      <c r="Y357">
        <f t="shared" si="104"/>
        <v>0</v>
      </c>
      <c r="Z357">
        <f t="shared" si="104"/>
        <v>0</v>
      </c>
      <c r="AA357">
        <f t="shared" si="104"/>
        <v>0</v>
      </c>
      <c r="AB357">
        <f t="shared" si="104"/>
        <v>0</v>
      </c>
    </row>
    <row r="358" spans="17:28" x14ac:dyDescent="0.35">
      <c r="Y358" s="2" t="s">
        <v>37</v>
      </c>
      <c r="Z358" s="2">
        <f>AVERAGE(R356:AA356)</f>
        <v>9.3463707098221188E-2</v>
      </c>
      <c r="AA358" s="2">
        <f>_xlfn.STDEV.S(R356:AA356)</f>
        <v>3.6985983967912075E-3</v>
      </c>
      <c r="AB358" s="2" t="s">
        <v>38</v>
      </c>
    </row>
    <row r="359" spans="17:28" x14ac:dyDescent="0.35">
      <c r="Z359" s="2">
        <f>AVERAGE(R357:AA357)</f>
        <v>0</v>
      </c>
      <c r="AA359" s="2">
        <f>_xlfn.STDEV.S(R357:AA357)</f>
        <v>0</v>
      </c>
    </row>
    <row r="361" spans="17:28" x14ac:dyDescent="0.35">
      <c r="Q361" s="5" t="s">
        <v>231</v>
      </c>
      <c r="R361" t="s">
        <v>14</v>
      </c>
    </row>
    <row r="362" spans="17:28" x14ac:dyDescent="0.35">
      <c r="Q362" s="5" t="s">
        <v>235</v>
      </c>
    </row>
    <row r="363" spans="17:28" x14ac:dyDescent="0.35">
      <c r="Q363" t="s">
        <v>16</v>
      </c>
      <c r="R363">
        <v>1</v>
      </c>
      <c r="S363">
        <v>2</v>
      </c>
      <c r="T363">
        <v>3</v>
      </c>
      <c r="U363">
        <v>4</v>
      </c>
      <c r="V363">
        <v>5</v>
      </c>
      <c r="W363">
        <v>6</v>
      </c>
      <c r="X363">
        <v>7</v>
      </c>
      <c r="Y363">
        <v>8</v>
      </c>
      <c r="Z363">
        <v>9</v>
      </c>
      <c r="AA363">
        <v>10</v>
      </c>
    </row>
    <row r="364" spans="17:28" x14ac:dyDescent="0.35">
      <c r="Q364" t="s">
        <v>17</v>
      </c>
      <c r="R364">
        <v>8811</v>
      </c>
      <c r="S364">
        <v>8996</v>
      </c>
      <c r="T364">
        <v>9197</v>
      </c>
      <c r="U364">
        <v>9226</v>
      </c>
      <c r="V364">
        <v>9329</v>
      </c>
      <c r="W364">
        <v>9092</v>
      </c>
      <c r="X364">
        <v>9517</v>
      </c>
      <c r="Y364">
        <v>9613</v>
      </c>
      <c r="Z364">
        <v>9885</v>
      </c>
      <c r="AA364">
        <v>10079</v>
      </c>
      <c r="AB364">
        <f>SUM(R364:AA364)</f>
        <v>93745</v>
      </c>
    </row>
    <row r="365" spans="17:28" x14ac:dyDescent="0.35">
      <c r="Q365" s="24" t="s">
        <v>199</v>
      </c>
      <c r="R365">
        <v>1000</v>
      </c>
      <c r="S365">
        <v>1000</v>
      </c>
      <c r="T365">
        <v>1000</v>
      </c>
      <c r="U365">
        <v>1000</v>
      </c>
      <c r="V365">
        <v>1000</v>
      </c>
      <c r="W365">
        <v>1000</v>
      </c>
      <c r="X365">
        <v>1000</v>
      </c>
      <c r="Y365">
        <v>1000</v>
      </c>
      <c r="Z365">
        <v>1000</v>
      </c>
      <c r="AA365">
        <v>1000</v>
      </c>
      <c r="AB365">
        <f>SUM(R365:AA365)</f>
        <v>10000</v>
      </c>
    </row>
    <row r="366" spans="17:28" x14ac:dyDescent="0.35">
      <c r="Q366" t="s">
        <v>19</v>
      </c>
      <c r="AB366">
        <f>SUM(R366:AA366)</f>
        <v>0</v>
      </c>
    </row>
    <row r="367" spans="17:28" x14ac:dyDescent="0.35">
      <c r="Q367" s="5" t="s">
        <v>214</v>
      </c>
      <c r="R367">
        <f t="shared" ref="R367:AB367" si="105">R365/R364</f>
        <v>0.11349449551696743</v>
      </c>
      <c r="S367">
        <f t="shared" si="105"/>
        <v>0.11116051578479325</v>
      </c>
      <c r="T367">
        <f t="shared" si="105"/>
        <v>0.10873110796999022</v>
      </c>
      <c r="U367">
        <f t="shared" si="105"/>
        <v>0.10838933448948623</v>
      </c>
      <c r="V367">
        <f t="shared" si="105"/>
        <v>0.10719262514738986</v>
      </c>
      <c r="W367">
        <f t="shared" si="105"/>
        <v>0.10998680158380994</v>
      </c>
      <c r="X367">
        <f t="shared" si="105"/>
        <v>0.10507512871703267</v>
      </c>
      <c r="Y367">
        <f t="shared" si="105"/>
        <v>0.1040257983980027</v>
      </c>
      <c r="Z367">
        <f t="shared" si="105"/>
        <v>0.10116337885685382</v>
      </c>
      <c r="AA367">
        <f t="shared" si="105"/>
        <v>9.9216192082547866E-2</v>
      </c>
      <c r="AB367">
        <f t="shared" si="105"/>
        <v>0.10667235585897915</v>
      </c>
    </row>
    <row r="368" spans="17:28" x14ac:dyDescent="0.35">
      <c r="Q368" s="2" t="s">
        <v>9</v>
      </c>
      <c r="R368">
        <f t="shared" ref="R368:AB368" si="106">R366/R364</f>
        <v>0</v>
      </c>
      <c r="S368">
        <f t="shared" si="106"/>
        <v>0</v>
      </c>
      <c r="T368">
        <f t="shared" si="106"/>
        <v>0</v>
      </c>
      <c r="U368">
        <f t="shared" si="106"/>
        <v>0</v>
      </c>
      <c r="V368">
        <f t="shared" si="106"/>
        <v>0</v>
      </c>
      <c r="W368">
        <f t="shared" si="106"/>
        <v>0</v>
      </c>
      <c r="X368">
        <f t="shared" si="106"/>
        <v>0</v>
      </c>
      <c r="Y368">
        <f t="shared" si="106"/>
        <v>0</v>
      </c>
      <c r="Z368">
        <f t="shared" si="106"/>
        <v>0</v>
      </c>
      <c r="AA368">
        <f t="shared" si="106"/>
        <v>0</v>
      </c>
      <c r="AB368">
        <f t="shared" si="106"/>
        <v>0</v>
      </c>
    </row>
    <row r="369" spans="17:28" x14ac:dyDescent="0.35">
      <c r="Y369" s="2" t="s">
        <v>37</v>
      </c>
      <c r="Z369" s="2">
        <f>AVERAGE(R367:AA367)</f>
        <v>0.10684353785468741</v>
      </c>
      <c r="AA369" s="2">
        <f>_xlfn.STDEV.S(R367:AA367)</f>
        <v>4.4762763487311494E-3</v>
      </c>
      <c r="AB369" s="2" t="s">
        <v>38</v>
      </c>
    </row>
    <row r="370" spans="17:28" x14ac:dyDescent="0.35">
      <c r="Z370" s="2">
        <f>AVERAGE(R368:AA368)</f>
        <v>0</v>
      </c>
      <c r="AA370" s="2">
        <f>_xlfn.STDEV.S(R368:AA368)</f>
        <v>0</v>
      </c>
    </row>
    <row r="372" spans="17:28" x14ac:dyDescent="0.35">
      <c r="Q372" s="5"/>
    </row>
    <row r="373" spans="17:28" x14ac:dyDescent="0.35">
      <c r="Q373" s="5"/>
    </row>
    <row r="376" spans="17:28" x14ac:dyDescent="0.35">
      <c r="Q376" s="24"/>
    </row>
    <row r="378" spans="17:28" x14ac:dyDescent="0.35">
      <c r="Q378" s="5"/>
    </row>
    <row r="379" spans="17:28" x14ac:dyDescent="0.35">
      <c r="Q379" s="2"/>
    </row>
    <row r="380" spans="17:28" x14ac:dyDescent="0.35">
      <c r="Y380" s="2"/>
      <c r="Z380" s="2"/>
      <c r="AA380" s="2"/>
      <c r="AB380" s="2"/>
    </row>
    <row r="381" spans="17:28" x14ac:dyDescent="0.35">
      <c r="Z381" s="2"/>
      <c r="AA381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A147"/>
  <sheetViews>
    <sheetView tabSelected="1" topLeftCell="F123" zoomScale="145" zoomScaleNormal="145" workbookViewId="0">
      <selection activeCell="M146" sqref="M146:M147"/>
    </sheetView>
  </sheetViews>
  <sheetFormatPr defaultColWidth="9" defaultRowHeight="14.15" x14ac:dyDescent="0.35"/>
  <cols>
    <col min="1" max="1" width="18" style="22" bestFit="1" customWidth="1"/>
    <col min="2" max="2" width="12.7109375" bestFit="1" customWidth="1"/>
    <col min="3" max="5" width="9.85546875" bestFit="1" customWidth="1"/>
    <col min="6" max="8" width="8.85546875" bestFit="1" customWidth="1"/>
    <col min="9" max="9" width="9.85546875" bestFit="1" customWidth="1"/>
    <col min="10" max="10" width="7.35546875" bestFit="1" customWidth="1"/>
    <col min="11" max="12" width="8.85546875" bestFit="1" customWidth="1"/>
    <col min="13" max="13" width="9.85546875" bestFit="1" customWidth="1"/>
  </cols>
  <sheetData>
    <row r="1" spans="1:26" x14ac:dyDescent="0.35">
      <c r="A1" s="22" t="s">
        <v>0</v>
      </c>
    </row>
    <row r="2" spans="1:26" x14ac:dyDescent="0.35">
      <c r="A2" s="16" t="s">
        <v>2</v>
      </c>
      <c r="B2" s="6">
        <v>5.0000000000000001E-3</v>
      </c>
      <c r="C2" s="6">
        <v>5.0000000000000001E-3</v>
      </c>
      <c r="D2" s="6">
        <v>5.0000000000000001E-3</v>
      </c>
      <c r="E2" s="6">
        <v>5.0000000000000001E-3</v>
      </c>
      <c r="F2" s="6">
        <v>5.0000000000000001E-3</v>
      </c>
      <c r="G2" s="6">
        <v>5.0000000000000001E-3</v>
      </c>
      <c r="H2" s="6">
        <v>5.0000000000000001E-3</v>
      </c>
      <c r="I2" s="6">
        <v>5.0000000000000001E-3</v>
      </c>
      <c r="J2" s="6">
        <v>5.0000000000000001E-3</v>
      </c>
      <c r="K2" s="6">
        <v>5.0000000000000001E-3</v>
      </c>
      <c r="L2" s="6">
        <v>5.0000000000000001E-3</v>
      </c>
      <c r="M2" s="7"/>
      <c r="S2" s="6">
        <v>5.0000000000000001E-3</v>
      </c>
      <c r="T2" s="6">
        <v>5.0000000000000001E-3</v>
      </c>
      <c r="U2" s="6">
        <v>5.0000000000000001E-3</v>
      </c>
      <c r="V2" s="6">
        <v>5.0000000000000001E-3</v>
      </c>
      <c r="W2" s="6">
        <v>5.0000000000000001E-3</v>
      </c>
      <c r="X2" s="6">
        <v>5.0000000000000001E-3</v>
      </c>
    </row>
    <row r="3" spans="1:26" x14ac:dyDescent="0.35">
      <c r="A3" s="16" t="s">
        <v>3</v>
      </c>
      <c r="B3" s="8">
        <f>-B2*LOG(B2,2)-(1-B2)*LOG((1-B2),2)</f>
        <v>4.5414692333794103E-2</v>
      </c>
      <c r="C3" s="8">
        <f>-C2*LOG(C2,2)-(1-C2)*LOG((1-C2),2)</f>
        <v>4.5414692333794103E-2</v>
      </c>
      <c r="D3" s="8">
        <f t="shared" ref="D3:L3" si="0">-D2*LOG(D2,2)-(1-D2)*LOG((1-D2),2)</f>
        <v>4.5414692333794103E-2</v>
      </c>
      <c r="E3" s="8">
        <f t="shared" si="0"/>
        <v>4.5414692333794103E-2</v>
      </c>
      <c r="F3" s="8">
        <f t="shared" si="0"/>
        <v>4.5414692333794103E-2</v>
      </c>
      <c r="G3" s="8">
        <f t="shared" si="0"/>
        <v>4.5414692333794103E-2</v>
      </c>
      <c r="H3" s="8">
        <f t="shared" si="0"/>
        <v>4.5414692333794103E-2</v>
      </c>
      <c r="I3" s="8">
        <f t="shared" ref="I3" si="1">-I2*LOG(I2,2)-(1-I2)*LOG((1-I2),2)</f>
        <v>4.5414692333794103E-2</v>
      </c>
      <c r="J3" s="8">
        <f t="shared" si="0"/>
        <v>4.5414692333794103E-2</v>
      </c>
      <c r="K3" s="8">
        <f t="shared" ref="K3" si="2">-K2*LOG(K2,2)-(1-K2)*LOG((1-K2),2)</f>
        <v>4.5414692333794103E-2</v>
      </c>
      <c r="L3" s="8">
        <f t="shared" si="0"/>
        <v>4.5414692333794103E-2</v>
      </c>
      <c r="M3" s="7"/>
      <c r="S3" s="8">
        <f t="shared" ref="S3:X3" si="3">-S2*LOG(S2,2)-(1-S2)*LOG((1-S2),2)</f>
        <v>4.5414692333794103E-2</v>
      </c>
      <c r="T3" s="8">
        <f t="shared" si="3"/>
        <v>4.5414692333794103E-2</v>
      </c>
      <c r="U3" s="8">
        <f t="shared" si="3"/>
        <v>4.5414692333794103E-2</v>
      </c>
      <c r="V3" s="8">
        <f t="shared" si="3"/>
        <v>4.5414692333794103E-2</v>
      </c>
      <c r="W3" s="8">
        <f t="shared" si="3"/>
        <v>4.5414692333794103E-2</v>
      </c>
      <c r="X3" s="8">
        <f t="shared" si="3"/>
        <v>4.5414692333794103E-2</v>
      </c>
    </row>
    <row r="4" spans="1:26" x14ac:dyDescent="0.35">
      <c r="A4" s="16" t="s">
        <v>4</v>
      </c>
      <c r="B4" s="6">
        <v>65536</v>
      </c>
      <c r="C4" s="6">
        <v>65536</v>
      </c>
      <c r="D4" s="6">
        <v>65536</v>
      </c>
      <c r="E4" s="6">
        <v>65536</v>
      </c>
      <c r="F4" s="6">
        <v>65536</v>
      </c>
      <c r="G4" s="6">
        <v>65536</v>
      </c>
      <c r="H4" s="6">
        <v>65536</v>
      </c>
      <c r="I4" s="6">
        <v>65536</v>
      </c>
      <c r="J4" s="6">
        <v>65537</v>
      </c>
      <c r="K4" s="6">
        <v>65536</v>
      </c>
      <c r="L4" s="6">
        <v>65536</v>
      </c>
      <c r="M4" s="7"/>
      <c r="S4" s="6">
        <v>1024</v>
      </c>
      <c r="T4" s="6">
        <v>1024</v>
      </c>
      <c r="U4" s="6">
        <v>1024</v>
      </c>
      <c r="V4" s="6">
        <v>1024</v>
      </c>
      <c r="W4" s="6">
        <v>1024</v>
      </c>
      <c r="X4" s="6">
        <v>1024</v>
      </c>
    </row>
    <row r="5" spans="1:26" x14ac:dyDescent="0.35">
      <c r="A5" s="18" t="s">
        <v>5</v>
      </c>
      <c r="B5" s="9">
        <v>3500</v>
      </c>
      <c r="C5" s="9">
        <v>3600</v>
      </c>
      <c r="D5" s="9">
        <v>3700</v>
      </c>
      <c r="E5" s="9">
        <v>3800</v>
      </c>
      <c r="F5" s="9">
        <v>3900</v>
      </c>
      <c r="G5" s="9">
        <v>4000</v>
      </c>
      <c r="H5" s="9">
        <v>4100</v>
      </c>
      <c r="I5" s="9">
        <v>4150</v>
      </c>
      <c r="J5" s="9">
        <v>4200</v>
      </c>
      <c r="K5" s="9">
        <v>4250</v>
      </c>
      <c r="L5" s="9">
        <v>4300</v>
      </c>
      <c r="M5" s="7"/>
      <c r="S5" s="9">
        <v>50</v>
      </c>
      <c r="T5" s="9">
        <v>60</v>
      </c>
      <c r="U5" s="9">
        <v>70</v>
      </c>
      <c r="V5" s="9">
        <v>80</v>
      </c>
      <c r="W5" s="9">
        <v>90</v>
      </c>
      <c r="X5" s="9">
        <v>100</v>
      </c>
    </row>
    <row r="6" spans="1:26" x14ac:dyDescent="0.35">
      <c r="A6" s="19" t="s">
        <v>6</v>
      </c>
      <c r="B6" s="10">
        <f>(B4-B5)/B4</f>
        <v>0.94659423828125</v>
      </c>
      <c r="C6" s="10">
        <f t="shared" ref="C6:L6" si="4">(C4-C5)/C4</f>
        <v>0.945068359375</v>
      </c>
      <c r="D6" s="10">
        <f t="shared" si="4"/>
        <v>0.94354248046875</v>
      </c>
      <c r="E6" s="10">
        <f t="shared" si="4"/>
        <v>0.9420166015625</v>
      </c>
      <c r="F6" s="10">
        <f t="shared" si="4"/>
        <v>0.94049072265625</v>
      </c>
      <c r="G6" s="10">
        <f t="shared" si="4"/>
        <v>0.93896484375</v>
      </c>
      <c r="H6" s="10">
        <f t="shared" si="4"/>
        <v>0.93743896484375</v>
      </c>
      <c r="I6" s="10">
        <f t="shared" ref="I6" si="5">(I4-I5)/I4</f>
        <v>0.936676025390625</v>
      </c>
      <c r="J6" s="10">
        <f t="shared" si="4"/>
        <v>0.93591406381128217</v>
      </c>
      <c r="K6" s="10">
        <f t="shared" ref="K6" si="6">(K4-K5)/K4</f>
        <v>0.935150146484375</v>
      </c>
      <c r="L6" s="10">
        <f t="shared" si="4"/>
        <v>0.93438720703125</v>
      </c>
      <c r="M6" s="7"/>
      <c r="S6" s="10">
        <f t="shared" ref="S6:X6" si="7">(S4-S5)/S4</f>
        <v>0.951171875</v>
      </c>
      <c r="T6" s="10">
        <f t="shared" si="7"/>
        <v>0.94140625</v>
      </c>
      <c r="U6" s="10">
        <f t="shared" si="7"/>
        <v>0.931640625</v>
      </c>
      <c r="V6" s="10">
        <f t="shared" si="7"/>
        <v>0.921875</v>
      </c>
      <c r="W6" s="10">
        <f t="shared" si="7"/>
        <v>0.912109375</v>
      </c>
      <c r="X6" s="10">
        <f t="shared" si="7"/>
        <v>0.90234375</v>
      </c>
    </row>
    <row r="7" spans="1:26" x14ac:dyDescent="0.35">
      <c r="A7" s="19" t="s">
        <v>7</v>
      </c>
      <c r="B7" s="10">
        <f>B5/B4/B3</f>
        <v>1.1759578007536025</v>
      </c>
      <c r="C7" s="10">
        <f>C5/C4/C3</f>
        <v>1.2095565950608482</v>
      </c>
      <c r="D7" s="10">
        <f t="shared" ref="D7:L7" si="8">D5/D4/D3</f>
        <v>1.243155389368094</v>
      </c>
      <c r="E7" s="10">
        <f t="shared" si="8"/>
        <v>1.2767541836753398</v>
      </c>
      <c r="F7" s="10">
        <f t="shared" si="8"/>
        <v>1.3103529779825855</v>
      </c>
      <c r="G7" s="10">
        <f t="shared" si="8"/>
        <v>1.3439517722898313</v>
      </c>
      <c r="H7" s="10">
        <f t="shared" si="8"/>
        <v>1.3775505665970771</v>
      </c>
      <c r="I7" s="10">
        <f t="shared" ref="I7" si="9">I5/I4/I3</f>
        <v>1.3943499637507</v>
      </c>
      <c r="J7" s="10">
        <f t="shared" si="8"/>
        <v>1.4111278288024431</v>
      </c>
      <c r="K7" s="10">
        <f t="shared" ref="K7" si="10">K5/K4/K3</f>
        <v>1.4279487580579457</v>
      </c>
      <c r="L7" s="10">
        <f t="shared" si="8"/>
        <v>1.4447481552115686</v>
      </c>
      <c r="M7" s="7"/>
      <c r="S7" s="10">
        <f t="shared" ref="S7:X7" si="11">S5/S4/S3</f>
        <v>1.0751614178318651</v>
      </c>
      <c r="T7" s="10">
        <f t="shared" si="11"/>
        <v>1.2901937013982381</v>
      </c>
      <c r="U7" s="10">
        <f t="shared" si="11"/>
        <v>1.505225984964611</v>
      </c>
      <c r="V7" s="10">
        <f t="shared" si="11"/>
        <v>1.7202582685309842</v>
      </c>
      <c r="W7" s="10">
        <f t="shared" si="11"/>
        <v>1.9352905520973571</v>
      </c>
      <c r="X7" s="10">
        <f t="shared" si="11"/>
        <v>2.1503228356637303</v>
      </c>
    </row>
    <row r="8" spans="1:26" x14ac:dyDescent="0.35">
      <c r="A8" s="20" t="s">
        <v>8</v>
      </c>
      <c r="B8" s="11">
        <v>0.54885154782227819</v>
      </c>
      <c r="C8" s="11">
        <v>0.3474785901315075</v>
      </c>
      <c r="D8" s="11">
        <v>0.21796187812683696</v>
      </c>
      <c r="E8" s="11">
        <v>0.11434157343033506</v>
      </c>
      <c r="F8" s="11">
        <v>6.0210068334594656E-2</v>
      </c>
      <c r="G8" s="11">
        <v>3.0257544479639232E-2</v>
      </c>
      <c r="H8" s="11">
        <v>1.4408922289474718E-2</v>
      </c>
      <c r="I8" s="11">
        <v>1.051371541882767E-2</v>
      </c>
      <c r="J8" s="11">
        <v>7.151215289638713E-3</v>
      </c>
      <c r="K8" s="11"/>
      <c r="L8" s="11"/>
      <c r="M8" s="7"/>
      <c r="R8" s="24"/>
      <c r="S8" s="11">
        <v>0.30476655167549033</v>
      </c>
      <c r="T8" s="11">
        <v>0.15741517168577657</v>
      </c>
      <c r="U8" s="11">
        <v>7.6560303247938472E-2</v>
      </c>
      <c r="V8" s="11">
        <v>3.1523561773990738E-2</v>
      </c>
      <c r="W8" s="11">
        <v>1.2287617252295196E-2</v>
      </c>
      <c r="X8" s="11">
        <v>4.0209942212675893E-3</v>
      </c>
    </row>
    <row r="9" spans="1:26" x14ac:dyDescent="0.35">
      <c r="A9" s="20" t="s">
        <v>9</v>
      </c>
      <c r="B9" s="11">
        <v>0.73472618544578339</v>
      </c>
      <c r="C9" s="11">
        <v>0.53681958341921976</v>
      </c>
      <c r="D9" s="11">
        <v>0.36754396606638051</v>
      </c>
      <c r="E9" s="11">
        <v>0.22583640364069163</v>
      </c>
      <c r="F9" s="11">
        <v>0.12704909203231018</v>
      </c>
      <c r="G9" s="11">
        <v>6.8252014368805042E-2</v>
      </c>
      <c r="H9" s="11">
        <v>3.184905667844902E-2</v>
      </c>
      <c r="I9" s="11"/>
      <c r="J9" s="11">
        <v>1.6755428446585181E-2</v>
      </c>
      <c r="K9" s="11">
        <v>1.093894599093344E-2</v>
      </c>
      <c r="L9" s="11">
        <v>7.3926103365951137E-3</v>
      </c>
      <c r="M9" s="7"/>
      <c r="R9" s="24"/>
      <c r="S9" s="11">
        <v>0.41410905280266591</v>
      </c>
      <c r="T9" s="11">
        <v>0.2437310576148109</v>
      </c>
      <c r="U9" s="11">
        <v>0.13923278781462184</v>
      </c>
      <c r="V9" s="11">
        <v>7.2170170520448801E-2</v>
      </c>
      <c r="W9" s="11">
        <v>3.0620787732530613E-2</v>
      </c>
      <c r="X9" s="11">
        <v>1.3346674824852748E-2</v>
      </c>
    </row>
    <row r="10" spans="1:26" x14ac:dyDescent="0.35">
      <c r="A10" s="17"/>
      <c r="B10" s="12"/>
      <c r="C10" s="12"/>
      <c r="D10" s="12"/>
      <c r="E10" s="12"/>
      <c r="F10" s="12"/>
      <c r="G10" s="12"/>
      <c r="H10" s="12"/>
      <c r="I10" s="7"/>
      <c r="J10" s="7"/>
      <c r="K10" s="7"/>
      <c r="L10" s="7"/>
      <c r="M10" s="7"/>
      <c r="R10" s="24"/>
    </row>
    <row r="11" spans="1:26" x14ac:dyDescent="0.35">
      <c r="A11" s="17"/>
      <c r="B11" s="12"/>
      <c r="C11" s="12"/>
      <c r="D11" s="12"/>
      <c r="E11" s="12"/>
      <c r="F11" s="12"/>
      <c r="G11" s="12"/>
      <c r="H11" s="12"/>
      <c r="I11" s="7"/>
      <c r="J11" s="7"/>
      <c r="K11" s="7"/>
      <c r="L11" s="7"/>
      <c r="M11" s="7"/>
    </row>
    <row r="12" spans="1:26" x14ac:dyDescent="0.35">
      <c r="A12" s="16" t="s">
        <v>2</v>
      </c>
      <c r="B12" s="6">
        <v>0.01</v>
      </c>
      <c r="C12" s="6">
        <v>0.01</v>
      </c>
      <c r="D12" s="6">
        <v>0.01</v>
      </c>
      <c r="E12" s="6">
        <v>0.01</v>
      </c>
      <c r="F12" s="6">
        <v>0.01</v>
      </c>
      <c r="G12" s="6">
        <v>0.01</v>
      </c>
      <c r="H12" s="6">
        <v>0.01</v>
      </c>
      <c r="I12" s="6">
        <v>0.01</v>
      </c>
      <c r="J12" s="6">
        <v>0.01</v>
      </c>
      <c r="K12" s="6">
        <v>0.01</v>
      </c>
      <c r="L12" s="6">
        <v>0.01</v>
      </c>
      <c r="M12" s="6">
        <v>0.01</v>
      </c>
      <c r="N12" s="6">
        <v>0.01</v>
      </c>
      <c r="O12" s="7"/>
      <c r="P12" s="7"/>
      <c r="S12" s="6">
        <v>0.01</v>
      </c>
      <c r="T12" s="6">
        <v>0.01</v>
      </c>
      <c r="U12" s="6">
        <v>0.01</v>
      </c>
      <c r="V12" s="6">
        <v>0.01</v>
      </c>
      <c r="W12" s="6">
        <v>0.01</v>
      </c>
      <c r="X12" s="6">
        <v>0.01</v>
      </c>
      <c r="Y12" s="6">
        <v>0.01</v>
      </c>
      <c r="Z12" s="6">
        <v>0.01</v>
      </c>
    </row>
    <row r="13" spans="1:26" x14ac:dyDescent="0.35">
      <c r="A13" s="16" t="s">
        <v>3</v>
      </c>
      <c r="B13" s="8">
        <f>-B12*LOG(B12,2)-(1-B12)*LOG((1-B12),2)</f>
        <v>8.0793135895911181E-2</v>
      </c>
      <c r="C13" s="8">
        <f>-C12*LOG(C12,2)-(1-C12)*LOG((1-C12),2)</f>
        <v>8.0793135895911181E-2</v>
      </c>
      <c r="D13" s="8">
        <f t="shared" ref="D13:M13" si="12">-D12*LOG(D12,2)-(1-D12)*LOG((1-D12),2)</f>
        <v>8.0793135895911181E-2</v>
      </c>
      <c r="E13" s="8">
        <f t="shared" si="12"/>
        <v>8.0793135895911181E-2</v>
      </c>
      <c r="F13" s="8">
        <f t="shared" ref="F13:H13" si="13">-F12*LOG(F12,2)-(1-F12)*LOG((1-F12),2)</f>
        <v>8.0793135895911181E-2</v>
      </c>
      <c r="G13" s="8">
        <f t="shared" si="13"/>
        <v>8.0793135895911181E-2</v>
      </c>
      <c r="H13" s="8">
        <f t="shared" si="13"/>
        <v>8.0793135895911181E-2</v>
      </c>
      <c r="I13" s="8">
        <f t="shared" si="12"/>
        <v>8.0793135895911181E-2</v>
      </c>
      <c r="J13" s="8">
        <f t="shared" si="12"/>
        <v>8.0793135895911181E-2</v>
      </c>
      <c r="K13" s="8">
        <f t="shared" si="12"/>
        <v>8.0793135895911181E-2</v>
      </c>
      <c r="L13" s="8">
        <f t="shared" ref="L13" si="14">-L12*LOG(L12,2)-(1-L12)*LOG((1-L12),2)</f>
        <v>8.0793135895911181E-2</v>
      </c>
      <c r="M13" s="8">
        <f t="shared" si="12"/>
        <v>8.0793135895911181E-2</v>
      </c>
      <c r="N13" s="8">
        <f t="shared" ref="N13" si="15">-N12*LOG(N12,2)-(1-N12)*LOG((1-N12),2)</f>
        <v>8.0793135895911181E-2</v>
      </c>
      <c r="O13" s="7"/>
      <c r="P13" s="7"/>
      <c r="S13" s="8">
        <f t="shared" ref="S13:X13" si="16">-S12*LOG(S12,2)-(1-S12)*LOG((1-S12),2)</f>
        <v>8.0793135895911181E-2</v>
      </c>
      <c r="T13" s="8">
        <f t="shared" si="16"/>
        <v>8.0793135895911181E-2</v>
      </c>
      <c r="U13" s="8">
        <f t="shared" si="16"/>
        <v>8.0793135895911181E-2</v>
      </c>
      <c r="V13" s="8">
        <f t="shared" si="16"/>
        <v>8.0793135895911181E-2</v>
      </c>
      <c r="W13" s="8">
        <f t="shared" si="16"/>
        <v>8.0793135895911181E-2</v>
      </c>
      <c r="X13" s="8">
        <f t="shared" si="16"/>
        <v>8.0793135895911181E-2</v>
      </c>
      <c r="Y13" s="8">
        <f t="shared" ref="Y13:Z13" si="17">-Y12*LOG(Y12,2)-(1-Y12)*LOG((1-Y12),2)</f>
        <v>8.0793135895911181E-2</v>
      </c>
      <c r="Z13" s="8">
        <f t="shared" si="17"/>
        <v>8.0793135895911181E-2</v>
      </c>
    </row>
    <row r="14" spans="1:26" x14ac:dyDescent="0.35">
      <c r="A14" s="16" t="s">
        <v>4</v>
      </c>
      <c r="B14" s="6">
        <v>65536</v>
      </c>
      <c r="C14" s="6">
        <v>65536</v>
      </c>
      <c r="D14" s="6">
        <v>65536</v>
      </c>
      <c r="E14" s="6">
        <v>65536</v>
      </c>
      <c r="F14" s="6">
        <v>65536</v>
      </c>
      <c r="G14" s="6">
        <v>65536</v>
      </c>
      <c r="H14" s="6">
        <v>65536</v>
      </c>
      <c r="I14" s="6">
        <v>65536</v>
      </c>
      <c r="J14" s="6">
        <v>65536</v>
      </c>
      <c r="K14" s="6">
        <v>65536</v>
      </c>
      <c r="L14" s="6">
        <v>65537</v>
      </c>
      <c r="M14" s="6">
        <v>65536</v>
      </c>
      <c r="N14" s="6">
        <v>65536</v>
      </c>
      <c r="O14" s="7"/>
      <c r="P14" s="7"/>
      <c r="S14" s="6">
        <v>1024</v>
      </c>
      <c r="T14" s="6">
        <v>1024</v>
      </c>
      <c r="U14" s="6">
        <v>1024</v>
      </c>
      <c r="V14" s="6">
        <v>1024</v>
      </c>
      <c r="W14" s="6">
        <v>1024</v>
      </c>
      <c r="X14" s="6">
        <v>1024</v>
      </c>
      <c r="Y14" s="6">
        <v>1024</v>
      </c>
      <c r="Z14" s="6">
        <v>1024</v>
      </c>
    </row>
    <row r="15" spans="1:26" x14ac:dyDescent="0.35">
      <c r="A15" s="18" t="s">
        <v>5</v>
      </c>
      <c r="B15" s="9">
        <v>6000</v>
      </c>
      <c r="C15" s="9">
        <v>6250</v>
      </c>
      <c r="D15" s="9">
        <v>6500</v>
      </c>
      <c r="E15" s="9">
        <v>6750</v>
      </c>
      <c r="F15" s="9">
        <v>6850</v>
      </c>
      <c r="G15" s="9">
        <v>6900</v>
      </c>
      <c r="H15" s="9">
        <v>6950</v>
      </c>
      <c r="I15" s="9">
        <v>7000</v>
      </c>
      <c r="J15" s="9">
        <v>7100</v>
      </c>
      <c r="K15" s="9">
        <v>7150</v>
      </c>
      <c r="L15" s="9">
        <v>7200</v>
      </c>
      <c r="M15" s="9">
        <v>7250</v>
      </c>
      <c r="N15" s="9">
        <v>7350</v>
      </c>
      <c r="O15" s="7"/>
      <c r="P15" s="7"/>
      <c r="S15" s="9">
        <v>90</v>
      </c>
      <c r="T15" s="9">
        <v>100</v>
      </c>
      <c r="U15" s="9">
        <v>110</v>
      </c>
      <c r="V15" s="9">
        <v>120</v>
      </c>
      <c r="W15" s="9">
        <v>130</v>
      </c>
      <c r="X15" s="9">
        <v>140</v>
      </c>
      <c r="Y15" s="9">
        <v>150</v>
      </c>
      <c r="Z15" s="9">
        <v>155</v>
      </c>
    </row>
    <row r="16" spans="1:26" x14ac:dyDescent="0.35">
      <c r="A16" s="18" t="s">
        <v>6</v>
      </c>
      <c r="B16" s="10">
        <f>(B14-B15)/B14</f>
        <v>0.908447265625</v>
      </c>
      <c r="C16" s="10">
        <f t="shared" ref="C16:M16" si="18">(C14-C15)/C14</f>
        <v>0.904632568359375</v>
      </c>
      <c r="D16" s="10">
        <f t="shared" si="18"/>
        <v>0.90081787109375</v>
      </c>
      <c r="E16" s="10">
        <f t="shared" si="18"/>
        <v>0.897003173828125</v>
      </c>
      <c r="F16" s="10">
        <f t="shared" ref="F16:H16" si="19">(F14-F15)/F14</f>
        <v>0.895477294921875</v>
      </c>
      <c r="G16" s="10">
        <f t="shared" si="19"/>
        <v>0.89471435546875</v>
      </c>
      <c r="H16" s="10">
        <f t="shared" si="19"/>
        <v>0.893951416015625</v>
      </c>
      <c r="I16" s="10">
        <f t="shared" si="18"/>
        <v>0.8931884765625</v>
      </c>
      <c r="J16" s="10">
        <f t="shared" si="18"/>
        <v>0.89166259765625</v>
      </c>
      <c r="K16" s="10">
        <f t="shared" si="18"/>
        <v>0.890899658203125</v>
      </c>
      <c r="L16" s="10">
        <f t="shared" si="18"/>
        <v>0.89013839510505521</v>
      </c>
      <c r="M16" s="10">
        <f t="shared" si="18"/>
        <v>0.889373779296875</v>
      </c>
      <c r="N16" s="10">
        <f t="shared" ref="N16" si="20">(N14-N15)/N14</f>
        <v>0.887847900390625</v>
      </c>
      <c r="O16" s="7"/>
      <c r="P16" s="7"/>
      <c r="S16" s="10">
        <f t="shared" ref="S16:X16" si="21">(S14-S15)/S14</f>
        <v>0.912109375</v>
      </c>
      <c r="T16" s="10">
        <f t="shared" si="21"/>
        <v>0.90234375</v>
      </c>
      <c r="U16" s="10">
        <f t="shared" si="21"/>
        <v>0.892578125</v>
      </c>
      <c r="V16" s="10">
        <f t="shared" si="21"/>
        <v>0.8828125</v>
      </c>
      <c r="W16" s="10">
        <f t="shared" si="21"/>
        <v>0.873046875</v>
      </c>
      <c r="X16" s="10">
        <f t="shared" si="21"/>
        <v>0.86328125</v>
      </c>
      <c r="Y16" s="10">
        <f t="shared" ref="Y16:Z16" si="22">(Y14-Y15)/Y14</f>
        <v>0.853515625</v>
      </c>
      <c r="Z16" s="10">
        <f t="shared" si="22"/>
        <v>0.8486328125</v>
      </c>
    </row>
    <row r="17" spans="1:26" x14ac:dyDescent="0.35">
      <c r="A17" s="18" t="s">
        <v>7</v>
      </c>
      <c r="B17" s="10">
        <f>B15/B14/B13</f>
        <v>1.1331746609384097</v>
      </c>
      <c r="C17" s="10">
        <f>C15/C14/C13</f>
        <v>1.1803902718108432</v>
      </c>
      <c r="D17" s="10">
        <f t="shared" ref="D17:M17" si="23">D15/D14/D13</f>
        <v>1.227605882683277</v>
      </c>
      <c r="E17" s="10">
        <f t="shared" si="23"/>
        <v>1.2748214935557107</v>
      </c>
      <c r="F17" s="10">
        <f t="shared" ref="F17:H17" si="24">F15/F14/F13</f>
        <v>1.2937077379046842</v>
      </c>
      <c r="G17" s="10">
        <f t="shared" si="24"/>
        <v>1.303150860079171</v>
      </c>
      <c r="H17" s="10">
        <f t="shared" si="24"/>
        <v>1.3125939822536579</v>
      </c>
      <c r="I17" s="10">
        <f t="shared" si="23"/>
        <v>1.3220371044281445</v>
      </c>
      <c r="J17" s="10">
        <f t="shared" si="23"/>
        <v>1.3409233487771179</v>
      </c>
      <c r="K17" s="10">
        <f t="shared" si="23"/>
        <v>1.3503664709516048</v>
      </c>
      <c r="L17" s="10">
        <f t="shared" si="23"/>
        <v>1.3597888443949453</v>
      </c>
      <c r="M17" s="10">
        <f t="shared" si="23"/>
        <v>1.3692527153005782</v>
      </c>
      <c r="N17" s="10">
        <f t="shared" ref="N17" si="25">N15/N14/N13</f>
        <v>1.3881389596495517</v>
      </c>
      <c r="O17" s="7"/>
      <c r="P17" s="7"/>
      <c r="S17" s="10">
        <f t="shared" ref="S17:X17" si="26">S15/S14/S13</f>
        <v>1.0878476745008732</v>
      </c>
      <c r="T17" s="10">
        <f t="shared" si="26"/>
        <v>1.2087196383343035</v>
      </c>
      <c r="U17" s="10">
        <f t="shared" si="26"/>
        <v>1.3295916021677339</v>
      </c>
      <c r="V17" s="10">
        <f t="shared" si="26"/>
        <v>1.4504635660011642</v>
      </c>
      <c r="W17" s="10">
        <f t="shared" si="26"/>
        <v>1.5713355298345946</v>
      </c>
      <c r="X17" s="10">
        <f t="shared" si="26"/>
        <v>1.6922074936680249</v>
      </c>
      <c r="Y17" s="10">
        <f t="shared" ref="Y17:Z17" si="27">Y15/Y14/Y13</f>
        <v>1.8130794575014553</v>
      </c>
      <c r="Z17" s="10">
        <f t="shared" si="27"/>
        <v>1.8735154394181706</v>
      </c>
    </row>
    <row r="18" spans="1:26" x14ac:dyDescent="0.35">
      <c r="A18" s="21" t="s">
        <v>8</v>
      </c>
      <c r="B18" s="11">
        <v>0.70372976776917695</v>
      </c>
      <c r="C18" s="11">
        <v>0.35310734463276799</v>
      </c>
      <c r="D18" s="11">
        <v>0.134843581445523</v>
      </c>
      <c r="E18" s="11">
        <v>3.5198873636043598E-2</v>
      </c>
      <c r="F18" s="11">
        <v>2.0540221911622698E-2</v>
      </c>
      <c r="G18" s="11">
        <v>1.4994043933007699E-2</v>
      </c>
      <c r="H18" s="11">
        <v>1.06246398696586E-2</v>
      </c>
      <c r="I18" s="11">
        <v>7.7854334540075499E-3</v>
      </c>
      <c r="J18" s="11"/>
      <c r="K18" s="11"/>
      <c r="L18" s="11"/>
      <c r="M18" s="11">
        <v>1.6118295393552399E-3</v>
      </c>
      <c r="N18" s="11"/>
      <c r="O18" s="7"/>
      <c r="P18" s="7"/>
      <c r="R18" s="24" t="s">
        <v>204</v>
      </c>
      <c r="S18" s="11">
        <v>0.36370000000000002</v>
      </c>
      <c r="T18" s="11">
        <v>0.2268</v>
      </c>
      <c r="U18" s="11">
        <v>0.14249999999999999</v>
      </c>
      <c r="V18" s="11">
        <v>6.4799999999999996E-2</v>
      </c>
      <c r="W18" s="11">
        <v>3.2800000000000003E-2</v>
      </c>
      <c r="X18" s="23">
        <v>1.4800000000000001E-2</v>
      </c>
      <c r="Y18" s="23">
        <v>6.4032322765866607E-3</v>
      </c>
      <c r="Z18" s="23">
        <v>3.9563200000000001E-3</v>
      </c>
    </row>
    <row r="19" spans="1:26" x14ac:dyDescent="0.35">
      <c r="A19" s="21" t="s">
        <v>9</v>
      </c>
      <c r="B19" s="11">
        <v>0.83462350457424395</v>
      </c>
      <c r="C19" s="11">
        <v>0.54625706214689296</v>
      </c>
      <c r="D19" s="11">
        <v>0.24433656957928801</v>
      </c>
      <c r="E19" s="11">
        <v>7.2580077437521998E-2</v>
      </c>
      <c r="F19" s="11"/>
      <c r="G19" s="11"/>
      <c r="H19" s="11"/>
      <c r="I19" s="11">
        <v>1.8459262719451901E-2</v>
      </c>
      <c r="J19" s="11">
        <v>1.04652027952979E-2</v>
      </c>
      <c r="K19" s="11">
        <v>7.08653599729815E-3</v>
      </c>
      <c r="L19" s="11">
        <v>5.6501794483224503E-3</v>
      </c>
      <c r="M19" s="11">
        <v>3.8925683375429002E-3</v>
      </c>
      <c r="N19" s="11"/>
      <c r="O19" s="7"/>
      <c r="P19" s="7"/>
      <c r="R19" s="24" t="s">
        <v>205</v>
      </c>
      <c r="S19" s="11">
        <v>0.45914789560684133</v>
      </c>
      <c r="T19" s="11">
        <v>0.31166047215175907</v>
      </c>
      <c r="U19" s="11">
        <v>0.20260250455720183</v>
      </c>
      <c r="V19" s="11">
        <v>0.1158343127344295</v>
      </c>
      <c r="W19" s="11">
        <v>7.3021960682518955E-2</v>
      </c>
      <c r="X19" s="23">
        <v>3.6628562264842873E-2</v>
      </c>
      <c r="Y19" s="23">
        <v>1.7222707086988552E-2</v>
      </c>
      <c r="Z19" s="23">
        <v>1.2781608047311261E-2</v>
      </c>
    </row>
    <row r="20" spans="1:26" x14ac:dyDescent="0.35">
      <c r="A20" s="21" t="s">
        <v>10</v>
      </c>
      <c r="B20" s="14">
        <v>3.3541842331318197E-5</v>
      </c>
      <c r="C20" s="14">
        <v>7.2238072424151402E-5</v>
      </c>
      <c r="D20" s="14">
        <v>9.5275344170906101E-5</v>
      </c>
      <c r="E20" s="14">
        <v>1.047587336828E-4</v>
      </c>
      <c r="F20" s="14"/>
      <c r="G20" s="14"/>
      <c r="H20" s="14"/>
      <c r="I20" s="14">
        <v>1.0620298413119599E-4</v>
      </c>
      <c r="J20" s="14"/>
      <c r="K20" s="14"/>
      <c r="L20" s="14"/>
      <c r="M20" s="14">
        <v>1.05321930813403E-4</v>
      </c>
      <c r="N20" s="14"/>
      <c r="O20" s="7"/>
      <c r="P20" s="7"/>
      <c r="R20" s="24" t="s">
        <v>206</v>
      </c>
      <c r="S20">
        <v>0.33950000000000002</v>
      </c>
      <c r="T20">
        <v>0.21010000000000001</v>
      </c>
      <c r="U20">
        <v>0.1207</v>
      </c>
      <c r="V20">
        <v>5.96E-2</v>
      </c>
      <c r="W20">
        <v>3.1E-2</v>
      </c>
      <c r="X20">
        <v>1.35E-2</v>
      </c>
      <c r="Y20">
        <v>5.8999999999999999E-3</v>
      </c>
      <c r="Z20">
        <v>3.5999999999999999E-3</v>
      </c>
    </row>
    <row r="21" spans="1:26" x14ac:dyDescent="0.35">
      <c r="A21" s="21" t="s">
        <v>11</v>
      </c>
      <c r="B21" s="14">
        <v>1.8722881077691401E-5</v>
      </c>
      <c r="C21" s="14">
        <v>5.0669172023898197E-5</v>
      </c>
      <c r="D21" s="14">
        <v>8.3217429576301098E-5</v>
      </c>
      <c r="E21" s="14">
        <v>1.00699858351617E-4</v>
      </c>
      <c r="F21" s="14"/>
      <c r="G21" s="14"/>
      <c r="H21" s="14"/>
      <c r="I21" s="14">
        <v>1.0506049677431601E-4</v>
      </c>
      <c r="J21" s="14"/>
      <c r="K21" s="14"/>
      <c r="L21" s="14"/>
      <c r="M21" s="14">
        <v>1.0508133127801401E-4</v>
      </c>
      <c r="N21" s="14"/>
      <c r="O21" s="7"/>
      <c r="P21" s="7"/>
      <c r="S21">
        <f>(S18-S20)/S18</f>
        <v>6.6538355787737133E-2</v>
      </c>
      <c r="T21">
        <f t="shared" ref="T21:Z21" si="28">(T18-T20)/T18</f>
        <v>7.3633156966490268E-2</v>
      </c>
      <c r="U21">
        <f t="shared" si="28"/>
        <v>0.1529824561403508</v>
      </c>
      <c r="V21">
        <f t="shared" si="28"/>
        <v>8.0246913580246867E-2</v>
      </c>
      <c r="W21">
        <f t="shared" si="28"/>
        <v>5.4878048780487888E-2</v>
      </c>
      <c r="X21">
        <f t="shared" si="28"/>
        <v>8.7837837837837884E-2</v>
      </c>
      <c r="Y21">
        <f t="shared" si="28"/>
        <v>7.8590351692648011E-2</v>
      </c>
      <c r="Z21">
        <f t="shared" si="28"/>
        <v>9.0063493347353155E-2</v>
      </c>
    </row>
    <row r="22" spans="1:26" x14ac:dyDescent="0.35">
      <c r="A22" s="17"/>
      <c r="B22" s="7"/>
      <c r="C22" s="7"/>
      <c r="D22" s="7"/>
      <c r="E22" s="7"/>
      <c r="F22" s="7" t="s">
        <v>123</v>
      </c>
      <c r="G22" s="7"/>
      <c r="H22" s="7"/>
      <c r="I22" s="7"/>
      <c r="J22" s="7"/>
      <c r="K22" s="7"/>
      <c r="L22" s="7"/>
      <c r="M22" s="7"/>
    </row>
    <row r="23" spans="1:26" x14ac:dyDescent="0.35">
      <c r="A23" s="1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26" x14ac:dyDescent="0.35">
      <c r="A24" s="16" t="s">
        <v>2</v>
      </c>
      <c r="B24" s="6">
        <v>1.4999999999999999E-2</v>
      </c>
      <c r="C24" s="6">
        <v>1.4999999999999999E-2</v>
      </c>
      <c r="D24" s="6">
        <v>1.4999999999999999E-2</v>
      </c>
      <c r="E24" s="6">
        <v>1.4999999999999999E-2</v>
      </c>
      <c r="F24" s="6">
        <v>1.4999999999999999E-2</v>
      </c>
      <c r="G24" s="6">
        <v>1.4999999999999999E-2</v>
      </c>
      <c r="H24" s="6">
        <v>1.4999999999999999E-2</v>
      </c>
      <c r="I24" s="6">
        <v>1.4999999999999999E-2</v>
      </c>
      <c r="J24" s="7"/>
      <c r="K24" s="7"/>
      <c r="L24" s="7"/>
      <c r="S24" s="6">
        <v>1.4999999999999999E-2</v>
      </c>
      <c r="T24" s="6">
        <v>1.4999999999999999E-2</v>
      </c>
      <c r="U24" s="6">
        <v>1.4999999999999999E-2</v>
      </c>
      <c r="V24" s="6">
        <v>1.4999999999999999E-2</v>
      </c>
      <c r="W24" s="6">
        <v>1.4999999999999999E-2</v>
      </c>
      <c r="X24" s="6">
        <v>1.4999999999999999E-2</v>
      </c>
      <c r="Y24" s="6">
        <v>1.4999999999999999E-2</v>
      </c>
    </row>
    <row r="25" spans="1:26" x14ac:dyDescent="0.35">
      <c r="A25" s="16" t="s">
        <v>3</v>
      </c>
      <c r="B25" s="8">
        <f>-B24*LOG(B24,2)-(1-B24)*LOG((1-B24),2)</f>
        <v>0.11236071009937676</v>
      </c>
      <c r="C25" s="8">
        <f>-C24*LOG(C24,2)-(1-C24)*LOG((1-C24),2)</f>
        <v>0.11236071009937676</v>
      </c>
      <c r="D25" s="8">
        <f>-D24*LOG(D24,2)-(1-D24)*LOG((1-D24),2)</f>
        <v>0.11236071009937676</v>
      </c>
      <c r="E25" s="8">
        <f t="shared" ref="E25:I25" si="29">-E24*LOG(E24,2)-(1-E24)*LOG((1-E24),2)</f>
        <v>0.11236071009937676</v>
      </c>
      <c r="F25" s="8">
        <f t="shared" ref="F25" si="30">-F24*LOG(F24,2)-(1-F24)*LOG((1-F24),2)</f>
        <v>0.11236071009937676</v>
      </c>
      <c r="G25" s="8">
        <f t="shared" si="29"/>
        <v>0.11236071009937676</v>
      </c>
      <c r="H25" s="8">
        <f t="shared" si="29"/>
        <v>0.11236071009937676</v>
      </c>
      <c r="I25" s="8">
        <f t="shared" si="29"/>
        <v>0.11236071009937676</v>
      </c>
      <c r="J25" s="7"/>
      <c r="K25" s="7"/>
      <c r="L25" s="7"/>
      <c r="S25" s="8">
        <f t="shared" ref="S25:X25" si="31">-S24*LOG(S24,2)-(1-S24)*LOG((1-S24),2)</f>
        <v>0.11236071009937676</v>
      </c>
      <c r="T25" s="8">
        <f t="shared" si="31"/>
        <v>0.11236071009937676</v>
      </c>
      <c r="U25" s="8">
        <f t="shared" si="31"/>
        <v>0.11236071009937676</v>
      </c>
      <c r="V25" s="8">
        <f t="shared" si="31"/>
        <v>0.11236071009937676</v>
      </c>
      <c r="W25" s="8">
        <f t="shared" si="31"/>
        <v>0.11236071009937676</v>
      </c>
      <c r="X25" s="8">
        <f t="shared" si="31"/>
        <v>0.11236071009937676</v>
      </c>
      <c r="Y25" s="8">
        <f t="shared" ref="Y25" si="32">-Y24*LOG(Y24,2)-(1-Y24)*LOG((1-Y24),2)</f>
        <v>0.11236071009937676</v>
      </c>
    </row>
    <row r="26" spans="1:26" x14ac:dyDescent="0.35">
      <c r="A26" s="16" t="s">
        <v>4</v>
      </c>
      <c r="B26" s="6">
        <v>65536</v>
      </c>
      <c r="C26" s="6">
        <v>65536</v>
      </c>
      <c r="D26" s="6">
        <v>65536</v>
      </c>
      <c r="E26" s="6">
        <v>65536</v>
      </c>
      <c r="F26" s="6">
        <v>65536</v>
      </c>
      <c r="G26" s="6">
        <v>65536</v>
      </c>
      <c r="H26" s="6">
        <v>65536</v>
      </c>
      <c r="I26" s="6">
        <v>65536</v>
      </c>
      <c r="J26" s="7"/>
      <c r="K26" s="7"/>
      <c r="L26" s="7"/>
      <c r="S26" s="6">
        <v>1024</v>
      </c>
      <c r="T26" s="6">
        <v>1024</v>
      </c>
      <c r="U26" s="6">
        <v>1024</v>
      </c>
      <c r="V26" s="6">
        <v>1024</v>
      </c>
      <c r="W26" s="6">
        <v>1024</v>
      </c>
      <c r="X26" s="6">
        <v>1024</v>
      </c>
      <c r="Y26" s="6">
        <v>1024</v>
      </c>
    </row>
    <row r="27" spans="1:26" x14ac:dyDescent="0.35">
      <c r="A27" s="18" t="s">
        <v>5</v>
      </c>
      <c r="B27" s="9">
        <v>8400</v>
      </c>
      <c r="C27" s="9">
        <v>8600</v>
      </c>
      <c r="D27" s="9">
        <v>8800</v>
      </c>
      <c r="E27" s="9">
        <v>9000</v>
      </c>
      <c r="F27" s="9">
        <v>9200</v>
      </c>
      <c r="G27" s="9">
        <v>9400</v>
      </c>
      <c r="H27" s="9">
        <v>9500</v>
      </c>
      <c r="I27" s="9">
        <v>9600</v>
      </c>
      <c r="J27" s="7"/>
      <c r="K27" s="7"/>
      <c r="L27" s="7"/>
      <c r="S27" s="9">
        <v>120</v>
      </c>
      <c r="T27" s="9">
        <v>135</v>
      </c>
      <c r="U27" s="9">
        <v>150</v>
      </c>
      <c r="V27" s="9">
        <v>165</v>
      </c>
      <c r="W27" s="9">
        <v>180</v>
      </c>
      <c r="X27" s="9">
        <v>190</v>
      </c>
      <c r="Y27" s="9">
        <v>200</v>
      </c>
    </row>
    <row r="28" spans="1:26" x14ac:dyDescent="0.35">
      <c r="A28" s="18" t="s">
        <v>6</v>
      </c>
      <c r="B28" s="10">
        <f>(B26-B27)/B26</f>
        <v>0.871826171875</v>
      </c>
      <c r="C28" s="10">
        <f>(C26-C27)/C26</f>
        <v>0.8687744140625</v>
      </c>
      <c r="D28" s="10">
        <f t="shared" ref="D28:I28" si="33">(D26-D27)/D26</f>
        <v>0.86572265625</v>
      </c>
      <c r="E28" s="10">
        <f t="shared" si="33"/>
        <v>0.8626708984375</v>
      </c>
      <c r="F28" s="10">
        <f t="shared" ref="F28" si="34">(F26-F27)/F26</f>
        <v>0.859619140625</v>
      </c>
      <c r="G28" s="10">
        <f t="shared" si="33"/>
        <v>0.8565673828125</v>
      </c>
      <c r="H28" s="10">
        <f t="shared" si="33"/>
        <v>0.85504150390625</v>
      </c>
      <c r="I28" s="10">
        <f t="shared" si="33"/>
        <v>0.853515625</v>
      </c>
      <c r="J28" s="7"/>
      <c r="K28" s="7"/>
      <c r="L28" s="7"/>
      <c r="S28" s="10">
        <f t="shared" ref="S28:X28" si="35">(S26-S27)/S26</f>
        <v>0.8828125</v>
      </c>
      <c r="T28" s="10">
        <f t="shared" si="35"/>
        <v>0.8681640625</v>
      </c>
      <c r="U28" s="10">
        <f t="shared" si="35"/>
        <v>0.853515625</v>
      </c>
      <c r="V28" s="10">
        <f t="shared" si="35"/>
        <v>0.8388671875</v>
      </c>
      <c r="W28" s="10">
        <f t="shared" si="35"/>
        <v>0.82421875</v>
      </c>
      <c r="X28" s="10">
        <f t="shared" si="35"/>
        <v>0.814453125</v>
      </c>
      <c r="Y28" s="10">
        <f t="shared" ref="Y28" si="36">(Y26-Y27)/Y26</f>
        <v>0.8046875</v>
      </c>
    </row>
    <row r="29" spans="1:26" x14ac:dyDescent="0.35">
      <c r="A29" s="18" t="s">
        <v>7</v>
      </c>
      <c r="B29" s="10">
        <f>B27/B26/B25</f>
        <v>1.1407352980560324</v>
      </c>
      <c r="C29" s="10">
        <f>C27/C26/C25</f>
        <v>1.1678956622954617</v>
      </c>
      <c r="D29" s="10">
        <f>D27/D26/D25</f>
        <v>1.1950560265348911</v>
      </c>
      <c r="E29" s="10">
        <f t="shared" ref="E29:I29" si="37">E27/E26/E25</f>
        <v>1.2222163907743204</v>
      </c>
      <c r="F29" s="10">
        <f t="shared" ref="F29" si="38">F27/F26/F25</f>
        <v>1.2493767550137498</v>
      </c>
      <c r="G29" s="10">
        <f t="shared" si="37"/>
        <v>1.2765371192531791</v>
      </c>
      <c r="H29" s="10">
        <f t="shared" si="37"/>
        <v>1.2901173013728937</v>
      </c>
      <c r="I29" s="10">
        <f t="shared" si="37"/>
        <v>1.3036974834926085</v>
      </c>
      <c r="J29" s="7"/>
      <c r="K29" s="7"/>
      <c r="L29" s="7"/>
      <c r="S29" s="10">
        <f t="shared" ref="S29:X29" si="39">S27/S26/S25</f>
        <v>1.0429579867940868</v>
      </c>
      <c r="T29" s="10">
        <f t="shared" si="39"/>
        <v>1.1733277351433475</v>
      </c>
      <c r="U29" s="10">
        <f t="shared" si="39"/>
        <v>1.3036974834926085</v>
      </c>
      <c r="V29" s="10">
        <f t="shared" si="39"/>
        <v>1.4340672318418692</v>
      </c>
      <c r="W29" s="10">
        <f t="shared" si="39"/>
        <v>1.5644369801911302</v>
      </c>
      <c r="X29" s="10">
        <f t="shared" si="39"/>
        <v>1.6513501457573041</v>
      </c>
      <c r="Y29" s="10">
        <f t="shared" ref="Y29" si="40">Y27/Y26/Y25</f>
        <v>1.738263311323478</v>
      </c>
    </row>
    <row r="30" spans="1:26" x14ac:dyDescent="0.35">
      <c r="A30" s="21" t="s">
        <v>8</v>
      </c>
      <c r="B30" s="11">
        <v>0.55725235254841865</v>
      </c>
      <c r="C30" s="11">
        <v>0.31752292665488346</v>
      </c>
      <c r="D30" s="11">
        <v>0.16160360322188749</v>
      </c>
      <c r="E30" s="11">
        <v>7.3664701556231185E-2</v>
      </c>
      <c r="F30" s="11">
        <v>2.751382257267183E-2</v>
      </c>
      <c r="G30" s="11">
        <v>9.5431995024826688E-3</v>
      </c>
      <c r="H30" s="11"/>
      <c r="I30" s="11"/>
      <c r="J30" s="7"/>
      <c r="K30" s="7"/>
      <c r="S30" s="11">
        <v>0.43014222242979178</v>
      </c>
      <c r="T30" s="11">
        <v>0.25014062281974864</v>
      </c>
      <c r="U30" s="11">
        <v>0.13140918781968466</v>
      </c>
      <c r="V30" s="11">
        <v>4.9209374436274669E-2</v>
      </c>
      <c r="W30" s="11">
        <v>1.8194595888228922E-2</v>
      </c>
      <c r="X30" s="11">
        <v>8.4303692791965878E-3</v>
      </c>
      <c r="Y30" s="11">
        <v>3.0979680743651243E-3</v>
      </c>
    </row>
    <row r="31" spans="1:26" x14ac:dyDescent="0.35">
      <c r="A31" s="21" t="s">
        <v>9</v>
      </c>
      <c r="B31" s="11">
        <v>0.73983451421891488</v>
      </c>
      <c r="C31" s="11">
        <v>0.50422500930202252</v>
      </c>
      <c r="D31" s="11">
        <v>0.28585942713117085</v>
      </c>
      <c r="E31" s="11">
        <v>0.14243408119560622</v>
      </c>
      <c r="F31" s="11">
        <v>6.0718240807972515E-2</v>
      </c>
      <c r="G31" s="11">
        <v>2.1433249593479715E-2</v>
      </c>
      <c r="H31" s="11">
        <v>1.270669619714088E-2</v>
      </c>
      <c r="I31" s="11">
        <v>7.7939764714197975E-3</v>
      </c>
      <c r="J31" s="7"/>
      <c r="K31" s="7"/>
      <c r="S31" s="11">
        <v>0.53996545828323284</v>
      </c>
      <c r="T31" s="11">
        <v>0.35483125668936233</v>
      </c>
      <c r="U31" s="11">
        <v>0.2112566457499708</v>
      </c>
      <c r="V31" s="11">
        <v>9.695928988690794E-2</v>
      </c>
      <c r="W31" s="11">
        <v>3.8237519050879236E-2</v>
      </c>
      <c r="X31" s="11">
        <v>1.8661957303716926E-2</v>
      </c>
      <c r="Y31" s="11">
        <v>8.7364354472441192E-3</v>
      </c>
    </row>
    <row r="32" spans="1:26" x14ac:dyDescent="0.35">
      <c r="A32" s="1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27" x14ac:dyDescent="0.35">
      <c r="A33" s="1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27" x14ac:dyDescent="0.35">
      <c r="A34" s="16" t="s">
        <v>2</v>
      </c>
      <c r="B34" s="6">
        <v>0.02</v>
      </c>
      <c r="C34" s="6">
        <v>0.02</v>
      </c>
      <c r="D34" s="6">
        <v>0.02</v>
      </c>
      <c r="E34" s="6">
        <v>0.02</v>
      </c>
      <c r="F34" s="6">
        <v>0.02</v>
      </c>
      <c r="G34" s="6">
        <v>0.02</v>
      </c>
      <c r="H34" s="6">
        <v>0.02</v>
      </c>
      <c r="I34" s="6">
        <v>0.02</v>
      </c>
      <c r="J34" s="6">
        <v>0.02</v>
      </c>
      <c r="K34" s="6">
        <v>0.02</v>
      </c>
      <c r="L34" s="6">
        <v>0.02</v>
      </c>
      <c r="M34" s="7"/>
      <c r="N34" s="7"/>
      <c r="O34" s="7"/>
      <c r="S34" s="6">
        <v>0.02</v>
      </c>
      <c r="T34" s="6">
        <v>0.02</v>
      </c>
      <c r="U34" s="6">
        <v>0.02</v>
      </c>
      <c r="V34" s="6">
        <v>0.02</v>
      </c>
      <c r="W34" s="6">
        <v>0.02</v>
      </c>
      <c r="X34" s="6">
        <v>0.02</v>
      </c>
      <c r="Y34" s="6">
        <v>0.02</v>
      </c>
      <c r="Z34" s="6">
        <v>0.02</v>
      </c>
      <c r="AA34" s="6">
        <v>0.02</v>
      </c>
    </row>
    <row r="35" spans="1:27" x14ac:dyDescent="0.35">
      <c r="A35" s="16" t="s">
        <v>3</v>
      </c>
      <c r="B35" s="8">
        <f t="shared" ref="B35:D35" si="41">-B34*LOG(B34,2)-(1-B34)*LOG((1-B34),2)</f>
        <v>0.14144054254182067</v>
      </c>
      <c r="C35" s="8">
        <f t="shared" si="41"/>
        <v>0.14144054254182067</v>
      </c>
      <c r="D35" s="8">
        <f t="shared" si="41"/>
        <v>0.14144054254182067</v>
      </c>
      <c r="E35" s="8">
        <f t="shared" ref="E35:L35" si="42">-E34*LOG(E34,2)-(1-E34)*LOG((1-E34),2)</f>
        <v>0.14144054254182067</v>
      </c>
      <c r="F35" s="8">
        <f t="shared" si="42"/>
        <v>0.14144054254182067</v>
      </c>
      <c r="G35" s="8">
        <f t="shared" si="42"/>
        <v>0.14144054254182067</v>
      </c>
      <c r="H35" s="8">
        <f t="shared" si="42"/>
        <v>0.14144054254182067</v>
      </c>
      <c r="I35" s="8">
        <f t="shared" ref="I35:J35" si="43">-I34*LOG(I34,2)-(1-I34)*LOG((1-I34),2)</f>
        <v>0.14144054254182067</v>
      </c>
      <c r="J35" s="8">
        <f t="shared" si="43"/>
        <v>0.14144054254182067</v>
      </c>
      <c r="K35" s="8">
        <f t="shared" si="42"/>
        <v>0.14144054254182067</v>
      </c>
      <c r="L35" s="8">
        <f t="shared" si="42"/>
        <v>0.14144054254182067</v>
      </c>
      <c r="M35" s="7"/>
      <c r="N35" s="7"/>
      <c r="O35" s="7"/>
      <c r="S35" s="8">
        <f t="shared" ref="S35:AA35" si="44">-S34*LOG(S34,2)-(1-S34)*LOG((1-S34),2)</f>
        <v>0.14144054254182067</v>
      </c>
      <c r="T35" s="8">
        <f t="shared" ref="T35:X35" si="45">-T34*LOG(T34,2)-(1-T34)*LOG((1-T34),2)</f>
        <v>0.14144054254182067</v>
      </c>
      <c r="U35" s="8">
        <f t="shared" si="45"/>
        <v>0.14144054254182067</v>
      </c>
      <c r="V35" s="8">
        <f t="shared" si="45"/>
        <v>0.14144054254182067</v>
      </c>
      <c r="W35" s="8">
        <f t="shared" si="45"/>
        <v>0.14144054254182067</v>
      </c>
      <c r="X35" s="8">
        <f t="shared" si="45"/>
        <v>0.14144054254182067</v>
      </c>
      <c r="Y35" s="8">
        <f t="shared" ref="Y35" si="46">-Y34*LOG(Y34,2)-(1-Y34)*LOG((1-Y34),2)</f>
        <v>0.14144054254182067</v>
      </c>
      <c r="Z35" s="8">
        <f t="shared" si="44"/>
        <v>0.14144054254182067</v>
      </c>
      <c r="AA35" s="8">
        <f t="shared" si="44"/>
        <v>0.14144054254182067</v>
      </c>
    </row>
    <row r="36" spans="1:27" x14ac:dyDescent="0.35">
      <c r="A36" s="16" t="s">
        <v>12</v>
      </c>
      <c r="B36" s="6">
        <v>65534</v>
      </c>
      <c r="C36" s="6">
        <v>65535</v>
      </c>
      <c r="D36" s="6">
        <v>65536</v>
      </c>
      <c r="E36" s="6">
        <v>65536</v>
      </c>
      <c r="F36" s="6">
        <v>65536</v>
      </c>
      <c r="G36" s="6">
        <v>65536</v>
      </c>
      <c r="H36" s="6">
        <v>65536</v>
      </c>
      <c r="I36" s="6">
        <v>65536</v>
      </c>
      <c r="J36" s="6">
        <v>65536</v>
      </c>
      <c r="K36" s="6">
        <v>65536</v>
      </c>
      <c r="L36" s="6">
        <v>65536</v>
      </c>
      <c r="M36" s="7"/>
      <c r="N36" s="7"/>
      <c r="O36" s="7"/>
      <c r="S36" s="6">
        <v>1024</v>
      </c>
      <c r="T36" s="6">
        <v>1024</v>
      </c>
      <c r="U36" s="6">
        <v>1024</v>
      </c>
      <c r="V36" s="6">
        <v>1024</v>
      </c>
      <c r="W36" s="6">
        <v>1024</v>
      </c>
      <c r="X36" s="6">
        <v>1024</v>
      </c>
      <c r="Y36" s="6">
        <v>1024</v>
      </c>
      <c r="Z36" s="6">
        <v>1024</v>
      </c>
      <c r="AA36" s="6">
        <v>1024</v>
      </c>
    </row>
    <row r="37" spans="1:27" x14ac:dyDescent="0.35">
      <c r="A37" s="18" t="s">
        <v>5</v>
      </c>
      <c r="B37" s="9">
        <v>10100</v>
      </c>
      <c r="C37" s="9">
        <v>10400</v>
      </c>
      <c r="D37" s="9">
        <v>10500</v>
      </c>
      <c r="E37" s="9">
        <v>10750</v>
      </c>
      <c r="F37" s="9">
        <v>11000</v>
      </c>
      <c r="G37" s="9">
        <v>11250</v>
      </c>
      <c r="H37" s="9">
        <v>11500</v>
      </c>
      <c r="I37" s="9">
        <v>11600</v>
      </c>
      <c r="J37" s="9">
        <v>11700</v>
      </c>
      <c r="K37" s="9">
        <v>11750</v>
      </c>
      <c r="L37" s="9">
        <v>12000</v>
      </c>
      <c r="M37" s="7"/>
      <c r="N37" s="7"/>
      <c r="O37" s="7"/>
      <c r="S37" s="9">
        <v>160</v>
      </c>
      <c r="T37" s="9">
        <v>170</v>
      </c>
      <c r="U37" s="9">
        <v>180</v>
      </c>
      <c r="V37" s="9">
        <v>190</v>
      </c>
      <c r="W37" s="9">
        <v>200</v>
      </c>
      <c r="X37" s="9">
        <v>210</v>
      </c>
      <c r="Y37" s="9">
        <v>220</v>
      </c>
      <c r="Z37" s="9">
        <v>225</v>
      </c>
      <c r="AA37" s="9">
        <v>235</v>
      </c>
    </row>
    <row r="38" spans="1:27" x14ac:dyDescent="0.35">
      <c r="A38" s="18" t="s">
        <v>6</v>
      </c>
      <c r="B38" s="10">
        <f t="shared" ref="B38:D38" si="47">(B36-B37)/B36</f>
        <v>0.84588152714621423</v>
      </c>
      <c r="C38" s="10">
        <f t="shared" si="47"/>
        <v>0.84130617227435722</v>
      </c>
      <c r="D38" s="10">
        <f t="shared" si="47"/>
        <v>0.83978271484375</v>
      </c>
      <c r="E38" s="10">
        <f t="shared" ref="E38:L38" si="48">(E36-E37)/E36</f>
        <v>0.835968017578125</v>
      </c>
      <c r="F38" s="10">
        <f t="shared" si="48"/>
        <v>0.8321533203125</v>
      </c>
      <c r="G38" s="10">
        <f t="shared" si="48"/>
        <v>0.828338623046875</v>
      </c>
      <c r="H38" s="10">
        <f t="shared" si="48"/>
        <v>0.82452392578125</v>
      </c>
      <c r="I38" s="10">
        <f t="shared" ref="I38:J38" si="49">(I36-I37)/I36</f>
        <v>0.822998046875</v>
      </c>
      <c r="J38" s="10">
        <f t="shared" si="49"/>
        <v>0.82147216796875</v>
      </c>
      <c r="K38" s="10">
        <f t="shared" si="48"/>
        <v>0.820709228515625</v>
      </c>
      <c r="L38" s="10">
        <f t="shared" si="48"/>
        <v>0.81689453125</v>
      </c>
      <c r="M38" s="7"/>
      <c r="N38" s="7"/>
      <c r="O38" s="7"/>
      <c r="S38" s="10">
        <f t="shared" ref="S38:AA38" si="50">(S36-S37)/S36</f>
        <v>0.84375</v>
      </c>
      <c r="T38" s="10">
        <f t="shared" ref="T38:X38" si="51">(T36-T37)/T36</f>
        <v>0.833984375</v>
      </c>
      <c r="U38" s="10">
        <f t="shared" si="51"/>
        <v>0.82421875</v>
      </c>
      <c r="V38" s="10">
        <f t="shared" si="51"/>
        <v>0.814453125</v>
      </c>
      <c r="W38" s="10">
        <f t="shared" si="51"/>
        <v>0.8046875</v>
      </c>
      <c r="X38" s="10">
        <f t="shared" si="51"/>
        <v>0.794921875</v>
      </c>
      <c r="Y38" s="10">
        <f t="shared" ref="Y38" si="52">(Y36-Y37)/Y36</f>
        <v>0.78515625</v>
      </c>
      <c r="Z38" s="10">
        <f t="shared" si="50"/>
        <v>0.7802734375</v>
      </c>
      <c r="AA38" s="10">
        <f t="shared" si="50"/>
        <v>0.7705078125</v>
      </c>
    </row>
    <row r="39" spans="1:27" x14ac:dyDescent="0.35">
      <c r="A39" s="18" t="s">
        <v>7</v>
      </c>
      <c r="B39" s="10">
        <f t="shared" ref="B39:D39" si="53">B37/B36/B35</f>
        <v>1.0896343444682177</v>
      </c>
      <c r="C39" s="10">
        <f t="shared" si="53"/>
        <v>1.1219826004182691</v>
      </c>
      <c r="D39" s="10">
        <f t="shared" si="53"/>
        <v>1.1327536099409226</v>
      </c>
      <c r="E39" s="10">
        <f t="shared" ref="E39:L39" si="54">E37/E36/E35</f>
        <v>1.159723933987135</v>
      </c>
      <c r="F39" s="10">
        <f t="shared" si="54"/>
        <v>1.1866942580333475</v>
      </c>
      <c r="G39" s="10">
        <f t="shared" si="54"/>
        <v>1.21366458207956</v>
      </c>
      <c r="H39" s="10">
        <f t="shared" si="54"/>
        <v>1.2406349061257724</v>
      </c>
      <c r="I39" s="10">
        <f t="shared" ref="I39:J39" si="55">I37/I36/I35</f>
        <v>1.2514230357442573</v>
      </c>
      <c r="J39" s="10">
        <f t="shared" si="55"/>
        <v>1.2622111653627424</v>
      </c>
      <c r="K39" s="10">
        <f t="shared" si="54"/>
        <v>1.2676052301719847</v>
      </c>
      <c r="L39" s="10">
        <f t="shared" si="54"/>
        <v>1.2945755542181971</v>
      </c>
      <c r="M39" s="7"/>
      <c r="N39" s="7"/>
      <c r="O39" s="7"/>
      <c r="S39" s="10">
        <f t="shared" ref="S39:AA39" si="56">S37/S36/S35</f>
        <v>1.1047044729328617</v>
      </c>
      <c r="T39" s="10">
        <f t="shared" ref="T39:X39" si="57">T37/T36/T35</f>
        <v>1.1737485024911656</v>
      </c>
      <c r="U39" s="10">
        <f t="shared" si="57"/>
        <v>1.2427925320494693</v>
      </c>
      <c r="V39" s="10">
        <f t="shared" si="57"/>
        <v>1.3118365616077732</v>
      </c>
      <c r="W39" s="10">
        <f t="shared" si="57"/>
        <v>1.3808805911660771</v>
      </c>
      <c r="X39" s="10">
        <f t="shared" si="57"/>
        <v>1.4499246207243808</v>
      </c>
      <c r="Y39" s="10">
        <f t="shared" ref="Y39" si="58">Y37/Y36/Y35</f>
        <v>1.5189686502826847</v>
      </c>
      <c r="Z39" s="10">
        <f t="shared" si="56"/>
        <v>1.5534906650618368</v>
      </c>
      <c r="AA39" s="10">
        <f t="shared" si="56"/>
        <v>1.6225346946201404</v>
      </c>
    </row>
    <row r="40" spans="1:27" x14ac:dyDescent="0.35">
      <c r="A40" s="21" t="s">
        <v>8</v>
      </c>
      <c r="B40" s="13">
        <v>0.90744101633393803</v>
      </c>
      <c r="C40" s="11">
        <v>0.65703022339027595</v>
      </c>
      <c r="D40" s="11">
        <v>0.52328623757195203</v>
      </c>
      <c r="E40" s="11">
        <v>0.28960324355632799</v>
      </c>
      <c r="F40" s="11">
        <v>0.124641655241182</v>
      </c>
      <c r="G40" s="11">
        <v>4.3271311120726998E-2</v>
      </c>
      <c r="H40" s="11">
        <v>1.3407162105997E-2</v>
      </c>
      <c r="I40" s="11">
        <v>8.1731215163824804E-3</v>
      </c>
      <c r="J40" s="11">
        <v>5.1403570877939699E-3</v>
      </c>
      <c r="K40" s="11">
        <v>3.9624361057177997E-3</v>
      </c>
      <c r="L40" s="11">
        <v>1.2649653166419399E-3</v>
      </c>
      <c r="M40" s="7"/>
      <c r="N40" s="7"/>
      <c r="O40" s="7"/>
      <c r="R40" s="24" t="s">
        <v>204</v>
      </c>
      <c r="S40" s="11">
        <v>0.38438720024903467</v>
      </c>
      <c r="T40" s="11">
        <v>0.26910000000000001</v>
      </c>
      <c r="U40" s="11">
        <v>0.16188736447073851</v>
      </c>
      <c r="V40" s="11">
        <v>0.10879999999999999</v>
      </c>
      <c r="W40" s="11">
        <v>5.4899999999999997E-2</v>
      </c>
      <c r="X40" s="11">
        <v>3.1399999999999997E-2</v>
      </c>
      <c r="Y40" s="25">
        <v>1.5299999999999999E-2</v>
      </c>
      <c r="Z40" s="23">
        <v>8.4623993189083119E-3</v>
      </c>
      <c r="AA40" s="11">
        <v>4.1999999999999997E-3</v>
      </c>
    </row>
    <row r="41" spans="1:27" x14ac:dyDescent="0.35">
      <c r="A41" s="21" t="s">
        <v>9</v>
      </c>
      <c r="B41" s="13">
        <v>0.97005444646098005</v>
      </c>
      <c r="C41" s="11">
        <v>0.83771353482260202</v>
      </c>
      <c r="D41" s="11">
        <v>0.71271585557299799</v>
      </c>
      <c r="E41" s="11">
        <v>0.45496669562699099</v>
      </c>
      <c r="F41" s="11">
        <v>0.22497818771033301</v>
      </c>
      <c r="G41" s="11">
        <v>8.9528342708784098E-2</v>
      </c>
      <c r="H41" s="11">
        <v>2.96700497405714E-2</v>
      </c>
      <c r="I41" s="11">
        <v>1.86590468173056E-2</v>
      </c>
      <c r="J41" s="11">
        <v>1.11082678626546E-2</v>
      </c>
      <c r="K41" s="11">
        <v>9.0145421405079806E-3</v>
      </c>
      <c r="L41" s="11">
        <v>2.5857736319072301E-3</v>
      </c>
      <c r="M41" s="7"/>
      <c r="N41" s="7"/>
      <c r="O41" s="7"/>
      <c r="R41" s="24" t="s">
        <v>205</v>
      </c>
      <c r="S41" s="11">
        <v>0.47782903678256172</v>
      </c>
      <c r="T41" s="11"/>
      <c r="U41" s="11">
        <v>0.24320198366410675</v>
      </c>
      <c r="V41" s="11"/>
      <c r="W41" s="11">
        <v>9.2316761615280435E-2</v>
      </c>
      <c r="X41" s="11"/>
      <c r="Y41" s="11"/>
      <c r="Z41" s="11">
        <v>1.8E-3</v>
      </c>
      <c r="AA41" s="23">
        <v>9.7570884573443071E-3</v>
      </c>
    </row>
    <row r="42" spans="1:27" x14ac:dyDescent="0.35">
      <c r="A42" s="21" t="s">
        <v>10</v>
      </c>
      <c r="B42" s="13"/>
      <c r="C42" s="15"/>
      <c r="D42" s="15">
        <v>3.0844765839810098E-5</v>
      </c>
      <c r="E42" s="15">
        <v>4.4867638997624998E-5</v>
      </c>
      <c r="F42" s="15">
        <v>5.39345232450311E-5</v>
      </c>
      <c r="G42" s="15">
        <v>5.7470577180785002E-5</v>
      </c>
      <c r="H42" s="15">
        <v>5.7740876061255799E-5</v>
      </c>
      <c r="I42" s="15"/>
      <c r="J42" s="15"/>
      <c r="K42" s="15">
        <v>5.6755410882251699E-5</v>
      </c>
      <c r="L42" s="15">
        <v>5.5366727341641998E-5</v>
      </c>
      <c r="M42" s="7"/>
      <c r="N42" s="7"/>
      <c r="O42" s="7"/>
      <c r="R42" s="24" t="s">
        <v>206</v>
      </c>
      <c r="S42">
        <v>0.3553</v>
      </c>
      <c r="T42">
        <v>0.24099999999999999</v>
      </c>
      <c r="U42">
        <v>0.14580000000000001</v>
      </c>
      <c r="V42">
        <v>9.3600000000000003E-2</v>
      </c>
      <c r="W42">
        <v>4.87E-2</v>
      </c>
      <c r="X42">
        <v>2.76E-2</v>
      </c>
      <c r="Y42">
        <v>1.35E-2</v>
      </c>
    </row>
    <row r="43" spans="1:27" x14ac:dyDescent="0.35">
      <c r="A43" s="21" t="s">
        <v>11</v>
      </c>
      <c r="B43" s="13"/>
      <c r="C43" s="15"/>
      <c r="D43" s="15">
        <v>1.85881190297382E-5</v>
      </c>
      <c r="E43" s="15">
        <v>3.4423520826937499E-5</v>
      </c>
      <c r="F43" s="15">
        <v>4.7752365843636397E-5</v>
      </c>
      <c r="G43" s="15">
        <v>5.4691922836794702E-5</v>
      </c>
      <c r="H43" s="15">
        <v>5.6789081801011997E-5</v>
      </c>
      <c r="I43" s="15"/>
      <c r="J43" s="15"/>
      <c r="K43" s="15">
        <v>5.6467535843985902E-5</v>
      </c>
      <c r="L43" s="15">
        <v>5.5293505847240899E-5</v>
      </c>
      <c r="M43" s="7"/>
      <c r="N43" s="7"/>
      <c r="O43" s="7"/>
      <c r="S43">
        <f>(S40-S42)/S40</f>
        <v>7.5671615054272889E-2</v>
      </c>
      <c r="T43">
        <f t="shared" ref="T43:Y43" si="59">(T40-T42)/T40</f>
        <v>0.10442214790040882</v>
      </c>
      <c r="U43">
        <f t="shared" si="59"/>
        <v>9.9373811682790858E-2</v>
      </c>
      <c r="V43">
        <f t="shared" si="59"/>
        <v>0.1397058823529411</v>
      </c>
      <c r="W43">
        <f t="shared" si="59"/>
        <v>0.11293260473588337</v>
      </c>
      <c r="X43">
        <f t="shared" si="59"/>
        <v>0.12101910828025472</v>
      </c>
      <c r="Y43">
        <f t="shared" si="59"/>
        <v>0.11764705882352938</v>
      </c>
    </row>
    <row r="44" spans="1:27" x14ac:dyDescent="0.35">
      <c r="A44" s="1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27" x14ac:dyDescent="0.35">
      <c r="A45" s="1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S45" s="6">
        <v>2.5000000000000001E-2</v>
      </c>
      <c r="T45" s="6">
        <v>2.5000000000000001E-2</v>
      </c>
      <c r="U45" s="6">
        <v>2.5000000000000001E-2</v>
      </c>
      <c r="V45" s="6">
        <v>2.5000000000000001E-2</v>
      </c>
      <c r="W45" s="6">
        <v>2.5000000000000001E-2</v>
      </c>
      <c r="X45" s="6">
        <v>2.5000000000000001E-2</v>
      </c>
    </row>
    <row r="46" spans="1:27" x14ac:dyDescent="0.35">
      <c r="A46" s="16" t="s">
        <v>2</v>
      </c>
      <c r="B46" s="6">
        <v>2.5000000000000001E-2</v>
      </c>
      <c r="C46" s="6">
        <v>2.5000000000000001E-2</v>
      </c>
      <c r="D46" s="6">
        <v>2.5000000000000001E-2</v>
      </c>
      <c r="E46" s="6">
        <v>2.5000000000000001E-2</v>
      </c>
      <c r="F46" s="6">
        <v>2.5000000000000001E-2</v>
      </c>
      <c r="G46" s="6">
        <v>2.5000000000000001E-2</v>
      </c>
      <c r="H46" s="6">
        <v>2.5000000000000001E-2</v>
      </c>
      <c r="I46" s="6">
        <v>2.5000000000000001E-2</v>
      </c>
      <c r="J46" s="6">
        <v>2.5000000000000001E-2</v>
      </c>
      <c r="K46" s="6">
        <v>2.5000000000000001E-2</v>
      </c>
      <c r="L46" s="7"/>
      <c r="M46" s="7"/>
      <c r="N46" s="7"/>
      <c r="S46" s="8">
        <f t="shared" ref="S46:X46" si="60">-S45*LOG(S45,2)-(1-S45)*LOG((1-S45),2)</f>
        <v>0.16866093149667025</v>
      </c>
      <c r="T46" s="8">
        <f t="shared" si="60"/>
        <v>0.16866093149667025</v>
      </c>
      <c r="U46" s="8">
        <f t="shared" si="60"/>
        <v>0.16866093149667025</v>
      </c>
      <c r="V46" s="8">
        <f t="shared" si="60"/>
        <v>0.16866093149667025</v>
      </c>
      <c r="W46" s="8">
        <f t="shared" si="60"/>
        <v>0.16866093149667025</v>
      </c>
      <c r="X46" s="8">
        <f t="shared" si="60"/>
        <v>0.16866093149667025</v>
      </c>
    </row>
    <row r="47" spans="1:27" x14ac:dyDescent="0.35">
      <c r="A47" s="16" t="s">
        <v>3</v>
      </c>
      <c r="B47" s="8">
        <f>-B46*LOG(B46,2)-(1-B46)*LOG((1-B46),2)</f>
        <v>0.16866093149667025</v>
      </c>
      <c r="C47" s="8">
        <f>-C46*LOG(C46,2)-(1-C46)*LOG((1-C46),2)</f>
        <v>0.16866093149667025</v>
      </c>
      <c r="D47" s="8">
        <f>-D46*LOG(D46,2)-(1-D46)*LOG((1-D46),2)</f>
        <v>0.16866093149667025</v>
      </c>
      <c r="E47" s="8">
        <f>-E46*LOG(E46,2)-(1-E46)*LOG((1-E46),2)</f>
        <v>0.16866093149667025</v>
      </c>
      <c r="F47" s="8">
        <f t="shared" ref="F47:K47" si="61">-F46*LOG(F46,2)-(1-F46)*LOG((1-F46),2)</f>
        <v>0.16866093149667025</v>
      </c>
      <c r="G47" s="8">
        <f t="shared" si="61"/>
        <v>0.16866093149667025</v>
      </c>
      <c r="H47" s="8">
        <f t="shared" si="61"/>
        <v>0.16866093149667025</v>
      </c>
      <c r="I47" s="8">
        <f t="shared" si="61"/>
        <v>0.16866093149667025</v>
      </c>
      <c r="J47" s="8">
        <f t="shared" si="61"/>
        <v>0.16866093149667025</v>
      </c>
      <c r="K47" s="8">
        <f t="shared" si="61"/>
        <v>0.16866093149667025</v>
      </c>
      <c r="L47" s="7"/>
      <c r="M47" s="7"/>
      <c r="N47" s="7"/>
      <c r="S47" s="6">
        <v>1024</v>
      </c>
      <c r="T47" s="6">
        <v>1024</v>
      </c>
      <c r="U47" s="6">
        <v>1024</v>
      </c>
      <c r="V47" s="6">
        <v>1024</v>
      </c>
      <c r="W47" s="6">
        <v>1024</v>
      </c>
      <c r="X47" s="6">
        <v>1024</v>
      </c>
    </row>
    <row r="48" spans="1:27" x14ac:dyDescent="0.35">
      <c r="A48" s="16" t="s">
        <v>4</v>
      </c>
      <c r="B48" s="6">
        <v>65536</v>
      </c>
      <c r="C48" s="6">
        <v>65536</v>
      </c>
      <c r="D48" s="6">
        <v>65536</v>
      </c>
      <c r="E48" s="6">
        <v>65536</v>
      </c>
      <c r="F48" s="6">
        <v>65536</v>
      </c>
      <c r="G48" s="6">
        <v>65536</v>
      </c>
      <c r="H48" s="6">
        <v>65536</v>
      </c>
      <c r="I48" s="6">
        <v>65536</v>
      </c>
      <c r="J48" s="6">
        <v>65536</v>
      </c>
      <c r="K48" s="6">
        <v>65537</v>
      </c>
      <c r="L48" s="7"/>
      <c r="M48" s="7"/>
      <c r="N48" s="7"/>
      <c r="S48" s="9">
        <v>190</v>
      </c>
      <c r="T48" s="9">
        <v>210</v>
      </c>
      <c r="U48" s="9">
        <v>230</v>
      </c>
      <c r="V48" s="9">
        <v>250</v>
      </c>
      <c r="W48" s="9">
        <v>260</v>
      </c>
      <c r="X48" s="9">
        <v>270</v>
      </c>
    </row>
    <row r="49" spans="1:26" x14ac:dyDescent="0.35">
      <c r="A49" s="18" t="s">
        <v>5</v>
      </c>
      <c r="B49" s="9">
        <v>12300</v>
      </c>
      <c r="C49" s="9">
        <v>12500</v>
      </c>
      <c r="D49" s="9">
        <v>12700</v>
      </c>
      <c r="E49" s="9">
        <v>12900</v>
      </c>
      <c r="F49" s="9">
        <v>13100</v>
      </c>
      <c r="G49" s="9">
        <v>13300</v>
      </c>
      <c r="H49" s="9">
        <v>13500</v>
      </c>
      <c r="I49" s="9">
        <v>13600</v>
      </c>
      <c r="J49" s="9">
        <v>13700</v>
      </c>
      <c r="K49" s="9">
        <v>13800</v>
      </c>
      <c r="L49" s="7"/>
      <c r="M49" s="7"/>
      <c r="N49" s="7"/>
      <c r="S49" s="10">
        <f t="shared" ref="S49:X49" si="62">(S47-S48)/S47</f>
        <v>0.814453125</v>
      </c>
      <c r="T49" s="10">
        <f t="shared" si="62"/>
        <v>0.794921875</v>
      </c>
      <c r="U49" s="10">
        <f t="shared" si="62"/>
        <v>0.775390625</v>
      </c>
      <c r="V49" s="10">
        <f t="shared" si="62"/>
        <v>0.755859375</v>
      </c>
      <c r="W49" s="10">
        <f t="shared" si="62"/>
        <v>0.74609375</v>
      </c>
      <c r="X49" s="10">
        <f t="shared" si="62"/>
        <v>0.736328125</v>
      </c>
    </row>
    <row r="50" spans="1:26" x14ac:dyDescent="0.35">
      <c r="A50" s="18" t="s">
        <v>6</v>
      </c>
      <c r="B50" s="10">
        <f>(B48-B49)/B48</f>
        <v>0.81231689453125</v>
      </c>
      <c r="C50" s="10">
        <f t="shared" ref="C50" si="63">(C48-C49)/C48</f>
        <v>0.80926513671875</v>
      </c>
      <c r="D50" s="10">
        <f>(D48-D49)/D48</f>
        <v>0.80621337890625</v>
      </c>
      <c r="E50" s="10">
        <f t="shared" ref="E50:K50" si="64">(E48-E49)/E48</f>
        <v>0.80316162109375</v>
      </c>
      <c r="F50" s="10">
        <f t="shared" si="64"/>
        <v>0.80010986328125</v>
      </c>
      <c r="G50" s="10">
        <f t="shared" si="64"/>
        <v>0.79705810546875</v>
      </c>
      <c r="H50" s="10">
        <f t="shared" si="64"/>
        <v>0.79400634765625</v>
      </c>
      <c r="I50" s="10">
        <f t="shared" si="64"/>
        <v>0.79248046875</v>
      </c>
      <c r="J50" s="10">
        <f t="shared" si="64"/>
        <v>0.79095458984375</v>
      </c>
      <c r="K50" s="10">
        <f t="shared" si="64"/>
        <v>0.78943192395135575</v>
      </c>
      <c r="L50" s="7"/>
      <c r="M50" s="7"/>
      <c r="N50" s="7"/>
      <c r="S50" s="10">
        <f t="shared" ref="S50:X50" si="65">S48/S47/S46</f>
        <v>1.1001176938457922</v>
      </c>
      <c r="T50" s="10">
        <f t="shared" si="65"/>
        <v>1.2159195563558756</v>
      </c>
      <c r="U50" s="10">
        <f t="shared" si="65"/>
        <v>1.331721418865959</v>
      </c>
      <c r="V50" s="10">
        <f t="shared" si="65"/>
        <v>1.4475232813760424</v>
      </c>
      <c r="W50" s="10">
        <f t="shared" si="65"/>
        <v>1.5054242126310839</v>
      </c>
      <c r="X50" s="10">
        <f t="shared" si="65"/>
        <v>1.5633251438861258</v>
      </c>
    </row>
    <row r="51" spans="1:26" x14ac:dyDescent="0.35">
      <c r="A51" s="18" t="s">
        <v>7</v>
      </c>
      <c r="B51" s="10">
        <f>B49/B48/B47</f>
        <v>1.1127835225578324</v>
      </c>
      <c r="C51" s="10">
        <f>C49/C48/C47</f>
        <v>1.130877563575033</v>
      </c>
      <c r="D51" s="10">
        <f>D49/D48/D47</f>
        <v>1.1489716045922336</v>
      </c>
      <c r="E51" s="10">
        <f>E49/E48/E47</f>
        <v>1.1670656456094342</v>
      </c>
      <c r="F51" s="10">
        <f t="shared" ref="F51:K51" si="66">F49/F48/F47</f>
        <v>1.1851596866266347</v>
      </c>
      <c r="G51" s="10">
        <f t="shared" si="66"/>
        <v>1.2032537276438351</v>
      </c>
      <c r="H51" s="10">
        <f t="shared" si="66"/>
        <v>1.2213477686610357</v>
      </c>
      <c r="I51" s="10">
        <f t="shared" si="66"/>
        <v>1.2303947891696358</v>
      </c>
      <c r="J51" s="10">
        <f t="shared" si="66"/>
        <v>1.2394418096782363</v>
      </c>
      <c r="K51" s="10">
        <f t="shared" si="66"/>
        <v>1.2484697800498117</v>
      </c>
      <c r="L51" s="7"/>
      <c r="M51" s="7"/>
      <c r="N51" s="7"/>
      <c r="S51" s="11">
        <v>0.39334069672166994</v>
      </c>
      <c r="T51" s="11">
        <v>0.17926915355879419</v>
      </c>
      <c r="U51" s="11">
        <v>7.1318367284338074E-2</v>
      </c>
      <c r="V51" s="11">
        <v>1.8358090836938717E-2</v>
      </c>
      <c r="W51" s="11">
        <v>9.6124496046955023E-3</v>
      </c>
      <c r="X51" s="11">
        <v>4.5192890183847279E-3</v>
      </c>
    </row>
    <row r="52" spans="1:26" x14ac:dyDescent="0.35">
      <c r="A52" s="21" t="s">
        <v>8</v>
      </c>
      <c r="B52" s="11">
        <v>0.71000688804124734</v>
      </c>
      <c r="C52" s="11">
        <v>0.47061528452985391</v>
      </c>
      <c r="D52" s="11">
        <v>0.27786358516011511</v>
      </c>
      <c r="E52" s="11">
        <v>0.15122892069685656</v>
      </c>
      <c r="F52" s="11">
        <v>7.0274497220021589E-2</v>
      </c>
      <c r="G52" s="11">
        <v>3.1047825308759731E-2</v>
      </c>
      <c r="H52" s="11">
        <v>1.4354821039527028E-2</v>
      </c>
      <c r="I52" s="11">
        <v>8.7258264031783977E-3</v>
      </c>
      <c r="J52" s="11">
        <v>6.3537396952599717E-3</v>
      </c>
      <c r="K52" s="11"/>
      <c r="L52" s="7"/>
      <c r="M52" s="7"/>
      <c r="N52" s="7"/>
      <c r="S52" s="11">
        <v>0.49569392821014702</v>
      </c>
      <c r="T52" s="11">
        <v>0.26604142267650355</v>
      </c>
      <c r="U52" s="11">
        <v>0.11540536182132918</v>
      </c>
      <c r="V52" s="11">
        <v>3.6410198095462899E-2</v>
      </c>
      <c r="W52" s="11">
        <v>2.110590989921354E-2</v>
      </c>
      <c r="X52" s="11">
        <v>1.0000861082487444E-2</v>
      </c>
    </row>
    <row r="53" spans="1:26" x14ac:dyDescent="0.35">
      <c r="A53" s="21" t="s">
        <v>9</v>
      </c>
      <c r="B53" s="11">
        <v>0.84686929972179015</v>
      </c>
      <c r="C53" s="11">
        <v>0.66280141085642963</v>
      </c>
      <c r="D53" s="11">
        <v>0.44422403222294038</v>
      </c>
      <c r="E53" s="11">
        <v>0.25958186127597288</v>
      </c>
      <c r="F53" s="11">
        <v>0.13444446818922956</v>
      </c>
      <c r="G53" s="11">
        <v>6.197585622819006E-2</v>
      </c>
      <c r="H53" s="11">
        <v>2.9168922797442154E-2</v>
      </c>
      <c r="I53" s="11"/>
      <c r="J53" s="11">
        <v>1.3872854095819625E-2</v>
      </c>
      <c r="K53" s="11">
        <v>7.1476494378916082E-3</v>
      </c>
      <c r="L53" s="7"/>
      <c r="M53" s="7"/>
      <c r="N53" s="7"/>
    </row>
    <row r="54" spans="1:26" x14ac:dyDescent="0.35">
      <c r="A54" s="1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26" x14ac:dyDescent="0.35">
      <c r="A55" s="1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S55" s="6">
        <v>0.03</v>
      </c>
      <c r="T55" s="6">
        <v>0.03</v>
      </c>
      <c r="U55" s="6">
        <v>0.03</v>
      </c>
      <c r="V55" s="6">
        <v>0.03</v>
      </c>
      <c r="W55" s="6">
        <v>0.03</v>
      </c>
      <c r="X55" s="6">
        <v>0.03</v>
      </c>
      <c r="Y55" s="6">
        <v>0.03</v>
      </c>
      <c r="Z55" s="6">
        <v>0.03</v>
      </c>
    </row>
    <row r="56" spans="1:26" x14ac:dyDescent="0.35">
      <c r="A56" s="16" t="s">
        <v>2</v>
      </c>
      <c r="B56" s="6">
        <v>0.03</v>
      </c>
      <c r="C56" s="6">
        <v>0.03</v>
      </c>
      <c r="D56" s="6">
        <v>0.03</v>
      </c>
      <c r="E56" s="6">
        <v>0.03</v>
      </c>
      <c r="F56" s="6">
        <v>0.03</v>
      </c>
      <c r="G56" s="6">
        <v>0.03</v>
      </c>
      <c r="H56" s="6">
        <v>0.03</v>
      </c>
      <c r="I56" s="6">
        <v>0.03</v>
      </c>
      <c r="J56" s="7"/>
      <c r="K56" s="7"/>
      <c r="L56" s="7"/>
      <c r="M56" s="7"/>
      <c r="N56" s="7"/>
      <c r="S56" s="8">
        <f t="shared" ref="S56:X56" si="67">-S55*LOG(S55,2)-(1-S55)*LOG((1-S55),2)</f>
        <v>0.19439185783157623</v>
      </c>
      <c r="T56" s="8">
        <f t="shared" si="67"/>
        <v>0.19439185783157623</v>
      </c>
      <c r="U56" s="8">
        <f t="shared" ref="U56:V56" si="68">-U55*LOG(U55,2)-(1-U55)*LOG((1-U55),2)</f>
        <v>0.19439185783157623</v>
      </c>
      <c r="V56" s="8">
        <f t="shared" si="68"/>
        <v>0.19439185783157623</v>
      </c>
      <c r="W56" s="8">
        <f t="shared" si="67"/>
        <v>0.19439185783157623</v>
      </c>
      <c r="X56" s="8">
        <f t="shared" si="67"/>
        <v>0.19439185783157623</v>
      </c>
      <c r="Y56" s="8">
        <f t="shared" ref="Y56:Z56" si="69">-Y55*LOG(Y55,2)-(1-Y55)*LOG((1-Y55),2)</f>
        <v>0.19439185783157623</v>
      </c>
      <c r="Z56" s="8">
        <f t="shared" si="69"/>
        <v>0.19439185783157623</v>
      </c>
    </row>
    <row r="57" spans="1:26" x14ac:dyDescent="0.35">
      <c r="A57" s="16" t="s">
        <v>3</v>
      </c>
      <c r="B57" s="8">
        <f>-B56*LOG(B56,2)-(1-B56)*LOG((1-B56),2)</f>
        <v>0.19439185783157623</v>
      </c>
      <c r="C57" s="8">
        <f t="shared" ref="C57:I57" si="70">-C56*LOG(C56,2)-(1-C56)*LOG((1-C56),2)</f>
        <v>0.19439185783157623</v>
      </c>
      <c r="D57" s="8">
        <f t="shared" si="70"/>
        <v>0.19439185783157623</v>
      </c>
      <c r="E57" s="8">
        <f t="shared" si="70"/>
        <v>0.19439185783157623</v>
      </c>
      <c r="F57" s="8">
        <f t="shared" si="70"/>
        <v>0.19439185783157623</v>
      </c>
      <c r="G57" s="8">
        <f t="shared" ref="G57" si="71">-G56*LOG(G56,2)-(1-G56)*LOG((1-G56),2)</f>
        <v>0.19439185783157623</v>
      </c>
      <c r="H57" s="8">
        <f t="shared" si="70"/>
        <v>0.19439185783157623</v>
      </c>
      <c r="I57" s="8">
        <f t="shared" si="70"/>
        <v>0.19439185783157623</v>
      </c>
      <c r="J57" s="7"/>
      <c r="K57" s="7"/>
      <c r="L57" s="7"/>
      <c r="M57" s="7"/>
      <c r="N57" s="7"/>
      <c r="S57" s="6">
        <v>1024</v>
      </c>
      <c r="T57" s="6">
        <v>1024</v>
      </c>
      <c r="U57" s="6">
        <v>1024</v>
      </c>
      <c r="V57" s="6">
        <v>1024</v>
      </c>
      <c r="W57" s="6">
        <v>1024</v>
      </c>
      <c r="X57" s="6">
        <v>1024</v>
      </c>
      <c r="Y57" s="6">
        <v>1024</v>
      </c>
      <c r="Z57" s="6">
        <v>1024</v>
      </c>
    </row>
    <row r="58" spans="1:26" x14ac:dyDescent="0.35">
      <c r="A58" s="16" t="s">
        <v>12</v>
      </c>
      <c r="B58" s="6">
        <v>65536</v>
      </c>
      <c r="C58" s="6">
        <v>65536</v>
      </c>
      <c r="D58" s="6">
        <v>65536</v>
      </c>
      <c r="E58" s="6">
        <v>65536</v>
      </c>
      <c r="F58" s="6">
        <v>65536</v>
      </c>
      <c r="G58" s="6">
        <v>65536</v>
      </c>
      <c r="H58" s="6">
        <v>65536</v>
      </c>
      <c r="I58" s="6">
        <v>65536</v>
      </c>
      <c r="J58" s="7"/>
      <c r="K58" s="7"/>
      <c r="L58" s="7"/>
      <c r="M58" s="7"/>
      <c r="N58" s="7"/>
      <c r="S58" s="9">
        <v>230</v>
      </c>
      <c r="T58" s="9">
        <v>240</v>
      </c>
      <c r="U58" s="9">
        <v>250</v>
      </c>
      <c r="V58" s="9">
        <v>260</v>
      </c>
      <c r="W58" s="9">
        <v>270</v>
      </c>
      <c r="X58" s="9">
        <v>280</v>
      </c>
      <c r="Y58" s="9">
        <v>290</v>
      </c>
      <c r="Z58" s="9">
        <v>300</v>
      </c>
    </row>
    <row r="59" spans="1:26" x14ac:dyDescent="0.35">
      <c r="A59" s="18" t="s">
        <v>5</v>
      </c>
      <c r="B59" s="9">
        <v>14250</v>
      </c>
      <c r="C59" s="9">
        <v>14500</v>
      </c>
      <c r="D59" s="9">
        <v>14750</v>
      </c>
      <c r="E59" s="9">
        <v>15000</v>
      </c>
      <c r="F59" s="9">
        <v>15250</v>
      </c>
      <c r="G59" s="9">
        <v>15400</v>
      </c>
      <c r="H59" s="9">
        <v>15500</v>
      </c>
      <c r="I59" s="9">
        <v>15600</v>
      </c>
      <c r="J59" s="7"/>
      <c r="K59" s="7"/>
      <c r="L59" s="7"/>
      <c r="M59" s="7"/>
      <c r="N59" s="7"/>
      <c r="S59" s="10">
        <f t="shared" ref="S59:X59" si="72">(S57-S58)/S57</f>
        <v>0.775390625</v>
      </c>
      <c r="T59" s="10">
        <f t="shared" si="72"/>
        <v>0.765625</v>
      </c>
      <c r="U59" s="10">
        <f t="shared" ref="U59:V59" si="73">(U57-U58)/U57</f>
        <v>0.755859375</v>
      </c>
      <c r="V59" s="10">
        <f t="shared" si="73"/>
        <v>0.74609375</v>
      </c>
      <c r="W59" s="10">
        <f t="shared" si="72"/>
        <v>0.736328125</v>
      </c>
      <c r="X59" s="10">
        <f t="shared" si="72"/>
        <v>0.7265625</v>
      </c>
      <c r="Y59" s="10">
        <f t="shared" ref="Y59:Z59" si="74">(Y57-Y58)/Y57</f>
        <v>0.716796875</v>
      </c>
      <c r="Z59" s="10">
        <f t="shared" si="74"/>
        <v>0.70703125</v>
      </c>
    </row>
    <row r="60" spans="1:26" x14ac:dyDescent="0.35">
      <c r="A60" s="18" t="s">
        <v>6</v>
      </c>
      <c r="B60" s="10">
        <f>(B58-B59)/B58</f>
        <v>0.782562255859375</v>
      </c>
      <c r="C60" s="10">
        <f>(C58-C59)/C58</f>
        <v>0.77874755859375</v>
      </c>
      <c r="D60" s="10">
        <f>(D58-D59)/D58</f>
        <v>0.774932861328125</v>
      </c>
      <c r="E60" s="10">
        <f>(E58-E59)/E58</f>
        <v>0.7711181640625</v>
      </c>
      <c r="F60" s="10">
        <f t="shared" ref="F60:I60" si="75">(F58-F59)/F58</f>
        <v>0.767303466796875</v>
      </c>
      <c r="G60" s="10">
        <f t="shared" ref="G60" si="76">(G58-G59)/G58</f>
        <v>0.7650146484375</v>
      </c>
      <c r="H60" s="10">
        <f t="shared" si="75"/>
        <v>0.76348876953125</v>
      </c>
      <c r="I60" s="10">
        <f t="shared" si="75"/>
        <v>0.761962890625</v>
      </c>
      <c r="J60" s="7"/>
      <c r="K60" s="7"/>
      <c r="L60" s="7"/>
      <c r="M60" s="7"/>
      <c r="N60" s="7"/>
      <c r="S60" s="10">
        <f t="shared" ref="S60:X60" si="77">S58/S57/S56</f>
        <v>1.1554464137824365</v>
      </c>
      <c r="T60" s="10">
        <f t="shared" si="77"/>
        <v>1.2056832143816729</v>
      </c>
      <c r="U60" s="10">
        <f t="shared" ref="U60:V60" si="78">U58/U57/U56</f>
        <v>1.2559200149809093</v>
      </c>
      <c r="V60" s="10">
        <f t="shared" si="78"/>
        <v>1.3061568155801457</v>
      </c>
      <c r="W60" s="10">
        <f t="shared" si="77"/>
        <v>1.3563936161793819</v>
      </c>
      <c r="X60" s="10">
        <f t="shared" si="77"/>
        <v>1.4066304167786183</v>
      </c>
      <c r="Y60" s="10">
        <f t="shared" ref="Y60:Z60" si="79">Y58/Y57/Y56</f>
        <v>1.4568672173778547</v>
      </c>
      <c r="Z60" s="10">
        <f t="shared" si="79"/>
        <v>1.5071040179770911</v>
      </c>
    </row>
    <row r="61" spans="1:26" x14ac:dyDescent="0.35">
      <c r="A61" s="18" t="s">
        <v>7</v>
      </c>
      <c r="B61" s="10">
        <f>B59/B58/B57</f>
        <v>1.1185537633423723</v>
      </c>
      <c r="C61" s="10">
        <f>C59/C58/C57</f>
        <v>1.1381775135764491</v>
      </c>
      <c r="D61" s="10">
        <f>D59/D58/D57</f>
        <v>1.1578012638105257</v>
      </c>
      <c r="E61" s="10">
        <f>E59/E58/E57</f>
        <v>1.1774250140446025</v>
      </c>
      <c r="F61" s="10">
        <f t="shared" ref="F61:I61" si="80">F59/F58/F57</f>
        <v>1.1970487642786791</v>
      </c>
      <c r="G61" s="10">
        <f t="shared" ref="G61" si="81">G59/G58/G57</f>
        <v>1.2088230144191252</v>
      </c>
      <c r="H61" s="10">
        <f t="shared" si="80"/>
        <v>1.2166725145127559</v>
      </c>
      <c r="I61" s="10">
        <f t="shared" si="80"/>
        <v>1.2245220146063867</v>
      </c>
      <c r="J61" s="7"/>
      <c r="K61" s="7"/>
      <c r="L61" s="7"/>
      <c r="M61" s="7"/>
      <c r="N61" s="7"/>
      <c r="R61" s="24" t="s">
        <v>204</v>
      </c>
      <c r="S61" s="11">
        <v>0.26590000000000003</v>
      </c>
      <c r="T61" s="11">
        <v>0.1822</v>
      </c>
      <c r="U61" s="11">
        <v>0.1173</v>
      </c>
      <c r="V61" s="11">
        <v>7.1099999999999997E-2</v>
      </c>
      <c r="W61" s="11">
        <v>4.0399999999999998E-2</v>
      </c>
      <c r="X61" s="11">
        <v>2.1600000000000001E-2</v>
      </c>
      <c r="Y61" s="11">
        <v>1.1296218168217499E-2</v>
      </c>
      <c r="Z61" s="11">
        <v>5.3E-3</v>
      </c>
    </row>
    <row r="62" spans="1:26" x14ac:dyDescent="0.35">
      <c r="A62" s="21" t="s">
        <v>8</v>
      </c>
      <c r="B62" s="11">
        <v>0.52854122621564503</v>
      </c>
      <c r="C62" s="11">
        <v>0.30478512648582801</v>
      </c>
      <c r="D62" s="11">
        <v>0.14543339150668999</v>
      </c>
      <c r="E62" s="11">
        <v>6.0805058980907198E-2</v>
      </c>
      <c r="F62" s="11">
        <v>2.28990153423403E-2</v>
      </c>
      <c r="G62" s="11">
        <v>1.21398370840822E-2</v>
      </c>
      <c r="H62" s="11">
        <v>7.7640354350577302E-3</v>
      </c>
      <c r="I62" s="11"/>
      <c r="J62" s="7"/>
      <c r="K62" s="7"/>
      <c r="L62" s="7"/>
      <c r="M62" s="7"/>
      <c r="N62" s="7"/>
      <c r="R62" s="24" t="s">
        <v>205</v>
      </c>
      <c r="S62" s="11">
        <v>0.35085090849827621</v>
      </c>
      <c r="T62" s="11"/>
      <c r="U62" s="11">
        <v>0.17531786419112519</v>
      </c>
      <c r="V62" s="11"/>
      <c r="W62" s="11">
        <v>6.906131198154529E-2</v>
      </c>
      <c r="X62" s="11"/>
      <c r="Y62" s="11">
        <v>2.1246997120114797E-2</v>
      </c>
      <c r="Z62" s="11">
        <v>1.1147521264982823E-2</v>
      </c>
    </row>
    <row r="63" spans="1:26" x14ac:dyDescent="0.35">
      <c r="A63" s="21" t="s">
        <v>9</v>
      </c>
      <c r="B63" s="11">
        <v>0.72304439746300198</v>
      </c>
      <c r="C63" s="11">
        <v>0.47302651630600401</v>
      </c>
      <c r="D63" s="11">
        <v>0.26279813845258898</v>
      </c>
      <c r="E63" s="11">
        <v>0.113705460294296</v>
      </c>
      <c r="F63" s="11">
        <v>4.6599496221662498E-2</v>
      </c>
      <c r="G63" s="11"/>
      <c r="H63" s="11">
        <v>1.6646091972763798E-2</v>
      </c>
      <c r="I63" s="11">
        <v>1.0148839230054701E-2</v>
      </c>
      <c r="J63" s="7"/>
      <c r="K63" s="7"/>
      <c r="L63" s="7"/>
      <c r="M63" s="7"/>
      <c r="N63" s="7"/>
      <c r="R63" s="24" t="s">
        <v>206</v>
      </c>
      <c r="S63">
        <v>0.24030000000000001</v>
      </c>
      <c r="T63">
        <v>0.16569999999999999</v>
      </c>
      <c r="U63">
        <v>0.10680000000000001</v>
      </c>
      <c r="V63">
        <v>6.3399999999999998E-2</v>
      </c>
      <c r="W63">
        <v>3.6600000000000001E-2</v>
      </c>
      <c r="X63">
        <v>1.9099999999999999E-2</v>
      </c>
      <c r="Y63">
        <v>1.03E-2</v>
      </c>
      <c r="Z63">
        <v>4.7999999999999996E-3</v>
      </c>
    </row>
    <row r="64" spans="1:26" x14ac:dyDescent="0.35">
      <c r="A64" s="21" t="s">
        <v>10</v>
      </c>
      <c r="B64" s="15">
        <v>1.1589177905213001E-5</v>
      </c>
      <c r="C64" s="15">
        <v>1.6015795434063999E-5</v>
      </c>
      <c r="D64" s="15">
        <v>1.8367067952402601E-5</v>
      </c>
      <c r="E64" s="15">
        <v>1.8735533258705499E-5</v>
      </c>
      <c r="F64" s="15">
        <v>1.79827238271832E-5</v>
      </c>
      <c r="G64" s="15"/>
      <c r="H64" s="15">
        <v>1.67289184989877E-5</v>
      </c>
      <c r="I64" s="15"/>
      <c r="J64" s="7"/>
      <c r="K64" s="7"/>
      <c r="L64" s="7"/>
      <c r="M64" s="7"/>
      <c r="N64" s="7"/>
      <c r="S64">
        <f>(S61-S63)/S61</f>
        <v>9.6276795787890224E-2</v>
      </c>
      <c r="T64">
        <f>(T61-T63)/T61</f>
        <v>9.0559824368825551E-2</v>
      </c>
      <c r="U64">
        <f t="shared" ref="U64:W64" si="82">(U61-U63)/U61</f>
        <v>8.9514066496163641E-2</v>
      </c>
      <c r="V64">
        <f t="shared" si="82"/>
        <v>0.10829817158931082</v>
      </c>
      <c r="W64">
        <f t="shared" si="82"/>
        <v>9.4059405940594004E-2</v>
      </c>
      <c r="X64">
        <f>(X61-X63)/X61</f>
        <v>0.11574074074074084</v>
      </c>
      <c r="Y64">
        <f t="shared" ref="Y64" si="83">(Y61-Y63)/Y61</f>
        <v>8.8190415002820238E-2</v>
      </c>
      <c r="Z64">
        <f t="shared" ref="Z64" si="84">(Z61-Z63)/Z61</f>
        <v>9.4339622641509524E-2</v>
      </c>
    </row>
    <row r="65" spans="1:23" x14ac:dyDescent="0.35">
      <c r="A65" s="21" t="s">
        <v>11</v>
      </c>
      <c r="B65" s="15">
        <v>6.8079924099843901E-6</v>
      </c>
      <c r="C65" s="15">
        <v>1.2139986980370599E-5</v>
      </c>
      <c r="D65" s="15">
        <v>1.5844565616343099E-5</v>
      </c>
      <c r="E65" s="15">
        <v>1.7680249441610901E-5</v>
      </c>
      <c r="F65" s="15">
        <v>1.7546536359421701E-5</v>
      </c>
      <c r="G65" s="15"/>
      <c r="H65" s="15">
        <v>1.6579168628092499E-5</v>
      </c>
      <c r="I65" s="15"/>
      <c r="J65" s="7"/>
      <c r="K65" s="7"/>
      <c r="L65" s="7"/>
      <c r="M65" s="7"/>
      <c r="N65" s="7"/>
    </row>
    <row r="66" spans="1:23" x14ac:dyDescent="0.35">
      <c r="A66" s="1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23" x14ac:dyDescent="0.35">
      <c r="A67" s="1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23" x14ac:dyDescent="0.35">
      <c r="A68" s="16" t="s">
        <v>2</v>
      </c>
      <c r="B68" s="6">
        <v>3.5000000000000003E-2</v>
      </c>
      <c r="C68" s="6">
        <v>3.5000000000000003E-2</v>
      </c>
      <c r="D68" s="6">
        <v>3.5000000000000003E-2</v>
      </c>
      <c r="E68" s="6">
        <v>3.5000000000000003E-2</v>
      </c>
      <c r="F68" s="6">
        <v>3.5000000000000003E-2</v>
      </c>
      <c r="G68" s="6">
        <v>3.5000000000000003E-2</v>
      </c>
      <c r="H68" s="6">
        <v>3.5000000000000003E-2</v>
      </c>
      <c r="I68" s="6">
        <v>3.5000000000000003E-2</v>
      </c>
      <c r="J68" s="6">
        <v>3.5000000000000003E-2</v>
      </c>
      <c r="K68" s="6">
        <v>3.5000000000000003E-2</v>
      </c>
      <c r="L68" s="7"/>
      <c r="M68" s="7"/>
      <c r="N68" s="7"/>
      <c r="S68" s="6">
        <v>3.5000000000000003E-2</v>
      </c>
      <c r="T68" s="6">
        <v>3.5000000000000003E-2</v>
      </c>
      <c r="U68" s="6">
        <v>3.5000000000000003E-2</v>
      </c>
      <c r="V68" s="6">
        <v>3.5000000000000003E-2</v>
      </c>
      <c r="W68" s="6">
        <v>3.5000000000000003E-2</v>
      </c>
    </row>
    <row r="69" spans="1:23" x14ac:dyDescent="0.35">
      <c r="A69" s="16" t="s">
        <v>3</v>
      </c>
      <c r="B69" s="8">
        <f>-B68*LOG(B68,2)-(1-B68)*LOG((1-B68),2)</f>
        <v>0.218877726539011</v>
      </c>
      <c r="C69" s="8">
        <f>-C68*LOG(C68,2)-(1-C68)*LOG((1-C68),2)</f>
        <v>0.218877726539011</v>
      </c>
      <c r="D69" s="8">
        <f t="shared" ref="D69:K69" si="85">-D68*LOG(D68,2)-(1-D68)*LOG((1-D68),2)</f>
        <v>0.218877726539011</v>
      </c>
      <c r="E69" s="8">
        <f t="shared" si="85"/>
        <v>0.218877726539011</v>
      </c>
      <c r="F69" s="8">
        <f t="shared" si="85"/>
        <v>0.218877726539011</v>
      </c>
      <c r="G69" s="8">
        <f t="shared" ref="G69" si="86">-G68*LOG(G68,2)-(1-G68)*LOG((1-G68),2)</f>
        <v>0.218877726539011</v>
      </c>
      <c r="H69" s="8">
        <f t="shared" si="85"/>
        <v>0.218877726539011</v>
      </c>
      <c r="I69" s="8">
        <f t="shared" si="85"/>
        <v>0.218877726539011</v>
      </c>
      <c r="J69" s="8">
        <f t="shared" si="85"/>
        <v>0.218877726539011</v>
      </c>
      <c r="K69" s="8">
        <f t="shared" si="85"/>
        <v>0.218877726539011</v>
      </c>
      <c r="L69" s="7"/>
      <c r="M69" s="7"/>
      <c r="N69" s="7"/>
      <c r="S69" s="8">
        <f t="shared" ref="S69:W69" si="87">-S68*LOG(S68,2)-(1-S68)*LOG((1-S68),2)</f>
        <v>0.218877726539011</v>
      </c>
      <c r="T69" s="8">
        <f t="shared" si="87"/>
        <v>0.218877726539011</v>
      </c>
      <c r="U69" s="8">
        <f t="shared" si="87"/>
        <v>0.218877726539011</v>
      </c>
      <c r="V69" s="8">
        <f t="shared" si="87"/>
        <v>0.218877726539011</v>
      </c>
      <c r="W69" s="8">
        <f t="shared" si="87"/>
        <v>0.218877726539011</v>
      </c>
    </row>
    <row r="70" spans="1:23" x14ac:dyDescent="0.35">
      <c r="A70" s="16" t="s">
        <v>4</v>
      </c>
      <c r="B70" s="6">
        <v>65536</v>
      </c>
      <c r="C70" s="6">
        <v>65536</v>
      </c>
      <c r="D70" s="6">
        <v>65536</v>
      </c>
      <c r="E70" s="6">
        <v>65536</v>
      </c>
      <c r="F70" s="6">
        <v>65536</v>
      </c>
      <c r="G70" s="6">
        <v>65536</v>
      </c>
      <c r="H70" s="6">
        <v>65536</v>
      </c>
      <c r="I70" s="6">
        <v>65536</v>
      </c>
      <c r="J70" s="6">
        <v>65537</v>
      </c>
      <c r="K70" s="6">
        <v>65536</v>
      </c>
      <c r="L70" s="7"/>
      <c r="M70" s="7"/>
      <c r="N70" s="7"/>
      <c r="S70" s="6">
        <v>1024</v>
      </c>
      <c r="T70" s="6">
        <v>1024</v>
      </c>
      <c r="U70" s="6">
        <v>1024</v>
      </c>
      <c r="V70" s="6">
        <v>1024</v>
      </c>
      <c r="W70" s="6">
        <v>1024</v>
      </c>
    </row>
    <row r="71" spans="1:23" x14ac:dyDescent="0.35">
      <c r="A71" s="18" t="s">
        <v>5</v>
      </c>
      <c r="B71" s="9">
        <v>16000</v>
      </c>
      <c r="C71" s="9">
        <v>16200</v>
      </c>
      <c r="D71" s="9">
        <v>16400</v>
      </c>
      <c r="E71" s="9">
        <v>16600</v>
      </c>
      <c r="F71" s="9">
        <v>16800</v>
      </c>
      <c r="G71" s="9">
        <v>17000</v>
      </c>
      <c r="H71" s="9">
        <v>17200</v>
      </c>
      <c r="I71" s="9">
        <v>17300</v>
      </c>
      <c r="J71" s="9">
        <v>17400</v>
      </c>
      <c r="K71" s="9">
        <v>17500</v>
      </c>
      <c r="L71" s="7"/>
      <c r="M71" s="7"/>
      <c r="N71" s="7"/>
      <c r="S71" s="9">
        <v>260</v>
      </c>
      <c r="T71" s="9">
        <v>280</v>
      </c>
      <c r="U71" s="9">
        <v>300</v>
      </c>
      <c r="V71" s="9">
        <v>320</v>
      </c>
      <c r="W71" s="9">
        <v>330</v>
      </c>
    </row>
    <row r="72" spans="1:23" x14ac:dyDescent="0.35">
      <c r="A72" s="18" t="s">
        <v>6</v>
      </c>
      <c r="B72" s="10">
        <f>(B70-B71)/B70</f>
        <v>0.755859375</v>
      </c>
      <c r="C72" s="10">
        <f t="shared" ref="C72:K72" si="88">(C70-C71)/C70</f>
        <v>0.7528076171875</v>
      </c>
      <c r="D72" s="10">
        <f t="shared" si="88"/>
        <v>0.749755859375</v>
      </c>
      <c r="E72" s="10">
        <f t="shared" si="88"/>
        <v>0.7467041015625</v>
      </c>
      <c r="F72" s="10">
        <f t="shared" si="88"/>
        <v>0.74365234375</v>
      </c>
      <c r="G72" s="10">
        <f t="shared" ref="G72" si="89">(G70-G71)/G70</f>
        <v>0.7406005859375</v>
      </c>
      <c r="H72" s="10">
        <f t="shared" si="88"/>
        <v>0.737548828125</v>
      </c>
      <c r="I72" s="10">
        <f t="shared" si="88"/>
        <v>0.73602294921875</v>
      </c>
      <c r="J72" s="10">
        <f t="shared" si="88"/>
        <v>0.73450112150388325</v>
      </c>
      <c r="K72" s="10">
        <f t="shared" si="88"/>
        <v>0.73297119140625</v>
      </c>
      <c r="L72" s="7"/>
      <c r="M72" s="7"/>
      <c r="N72" s="7"/>
      <c r="S72" s="10">
        <f t="shared" ref="S72:W72" si="90">(S70-S71)/S70</f>
        <v>0.74609375</v>
      </c>
      <c r="T72" s="10">
        <f t="shared" si="90"/>
        <v>0.7265625</v>
      </c>
      <c r="U72" s="10">
        <f t="shared" si="90"/>
        <v>0.70703125</v>
      </c>
      <c r="V72" s="10">
        <f t="shared" si="90"/>
        <v>0.6875</v>
      </c>
      <c r="W72" s="10">
        <f t="shared" si="90"/>
        <v>0.677734375</v>
      </c>
    </row>
    <row r="73" spans="1:23" x14ac:dyDescent="0.35">
      <c r="A73" s="18" t="s">
        <v>7</v>
      </c>
      <c r="B73" s="10">
        <f>B71/B70/B69</f>
        <v>1.1154201428370847</v>
      </c>
      <c r="C73" s="10">
        <f>C71/C70/C69</f>
        <v>1.1293628946225482</v>
      </c>
      <c r="D73" s="10">
        <f>D71/D70/D69</f>
        <v>1.1433056464080118</v>
      </c>
      <c r="E73" s="10">
        <f t="shared" ref="E73:K73" si="91">E71/E70/E69</f>
        <v>1.1572483981934754</v>
      </c>
      <c r="F73" s="10">
        <f t="shared" si="91"/>
        <v>1.1711911499789389</v>
      </c>
      <c r="G73" s="10">
        <f t="shared" ref="G73" si="92">G71/G70/G69</f>
        <v>1.1851339017644025</v>
      </c>
      <c r="H73" s="10">
        <f t="shared" si="91"/>
        <v>1.199076653549866</v>
      </c>
      <c r="I73" s="10">
        <f t="shared" si="91"/>
        <v>1.2060480294425977</v>
      </c>
      <c r="J73" s="10">
        <f t="shared" si="91"/>
        <v>1.2130008964105186</v>
      </c>
      <c r="K73" s="10">
        <f t="shared" si="91"/>
        <v>1.2199907812280613</v>
      </c>
      <c r="L73" s="7"/>
      <c r="M73" s="7"/>
      <c r="N73" s="7"/>
      <c r="S73" s="10">
        <f t="shared" ref="S73:W73" si="93">S71/S70/S69</f>
        <v>1.1600369485505679</v>
      </c>
      <c r="T73" s="10">
        <f t="shared" si="93"/>
        <v>1.2492705599775349</v>
      </c>
      <c r="U73" s="10">
        <f t="shared" si="93"/>
        <v>1.3385041714045016</v>
      </c>
      <c r="V73" s="10">
        <f t="shared" si="93"/>
        <v>1.4277377828314683</v>
      </c>
      <c r="W73" s="10">
        <f t="shared" si="93"/>
        <v>1.4723545885449518</v>
      </c>
    </row>
    <row r="74" spans="1:23" x14ac:dyDescent="0.35">
      <c r="A74" s="21" t="s">
        <v>8</v>
      </c>
      <c r="B74" s="11">
        <v>0.52683489922421067</v>
      </c>
      <c r="C74" s="11">
        <v>0.32442714193922545</v>
      </c>
      <c r="D74" s="11">
        <v>0.19001621783469855</v>
      </c>
      <c r="E74" s="11">
        <v>0.10182359526507534</v>
      </c>
      <c r="F74" s="11">
        <v>5.1859847535945948E-2</v>
      </c>
      <c r="G74" s="11">
        <v>2.2379728012528771E-2</v>
      </c>
      <c r="H74" s="11">
        <v>9.1401608366192787E-3</v>
      </c>
      <c r="I74" s="11">
        <v>6.1001252402718472E-3</v>
      </c>
      <c r="J74" s="11"/>
      <c r="K74" s="11"/>
      <c r="L74" s="7"/>
      <c r="M74" s="7"/>
      <c r="N74" s="7"/>
      <c r="S74" s="11">
        <v>0.25065020988521547</v>
      </c>
      <c r="T74" s="11">
        <v>0.10752428135193645</v>
      </c>
      <c r="U74" s="11">
        <v>3.7292313590215141E-2</v>
      </c>
      <c r="V74" s="11">
        <v>9.4676685705038215E-3</v>
      </c>
      <c r="W74" s="11">
        <v>5.2769351175948834E-3</v>
      </c>
    </row>
    <row r="75" spans="1:23" x14ac:dyDescent="0.35">
      <c r="A75" s="21" t="s">
        <v>9</v>
      </c>
      <c r="B75" s="11">
        <v>0.69132638154716886</v>
      </c>
      <c r="C75" s="11">
        <v>0.50753483712761804</v>
      </c>
      <c r="D75" s="11">
        <v>0.32706314248734014</v>
      </c>
      <c r="E75" s="11">
        <v>0.18308821827975288</v>
      </c>
      <c r="F75" s="11">
        <v>9.8372760455333053E-2</v>
      </c>
      <c r="G75" s="11">
        <v>4.5405116828270232E-2</v>
      </c>
      <c r="H75" s="11"/>
      <c r="I75" s="11">
        <v>1.2546375474500059E-2</v>
      </c>
      <c r="J75" s="11">
        <v>8.262444513848213E-3</v>
      </c>
      <c r="K75" s="11">
        <v>5.2578299030279912E-3</v>
      </c>
      <c r="L75" s="7"/>
      <c r="M75" s="7"/>
      <c r="N75" s="7"/>
      <c r="S75" s="11">
        <v>0.33828399488883371</v>
      </c>
      <c r="T75" s="11">
        <v>0.16611981039663615</v>
      </c>
      <c r="U75" s="11">
        <v>6.2792285321370614E-2</v>
      </c>
      <c r="V75" s="11">
        <v>1.951673618115303E-2</v>
      </c>
      <c r="W75" s="11">
        <v>1.108555095565323E-2</v>
      </c>
    </row>
    <row r="76" spans="1:23" x14ac:dyDescent="0.35">
      <c r="A76"/>
      <c r="K76" s="7"/>
      <c r="L76" s="7"/>
      <c r="M76" s="7"/>
    </row>
    <row r="77" spans="1:23" x14ac:dyDescent="0.35">
      <c r="A77"/>
      <c r="K77" s="7"/>
      <c r="L77" s="7"/>
      <c r="M77" s="7"/>
    </row>
    <row r="78" spans="1:23" x14ac:dyDescent="0.35">
      <c r="A78" s="16" t="s">
        <v>2</v>
      </c>
      <c r="B78" s="6">
        <v>0.04</v>
      </c>
      <c r="C78" s="6">
        <v>0.04</v>
      </c>
      <c r="D78" s="6">
        <v>0.04</v>
      </c>
      <c r="E78" s="6">
        <v>0.04</v>
      </c>
      <c r="F78" s="6">
        <v>0.04</v>
      </c>
      <c r="G78" s="6">
        <v>0.04</v>
      </c>
      <c r="H78" s="6">
        <v>0.04</v>
      </c>
      <c r="I78" s="7"/>
      <c r="J78" s="7"/>
      <c r="K78" s="7"/>
      <c r="L78" s="7"/>
      <c r="M78" s="7"/>
      <c r="S78" s="6">
        <v>0.04</v>
      </c>
      <c r="T78" s="6">
        <v>0.04</v>
      </c>
      <c r="U78" s="6">
        <v>0.04</v>
      </c>
      <c r="V78" s="6">
        <v>0.04</v>
      </c>
      <c r="W78" s="6">
        <v>0.04</v>
      </c>
    </row>
    <row r="79" spans="1:23" x14ac:dyDescent="0.35">
      <c r="A79" s="16" t="s">
        <v>3</v>
      </c>
      <c r="B79" s="8">
        <f>-B78*LOG(B78,2)-(1-B78)*LOG((1-B78),2)</f>
        <v>0.24229218908241482</v>
      </c>
      <c r="C79" s="8">
        <f t="shared" ref="C79:H79" si="94">-C78*LOG(C78,2)-(1-C78)*LOG((1-C78),2)</f>
        <v>0.24229218908241482</v>
      </c>
      <c r="D79" s="8">
        <f t="shared" si="94"/>
        <v>0.24229218908241482</v>
      </c>
      <c r="E79" s="8">
        <f t="shared" si="94"/>
        <v>0.24229218908241482</v>
      </c>
      <c r="F79" s="8">
        <f t="shared" si="94"/>
        <v>0.24229218908241482</v>
      </c>
      <c r="G79" s="8">
        <f t="shared" ref="G79" si="95">-G78*LOG(G78,2)-(1-G78)*LOG((1-G78),2)</f>
        <v>0.24229218908241482</v>
      </c>
      <c r="H79" s="8">
        <f t="shared" si="94"/>
        <v>0.24229218908241482</v>
      </c>
      <c r="I79" s="7"/>
      <c r="J79" s="7"/>
      <c r="K79" s="7"/>
      <c r="L79" s="7"/>
      <c r="M79" s="7"/>
      <c r="S79" s="8">
        <f t="shared" ref="S79:W79" si="96">-S78*LOG(S78,2)-(1-S78)*LOG((1-S78),2)</f>
        <v>0.24229218908241482</v>
      </c>
      <c r="T79" s="8">
        <f t="shared" si="96"/>
        <v>0.24229218908241482</v>
      </c>
      <c r="U79" s="8">
        <f t="shared" si="96"/>
        <v>0.24229218908241482</v>
      </c>
      <c r="V79" s="8">
        <f t="shared" si="96"/>
        <v>0.24229218908241482</v>
      </c>
      <c r="W79" s="8">
        <f t="shared" si="96"/>
        <v>0.24229218908241482</v>
      </c>
    </row>
    <row r="80" spans="1:23" x14ac:dyDescent="0.35">
      <c r="A80" s="16" t="s">
        <v>12</v>
      </c>
      <c r="B80" s="6">
        <v>65536</v>
      </c>
      <c r="C80" s="6">
        <v>65536</v>
      </c>
      <c r="D80" s="6">
        <v>65536</v>
      </c>
      <c r="E80" s="6">
        <v>65536</v>
      </c>
      <c r="F80" s="6">
        <v>65536</v>
      </c>
      <c r="G80" s="6">
        <v>65536</v>
      </c>
      <c r="H80" s="6">
        <v>65536</v>
      </c>
      <c r="I80" s="7"/>
      <c r="J80" s="7"/>
      <c r="K80" s="7"/>
      <c r="L80" s="7"/>
      <c r="M80" s="7"/>
      <c r="S80" s="6">
        <v>1024</v>
      </c>
      <c r="T80" s="6">
        <v>1024</v>
      </c>
      <c r="U80" s="6">
        <v>1024</v>
      </c>
      <c r="V80" s="6">
        <v>1024</v>
      </c>
      <c r="W80" s="6">
        <v>1024</v>
      </c>
    </row>
    <row r="81" spans="1:23" x14ac:dyDescent="0.35">
      <c r="A81" s="18" t="s">
        <v>5</v>
      </c>
      <c r="B81" s="9">
        <v>17750</v>
      </c>
      <c r="C81" s="9">
        <v>18000</v>
      </c>
      <c r="D81" s="9">
        <v>18250</v>
      </c>
      <c r="E81" s="9">
        <v>18500</v>
      </c>
      <c r="F81" s="9">
        <v>18750</v>
      </c>
      <c r="G81" s="9">
        <v>18850</v>
      </c>
      <c r="H81" s="9">
        <v>19000</v>
      </c>
      <c r="I81" s="7"/>
      <c r="J81" s="7"/>
      <c r="K81" s="7"/>
      <c r="L81" s="7"/>
      <c r="M81" s="7"/>
      <c r="S81" s="9">
        <v>290</v>
      </c>
      <c r="T81" s="9">
        <v>310</v>
      </c>
      <c r="U81" s="9">
        <v>330</v>
      </c>
      <c r="V81" s="9">
        <v>350</v>
      </c>
      <c r="W81" s="9">
        <v>360</v>
      </c>
    </row>
    <row r="82" spans="1:23" x14ac:dyDescent="0.35">
      <c r="A82" s="18" t="s">
        <v>6</v>
      </c>
      <c r="B82" s="10">
        <f>(B80-B81)/B80</f>
        <v>0.729156494140625</v>
      </c>
      <c r="C82" s="10">
        <f>(C80-C81)/C80</f>
        <v>0.725341796875</v>
      </c>
      <c r="D82" s="10">
        <f t="shared" ref="D82:H82" si="97">(D80-D81)/D80</f>
        <v>0.721527099609375</v>
      </c>
      <c r="E82" s="10">
        <f t="shared" si="97"/>
        <v>0.71771240234375</v>
      </c>
      <c r="F82" s="10">
        <f t="shared" si="97"/>
        <v>0.713897705078125</v>
      </c>
      <c r="G82" s="10">
        <f t="shared" ref="G82" si="98">(G80-G81)/G80</f>
        <v>0.712371826171875</v>
      </c>
      <c r="H82" s="10">
        <f t="shared" si="97"/>
        <v>0.7100830078125</v>
      </c>
      <c r="I82" s="7"/>
      <c r="J82" s="7"/>
      <c r="K82" s="7"/>
      <c r="L82" s="7"/>
      <c r="M82" s="7"/>
      <c r="S82" s="10">
        <f t="shared" ref="S82:W82" si="99">(S80-S81)/S80</f>
        <v>0.716796875</v>
      </c>
      <c r="T82" s="10">
        <f t="shared" si="99"/>
        <v>0.697265625</v>
      </c>
      <c r="U82" s="10">
        <f t="shared" si="99"/>
        <v>0.677734375</v>
      </c>
      <c r="V82" s="10">
        <f t="shared" si="99"/>
        <v>0.658203125</v>
      </c>
      <c r="W82" s="10">
        <f t="shared" si="99"/>
        <v>0.6484375</v>
      </c>
    </row>
    <row r="83" spans="1:23" x14ac:dyDescent="0.35">
      <c r="A83" s="18" t="s">
        <v>7</v>
      </c>
      <c r="B83" s="10">
        <f>B81/B80/B79</f>
        <v>1.1178383706263373</v>
      </c>
      <c r="C83" s="10">
        <f>C81/C80/C79</f>
        <v>1.133582573029525</v>
      </c>
      <c r="D83" s="10">
        <f t="shared" ref="D83:H83" si="100">D81/D80/D79</f>
        <v>1.149326775432713</v>
      </c>
      <c r="E83" s="10">
        <f t="shared" si="100"/>
        <v>1.1650709778359007</v>
      </c>
      <c r="F83" s="10">
        <f t="shared" si="100"/>
        <v>1.1808151802390887</v>
      </c>
      <c r="G83" s="10">
        <f t="shared" ref="G83" si="101">G81/G80/G79</f>
        <v>1.1871128612003639</v>
      </c>
      <c r="H83" s="10">
        <f t="shared" si="100"/>
        <v>1.1965593826422765</v>
      </c>
      <c r="I83" s="7"/>
      <c r="J83" s="7"/>
      <c r="K83" s="7"/>
      <c r="L83" s="7"/>
      <c r="M83" s="7"/>
      <c r="S83" s="10">
        <f t="shared" ref="S83:W83" si="102">S81/S80/S79</f>
        <v>1.1688495864126658</v>
      </c>
      <c r="T83" s="10">
        <f t="shared" si="102"/>
        <v>1.2494599027169877</v>
      </c>
      <c r="U83" s="10">
        <f t="shared" si="102"/>
        <v>1.3300702190213094</v>
      </c>
      <c r="V83" s="10">
        <f t="shared" si="102"/>
        <v>1.4106805353256313</v>
      </c>
      <c r="W83" s="10">
        <f t="shared" si="102"/>
        <v>1.450985693477792</v>
      </c>
    </row>
    <row r="84" spans="1:23" x14ac:dyDescent="0.35">
      <c r="A84" s="21" t="s">
        <v>8</v>
      </c>
      <c r="B84" s="11">
        <v>0.41858518208455398</v>
      </c>
      <c r="C84" s="11">
        <v>0.20946795140343499</v>
      </c>
      <c r="D84" s="11">
        <v>9.1340884179758899E-2</v>
      </c>
      <c r="E84" s="11">
        <v>4.0650406504064998E-2</v>
      </c>
      <c r="F84" s="11">
        <v>1.62715394503474E-2</v>
      </c>
      <c r="G84" s="11">
        <v>9.7909552672196896E-3</v>
      </c>
      <c r="H84" s="11">
        <v>5.6953446253032803E-3</v>
      </c>
      <c r="I84" s="7"/>
      <c r="J84" s="7"/>
      <c r="K84" s="7"/>
      <c r="L84" s="7"/>
      <c r="M84" s="7"/>
      <c r="S84" s="11">
        <v>0.2209660799913285</v>
      </c>
      <c r="T84" s="11">
        <v>9.4016631692970504E-2</v>
      </c>
      <c r="U84" s="11">
        <v>3.1085375056666344E-2</v>
      </c>
      <c r="V84" s="11">
        <v>8.1631703790978061E-3</v>
      </c>
      <c r="W84" s="11">
        <v>4.3135958942162973E-3</v>
      </c>
    </row>
    <row r="85" spans="1:23" x14ac:dyDescent="0.35">
      <c r="A85" s="21" t="s">
        <v>9</v>
      </c>
      <c r="B85" s="11">
        <v>0.60234407701967396</v>
      </c>
      <c r="C85" s="11">
        <v>0.35023041474654398</v>
      </c>
      <c r="D85" s="11">
        <v>0.17062477164779</v>
      </c>
      <c r="E85" s="11">
        <v>7.5365853658536597E-2</v>
      </c>
      <c r="F85" s="11">
        <v>2.95653871812812E-2</v>
      </c>
      <c r="G85" s="11"/>
      <c r="H85" s="11">
        <v>1.08154594434509E-2</v>
      </c>
      <c r="I85" s="7"/>
      <c r="J85" s="7"/>
      <c r="K85" s="7"/>
      <c r="L85" s="7"/>
      <c r="M85" s="7"/>
      <c r="S85" s="11">
        <v>0.30773443677478962</v>
      </c>
      <c r="T85" s="11">
        <v>0.13708058186369654</v>
      </c>
      <c r="U85" s="11">
        <v>5.4286556911291486E-2</v>
      </c>
      <c r="V85" s="11">
        <v>1.7269782437102265E-2</v>
      </c>
      <c r="W85" s="11">
        <v>9.9377398036564132E-3</v>
      </c>
    </row>
    <row r="86" spans="1:23" x14ac:dyDescent="0.35">
      <c r="A86" s="17"/>
      <c r="B86" s="7"/>
      <c r="C86" s="7"/>
      <c r="D86" s="7"/>
      <c r="E86" s="7"/>
      <c r="F86" s="7"/>
      <c r="G86" s="7"/>
      <c r="H86" s="7"/>
      <c r="I86" s="7"/>
      <c r="J86" s="7"/>
      <c r="L86" s="7"/>
      <c r="M86" s="7"/>
    </row>
    <row r="87" spans="1:23" x14ac:dyDescent="0.35">
      <c r="A87" s="17"/>
      <c r="B87" s="7"/>
      <c r="C87" s="7"/>
      <c r="D87" s="7"/>
      <c r="E87" s="7"/>
      <c r="F87" s="7"/>
      <c r="G87" s="7"/>
      <c r="H87" s="7"/>
      <c r="I87" s="7"/>
      <c r="J87" s="7"/>
      <c r="L87" s="7"/>
      <c r="M87" s="7"/>
    </row>
    <row r="88" spans="1:23" x14ac:dyDescent="0.35">
      <c r="A88" s="16" t="s">
        <v>2</v>
      </c>
      <c r="B88" s="6">
        <v>4.4999999999999998E-2</v>
      </c>
      <c r="C88" s="6">
        <v>4.4999999999999998E-2</v>
      </c>
      <c r="D88" s="6">
        <v>4.4999999999999998E-2</v>
      </c>
      <c r="E88" s="6">
        <v>4.4999999999999998E-2</v>
      </c>
      <c r="F88" s="6">
        <v>4.4999999999999998E-2</v>
      </c>
      <c r="G88" s="6">
        <v>4.4999999999999998E-2</v>
      </c>
      <c r="H88" s="6">
        <v>4.4999999999999998E-2</v>
      </c>
      <c r="I88" s="6">
        <v>4.4999999999999998E-2</v>
      </c>
      <c r="K88" s="7"/>
      <c r="L88" s="7"/>
      <c r="S88" s="6">
        <v>4.4999999999999998E-2</v>
      </c>
      <c r="T88" s="6">
        <v>4.4999999999999998E-2</v>
      </c>
      <c r="U88" s="6">
        <v>4.4999999999999998E-2</v>
      </c>
      <c r="V88" s="6">
        <v>4.4999999999999998E-2</v>
      </c>
      <c r="W88" s="6">
        <v>4.4999999999999998E-2</v>
      </c>
    </row>
    <row r="89" spans="1:23" x14ac:dyDescent="0.35">
      <c r="A89" s="16" t="s">
        <v>3</v>
      </c>
      <c r="B89" s="8">
        <f>-B88*LOG(B88,2)-(1-B88)*LOG((1-B88),2)</f>
        <v>0.26476503393568068</v>
      </c>
      <c r="C89" s="8">
        <f>-C88*LOG(C88,2)-(1-C88)*LOG((1-C88),2)</f>
        <v>0.26476503393568068</v>
      </c>
      <c r="D89" s="8">
        <f t="shared" ref="D89" si="103">-D88*LOG(D88,2)-(1-D88)*LOG((1-D88),2)</f>
        <v>0.26476503393568068</v>
      </c>
      <c r="E89" s="8">
        <f>-E88*LOG(E88,2)-(1-E88)*LOG((1-E88),2)</f>
        <v>0.26476503393568068</v>
      </c>
      <c r="F89" s="8">
        <f>-F88*LOG(F88,2)-(1-F88)*LOG((1-F88),2)</f>
        <v>0.26476503393568068</v>
      </c>
      <c r="G89" s="8">
        <f t="shared" ref="G89:I89" si="104">-G88*LOG(G88,2)-(1-G88)*LOG((1-G88),2)</f>
        <v>0.26476503393568068</v>
      </c>
      <c r="H89" s="8">
        <f t="shared" si="104"/>
        <v>0.26476503393568068</v>
      </c>
      <c r="I89" s="8">
        <f t="shared" si="104"/>
        <v>0.26476503393568068</v>
      </c>
      <c r="K89" s="7"/>
      <c r="L89" s="7"/>
      <c r="S89" s="8">
        <f t="shared" ref="S89:W89" si="105">-S88*LOG(S88,2)-(1-S88)*LOG((1-S88),2)</f>
        <v>0.26476503393568068</v>
      </c>
      <c r="T89" s="8">
        <f t="shared" si="105"/>
        <v>0.26476503393568068</v>
      </c>
      <c r="U89" s="8">
        <f t="shared" si="105"/>
        <v>0.26476503393568068</v>
      </c>
      <c r="V89" s="8">
        <f t="shared" si="105"/>
        <v>0.26476503393568068</v>
      </c>
      <c r="W89" s="8">
        <f t="shared" si="105"/>
        <v>0.26476503393568068</v>
      </c>
    </row>
    <row r="90" spans="1:23" x14ac:dyDescent="0.35">
      <c r="A90" s="16" t="s">
        <v>4</v>
      </c>
      <c r="B90" s="6">
        <v>65536</v>
      </c>
      <c r="C90" s="6">
        <v>65536</v>
      </c>
      <c r="D90" s="6">
        <v>65536</v>
      </c>
      <c r="E90" s="6">
        <v>65536</v>
      </c>
      <c r="F90" s="6">
        <v>65536</v>
      </c>
      <c r="G90" s="6">
        <v>65536</v>
      </c>
      <c r="H90" s="6">
        <v>65536</v>
      </c>
      <c r="I90" s="6">
        <v>65536</v>
      </c>
      <c r="K90" s="7"/>
      <c r="L90" s="7"/>
      <c r="S90" s="6">
        <v>1024</v>
      </c>
      <c r="T90" s="6">
        <v>1024</v>
      </c>
      <c r="U90" s="6">
        <v>1024</v>
      </c>
      <c r="V90" s="6">
        <v>1024</v>
      </c>
      <c r="W90" s="6">
        <v>1024</v>
      </c>
    </row>
    <row r="91" spans="1:23" x14ac:dyDescent="0.35">
      <c r="A91" s="18" t="s">
        <v>5</v>
      </c>
      <c r="B91" s="9">
        <v>19200</v>
      </c>
      <c r="C91" s="9">
        <v>19400</v>
      </c>
      <c r="D91" s="9">
        <v>19600</v>
      </c>
      <c r="E91" s="9">
        <v>19800</v>
      </c>
      <c r="F91" s="9">
        <v>20000</v>
      </c>
      <c r="G91" s="9">
        <v>20200</v>
      </c>
      <c r="H91" s="9">
        <v>20400</v>
      </c>
      <c r="I91" s="9">
        <v>20600</v>
      </c>
      <c r="K91" s="7"/>
      <c r="L91" s="7"/>
      <c r="S91" s="9">
        <v>300</v>
      </c>
      <c r="T91" s="9">
        <v>325</v>
      </c>
      <c r="U91" s="9">
        <v>350</v>
      </c>
      <c r="V91" s="9">
        <v>375</v>
      </c>
      <c r="W91" s="9">
        <v>385</v>
      </c>
    </row>
    <row r="92" spans="1:23" x14ac:dyDescent="0.35">
      <c r="A92" s="18" t="s">
        <v>6</v>
      </c>
      <c r="B92" s="10">
        <f>(B90-B91)/B90</f>
        <v>0.70703125</v>
      </c>
      <c r="C92" s="10">
        <f t="shared" ref="C92:D92" si="106">(C90-C91)/C90</f>
        <v>0.7039794921875</v>
      </c>
      <c r="D92" s="10">
        <f t="shared" si="106"/>
        <v>0.700927734375</v>
      </c>
      <c r="E92" s="10">
        <f>(E90-E91)/E90</f>
        <v>0.6978759765625</v>
      </c>
      <c r="F92" s="10">
        <f t="shared" ref="F92:I92" si="107">(F90-F91)/F90</f>
        <v>0.69482421875</v>
      </c>
      <c r="G92" s="10">
        <f t="shared" si="107"/>
        <v>0.6917724609375</v>
      </c>
      <c r="H92" s="10">
        <f t="shared" si="107"/>
        <v>0.688720703125</v>
      </c>
      <c r="I92" s="10">
        <f t="shared" si="107"/>
        <v>0.6856689453125</v>
      </c>
      <c r="K92" s="7"/>
      <c r="L92" s="7"/>
      <c r="S92" s="10">
        <f t="shared" ref="S92:W92" si="108">(S90-S91)/S90</f>
        <v>0.70703125</v>
      </c>
      <c r="T92" s="10">
        <f t="shared" si="108"/>
        <v>0.6826171875</v>
      </c>
      <c r="U92" s="10">
        <f t="shared" si="108"/>
        <v>0.658203125</v>
      </c>
      <c r="V92" s="10">
        <f t="shared" si="108"/>
        <v>0.6337890625</v>
      </c>
      <c r="W92" s="10">
        <f t="shared" si="108"/>
        <v>0.6240234375</v>
      </c>
    </row>
    <row r="93" spans="1:23" x14ac:dyDescent="0.35">
      <c r="A93" s="18" t="s">
        <v>7</v>
      </c>
      <c r="B93" s="10">
        <f>B91/B90/B89</f>
        <v>1.1065235678785699</v>
      </c>
      <c r="C93" s="10">
        <f>C91/C90/C89</f>
        <v>1.1180498550439715</v>
      </c>
      <c r="D93" s="10">
        <f t="shared" ref="D93" si="109">D91/D90/D89</f>
        <v>1.1295761422093733</v>
      </c>
      <c r="E93" s="10">
        <f>E91/E90/E89</f>
        <v>1.1411024293747751</v>
      </c>
      <c r="F93" s="10">
        <f>F91/F90/F89</f>
        <v>1.152628716540177</v>
      </c>
      <c r="G93" s="10">
        <f t="shared" ref="G93:I93" si="110">G91/G90/G89</f>
        <v>1.1641550037055786</v>
      </c>
      <c r="H93" s="10">
        <f t="shared" si="110"/>
        <v>1.1756812908709804</v>
      </c>
      <c r="I93" s="10">
        <f t="shared" si="110"/>
        <v>1.1872075780363822</v>
      </c>
      <c r="K93" s="7"/>
      <c r="L93" s="7"/>
      <c r="S93" s="10">
        <f t="shared" ref="S93:W93" si="111">S91/S90/S89</f>
        <v>1.1065235678785699</v>
      </c>
      <c r="T93" s="10">
        <f t="shared" si="111"/>
        <v>1.198733865201784</v>
      </c>
      <c r="U93" s="10">
        <f t="shared" si="111"/>
        <v>1.290944162524998</v>
      </c>
      <c r="V93" s="10">
        <f t="shared" si="111"/>
        <v>1.3831544598482122</v>
      </c>
      <c r="W93" s="10">
        <f t="shared" si="111"/>
        <v>1.4200385787774978</v>
      </c>
    </row>
    <row r="94" spans="1:23" x14ac:dyDescent="0.35">
      <c r="A94" s="21" t="s">
        <v>8</v>
      </c>
      <c r="B94" s="11">
        <v>0.49908282773116674</v>
      </c>
      <c r="C94" s="11">
        <v>0.3268618270269949</v>
      </c>
      <c r="D94" s="11">
        <v>0.19018916595216601</v>
      </c>
      <c r="E94" s="11">
        <v>0.10283315528850076</v>
      </c>
      <c r="F94" s="11">
        <v>4.9005026280118345E-2</v>
      </c>
      <c r="G94" s="11">
        <v>2.3982913285623828E-2</v>
      </c>
      <c r="H94" s="11">
        <v>1.1809787516354274E-2</v>
      </c>
      <c r="I94" s="11">
        <v>4.8732041300420387E-3</v>
      </c>
      <c r="K94" s="7"/>
      <c r="L94" s="7"/>
      <c r="S94" s="11">
        <v>0.35896054954372542</v>
      </c>
      <c r="T94" s="11">
        <v>0.15075367219682695</v>
      </c>
      <c r="U94" s="11">
        <v>4.2362862421954348E-2</v>
      </c>
      <c r="V94" s="23">
        <v>9.9400421139359089E-3</v>
      </c>
      <c r="W94" s="11">
        <v>4.7357558268908998E-3</v>
      </c>
    </row>
    <row r="95" spans="1:23" x14ac:dyDescent="0.35">
      <c r="A95" s="21" t="s">
        <v>9</v>
      </c>
      <c r="B95" s="11">
        <v>0.67328502338633089</v>
      </c>
      <c r="C95" s="11">
        <v>0.47878602172417561</v>
      </c>
      <c r="D95" s="11">
        <v>0.31843201362579532</v>
      </c>
      <c r="E95" s="11">
        <v>0.18381972888131484</v>
      </c>
      <c r="F95" s="11">
        <v>9.3356563695589243E-2</v>
      </c>
      <c r="G95" s="11">
        <v>4.7816380858373683E-2</v>
      </c>
      <c r="H95" s="11">
        <v>2.4223092203046363E-2</v>
      </c>
      <c r="I95" s="11">
        <v>1.0464994229821544E-2</v>
      </c>
      <c r="K95" s="7"/>
      <c r="L95" s="7"/>
      <c r="S95" s="11">
        <v>0.46202570923058284</v>
      </c>
      <c r="T95" s="11">
        <v>0.21396254334445933</v>
      </c>
      <c r="U95" s="11">
        <v>7.2565580713866415E-2</v>
      </c>
      <c r="V95" s="23">
        <v>1.8841884305384724E-2</v>
      </c>
      <c r="W95" s="11">
        <v>1.0209624601125348E-2</v>
      </c>
    </row>
    <row r="96" spans="1:23" x14ac:dyDescent="0.35">
      <c r="A96"/>
    </row>
    <row r="97" spans="1:23" x14ac:dyDescent="0.35">
      <c r="A97"/>
    </row>
    <row r="98" spans="1:23" x14ac:dyDescent="0.35">
      <c r="A98" s="16" t="s">
        <v>2</v>
      </c>
      <c r="B98" s="6">
        <v>0.05</v>
      </c>
      <c r="C98" s="6">
        <v>0.05</v>
      </c>
      <c r="D98" s="6">
        <v>0.05</v>
      </c>
      <c r="E98" s="6">
        <v>0.05</v>
      </c>
      <c r="F98" s="6">
        <v>0.05</v>
      </c>
      <c r="G98" s="6">
        <v>0.05</v>
      </c>
      <c r="H98" s="6">
        <v>0.05</v>
      </c>
      <c r="I98" s="6">
        <v>0.05</v>
      </c>
      <c r="J98" s="7"/>
      <c r="S98" s="6">
        <v>0.05</v>
      </c>
      <c r="T98" s="6">
        <v>0.05</v>
      </c>
      <c r="U98" s="6">
        <v>0.05</v>
      </c>
      <c r="V98" s="6">
        <v>0.05</v>
      </c>
      <c r="W98" s="6">
        <v>0.05</v>
      </c>
    </row>
    <row r="99" spans="1:23" x14ac:dyDescent="0.35">
      <c r="A99" s="16" t="s">
        <v>3</v>
      </c>
      <c r="B99" s="8">
        <f>-B98*LOG(B98,2)-(1-B98)*LOG((1-B98),2)</f>
        <v>0.28639695711595625</v>
      </c>
      <c r="C99" s="8">
        <f t="shared" ref="C99:H99" si="112">-C98*LOG(C98,2)-(1-C98)*LOG((1-C98),2)</f>
        <v>0.28639695711595625</v>
      </c>
      <c r="D99" s="8">
        <f t="shared" si="112"/>
        <v>0.28639695711595625</v>
      </c>
      <c r="E99" s="8">
        <f t="shared" si="112"/>
        <v>0.28639695711595625</v>
      </c>
      <c r="F99" s="8">
        <f t="shared" si="112"/>
        <v>0.28639695711595625</v>
      </c>
      <c r="G99" s="8">
        <f t="shared" ref="G99" si="113">-G98*LOG(G98,2)-(1-G98)*LOG((1-G98),2)</f>
        <v>0.28639695711595625</v>
      </c>
      <c r="H99" s="8">
        <f t="shared" si="112"/>
        <v>0.28639695711595625</v>
      </c>
      <c r="I99" s="8">
        <f t="shared" ref="I99" si="114">-I98*LOG(I98,2)-(1-I98)*LOG((1-I98),2)</f>
        <v>0.28639695711595625</v>
      </c>
      <c r="J99" s="7"/>
      <c r="S99" s="8">
        <f t="shared" ref="S99:W99" si="115">-S98*LOG(S98,2)-(1-S98)*LOG((1-S98),2)</f>
        <v>0.28639695711595625</v>
      </c>
      <c r="T99" s="8">
        <f t="shared" si="115"/>
        <v>0.28639695711595625</v>
      </c>
      <c r="U99" s="8">
        <f t="shared" si="115"/>
        <v>0.28639695711595625</v>
      </c>
      <c r="V99" s="8">
        <f t="shared" si="115"/>
        <v>0.28639695711595625</v>
      </c>
      <c r="W99" s="8">
        <f t="shared" si="115"/>
        <v>0.28639695711595625</v>
      </c>
    </row>
    <row r="100" spans="1:23" x14ac:dyDescent="0.35">
      <c r="A100" s="16" t="s">
        <v>12</v>
      </c>
      <c r="B100" s="6">
        <v>65536</v>
      </c>
      <c r="C100" s="6">
        <v>65536</v>
      </c>
      <c r="D100" s="6">
        <v>65536</v>
      </c>
      <c r="E100" s="6">
        <v>65536</v>
      </c>
      <c r="F100" s="6">
        <v>65536</v>
      </c>
      <c r="G100" s="6">
        <v>65536</v>
      </c>
      <c r="H100" s="6">
        <v>65536</v>
      </c>
      <c r="I100" s="6">
        <v>65536</v>
      </c>
      <c r="J100" s="7"/>
      <c r="S100" s="6">
        <v>1024</v>
      </c>
      <c r="T100" s="6">
        <v>1024</v>
      </c>
      <c r="U100" s="6">
        <v>1024</v>
      </c>
      <c r="V100" s="6">
        <v>1024</v>
      </c>
      <c r="W100" s="6">
        <v>1024</v>
      </c>
    </row>
    <row r="101" spans="1:23" x14ac:dyDescent="0.35">
      <c r="A101" s="18" t="s">
        <v>5</v>
      </c>
      <c r="B101" s="9">
        <v>20750</v>
      </c>
      <c r="C101" s="9">
        <v>21000</v>
      </c>
      <c r="D101" s="9">
        <v>21250</v>
      </c>
      <c r="E101" s="9">
        <v>21500</v>
      </c>
      <c r="F101" s="9">
        <v>21750</v>
      </c>
      <c r="G101" s="9">
        <v>21900</v>
      </c>
      <c r="H101" s="9">
        <v>22000</v>
      </c>
      <c r="I101" s="9">
        <v>22100</v>
      </c>
      <c r="J101" s="7"/>
      <c r="S101" s="9">
        <v>320</v>
      </c>
      <c r="T101" s="9">
        <v>345</v>
      </c>
      <c r="U101" s="9">
        <v>370</v>
      </c>
      <c r="V101" s="9">
        <v>395</v>
      </c>
      <c r="W101" s="9">
        <v>410</v>
      </c>
    </row>
    <row r="102" spans="1:23" x14ac:dyDescent="0.35">
      <c r="A102" s="18" t="s">
        <v>6</v>
      </c>
      <c r="B102" s="10">
        <f>(B100-B101)/B100</f>
        <v>0.683380126953125</v>
      </c>
      <c r="C102" s="10">
        <f>(C100-C101)/C100</f>
        <v>0.6795654296875</v>
      </c>
      <c r="D102" s="10">
        <f t="shared" ref="D102:H102" si="116">(D100-D101)/D100</f>
        <v>0.675750732421875</v>
      </c>
      <c r="E102" s="10">
        <f t="shared" si="116"/>
        <v>0.67193603515625</v>
      </c>
      <c r="F102" s="10">
        <f t="shared" si="116"/>
        <v>0.668121337890625</v>
      </c>
      <c r="G102" s="10">
        <f t="shared" ref="G102" si="117">(G100-G101)/G100</f>
        <v>0.66583251953125</v>
      </c>
      <c r="H102" s="10">
        <f t="shared" si="116"/>
        <v>0.664306640625</v>
      </c>
      <c r="I102" s="10">
        <f t="shared" ref="I102" si="118">(I100-I101)/I100</f>
        <v>0.66278076171875</v>
      </c>
      <c r="J102" s="7"/>
      <c r="S102" s="10">
        <f t="shared" ref="S102:W102" si="119">(S100-S101)/S100</f>
        <v>0.6875</v>
      </c>
      <c r="T102" s="10">
        <f t="shared" si="119"/>
        <v>0.6630859375</v>
      </c>
      <c r="U102" s="10">
        <f t="shared" si="119"/>
        <v>0.638671875</v>
      </c>
      <c r="V102" s="10">
        <f t="shared" si="119"/>
        <v>0.6142578125</v>
      </c>
      <c r="W102" s="10">
        <f t="shared" si="119"/>
        <v>0.599609375</v>
      </c>
    </row>
    <row r="103" spans="1:23" x14ac:dyDescent="0.35">
      <c r="A103" s="18" t="s">
        <v>7</v>
      </c>
      <c r="B103" s="10">
        <f>B101/B100/B99</f>
        <v>1.1055280622925128</v>
      </c>
      <c r="C103" s="10">
        <f>C101/C100/C99</f>
        <v>1.1188476775008562</v>
      </c>
      <c r="D103" s="10">
        <f t="shared" ref="D103:H103" si="120">D101/D100/D99</f>
        <v>1.1321672927091999</v>
      </c>
      <c r="E103" s="10">
        <f t="shared" si="120"/>
        <v>1.1454869079175434</v>
      </c>
      <c r="F103" s="10">
        <f t="shared" si="120"/>
        <v>1.1588065231258868</v>
      </c>
      <c r="G103" s="10">
        <f t="shared" ref="G103" si="121">G101/G100/G99</f>
        <v>1.166798292250893</v>
      </c>
      <c r="H103" s="10">
        <f t="shared" si="120"/>
        <v>1.1721261383342305</v>
      </c>
      <c r="I103" s="10">
        <f t="shared" ref="I103" si="122">I101/I100/I99</f>
        <v>1.1774539844175678</v>
      </c>
      <c r="J103" s="7"/>
      <c r="S103" s="10">
        <f t="shared" ref="S103:W103" si="123">S101/S100/S99</f>
        <v>1.0911428778675019</v>
      </c>
      <c r="T103" s="10">
        <f t="shared" si="123"/>
        <v>1.1763884152009003</v>
      </c>
      <c r="U103" s="10">
        <f t="shared" si="123"/>
        <v>1.261633952534299</v>
      </c>
      <c r="V103" s="10">
        <f t="shared" si="123"/>
        <v>1.3468794898676975</v>
      </c>
      <c r="W103" s="10">
        <f t="shared" si="123"/>
        <v>1.3980268122677366</v>
      </c>
    </row>
    <row r="104" spans="1:23" x14ac:dyDescent="0.35">
      <c r="A104" s="21" t="s">
        <v>8</v>
      </c>
      <c r="B104" s="11">
        <v>0.43994720633523998</v>
      </c>
      <c r="C104" s="11">
        <v>0.24260067928190199</v>
      </c>
      <c r="D104" s="11">
        <v>0.115942028985507</v>
      </c>
      <c r="E104" s="11">
        <v>5.3427365496607399E-2</v>
      </c>
      <c r="F104" s="11">
        <v>2.00746778014213E-2</v>
      </c>
      <c r="G104" s="11">
        <v>1.173283074542367E-2</v>
      </c>
      <c r="H104" s="11">
        <v>7.8276048311976994E-3</v>
      </c>
      <c r="I104" s="11"/>
      <c r="J104" s="7"/>
      <c r="S104" s="11">
        <v>0.39825398416413599</v>
      </c>
      <c r="T104" s="11">
        <v>0.18907936376858858</v>
      </c>
      <c r="U104" s="11">
        <v>5.3623701937657142E-2</v>
      </c>
      <c r="V104" s="11">
        <v>1.2626743643424813E-2</v>
      </c>
      <c r="W104" s="11">
        <v>4.1055090128019811E-3</v>
      </c>
    </row>
    <row r="105" spans="1:23" x14ac:dyDescent="0.35">
      <c r="A105" s="21" t="s">
        <v>9</v>
      </c>
      <c r="B105" s="11">
        <v>0.61108666959964797</v>
      </c>
      <c r="C105" s="11">
        <v>0.36851043182920901</v>
      </c>
      <c r="D105" s="11">
        <v>0.20718840579710099</v>
      </c>
      <c r="E105" s="11">
        <v>9.8199497782764295E-2</v>
      </c>
      <c r="F105" s="11">
        <v>4.1474284337736401E-2</v>
      </c>
      <c r="G105" s="11"/>
      <c r="H105" s="11">
        <v>1.62892456537224E-2</v>
      </c>
      <c r="I105" s="11">
        <v>1.0725478426603711E-2</v>
      </c>
      <c r="J105" s="7"/>
      <c r="S105" s="11">
        <v>0.49040687941876449</v>
      </c>
      <c r="T105" s="11">
        <v>0.2580641996357797</v>
      </c>
      <c r="U105" s="11">
        <v>8.5247532498836626E-2</v>
      </c>
      <c r="V105" s="11">
        <v>2.561994917928756E-2</v>
      </c>
      <c r="W105" s="11">
        <v>9.1371620680537127E-3</v>
      </c>
    </row>
    <row r="106" spans="1:23" x14ac:dyDescent="0.35">
      <c r="A106" s="17"/>
      <c r="B106" s="7"/>
      <c r="C106" s="7"/>
      <c r="D106" s="7"/>
      <c r="E106" s="7"/>
      <c r="F106" s="7"/>
      <c r="G106" s="7"/>
      <c r="H106" s="7"/>
      <c r="I106" s="7"/>
      <c r="J106" s="7"/>
    </row>
    <row r="107" spans="1:23" x14ac:dyDescent="0.35">
      <c r="A107" s="17"/>
      <c r="B107" s="7"/>
      <c r="C107" s="7"/>
      <c r="D107" s="7"/>
      <c r="E107" s="7"/>
      <c r="F107" s="7"/>
      <c r="G107" s="7"/>
      <c r="H107" s="7"/>
      <c r="I107" s="7"/>
      <c r="J107" s="7"/>
    </row>
    <row r="108" spans="1:23" ht="14.6" thickBot="1" x14ac:dyDescent="0.4">
      <c r="A108" s="16" t="s">
        <v>2</v>
      </c>
      <c r="B108" s="6">
        <v>0.06</v>
      </c>
      <c r="C108" s="6">
        <v>0.06</v>
      </c>
      <c r="D108" s="6">
        <v>0.06</v>
      </c>
      <c r="E108" s="6">
        <v>0.06</v>
      </c>
      <c r="F108" s="6">
        <v>0.06</v>
      </c>
      <c r="G108" s="6">
        <v>0.06</v>
      </c>
      <c r="H108" s="7"/>
      <c r="I108" s="7"/>
    </row>
    <row r="109" spans="1:23" ht="23.6" thickBot="1" x14ac:dyDescent="0.4">
      <c r="A109" s="16" t="s">
        <v>3</v>
      </c>
      <c r="B109" s="8">
        <f>-B108*LOG(B108,2)-(1-B108)*LOG((1-B108),2)</f>
        <v>0.32744491915447627</v>
      </c>
      <c r="C109" s="8">
        <f t="shared" ref="C109:G109" si="124">-C108*LOG(C108,2)-(1-C108)*LOG((1-C108),2)</f>
        <v>0.32744491915447627</v>
      </c>
      <c r="D109" s="8">
        <f t="shared" si="124"/>
        <v>0.32744491915447627</v>
      </c>
      <c r="E109" s="8">
        <f t="shared" si="124"/>
        <v>0.32744491915447627</v>
      </c>
      <c r="F109" s="8">
        <f t="shared" si="124"/>
        <v>0.32744491915447627</v>
      </c>
      <c r="G109" s="8">
        <f t="shared" si="124"/>
        <v>0.32744491915447627</v>
      </c>
      <c r="H109" s="7"/>
      <c r="I109" s="7"/>
      <c r="J109" s="26"/>
      <c r="K109" s="27" t="s">
        <v>12</v>
      </c>
      <c r="L109" s="28" t="s">
        <v>2</v>
      </c>
      <c r="M109" s="29" t="s">
        <v>6</v>
      </c>
      <c r="N109" s="30" t="s">
        <v>208</v>
      </c>
      <c r="O109" s="30" t="s">
        <v>209</v>
      </c>
    </row>
    <row r="110" spans="1:23" ht="14.6" thickBot="1" x14ac:dyDescent="0.4">
      <c r="A110" s="16" t="s">
        <v>12</v>
      </c>
      <c r="B110" s="6">
        <v>65536</v>
      </c>
      <c r="C110" s="6">
        <v>65536</v>
      </c>
      <c r="D110" s="6">
        <v>65536</v>
      </c>
      <c r="E110" s="6">
        <v>65536</v>
      </c>
      <c r="F110" s="6">
        <v>65536</v>
      </c>
      <c r="G110" s="6">
        <v>65536</v>
      </c>
      <c r="H110" s="7"/>
      <c r="I110" s="7"/>
      <c r="J110" s="31" t="s">
        <v>210</v>
      </c>
      <c r="K110" s="41">
        <v>65536</v>
      </c>
      <c r="L110" s="38">
        <v>1.315E-2</v>
      </c>
      <c r="M110" s="36">
        <v>0.89400000000000002</v>
      </c>
      <c r="N110" s="32">
        <v>0.19059999999999999</v>
      </c>
      <c r="O110" s="32"/>
    </row>
    <row r="111" spans="1:23" ht="14.6" thickBot="1" x14ac:dyDescent="0.4">
      <c r="A111" s="18" t="s">
        <v>5</v>
      </c>
      <c r="B111" s="9">
        <v>23500</v>
      </c>
      <c r="C111" s="9">
        <v>23750</v>
      </c>
      <c r="D111" s="9">
        <v>24000</v>
      </c>
      <c r="E111" s="9">
        <v>24250</v>
      </c>
      <c r="F111" s="9">
        <v>24500</v>
      </c>
      <c r="G111" s="9">
        <v>24750</v>
      </c>
      <c r="H111" s="7"/>
      <c r="I111" s="7"/>
      <c r="J111" s="31" t="s">
        <v>211</v>
      </c>
      <c r="K111" s="42"/>
      <c r="L111" s="40"/>
      <c r="M111" s="37"/>
      <c r="N111" s="32">
        <v>0.129</v>
      </c>
      <c r="O111" s="32"/>
    </row>
    <row r="112" spans="1:23" ht="14.6" thickBot="1" x14ac:dyDescent="0.4">
      <c r="A112" s="18" t="s">
        <v>6</v>
      </c>
      <c r="B112" s="10">
        <f>(B110-B111)/B110</f>
        <v>0.64141845703125</v>
      </c>
      <c r="C112" s="10">
        <f>(C110-C111)/C110</f>
        <v>0.637603759765625</v>
      </c>
      <c r="D112" s="10">
        <f t="shared" ref="D112:G112" si="125">(D110-D111)/D110</f>
        <v>0.6337890625</v>
      </c>
      <c r="E112" s="10">
        <f t="shared" si="125"/>
        <v>0.629974365234375</v>
      </c>
      <c r="F112" s="10">
        <f t="shared" si="125"/>
        <v>0.62615966796875</v>
      </c>
      <c r="G112" s="10">
        <f t="shared" si="125"/>
        <v>0.622344970703125</v>
      </c>
      <c r="H112" s="7"/>
      <c r="I112" s="7"/>
      <c r="J112" s="31" t="s">
        <v>210</v>
      </c>
      <c r="K112" s="33">
        <v>65536</v>
      </c>
      <c r="L112" s="32">
        <v>1.315E-2</v>
      </c>
      <c r="M112" s="34">
        <v>0.89400000000000002</v>
      </c>
      <c r="N112" s="32">
        <v>0.18099999999999999</v>
      </c>
      <c r="O112" s="32"/>
    </row>
    <row r="113" spans="1:15" ht="14.6" thickBot="1" x14ac:dyDescent="0.4">
      <c r="A113" s="18" t="s">
        <v>7</v>
      </c>
      <c r="B113" s="10">
        <f>B111/B110/B109</f>
        <v>1.0950896532298449</v>
      </c>
      <c r="C113" s="10">
        <f>C111/C110/C109</f>
        <v>1.106739543157822</v>
      </c>
      <c r="D113" s="10">
        <f t="shared" ref="D113:G113" si="126">D111/D110/D109</f>
        <v>1.1183894330857991</v>
      </c>
      <c r="E113" s="10">
        <f t="shared" si="126"/>
        <v>1.1300393230137762</v>
      </c>
      <c r="F113" s="10">
        <f t="shared" si="126"/>
        <v>1.1416892129417531</v>
      </c>
      <c r="G113" s="10">
        <f t="shared" si="126"/>
        <v>1.1533391028697302</v>
      </c>
      <c r="H113" s="7"/>
      <c r="I113" s="7"/>
      <c r="J113" s="31" t="s">
        <v>211</v>
      </c>
      <c r="K113" s="33"/>
      <c r="L113" s="32"/>
      <c r="M113" s="34"/>
      <c r="N113" s="32">
        <v>0.1186</v>
      </c>
      <c r="O113" s="32"/>
    </row>
    <row r="114" spans="1:15" ht="14.6" thickBot="1" x14ac:dyDescent="0.4">
      <c r="A114" s="21" t="s">
        <v>8</v>
      </c>
      <c r="B114" s="11">
        <v>0.48426150121065398</v>
      </c>
      <c r="C114" s="11">
        <v>0.28943560057887102</v>
      </c>
      <c r="D114" s="11">
        <v>0.143636885952313</v>
      </c>
      <c r="E114" s="11">
        <v>6.51890482398957E-2</v>
      </c>
      <c r="F114" s="11">
        <v>2.5266562231542802E-2</v>
      </c>
      <c r="G114" s="11">
        <v>1.0478226245861101E-2</v>
      </c>
      <c r="H114" s="7"/>
      <c r="I114" s="7"/>
      <c r="J114" s="31" t="s">
        <v>210</v>
      </c>
      <c r="K114" s="33">
        <v>65536</v>
      </c>
      <c r="L114" s="32">
        <v>1.315E-2</v>
      </c>
      <c r="M114" s="34">
        <v>0.89090000000000003</v>
      </c>
      <c r="N114" s="32">
        <v>0.1394</v>
      </c>
      <c r="O114" s="32" t="s">
        <v>212</v>
      </c>
    </row>
    <row r="115" spans="1:15" ht="14.6" thickBot="1" x14ac:dyDescent="0.4">
      <c r="A115" s="21" t="s">
        <v>9</v>
      </c>
      <c r="B115" s="11">
        <v>0.65811138014527804</v>
      </c>
      <c r="C115" s="11">
        <v>0.44920405209840802</v>
      </c>
      <c r="D115" s="11">
        <v>0.258259120942258</v>
      </c>
      <c r="E115" s="11">
        <v>0.122620599739244</v>
      </c>
      <c r="F115" s="11">
        <v>5.1341654454494901E-2</v>
      </c>
      <c r="G115" s="11">
        <v>2.2706316274781001E-2</v>
      </c>
      <c r="H115" s="7"/>
      <c r="I115" s="7"/>
      <c r="J115" s="31" t="s">
        <v>211</v>
      </c>
      <c r="K115" s="33"/>
      <c r="L115" s="32"/>
      <c r="M115" s="34"/>
      <c r="N115" s="32">
        <v>6.5299999999999997E-2</v>
      </c>
      <c r="O115" s="32" t="s">
        <v>213</v>
      </c>
    </row>
    <row r="116" spans="1:15" ht="14.6" thickBot="1" x14ac:dyDescent="0.4">
      <c r="A116" s="17"/>
      <c r="B116" s="7"/>
      <c r="C116" s="7"/>
      <c r="D116" s="7"/>
      <c r="E116" s="7"/>
      <c r="F116" s="7"/>
      <c r="G116" s="7"/>
      <c r="H116" s="7"/>
      <c r="I116" s="7"/>
      <c r="J116" s="31" t="s">
        <v>210</v>
      </c>
      <c r="K116" s="33">
        <v>65536</v>
      </c>
      <c r="L116" s="32">
        <v>1.315E-2</v>
      </c>
      <c r="M116" s="34">
        <v>0.88939999999999997</v>
      </c>
      <c r="N116" s="32">
        <v>7.7100000000000002E-2</v>
      </c>
      <c r="O116" s="32"/>
    </row>
    <row r="117" spans="1:15" ht="14.6" thickBot="1" x14ac:dyDescent="0.4">
      <c r="A117" s="17"/>
      <c r="B117" s="7"/>
      <c r="C117" s="7"/>
      <c r="D117" s="7"/>
      <c r="E117" s="7"/>
      <c r="F117" s="7"/>
      <c r="G117" s="7"/>
      <c r="H117" s="7"/>
      <c r="I117" s="7"/>
      <c r="J117" s="31" t="s">
        <v>211</v>
      </c>
      <c r="K117" s="33"/>
      <c r="L117" s="32"/>
      <c r="M117" s="34"/>
      <c r="N117" s="32">
        <v>4.7399999999999998E-2</v>
      </c>
      <c r="O117" s="32"/>
    </row>
    <row r="118" spans="1:15" ht="14.6" thickBot="1" x14ac:dyDescent="0.4">
      <c r="A118" s="17"/>
      <c r="B118" s="7"/>
      <c r="C118" s="7"/>
      <c r="D118" s="7"/>
      <c r="E118" s="7"/>
      <c r="F118" s="7"/>
      <c r="G118" s="7"/>
      <c r="H118" s="7"/>
      <c r="I118" s="7"/>
      <c r="J118" s="31" t="s">
        <v>210</v>
      </c>
      <c r="K118" s="33">
        <v>65536</v>
      </c>
      <c r="L118" s="32">
        <v>1.315E-2</v>
      </c>
      <c r="M118" s="34">
        <v>0.88780000000000003</v>
      </c>
      <c r="N118" s="32">
        <v>6.8199999999999997E-2</v>
      </c>
      <c r="O118" s="32"/>
    </row>
    <row r="119" spans="1:15" ht="14.6" thickBot="1" x14ac:dyDescent="0.4">
      <c r="A119" s="17"/>
      <c r="B119" s="7"/>
      <c r="C119" s="7"/>
      <c r="D119" s="7"/>
      <c r="E119" s="7"/>
      <c r="F119" s="7"/>
      <c r="G119" s="7"/>
      <c r="H119" s="7"/>
      <c r="I119" s="7"/>
      <c r="J119" s="31" t="s">
        <v>211</v>
      </c>
      <c r="K119" s="33"/>
      <c r="L119" s="32"/>
      <c r="M119" s="34"/>
      <c r="N119" s="32">
        <v>2.9700000000000001E-2</v>
      </c>
      <c r="O119" s="32"/>
    </row>
    <row r="120" spans="1:15" ht="14.6" thickBot="1" x14ac:dyDescent="0.4">
      <c r="A120" s="17"/>
      <c r="B120" s="7"/>
      <c r="C120" s="7"/>
      <c r="D120" s="7"/>
      <c r="E120" s="7"/>
      <c r="F120" s="7"/>
      <c r="G120" s="7"/>
      <c r="H120" s="7"/>
      <c r="I120" s="7"/>
      <c r="J120" s="7"/>
    </row>
    <row r="121" spans="1:15" ht="23.6" thickBot="1" x14ac:dyDescent="0.4">
      <c r="J121" s="26"/>
      <c r="K121" s="27" t="s">
        <v>12</v>
      </c>
      <c r="L121" s="28" t="s">
        <v>2</v>
      </c>
      <c r="M121" s="29" t="s">
        <v>236</v>
      </c>
      <c r="N121" s="30" t="s">
        <v>208</v>
      </c>
      <c r="O121" s="30" t="s">
        <v>209</v>
      </c>
    </row>
    <row r="122" spans="1:15" ht="14.6" thickBot="1" x14ac:dyDescent="0.4">
      <c r="J122" s="31" t="s">
        <v>210</v>
      </c>
      <c r="K122" s="38">
        <v>65536</v>
      </c>
      <c r="L122" s="38">
        <v>1.048E-2</v>
      </c>
      <c r="M122" s="36">
        <v>6950</v>
      </c>
      <c r="N122" s="32">
        <v>0.18099999999999999</v>
      </c>
      <c r="O122" s="32"/>
    </row>
    <row r="123" spans="1:15" ht="14.6" thickBot="1" x14ac:dyDescent="0.4">
      <c r="J123" s="31" t="s">
        <v>211</v>
      </c>
      <c r="K123" s="39"/>
      <c r="L123" s="39"/>
      <c r="M123" s="37"/>
      <c r="N123" s="32">
        <v>0.1187</v>
      </c>
      <c r="O123" s="32"/>
    </row>
    <row r="124" spans="1:15" ht="14.6" thickBot="1" x14ac:dyDescent="0.4">
      <c r="J124" s="31" t="s">
        <v>210</v>
      </c>
      <c r="K124" s="39"/>
      <c r="L124" s="39"/>
      <c r="M124" s="36">
        <v>7000</v>
      </c>
      <c r="N124" s="32">
        <v>0.16320000000000001</v>
      </c>
      <c r="O124" s="32"/>
    </row>
    <row r="125" spans="1:15" ht="14.6" thickBot="1" x14ac:dyDescent="0.4">
      <c r="J125" s="31" t="s">
        <v>211</v>
      </c>
      <c r="K125" s="39"/>
      <c r="L125" s="39"/>
      <c r="M125" s="37"/>
      <c r="N125" s="32">
        <v>9.5000000000000001E-2</v>
      </c>
      <c r="O125" s="32"/>
    </row>
    <row r="126" spans="1:15" ht="14.6" thickBot="1" x14ac:dyDescent="0.4">
      <c r="J126" s="31" t="s">
        <v>210</v>
      </c>
      <c r="K126" s="39"/>
      <c r="L126" s="39"/>
      <c r="M126" s="36">
        <v>7050</v>
      </c>
      <c r="N126" s="32">
        <v>0.15129999999999999</v>
      </c>
      <c r="O126" s="32"/>
    </row>
    <row r="127" spans="1:15" ht="14.6" thickBot="1" x14ac:dyDescent="0.4">
      <c r="J127" s="31" t="s">
        <v>211</v>
      </c>
      <c r="K127" s="39"/>
      <c r="L127" s="39"/>
      <c r="M127" s="37"/>
      <c r="N127" s="32">
        <v>8.3099999999999993E-2</v>
      </c>
      <c r="O127" s="32"/>
    </row>
    <row r="128" spans="1:15" ht="14.6" thickBot="1" x14ac:dyDescent="0.4">
      <c r="J128" s="31" t="s">
        <v>210</v>
      </c>
      <c r="K128" s="39"/>
      <c r="L128" s="39"/>
      <c r="M128" s="36">
        <v>7100</v>
      </c>
      <c r="N128" s="32">
        <v>0.1394</v>
      </c>
      <c r="O128" s="32"/>
    </row>
    <row r="129" spans="9:15" ht="14.6" thickBot="1" x14ac:dyDescent="0.4">
      <c r="J129" s="31" t="s">
        <v>211</v>
      </c>
      <c r="K129" s="39"/>
      <c r="L129" s="39"/>
      <c r="M129" s="37"/>
      <c r="N129" s="32">
        <v>6.5299999999999997E-2</v>
      </c>
      <c r="O129" s="32"/>
    </row>
    <row r="130" spans="9:15" ht="14.6" thickBot="1" x14ac:dyDescent="0.4">
      <c r="J130" s="31" t="s">
        <v>210</v>
      </c>
      <c r="K130" s="39"/>
      <c r="L130" s="39"/>
      <c r="M130" s="36">
        <v>7150</v>
      </c>
      <c r="N130" s="32"/>
      <c r="O130" s="32"/>
    </row>
    <row r="131" spans="9:15" ht="14.6" thickBot="1" x14ac:dyDescent="0.4">
      <c r="J131" s="31" t="s">
        <v>211</v>
      </c>
      <c r="K131" s="39"/>
      <c r="L131" s="39"/>
      <c r="M131" s="37"/>
      <c r="N131" s="32"/>
      <c r="O131" s="32"/>
    </row>
    <row r="132" spans="9:15" ht="14.6" thickBot="1" x14ac:dyDescent="0.4">
      <c r="J132" s="31" t="s">
        <v>210</v>
      </c>
      <c r="K132" s="39"/>
      <c r="L132" s="39"/>
      <c r="M132" s="36">
        <v>7200</v>
      </c>
      <c r="N132" s="32">
        <v>9.7900000000000001E-2</v>
      </c>
      <c r="O132" s="32"/>
    </row>
    <row r="133" spans="9:15" ht="14.6" thickBot="1" x14ac:dyDescent="0.4">
      <c r="J133" s="31" t="s">
        <v>211</v>
      </c>
      <c r="K133" s="39"/>
      <c r="L133" s="39"/>
      <c r="M133" s="37"/>
      <c r="N133" s="32">
        <v>5.04E-2</v>
      </c>
      <c r="O133" s="32"/>
    </row>
    <row r="134" spans="9:15" ht="14.6" thickBot="1" x14ac:dyDescent="0.4">
      <c r="J134" s="31" t="s">
        <v>210</v>
      </c>
      <c r="K134" s="39"/>
      <c r="L134" s="39"/>
      <c r="M134" s="36">
        <v>7250</v>
      </c>
      <c r="N134" s="32"/>
      <c r="O134" s="32"/>
    </row>
    <row r="135" spans="9:15" ht="14.6" thickBot="1" x14ac:dyDescent="0.4">
      <c r="J135" s="31" t="s">
        <v>211</v>
      </c>
      <c r="K135" s="39"/>
      <c r="L135" s="39"/>
      <c r="M135" s="37"/>
      <c r="N135" s="32"/>
      <c r="O135" s="32"/>
    </row>
    <row r="136" spans="9:15" ht="14.6" thickBot="1" x14ac:dyDescent="0.4">
      <c r="J136" s="31" t="s">
        <v>210</v>
      </c>
      <c r="K136" s="39"/>
      <c r="L136" s="39"/>
      <c r="M136" s="36">
        <v>7300</v>
      </c>
      <c r="N136" s="32">
        <v>7.7200000000000005E-2</v>
      </c>
      <c r="O136" s="32"/>
    </row>
    <row r="137" spans="9:15" ht="14.6" thickBot="1" x14ac:dyDescent="0.4">
      <c r="J137" s="31" t="s">
        <v>211</v>
      </c>
      <c r="K137" s="39"/>
      <c r="L137" s="39"/>
      <c r="M137" s="37"/>
      <c r="N137" s="32">
        <v>4.1500000000000002E-2</v>
      </c>
      <c r="O137" s="32"/>
    </row>
    <row r="138" spans="9:15" ht="14.6" thickBot="1" x14ac:dyDescent="0.4">
      <c r="J138" s="31" t="s">
        <v>210</v>
      </c>
      <c r="K138" s="39"/>
      <c r="L138" s="39"/>
      <c r="M138" s="36">
        <v>7350</v>
      </c>
      <c r="N138" s="32">
        <v>6.8199999999999997E-2</v>
      </c>
      <c r="O138" s="32"/>
    </row>
    <row r="139" spans="9:15" ht="14.6" thickBot="1" x14ac:dyDescent="0.4">
      <c r="J139" s="31" t="s">
        <v>211</v>
      </c>
      <c r="K139" s="39"/>
      <c r="L139" s="39"/>
      <c r="M139" s="37"/>
      <c r="N139" s="32">
        <v>2.9700000000000001E-2</v>
      </c>
      <c r="O139" s="32"/>
    </row>
    <row r="140" spans="9:15" ht="14.6" thickBot="1" x14ac:dyDescent="0.4">
      <c r="J140" s="31" t="s">
        <v>210</v>
      </c>
      <c r="K140" s="39"/>
      <c r="L140" s="39"/>
      <c r="M140" s="36">
        <v>7400</v>
      </c>
      <c r="N140" s="32">
        <v>5.04E-2</v>
      </c>
      <c r="O140" s="32"/>
    </row>
    <row r="141" spans="9:15" ht="14.6" thickBot="1" x14ac:dyDescent="0.4">
      <c r="J141" s="31" t="s">
        <v>211</v>
      </c>
      <c r="K141" s="40"/>
      <c r="L141" s="40"/>
      <c r="M141" s="37"/>
      <c r="N141" s="32">
        <v>2.9700000000000001E-2</v>
      </c>
      <c r="O141" s="32"/>
    </row>
    <row r="142" spans="9:15" ht="14.6" thickBot="1" x14ac:dyDescent="0.4">
      <c r="M142" s="36">
        <v>7500</v>
      </c>
      <c r="N142" s="32">
        <v>4.4499999999999998E-2</v>
      </c>
    </row>
    <row r="143" spans="9:15" ht="14.6" thickBot="1" x14ac:dyDescent="0.4">
      <c r="M143" s="37"/>
      <c r="N143" s="32">
        <v>2.0799999999999999E-2</v>
      </c>
    </row>
    <row r="144" spans="9:15" ht="14.6" thickBot="1" x14ac:dyDescent="0.4">
      <c r="I144" s="24"/>
      <c r="M144" s="36">
        <v>7600</v>
      </c>
      <c r="N144" s="32">
        <v>2.9700000000000001E-2</v>
      </c>
    </row>
    <row r="145" spans="13:14" ht="14.6" thickBot="1" x14ac:dyDescent="0.4">
      <c r="M145" s="37"/>
      <c r="N145" s="32">
        <v>1.4800000000000001E-2</v>
      </c>
    </row>
    <row r="146" spans="13:14" ht="14.6" thickBot="1" x14ac:dyDescent="0.4">
      <c r="M146" s="36">
        <v>7700</v>
      </c>
      <c r="N146" s="32">
        <v>2.0799999999999999E-2</v>
      </c>
    </row>
    <row r="147" spans="13:14" ht="14.6" thickBot="1" x14ac:dyDescent="0.4">
      <c r="M147" s="37"/>
      <c r="N147" s="32">
        <v>1.4800000000000001E-2</v>
      </c>
    </row>
  </sheetData>
  <mergeCells count="18">
    <mergeCell ref="M146:M147"/>
    <mergeCell ref="K122:K141"/>
    <mergeCell ref="L122:L141"/>
    <mergeCell ref="K110:K111"/>
    <mergeCell ref="L110:L111"/>
    <mergeCell ref="M110:M111"/>
    <mergeCell ref="M122:M123"/>
    <mergeCell ref="M124:M125"/>
    <mergeCell ref="M126:M127"/>
    <mergeCell ref="M128:M129"/>
    <mergeCell ref="M130:M131"/>
    <mergeCell ref="M142:M143"/>
    <mergeCell ref="M144:M145"/>
    <mergeCell ref="M132:M133"/>
    <mergeCell ref="M134:M135"/>
    <mergeCell ref="M136:M137"/>
    <mergeCell ref="M138:M139"/>
    <mergeCell ref="M140:M14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A216-6AA3-43D0-B8B3-42F115A1EF88}">
  <dimension ref="A1:Z86"/>
  <sheetViews>
    <sheetView topLeftCell="A19" workbookViewId="0">
      <selection activeCell="X9" sqref="X9"/>
    </sheetView>
  </sheetViews>
  <sheetFormatPr defaultRowHeight="14.15" x14ac:dyDescent="0.35"/>
  <sheetData>
    <row r="1" spans="1:26" x14ac:dyDescent="0.35">
      <c r="A1" s="5" t="s">
        <v>137</v>
      </c>
      <c r="B1">
        <v>233</v>
      </c>
      <c r="O1" s="2" t="s">
        <v>13</v>
      </c>
      <c r="P1" t="s">
        <v>14</v>
      </c>
    </row>
    <row r="2" spans="1:26" x14ac:dyDescent="0.35">
      <c r="A2" t="s">
        <v>16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O2" s="5" t="s">
        <v>171</v>
      </c>
    </row>
    <row r="3" spans="1:26" x14ac:dyDescent="0.35">
      <c r="A3" t="s">
        <v>17</v>
      </c>
      <c r="B3">
        <v>161</v>
      </c>
      <c r="C3">
        <v>173</v>
      </c>
      <c r="D3">
        <v>174</v>
      </c>
      <c r="E3">
        <v>174</v>
      </c>
      <c r="F3">
        <v>175</v>
      </c>
      <c r="G3">
        <v>176</v>
      </c>
      <c r="H3">
        <v>180</v>
      </c>
      <c r="I3">
        <v>181</v>
      </c>
      <c r="J3">
        <v>194</v>
      </c>
      <c r="K3">
        <v>217</v>
      </c>
      <c r="L3">
        <f>SUM(B3:K3)</f>
        <v>1805</v>
      </c>
      <c r="O3" t="s">
        <v>16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</row>
    <row r="4" spans="1:26" x14ac:dyDescent="0.35">
      <c r="A4" t="s">
        <v>18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f>SUM(B4:K4)</f>
        <v>1000</v>
      </c>
      <c r="O4" t="s">
        <v>17</v>
      </c>
      <c r="P4">
        <v>198</v>
      </c>
      <c r="Q4">
        <v>219</v>
      </c>
      <c r="R4">
        <v>217</v>
      </c>
      <c r="S4">
        <v>232</v>
      </c>
      <c r="T4">
        <v>233</v>
      </c>
      <c r="U4">
        <v>237</v>
      </c>
      <c r="V4">
        <v>240</v>
      </c>
      <c r="W4">
        <v>241</v>
      </c>
      <c r="X4">
        <v>256</v>
      </c>
      <c r="Y4">
        <v>267</v>
      </c>
      <c r="Z4">
        <f>SUM(P4:Y4)</f>
        <v>2340</v>
      </c>
    </row>
    <row r="5" spans="1:26" x14ac:dyDescent="0.35">
      <c r="A5" t="s">
        <v>19</v>
      </c>
      <c r="B5">
        <v>132</v>
      </c>
      <c r="C5">
        <v>129</v>
      </c>
      <c r="D5">
        <v>129</v>
      </c>
      <c r="E5">
        <v>126</v>
      </c>
      <c r="F5">
        <v>126</v>
      </c>
      <c r="G5">
        <v>128</v>
      </c>
      <c r="H5">
        <v>142</v>
      </c>
      <c r="I5">
        <v>130</v>
      </c>
      <c r="J5">
        <v>140</v>
      </c>
      <c r="K5">
        <v>150</v>
      </c>
      <c r="L5">
        <f>SUM(B5:K5)</f>
        <v>1332</v>
      </c>
      <c r="O5" t="s">
        <v>18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f>SUM(P5:Y5)</f>
        <v>1000</v>
      </c>
    </row>
    <row r="6" spans="1:26" x14ac:dyDescent="0.35">
      <c r="A6" s="2" t="s">
        <v>8</v>
      </c>
      <c r="B6">
        <f>B4/B3</f>
        <v>0.6211180124223602</v>
      </c>
      <c r="C6">
        <f t="shared" ref="C6:L6" si="0">C4/C3</f>
        <v>0.5780346820809249</v>
      </c>
      <c r="D6">
        <f t="shared" si="0"/>
        <v>0.57471264367816088</v>
      </c>
      <c r="E6">
        <f t="shared" si="0"/>
        <v>0.57471264367816088</v>
      </c>
      <c r="F6">
        <f t="shared" si="0"/>
        <v>0.5714285714285714</v>
      </c>
      <c r="G6">
        <f t="shared" si="0"/>
        <v>0.56818181818181823</v>
      </c>
      <c r="H6">
        <f t="shared" si="0"/>
        <v>0.55555555555555558</v>
      </c>
      <c r="I6">
        <f t="shared" si="0"/>
        <v>0.5524861878453039</v>
      </c>
      <c r="J6">
        <f t="shared" si="0"/>
        <v>0.51546391752577314</v>
      </c>
      <c r="K6">
        <f t="shared" si="0"/>
        <v>0.46082949308755761</v>
      </c>
      <c r="L6">
        <f t="shared" si="0"/>
        <v>0.554016620498615</v>
      </c>
      <c r="O6" t="s">
        <v>19</v>
      </c>
      <c r="P6">
        <v>118</v>
      </c>
      <c r="Q6">
        <v>118</v>
      </c>
      <c r="R6">
        <v>124</v>
      </c>
      <c r="S6">
        <v>123</v>
      </c>
      <c r="T6">
        <v>130</v>
      </c>
      <c r="U6">
        <v>127</v>
      </c>
      <c r="V6">
        <v>131</v>
      </c>
      <c r="W6">
        <v>123</v>
      </c>
      <c r="X6">
        <v>129</v>
      </c>
      <c r="Y6">
        <v>136</v>
      </c>
      <c r="Z6">
        <f>SUM(P6:Y6)</f>
        <v>1259</v>
      </c>
    </row>
    <row r="7" spans="1:26" x14ac:dyDescent="0.35">
      <c r="A7" s="2" t="s">
        <v>9</v>
      </c>
      <c r="B7">
        <f>B5/B3</f>
        <v>0.81987577639751552</v>
      </c>
      <c r="C7">
        <f t="shared" ref="C7:L7" si="1">C5/C3</f>
        <v>0.74566473988439308</v>
      </c>
      <c r="D7">
        <f t="shared" si="1"/>
        <v>0.74137931034482762</v>
      </c>
      <c r="E7">
        <f t="shared" si="1"/>
        <v>0.72413793103448276</v>
      </c>
      <c r="F7">
        <f t="shared" si="1"/>
        <v>0.72</v>
      </c>
      <c r="G7">
        <f t="shared" si="1"/>
        <v>0.72727272727272729</v>
      </c>
      <c r="H7">
        <f t="shared" si="1"/>
        <v>0.78888888888888886</v>
      </c>
      <c r="I7">
        <f t="shared" si="1"/>
        <v>0.71823204419889508</v>
      </c>
      <c r="J7">
        <f t="shared" si="1"/>
        <v>0.72164948453608246</v>
      </c>
      <c r="K7">
        <f t="shared" si="1"/>
        <v>0.69124423963133641</v>
      </c>
      <c r="L7">
        <f t="shared" si="1"/>
        <v>0.73795013850415514</v>
      </c>
      <c r="O7" s="2" t="s">
        <v>8</v>
      </c>
      <c r="P7">
        <f>P5/P4</f>
        <v>0.50505050505050508</v>
      </c>
      <c r="Q7">
        <f t="shared" ref="Q7:Z7" si="2">Q5/Q4</f>
        <v>0.45662100456621002</v>
      </c>
      <c r="R7">
        <f t="shared" si="2"/>
        <v>0.46082949308755761</v>
      </c>
      <c r="S7">
        <f t="shared" si="2"/>
        <v>0.43103448275862066</v>
      </c>
      <c r="T7">
        <f t="shared" si="2"/>
        <v>0.42918454935622319</v>
      </c>
      <c r="U7">
        <f t="shared" si="2"/>
        <v>0.4219409282700422</v>
      </c>
      <c r="V7">
        <f t="shared" si="2"/>
        <v>0.41666666666666669</v>
      </c>
      <c r="W7">
        <f t="shared" si="2"/>
        <v>0.41493775933609961</v>
      </c>
      <c r="X7">
        <f t="shared" si="2"/>
        <v>0.390625</v>
      </c>
      <c r="Y7">
        <f t="shared" si="2"/>
        <v>0.37453183520599254</v>
      </c>
      <c r="Z7">
        <f t="shared" si="2"/>
        <v>0.42735042735042733</v>
      </c>
    </row>
    <row r="8" spans="1:26" x14ac:dyDescent="0.35">
      <c r="L8" s="2">
        <f>AVERAGE(B6:K6)</f>
        <v>0.55725235254841865</v>
      </c>
      <c r="M8" s="2">
        <f>_xlfn.STDEV.S(B6:K6)</f>
        <v>4.2830552749740944E-2</v>
      </c>
      <c r="O8" s="2" t="s">
        <v>9</v>
      </c>
      <c r="P8">
        <f>P6/P4</f>
        <v>0.59595959595959591</v>
      </c>
      <c r="Q8">
        <f t="shared" ref="Q8:Z8" si="3">Q6/Q4</f>
        <v>0.53881278538812782</v>
      </c>
      <c r="R8">
        <f t="shared" si="3"/>
        <v>0.5714285714285714</v>
      </c>
      <c r="S8">
        <f t="shared" si="3"/>
        <v>0.53017241379310343</v>
      </c>
      <c r="T8">
        <f t="shared" si="3"/>
        <v>0.55793991416309008</v>
      </c>
      <c r="U8">
        <f t="shared" si="3"/>
        <v>0.53586497890295359</v>
      </c>
      <c r="V8">
        <f t="shared" si="3"/>
        <v>0.54583333333333328</v>
      </c>
      <c r="W8">
        <f t="shared" si="3"/>
        <v>0.51037344398340245</v>
      </c>
      <c r="X8">
        <f t="shared" si="3"/>
        <v>0.50390625</v>
      </c>
      <c r="Y8">
        <f t="shared" si="3"/>
        <v>0.50936329588014984</v>
      </c>
      <c r="Z8">
        <f t="shared" si="3"/>
        <v>0.53803418803418801</v>
      </c>
    </row>
    <row r="9" spans="1:26" x14ac:dyDescent="0.35">
      <c r="L9" s="2">
        <f>AVERAGE(B7:K7)</f>
        <v>0.73983451421891488</v>
      </c>
      <c r="M9" s="2">
        <f>_xlfn.STDEV.S(B7:K7)</f>
        <v>3.7720137888669077E-2</v>
      </c>
      <c r="W9" s="2" t="s">
        <v>37</v>
      </c>
      <c r="X9" s="2">
        <f>AVERAGE(P7:Y7)</f>
        <v>0.43014222242979178</v>
      </c>
      <c r="Y9" s="2">
        <f>_xlfn.STDEV.S(P7:Y7)</f>
        <v>3.7103387263728048E-2</v>
      </c>
      <c r="Z9" s="2" t="s">
        <v>38</v>
      </c>
    </row>
    <row r="10" spans="1:26" x14ac:dyDescent="0.35">
      <c r="X10" s="2">
        <f>AVERAGE(P8:Y8)</f>
        <v>0.53996545828323284</v>
      </c>
      <c r="Y10" s="2">
        <f>_xlfn.STDEV.S(P8:Y8)</f>
        <v>2.9267495104282622E-2</v>
      </c>
    </row>
    <row r="11" spans="1:26" x14ac:dyDescent="0.35">
      <c r="A11" s="2" t="s">
        <v>13</v>
      </c>
      <c r="B11" t="s">
        <v>14</v>
      </c>
    </row>
    <row r="12" spans="1:26" x14ac:dyDescent="0.35">
      <c r="A12" s="5" t="s">
        <v>136</v>
      </c>
      <c r="B12">
        <v>439</v>
      </c>
      <c r="O12" s="2" t="s">
        <v>13</v>
      </c>
      <c r="P12" t="s">
        <v>14</v>
      </c>
    </row>
    <row r="13" spans="1:26" x14ac:dyDescent="0.35">
      <c r="A13" t="s">
        <v>16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O13" s="5" t="s">
        <v>192</v>
      </c>
    </row>
    <row r="14" spans="1:26" x14ac:dyDescent="0.35">
      <c r="A14" t="s">
        <v>17</v>
      </c>
      <c r="B14">
        <v>286</v>
      </c>
      <c r="C14">
        <v>293</v>
      </c>
      <c r="D14">
        <v>296</v>
      </c>
      <c r="E14">
        <v>303</v>
      </c>
      <c r="F14">
        <v>317</v>
      </c>
      <c r="G14">
        <v>321</v>
      </c>
      <c r="H14">
        <v>326</v>
      </c>
      <c r="I14">
        <v>332</v>
      </c>
      <c r="J14">
        <v>340</v>
      </c>
      <c r="K14">
        <v>348</v>
      </c>
      <c r="L14">
        <f>SUM(B14:K14)</f>
        <v>3162</v>
      </c>
      <c r="O14" t="s">
        <v>16</v>
      </c>
      <c r="P14">
        <v>1</v>
      </c>
      <c r="Q14">
        <v>2</v>
      </c>
      <c r="R14">
        <v>3</v>
      </c>
      <c r="S14">
        <v>4</v>
      </c>
      <c r="T14">
        <v>5</v>
      </c>
      <c r="U14">
        <v>6</v>
      </c>
      <c r="V14">
        <v>7</v>
      </c>
      <c r="W14">
        <v>8</v>
      </c>
      <c r="X14">
        <v>9</v>
      </c>
      <c r="Y14">
        <v>10</v>
      </c>
    </row>
    <row r="15" spans="1:26" x14ac:dyDescent="0.35">
      <c r="A15" t="s">
        <v>18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f>SUM(B15:K15)</f>
        <v>1000</v>
      </c>
      <c r="O15" t="s">
        <v>17</v>
      </c>
      <c r="P15">
        <v>371</v>
      </c>
      <c r="Q15">
        <v>380</v>
      </c>
      <c r="R15">
        <v>376</v>
      </c>
      <c r="S15">
        <v>392</v>
      </c>
      <c r="T15">
        <v>399</v>
      </c>
      <c r="U15">
        <v>398</v>
      </c>
      <c r="V15">
        <v>402</v>
      </c>
      <c r="W15">
        <v>416</v>
      </c>
      <c r="X15">
        <v>439</v>
      </c>
      <c r="Y15">
        <v>437</v>
      </c>
      <c r="Z15">
        <f>SUM(P15:Y15)</f>
        <v>4010</v>
      </c>
    </row>
    <row r="16" spans="1:26" x14ac:dyDescent="0.35">
      <c r="A16" t="s">
        <v>19</v>
      </c>
      <c r="B16">
        <v>154</v>
      </c>
      <c r="C16">
        <v>161</v>
      </c>
      <c r="D16">
        <v>159</v>
      </c>
      <c r="E16">
        <v>154</v>
      </c>
      <c r="F16">
        <v>163</v>
      </c>
      <c r="G16">
        <v>167</v>
      </c>
      <c r="H16">
        <v>156</v>
      </c>
      <c r="I16">
        <v>147</v>
      </c>
      <c r="J16">
        <v>157</v>
      </c>
      <c r="K16">
        <v>171</v>
      </c>
      <c r="L16">
        <f>SUM(B16:K16)</f>
        <v>1589</v>
      </c>
      <c r="O16" t="s">
        <v>18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f>SUM(P16:Y16)</f>
        <v>1000</v>
      </c>
    </row>
    <row r="17" spans="1:26" x14ac:dyDescent="0.35">
      <c r="A17" s="2" t="s">
        <v>8</v>
      </c>
      <c r="B17">
        <f>B15/B14</f>
        <v>0.34965034965034963</v>
      </c>
      <c r="C17">
        <f t="shared" ref="C17:L17" si="4">C15/C14</f>
        <v>0.34129692832764508</v>
      </c>
      <c r="D17">
        <f t="shared" si="4"/>
        <v>0.33783783783783783</v>
      </c>
      <c r="E17">
        <f t="shared" si="4"/>
        <v>0.33003300330033003</v>
      </c>
      <c r="F17">
        <f t="shared" si="4"/>
        <v>0.31545741324921134</v>
      </c>
      <c r="G17">
        <f t="shared" si="4"/>
        <v>0.3115264797507788</v>
      </c>
      <c r="H17">
        <f t="shared" si="4"/>
        <v>0.30674846625766872</v>
      </c>
      <c r="I17">
        <f t="shared" si="4"/>
        <v>0.30120481927710846</v>
      </c>
      <c r="J17">
        <f t="shared" si="4"/>
        <v>0.29411764705882354</v>
      </c>
      <c r="K17">
        <f t="shared" si="4"/>
        <v>0.28735632183908044</v>
      </c>
      <c r="L17">
        <f t="shared" si="4"/>
        <v>0.31625553447185328</v>
      </c>
      <c r="O17" t="s">
        <v>19</v>
      </c>
      <c r="P17">
        <v>136</v>
      </c>
      <c r="Q17">
        <v>132</v>
      </c>
      <c r="R17">
        <v>137</v>
      </c>
      <c r="S17">
        <v>143</v>
      </c>
      <c r="T17">
        <v>146</v>
      </c>
      <c r="U17">
        <v>151</v>
      </c>
      <c r="V17">
        <v>132</v>
      </c>
      <c r="W17">
        <v>147</v>
      </c>
      <c r="X17">
        <v>140</v>
      </c>
      <c r="Y17">
        <v>157</v>
      </c>
      <c r="Z17">
        <f>SUM(P17:Y17)</f>
        <v>1421</v>
      </c>
    </row>
    <row r="18" spans="1:26" x14ac:dyDescent="0.35">
      <c r="A18" s="2" t="s">
        <v>9</v>
      </c>
      <c r="B18">
        <f>B16/B14</f>
        <v>0.53846153846153844</v>
      </c>
      <c r="C18">
        <f t="shared" ref="C18:L18" si="5">C16/C14</f>
        <v>0.54948805460750849</v>
      </c>
      <c r="D18">
        <f t="shared" si="5"/>
        <v>0.53716216216216217</v>
      </c>
      <c r="E18">
        <f t="shared" si="5"/>
        <v>0.5082508250825083</v>
      </c>
      <c r="F18">
        <f t="shared" si="5"/>
        <v>0.51419558359621453</v>
      </c>
      <c r="G18">
        <f t="shared" si="5"/>
        <v>0.52024922118380057</v>
      </c>
      <c r="H18">
        <f t="shared" si="5"/>
        <v>0.4785276073619632</v>
      </c>
      <c r="I18">
        <f t="shared" si="5"/>
        <v>0.44277108433734941</v>
      </c>
      <c r="J18">
        <f t="shared" si="5"/>
        <v>0.46176470588235297</v>
      </c>
      <c r="K18">
        <f t="shared" si="5"/>
        <v>0.49137931034482757</v>
      </c>
      <c r="L18">
        <f t="shared" si="5"/>
        <v>0.50253004427577486</v>
      </c>
      <c r="O18" s="2" t="s">
        <v>8</v>
      </c>
      <c r="P18">
        <f>P16/P15</f>
        <v>0.26954177897574122</v>
      </c>
      <c r="Q18">
        <f t="shared" ref="Q18:Z18" si="6">Q16/Q15</f>
        <v>0.26315789473684209</v>
      </c>
      <c r="R18">
        <f t="shared" si="6"/>
        <v>0.26595744680851063</v>
      </c>
      <c r="S18">
        <f t="shared" si="6"/>
        <v>0.25510204081632654</v>
      </c>
      <c r="T18">
        <f t="shared" si="6"/>
        <v>0.25062656641604009</v>
      </c>
      <c r="U18">
        <f t="shared" si="6"/>
        <v>0.25125628140703515</v>
      </c>
      <c r="V18">
        <f t="shared" si="6"/>
        <v>0.24875621890547264</v>
      </c>
      <c r="W18">
        <f t="shared" si="6"/>
        <v>0.24038461538461539</v>
      </c>
      <c r="X18">
        <f t="shared" si="6"/>
        <v>0.22779043280182232</v>
      </c>
      <c r="Y18">
        <f t="shared" si="6"/>
        <v>0.2288329519450801</v>
      </c>
      <c r="Z18">
        <f t="shared" si="6"/>
        <v>0.24937655860349128</v>
      </c>
    </row>
    <row r="19" spans="1:26" x14ac:dyDescent="0.35">
      <c r="L19" s="2">
        <f>AVERAGE(B17:K17)</f>
        <v>0.31752292665488346</v>
      </c>
      <c r="M19" s="2">
        <f>_xlfn.STDEV.S(B17:K17)</f>
        <v>2.1205336339236835E-2</v>
      </c>
      <c r="O19" s="2" t="s">
        <v>9</v>
      </c>
      <c r="P19">
        <f>P17/P15</f>
        <v>0.36657681940700809</v>
      </c>
      <c r="Q19">
        <f t="shared" ref="Q19:Z19" si="7">Q17/Q15</f>
        <v>0.3473684210526316</v>
      </c>
      <c r="R19">
        <f t="shared" si="7"/>
        <v>0.36436170212765956</v>
      </c>
      <c r="S19">
        <f t="shared" si="7"/>
        <v>0.36479591836734693</v>
      </c>
      <c r="T19">
        <f t="shared" si="7"/>
        <v>0.36591478696741853</v>
      </c>
      <c r="U19">
        <f t="shared" si="7"/>
        <v>0.37939698492462309</v>
      </c>
      <c r="V19">
        <f t="shared" si="7"/>
        <v>0.32835820895522388</v>
      </c>
      <c r="W19">
        <f t="shared" si="7"/>
        <v>0.35336538461538464</v>
      </c>
      <c r="X19">
        <f t="shared" si="7"/>
        <v>0.31890660592255127</v>
      </c>
      <c r="Y19">
        <f t="shared" si="7"/>
        <v>0.35926773455377575</v>
      </c>
      <c r="Z19">
        <f t="shared" si="7"/>
        <v>0.35436408977556111</v>
      </c>
    </row>
    <row r="20" spans="1:26" x14ac:dyDescent="0.35">
      <c r="L20" s="2">
        <f>AVERAGE(B18:K18)</f>
        <v>0.50422500930202252</v>
      </c>
      <c r="M20" s="2">
        <f>_xlfn.STDEV.S(B18:K18)</f>
        <v>3.5091887091617549E-2</v>
      </c>
      <c r="W20" s="2" t="s">
        <v>37</v>
      </c>
      <c r="X20" s="2">
        <f>AVERAGE(P18:Y18)</f>
        <v>0.25014062281974864</v>
      </c>
      <c r="Y20" s="2">
        <f>_xlfn.STDEV.S(P18:Y18)</f>
        <v>1.4425158348662991E-2</v>
      </c>
      <c r="Z20" s="2" t="s">
        <v>38</v>
      </c>
    </row>
    <row r="21" spans="1:26" x14ac:dyDescent="0.35">
      <c r="X21" s="2">
        <f>AVERAGE(P19:Y19)</f>
        <v>0.35483125668936233</v>
      </c>
      <c r="Y21" s="2">
        <f>_xlfn.STDEV.S(P19:Y19)</f>
        <v>1.8628918931141408E-2</v>
      </c>
    </row>
    <row r="22" spans="1:26" x14ac:dyDescent="0.35">
      <c r="A22" s="2" t="s">
        <v>13</v>
      </c>
      <c r="B22" t="s">
        <v>14</v>
      </c>
    </row>
    <row r="23" spans="1:26" x14ac:dyDescent="0.35">
      <c r="A23" s="5" t="s">
        <v>135</v>
      </c>
      <c r="O23" s="2" t="s">
        <v>13</v>
      </c>
      <c r="P23" t="s">
        <v>14</v>
      </c>
    </row>
    <row r="24" spans="1:26" x14ac:dyDescent="0.35">
      <c r="A24" t="s">
        <v>16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O24" s="5" t="s">
        <v>191</v>
      </c>
    </row>
    <row r="25" spans="1:26" x14ac:dyDescent="0.35">
      <c r="A25" t="s">
        <v>17</v>
      </c>
      <c r="B25">
        <v>540</v>
      </c>
      <c r="C25">
        <v>590</v>
      </c>
      <c r="D25">
        <v>592</v>
      </c>
      <c r="E25">
        <v>604</v>
      </c>
      <c r="F25">
        <v>609</v>
      </c>
      <c r="G25">
        <v>626</v>
      </c>
      <c r="H25">
        <v>641</v>
      </c>
      <c r="I25">
        <v>650</v>
      </c>
      <c r="J25">
        <v>663</v>
      </c>
      <c r="K25">
        <v>703</v>
      </c>
      <c r="L25">
        <f>SUM(B25:K25)</f>
        <v>6218</v>
      </c>
      <c r="O25" t="s">
        <v>16</v>
      </c>
      <c r="P25">
        <v>1</v>
      </c>
      <c r="Q25">
        <v>2</v>
      </c>
      <c r="R25">
        <v>3</v>
      </c>
      <c r="S25">
        <v>4</v>
      </c>
      <c r="T25">
        <v>5</v>
      </c>
      <c r="U25">
        <v>6</v>
      </c>
      <c r="V25">
        <v>7</v>
      </c>
      <c r="W25">
        <v>8</v>
      </c>
      <c r="X25">
        <v>9</v>
      </c>
      <c r="Y25">
        <v>10</v>
      </c>
    </row>
    <row r="26" spans="1:26" x14ac:dyDescent="0.35">
      <c r="A26" t="s">
        <v>18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f>SUM(B26:K26)</f>
        <v>1000</v>
      </c>
      <c r="O26" t="s">
        <v>17</v>
      </c>
      <c r="P26">
        <v>675</v>
      </c>
      <c r="Q26">
        <v>685</v>
      </c>
      <c r="R26">
        <v>689</v>
      </c>
      <c r="S26">
        <v>718</v>
      </c>
      <c r="T26">
        <v>734</v>
      </c>
      <c r="U26">
        <v>768</v>
      </c>
      <c r="V26">
        <v>843</v>
      </c>
      <c r="W26">
        <v>842</v>
      </c>
      <c r="X26">
        <v>837</v>
      </c>
      <c r="Y26">
        <v>891</v>
      </c>
      <c r="Z26">
        <f>SUM(P26:Y26)</f>
        <v>7682</v>
      </c>
    </row>
    <row r="27" spans="1:26" x14ac:dyDescent="0.35">
      <c r="A27" t="s">
        <v>19</v>
      </c>
      <c r="B27">
        <v>159</v>
      </c>
      <c r="C27">
        <v>184</v>
      </c>
      <c r="D27">
        <v>180</v>
      </c>
      <c r="E27">
        <v>185</v>
      </c>
      <c r="F27">
        <v>170</v>
      </c>
      <c r="G27">
        <v>167</v>
      </c>
      <c r="H27">
        <v>179</v>
      </c>
      <c r="I27">
        <v>188</v>
      </c>
      <c r="J27">
        <v>180</v>
      </c>
      <c r="K27">
        <v>180</v>
      </c>
      <c r="L27">
        <f>SUM(B27:K27)</f>
        <v>1772</v>
      </c>
      <c r="O27" t="s">
        <v>18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f>SUM(P27:Y27)</f>
        <v>1000</v>
      </c>
    </row>
    <row r="28" spans="1:26" x14ac:dyDescent="0.35">
      <c r="A28" s="2" t="s">
        <v>8</v>
      </c>
      <c r="B28">
        <f>B26/B25</f>
        <v>0.18518518518518517</v>
      </c>
      <c r="C28">
        <f t="shared" ref="C28:L28" si="8">C26/C25</f>
        <v>0.16949152542372881</v>
      </c>
      <c r="D28">
        <f t="shared" si="8"/>
        <v>0.16891891891891891</v>
      </c>
      <c r="E28">
        <f t="shared" si="8"/>
        <v>0.16556291390728478</v>
      </c>
      <c r="F28">
        <f t="shared" si="8"/>
        <v>0.16420361247947454</v>
      </c>
      <c r="G28">
        <f t="shared" si="8"/>
        <v>0.15974440894568689</v>
      </c>
      <c r="H28">
        <f t="shared" si="8"/>
        <v>0.15600624024960999</v>
      </c>
      <c r="I28">
        <f t="shared" si="8"/>
        <v>0.15384615384615385</v>
      </c>
      <c r="J28">
        <f t="shared" si="8"/>
        <v>0.15082956259426847</v>
      </c>
      <c r="K28">
        <f t="shared" si="8"/>
        <v>0.14224751066856331</v>
      </c>
      <c r="L28">
        <f t="shared" si="8"/>
        <v>0.16082341588935348</v>
      </c>
      <c r="O28" t="s">
        <v>19</v>
      </c>
      <c r="P28">
        <v>158</v>
      </c>
      <c r="Q28">
        <v>163</v>
      </c>
      <c r="R28">
        <v>151</v>
      </c>
      <c r="S28">
        <v>156</v>
      </c>
      <c r="T28">
        <v>141</v>
      </c>
      <c r="U28">
        <v>169</v>
      </c>
      <c r="V28">
        <v>173</v>
      </c>
      <c r="W28">
        <v>172</v>
      </c>
      <c r="X28">
        <v>167</v>
      </c>
      <c r="Y28">
        <v>163</v>
      </c>
      <c r="Z28">
        <f>SUM(P28:Y28)</f>
        <v>1613</v>
      </c>
    </row>
    <row r="29" spans="1:26" x14ac:dyDescent="0.35">
      <c r="A29" s="2" t="s">
        <v>9</v>
      </c>
      <c r="B29">
        <f>B27/B25</f>
        <v>0.29444444444444445</v>
      </c>
      <c r="C29">
        <f t="shared" ref="C29:L29" si="9">C27/C25</f>
        <v>0.31186440677966104</v>
      </c>
      <c r="D29">
        <f t="shared" si="9"/>
        <v>0.30405405405405406</v>
      </c>
      <c r="E29">
        <f t="shared" si="9"/>
        <v>0.30629139072847683</v>
      </c>
      <c r="F29">
        <f t="shared" si="9"/>
        <v>0.27914614121510672</v>
      </c>
      <c r="G29">
        <f t="shared" si="9"/>
        <v>0.26677316293929715</v>
      </c>
      <c r="H29">
        <f t="shared" si="9"/>
        <v>0.27925117004680189</v>
      </c>
      <c r="I29">
        <f t="shared" si="9"/>
        <v>0.28923076923076924</v>
      </c>
      <c r="J29">
        <f t="shared" si="9"/>
        <v>0.27149321266968324</v>
      </c>
      <c r="K29">
        <f t="shared" si="9"/>
        <v>0.25604551920341395</v>
      </c>
      <c r="L29">
        <f t="shared" si="9"/>
        <v>0.28497909295593438</v>
      </c>
      <c r="O29" s="2" t="s">
        <v>8</v>
      </c>
      <c r="P29">
        <f>P27/P26</f>
        <v>0.14814814814814814</v>
      </c>
      <c r="Q29">
        <f t="shared" ref="Q29:Z29" si="10">Q27/Q26</f>
        <v>0.145985401459854</v>
      </c>
      <c r="R29">
        <f t="shared" si="10"/>
        <v>0.14513788098693758</v>
      </c>
      <c r="S29">
        <f t="shared" si="10"/>
        <v>0.1392757660167131</v>
      </c>
      <c r="T29">
        <f t="shared" si="10"/>
        <v>0.13623978201634879</v>
      </c>
      <c r="U29">
        <f t="shared" si="10"/>
        <v>0.13020833333333334</v>
      </c>
      <c r="V29">
        <f t="shared" si="10"/>
        <v>0.11862396204033215</v>
      </c>
      <c r="W29">
        <f t="shared" si="10"/>
        <v>0.11876484560570071</v>
      </c>
      <c r="X29">
        <f t="shared" si="10"/>
        <v>0.11947431302270012</v>
      </c>
      <c r="Y29">
        <f t="shared" si="10"/>
        <v>0.1122334455667789</v>
      </c>
      <c r="Z29">
        <f t="shared" si="10"/>
        <v>0.13017443374121324</v>
      </c>
    </row>
    <row r="30" spans="1:26" x14ac:dyDescent="0.35">
      <c r="L30" s="2">
        <f>AVERAGE(B28:K28)</f>
        <v>0.16160360322188749</v>
      </c>
      <c r="M30" s="2">
        <f>_xlfn.STDEV.S(B28:K28)</f>
        <v>1.1925526889547525E-2</v>
      </c>
      <c r="O30" s="2" t="s">
        <v>9</v>
      </c>
      <c r="P30">
        <f>P28/P26</f>
        <v>0.23407407407407407</v>
      </c>
      <c r="Q30">
        <f t="shared" ref="Q30:Z30" si="11">Q28/Q26</f>
        <v>0.23795620437956205</v>
      </c>
      <c r="R30">
        <f t="shared" si="11"/>
        <v>0.21915820029027577</v>
      </c>
      <c r="S30">
        <f t="shared" si="11"/>
        <v>0.21727019498607242</v>
      </c>
      <c r="T30">
        <f t="shared" si="11"/>
        <v>0.19209809264305178</v>
      </c>
      <c r="U30">
        <f t="shared" si="11"/>
        <v>0.22005208333333334</v>
      </c>
      <c r="V30">
        <f t="shared" si="11"/>
        <v>0.20521945432977462</v>
      </c>
      <c r="W30">
        <f t="shared" si="11"/>
        <v>0.20427553444180521</v>
      </c>
      <c r="X30">
        <f t="shared" si="11"/>
        <v>0.19952210274790919</v>
      </c>
      <c r="Y30">
        <f t="shared" si="11"/>
        <v>0.18294051627384961</v>
      </c>
      <c r="Z30">
        <f t="shared" si="11"/>
        <v>0.20997136162457694</v>
      </c>
    </row>
    <row r="31" spans="1:26" x14ac:dyDescent="0.35">
      <c r="L31" s="2">
        <f>AVERAGE(B29:K29)</f>
        <v>0.28585942713117085</v>
      </c>
      <c r="M31" s="2">
        <f>_xlfn.STDEV.S(B29:K29)</f>
        <v>1.8433414694844021E-2</v>
      </c>
      <c r="W31" s="2" t="s">
        <v>37</v>
      </c>
      <c r="X31" s="2">
        <f>AVERAGE(P29:Y29)</f>
        <v>0.13140918781968466</v>
      </c>
      <c r="Y31" s="2">
        <f>_xlfn.STDEV.S(P29:Y29)</f>
        <v>1.333869589238367E-2</v>
      </c>
      <c r="Z31" s="2" t="s">
        <v>38</v>
      </c>
    </row>
    <row r="32" spans="1:26" x14ac:dyDescent="0.35">
      <c r="X32" s="2">
        <f>AVERAGE(P30:Y30)</f>
        <v>0.2112566457499708</v>
      </c>
      <c r="Y32" s="2">
        <f>_xlfn.STDEV.S(P30:Y30)</f>
        <v>1.7642105466623644E-2</v>
      </c>
    </row>
    <row r="33" spans="1:26" x14ac:dyDescent="0.35">
      <c r="A33" s="2" t="s">
        <v>13</v>
      </c>
      <c r="B33" t="s">
        <v>14</v>
      </c>
    </row>
    <row r="34" spans="1:26" x14ac:dyDescent="0.35">
      <c r="A34" s="5" t="s">
        <v>134</v>
      </c>
      <c r="O34" s="2" t="s">
        <v>13</v>
      </c>
      <c r="P34" t="s">
        <v>14</v>
      </c>
    </row>
    <row r="35" spans="1:26" x14ac:dyDescent="0.35">
      <c r="A35" t="s">
        <v>16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O35" s="5" t="s">
        <v>193</v>
      </c>
    </row>
    <row r="36" spans="1:26" x14ac:dyDescent="0.35">
      <c r="A36" t="s">
        <v>17</v>
      </c>
      <c r="B36">
        <v>1186</v>
      </c>
      <c r="C36">
        <v>1212</v>
      </c>
      <c r="D36">
        <v>1247</v>
      </c>
      <c r="E36">
        <v>1248</v>
      </c>
      <c r="F36">
        <v>1370</v>
      </c>
      <c r="G36">
        <v>1427</v>
      </c>
      <c r="H36">
        <v>1488</v>
      </c>
      <c r="I36">
        <v>1491</v>
      </c>
      <c r="J36">
        <v>1498</v>
      </c>
      <c r="K36">
        <v>1529</v>
      </c>
      <c r="L36">
        <f>SUM(B36:K36)</f>
        <v>13696</v>
      </c>
      <c r="O36" t="s">
        <v>16</v>
      </c>
      <c r="P36">
        <v>1</v>
      </c>
      <c r="Q36">
        <v>2</v>
      </c>
      <c r="R36">
        <v>3</v>
      </c>
      <c r="S36">
        <v>4</v>
      </c>
      <c r="T36">
        <v>5</v>
      </c>
      <c r="U36">
        <v>6</v>
      </c>
      <c r="V36">
        <v>7</v>
      </c>
      <c r="W36">
        <v>8</v>
      </c>
      <c r="X36">
        <v>9</v>
      </c>
      <c r="Y36">
        <v>10</v>
      </c>
    </row>
    <row r="37" spans="1:26" x14ac:dyDescent="0.35">
      <c r="A37" t="s">
        <v>18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f>SUM(B37:K37)</f>
        <v>1000</v>
      </c>
      <c r="O37" t="s">
        <v>17</v>
      </c>
      <c r="P37">
        <v>1731</v>
      </c>
      <c r="Q37">
        <v>1792</v>
      </c>
      <c r="R37">
        <v>1903</v>
      </c>
      <c r="S37">
        <v>2018</v>
      </c>
      <c r="T37">
        <v>2038</v>
      </c>
      <c r="U37">
        <v>2053</v>
      </c>
      <c r="V37">
        <v>2100</v>
      </c>
      <c r="W37">
        <v>2165</v>
      </c>
      <c r="X37">
        <v>2225</v>
      </c>
      <c r="Y37">
        <v>2507</v>
      </c>
      <c r="Z37">
        <f>SUM(P37:Y37)</f>
        <v>20532</v>
      </c>
    </row>
    <row r="38" spans="1:26" x14ac:dyDescent="0.35">
      <c r="A38" t="s">
        <v>19</v>
      </c>
      <c r="B38">
        <v>172</v>
      </c>
      <c r="C38">
        <v>182</v>
      </c>
      <c r="D38">
        <v>186</v>
      </c>
      <c r="E38">
        <v>191</v>
      </c>
      <c r="F38">
        <v>197</v>
      </c>
      <c r="G38">
        <v>207</v>
      </c>
      <c r="H38">
        <v>196</v>
      </c>
      <c r="I38">
        <v>205</v>
      </c>
      <c r="J38">
        <v>199</v>
      </c>
      <c r="K38">
        <v>208</v>
      </c>
      <c r="L38">
        <f>SUM(B38:K38)</f>
        <v>1943</v>
      </c>
      <c r="O38" t="s">
        <v>18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f>SUM(P38:Y38)</f>
        <v>1000</v>
      </c>
    </row>
    <row r="39" spans="1:26" x14ac:dyDescent="0.35">
      <c r="A39" s="2" t="s">
        <v>8</v>
      </c>
      <c r="B39">
        <f>B37/B36</f>
        <v>8.4317032040472181E-2</v>
      </c>
      <c r="C39">
        <f t="shared" ref="C39:L39" si="12">C37/C36</f>
        <v>8.2508250825082508E-2</v>
      </c>
      <c r="D39">
        <f t="shared" si="12"/>
        <v>8.0192461908580592E-2</v>
      </c>
      <c r="E39">
        <f t="shared" si="12"/>
        <v>8.0128205128205135E-2</v>
      </c>
      <c r="F39">
        <f t="shared" si="12"/>
        <v>7.2992700729927001E-2</v>
      </c>
      <c r="G39">
        <f t="shared" si="12"/>
        <v>7.0077084793272598E-2</v>
      </c>
      <c r="H39">
        <f t="shared" si="12"/>
        <v>6.7204301075268813E-2</v>
      </c>
      <c r="I39">
        <f t="shared" si="12"/>
        <v>6.70690811535882E-2</v>
      </c>
      <c r="J39">
        <f t="shared" si="12"/>
        <v>6.6755674232309742E-2</v>
      </c>
      <c r="K39">
        <f t="shared" si="12"/>
        <v>6.540222367560497E-2</v>
      </c>
      <c r="L39">
        <f t="shared" si="12"/>
        <v>7.3014018691588786E-2</v>
      </c>
      <c r="O39" t="s">
        <v>19</v>
      </c>
      <c r="P39">
        <v>195</v>
      </c>
      <c r="Q39">
        <v>194</v>
      </c>
      <c r="R39">
        <v>196</v>
      </c>
      <c r="S39">
        <v>184</v>
      </c>
      <c r="T39">
        <v>186</v>
      </c>
      <c r="U39">
        <v>197</v>
      </c>
      <c r="V39">
        <v>188</v>
      </c>
      <c r="W39">
        <v>208</v>
      </c>
      <c r="X39">
        <v>209</v>
      </c>
      <c r="Y39">
        <v>220</v>
      </c>
      <c r="Z39">
        <f>SUM(P39:Y39)</f>
        <v>1977</v>
      </c>
    </row>
    <row r="40" spans="1:26" x14ac:dyDescent="0.35">
      <c r="A40" s="2" t="s">
        <v>9</v>
      </c>
      <c r="B40">
        <f>B38/B36</f>
        <v>0.14502529510961215</v>
      </c>
      <c r="C40">
        <f t="shared" ref="C40:L40" si="13">C38/C36</f>
        <v>0.15016501650165018</v>
      </c>
      <c r="D40">
        <f t="shared" si="13"/>
        <v>0.1491579791499599</v>
      </c>
      <c r="E40">
        <f t="shared" si="13"/>
        <v>0.15304487179487181</v>
      </c>
      <c r="F40">
        <f t="shared" si="13"/>
        <v>0.14379562043795621</v>
      </c>
      <c r="G40">
        <f t="shared" si="13"/>
        <v>0.14505956552207427</v>
      </c>
      <c r="H40">
        <f t="shared" si="13"/>
        <v>0.13172043010752688</v>
      </c>
      <c r="I40">
        <f t="shared" si="13"/>
        <v>0.1374916163648558</v>
      </c>
      <c r="J40">
        <f t="shared" si="13"/>
        <v>0.13284379172229641</v>
      </c>
      <c r="K40">
        <f t="shared" si="13"/>
        <v>0.13603662524525834</v>
      </c>
      <c r="L40">
        <f t="shared" si="13"/>
        <v>0.14186623831775702</v>
      </c>
      <c r="O40" s="2" t="s">
        <v>8</v>
      </c>
      <c r="P40">
        <f>P38/P37</f>
        <v>5.7770075101097634E-2</v>
      </c>
      <c r="Q40">
        <f t="shared" ref="Q40:Z40" si="14">Q38/Q37</f>
        <v>5.5803571428571432E-2</v>
      </c>
      <c r="R40">
        <f t="shared" si="14"/>
        <v>5.2548607461902257E-2</v>
      </c>
      <c r="S40">
        <f t="shared" si="14"/>
        <v>4.9554013875123884E-2</v>
      </c>
      <c r="T40">
        <f t="shared" si="14"/>
        <v>4.9067713444553483E-2</v>
      </c>
      <c r="U40">
        <f t="shared" si="14"/>
        <v>4.8709206039941548E-2</v>
      </c>
      <c r="V40">
        <f t="shared" si="14"/>
        <v>4.7619047619047616E-2</v>
      </c>
      <c r="W40">
        <f t="shared" si="14"/>
        <v>4.6189376443418015E-2</v>
      </c>
      <c r="X40">
        <f t="shared" si="14"/>
        <v>4.49438202247191E-2</v>
      </c>
      <c r="Y40">
        <f t="shared" si="14"/>
        <v>3.9888312724371759E-2</v>
      </c>
      <c r="Z40">
        <f t="shared" si="14"/>
        <v>4.8704461328657703E-2</v>
      </c>
    </row>
    <row r="41" spans="1:26" x14ac:dyDescent="0.35">
      <c r="L41" s="2">
        <f>AVERAGE(B39:K39)</f>
        <v>7.3664701556231185E-2</v>
      </c>
      <c r="M41" s="2">
        <f>_xlfn.STDEV.S(B39:K39)</f>
        <v>7.3834183845202187E-3</v>
      </c>
      <c r="O41" s="2" t="s">
        <v>9</v>
      </c>
      <c r="P41">
        <f>P39/P37</f>
        <v>0.11265164644714037</v>
      </c>
      <c r="Q41">
        <f t="shared" ref="Q41:Z41" si="15">Q39/Q37</f>
        <v>0.10825892857142858</v>
      </c>
      <c r="R41">
        <f t="shared" si="15"/>
        <v>0.10299527062532843</v>
      </c>
      <c r="S41">
        <f t="shared" si="15"/>
        <v>9.1179385530227947E-2</v>
      </c>
      <c r="T41">
        <f t="shared" si="15"/>
        <v>9.1265947006869477E-2</v>
      </c>
      <c r="U41">
        <f t="shared" si="15"/>
        <v>9.5957135898684848E-2</v>
      </c>
      <c r="V41">
        <f t="shared" si="15"/>
        <v>8.9523809523809519E-2</v>
      </c>
      <c r="W41">
        <f t="shared" si="15"/>
        <v>9.6073903002309474E-2</v>
      </c>
      <c r="X41">
        <f t="shared" si="15"/>
        <v>9.3932584269662917E-2</v>
      </c>
      <c r="Y41">
        <f t="shared" si="15"/>
        <v>8.7754287993617869E-2</v>
      </c>
      <c r="Z41">
        <f t="shared" si="15"/>
        <v>9.6288720046756288E-2</v>
      </c>
    </row>
    <row r="42" spans="1:26" x14ac:dyDescent="0.35">
      <c r="L42" s="2">
        <f>AVERAGE(B40:K40)</f>
        <v>0.14243408119560622</v>
      </c>
      <c r="M42" s="2">
        <f>_xlfn.STDEV.S(B40:K40)</f>
        <v>7.4917714950931708E-3</v>
      </c>
      <c r="W42" s="2" t="s">
        <v>37</v>
      </c>
      <c r="X42" s="2">
        <f>AVERAGE(P40:Y40)</f>
        <v>4.9209374436274669E-2</v>
      </c>
      <c r="Y42" s="2">
        <f>_xlfn.STDEV.S(P40:Y40)</f>
        <v>5.2178666466574861E-3</v>
      </c>
      <c r="Z42" s="2" t="s">
        <v>38</v>
      </c>
    </row>
    <row r="43" spans="1:26" x14ac:dyDescent="0.35">
      <c r="X43" s="2">
        <f>AVERAGE(P41:Y41)</f>
        <v>9.695928988690794E-2</v>
      </c>
      <c r="Y43" s="2">
        <f>_xlfn.STDEV.S(P41:Y41)</f>
        <v>8.3476809643378089E-3</v>
      </c>
    </row>
    <row r="44" spans="1:26" x14ac:dyDescent="0.35">
      <c r="A44" s="2" t="s">
        <v>13</v>
      </c>
      <c r="B44" t="s">
        <v>14</v>
      </c>
    </row>
    <row r="45" spans="1:26" x14ac:dyDescent="0.35">
      <c r="A45" s="5" t="s">
        <v>133</v>
      </c>
      <c r="B45">
        <v>4699</v>
      </c>
      <c r="O45" s="2" t="s">
        <v>13</v>
      </c>
      <c r="P45" t="s">
        <v>14</v>
      </c>
    </row>
    <row r="46" spans="1:26" x14ac:dyDescent="0.35">
      <c r="A46" t="s">
        <v>16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O46" s="5" t="s">
        <v>176</v>
      </c>
    </row>
    <row r="47" spans="1:26" x14ac:dyDescent="0.35">
      <c r="A47" t="s">
        <v>17</v>
      </c>
      <c r="B47">
        <v>3088</v>
      </c>
      <c r="C47">
        <v>3242</v>
      </c>
      <c r="D47">
        <v>3324</v>
      </c>
      <c r="E47">
        <v>3618</v>
      </c>
      <c r="F47">
        <v>3656</v>
      </c>
      <c r="G47">
        <v>3674</v>
      </c>
      <c r="H47">
        <v>3764</v>
      </c>
      <c r="I47">
        <v>3999</v>
      </c>
      <c r="J47">
        <v>4018</v>
      </c>
      <c r="K47">
        <v>4319</v>
      </c>
      <c r="L47">
        <f>SUM(B47:K47)</f>
        <v>36702</v>
      </c>
      <c r="O47" t="s">
        <v>16</v>
      </c>
      <c r="P47">
        <v>1</v>
      </c>
      <c r="Q47">
        <v>2</v>
      </c>
      <c r="R47">
        <v>3</v>
      </c>
      <c r="S47">
        <v>4</v>
      </c>
      <c r="T47">
        <v>5</v>
      </c>
      <c r="U47">
        <v>6</v>
      </c>
      <c r="V47">
        <v>7</v>
      </c>
      <c r="W47">
        <v>8</v>
      </c>
      <c r="X47">
        <v>9</v>
      </c>
      <c r="Y47">
        <v>10</v>
      </c>
    </row>
    <row r="48" spans="1:26" x14ac:dyDescent="0.35">
      <c r="A48" t="s">
        <v>18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f>SUM(B48:K48)</f>
        <v>1000</v>
      </c>
      <c r="O48" t="s">
        <v>17</v>
      </c>
      <c r="P48">
        <v>4572</v>
      </c>
      <c r="Q48">
        <v>5002</v>
      </c>
      <c r="R48">
        <v>5167</v>
      </c>
      <c r="S48">
        <v>5429</v>
      </c>
      <c r="T48">
        <v>5558</v>
      </c>
      <c r="U48">
        <v>5654</v>
      </c>
      <c r="V48">
        <v>5711</v>
      </c>
      <c r="W48">
        <v>5985</v>
      </c>
      <c r="X48">
        <v>6021</v>
      </c>
      <c r="Y48">
        <v>6328</v>
      </c>
      <c r="Z48">
        <f>SUM(P48:Y48)</f>
        <v>55427</v>
      </c>
    </row>
    <row r="49" spans="1:26" x14ac:dyDescent="0.35">
      <c r="A49" t="s">
        <v>19</v>
      </c>
      <c r="B49">
        <v>210</v>
      </c>
      <c r="C49">
        <v>217</v>
      </c>
      <c r="D49">
        <v>201</v>
      </c>
      <c r="E49">
        <v>235</v>
      </c>
      <c r="F49">
        <v>226</v>
      </c>
      <c r="G49">
        <v>220</v>
      </c>
      <c r="H49">
        <v>213</v>
      </c>
      <c r="I49">
        <v>234</v>
      </c>
      <c r="J49">
        <v>216</v>
      </c>
      <c r="K49">
        <v>243</v>
      </c>
      <c r="L49">
        <f>SUM(B49:K49)</f>
        <v>2215</v>
      </c>
      <c r="O49" t="s">
        <v>18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f>SUM(P49:Y49)</f>
        <v>1000</v>
      </c>
    </row>
    <row r="50" spans="1:26" x14ac:dyDescent="0.35">
      <c r="A50" s="2" t="s">
        <v>8</v>
      </c>
      <c r="B50">
        <f>B48/B47</f>
        <v>3.2383419689119168E-2</v>
      </c>
      <c r="C50">
        <f t="shared" ref="C50:L50" si="16">C48/C47</f>
        <v>3.0845157310302282E-2</v>
      </c>
      <c r="D50">
        <f t="shared" si="16"/>
        <v>3.0084235860409144E-2</v>
      </c>
      <c r="E50">
        <f t="shared" si="16"/>
        <v>2.7639579878385848E-2</v>
      </c>
      <c r="F50">
        <f t="shared" si="16"/>
        <v>2.7352297592997812E-2</v>
      </c>
      <c r="G50">
        <f t="shared" si="16"/>
        <v>2.7218290691344585E-2</v>
      </c>
      <c r="H50">
        <f t="shared" si="16"/>
        <v>2.6567481402763018E-2</v>
      </c>
      <c r="I50">
        <f t="shared" si="16"/>
        <v>2.5006251562890724E-2</v>
      </c>
      <c r="J50">
        <f t="shared" si="16"/>
        <v>2.4888003982080638E-2</v>
      </c>
      <c r="K50">
        <f t="shared" si="16"/>
        <v>2.31535077564251E-2</v>
      </c>
      <c r="L50">
        <f t="shared" si="16"/>
        <v>2.7246471581930141E-2</v>
      </c>
      <c r="O50" t="s">
        <v>19</v>
      </c>
      <c r="P50">
        <v>189</v>
      </c>
      <c r="Q50">
        <v>205</v>
      </c>
      <c r="R50">
        <v>221</v>
      </c>
      <c r="S50">
        <v>212</v>
      </c>
      <c r="T50">
        <v>221</v>
      </c>
      <c r="U50">
        <v>219</v>
      </c>
      <c r="V50">
        <v>198</v>
      </c>
      <c r="W50">
        <v>199</v>
      </c>
      <c r="X50">
        <v>205</v>
      </c>
      <c r="Y50">
        <v>239</v>
      </c>
      <c r="Z50">
        <f>SUM(P50:Y50)</f>
        <v>2108</v>
      </c>
    </row>
    <row r="51" spans="1:26" x14ac:dyDescent="0.35">
      <c r="A51" s="2" t="s">
        <v>9</v>
      </c>
      <c r="B51">
        <f>B49/B47</f>
        <v>6.8005181347150265E-2</v>
      </c>
      <c r="C51">
        <f t="shared" ref="C51:L51" si="17">C49/C47</f>
        <v>6.6933991363355955E-2</v>
      </c>
      <c r="D51">
        <f t="shared" si="17"/>
        <v>6.0469314079422382E-2</v>
      </c>
      <c r="E51">
        <f t="shared" si="17"/>
        <v>6.495301271420674E-2</v>
      </c>
      <c r="F51">
        <f t="shared" si="17"/>
        <v>6.1816192560175058E-2</v>
      </c>
      <c r="G51">
        <f t="shared" si="17"/>
        <v>5.9880239520958084E-2</v>
      </c>
      <c r="H51">
        <f t="shared" si="17"/>
        <v>5.6588735387885225E-2</v>
      </c>
      <c r="I51">
        <f t="shared" si="17"/>
        <v>5.8514628657164294E-2</v>
      </c>
      <c r="J51">
        <f t="shared" si="17"/>
        <v>5.3758088601294177E-2</v>
      </c>
      <c r="K51">
        <f t="shared" si="17"/>
        <v>5.6263023848112992E-2</v>
      </c>
      <c r="L51">
        <f t="shared" si="17"/>
        <v>6.0350934553975263E-2</v>
      </c>
      <c r="O51" s="2" t="s">
        <v>8</v>
      </c>
      <c r="P51">
        <f>P49/P48</f>
        <v>2.1872265966754154E-2</v>
      </c>
      <c r="Q51">
        <f t="shared" ref="Q51:Z51" si="18">Q49/Q48</f>
        <v>1.9992003198720514E-2</v>
      </c>
      <c r="R51">
        <f t="shared" si="18"/>
        <v>1.9353590090961874E-2</v>
      </c>
      <c r="S51">
        <f t="shared" si="18"/>
        <v>1.8419598452753729E-2</v>
      </c>
      <c r="T51">
        <f t="shared" si="18"/>
        <v>1.7992083483267363E-2</v>
      </c>
      <c r="U51">
        <f t="shared" si="18"/>
        <v>1.7686593562079942E-2</v>
      </c>
      <c r="V51">
        <f t="shared" si="18"/>
        <v>1.751006828926633E-2</v>
      </c>
      <c r="W51">
        <f t="shared" si="18"/>
        <v>1.6708437761069339E-2</v>
      </c>
      <c r="X51">
        <f t="shared" si="18"/>
        <v>1.6608536787908985E-2</v>
      </c>
      <c r="Y51">
        <f t="shared" si="18"/>
        <v>1.5802781289506952E-2</v>
      </c>
      <c r="Z51">
        <f t="shared" si="18"/>
        <v>1.8041748606274919E-2</v>
      </c>
    </row>
    <row r="52" spans="1:26" x14ac:dyDescent="0.35">
      <c r="L52" s="2">
        <f>AVERAGE(B50:K50)</f>
        <v>2.751382257267183E-2</v>
      </c>
      <c r="M52" s="2">
        <f>_xlfn.STDEV.S(B50:K50)</f>
        <v>2.8797719535242944E-3</v>
      </c>
      <c r="O52" s="2" t="s">
        <v>9</v>
      </c>
      <c r="P52">
        <f>P50/P48</f>
        <v>4.1338582677165357E-2</v>
      </c>
      <c r="Q52">
        <f t="shared" ref="Q52:Z52" si="19">Q50/Q48</f>
        <v>4.0983606557377046E-2</v>
      </c>
      <c r="R52">
        <f t="shared" si="19"/>
        <v>4.277143410102574E-2</v>
      </c>
      <c r="S52">
        <f t="shared" si="19"/>
        <v>3.9049548719837908E-2</v>
      </c>
      <c r="T52">
        <f t="shared" si="19"/>
        <v>3.9762504498020872E-2</v>
      </c>
      <c r="U52">
        <f t="shared" si="19"/>
        <v>3.8733639900955075E-2</v>
      </c>
      <c r="V52">
        <f t="shared" si="19"/>
        <v>3.4669935212747333E-2</v>
      </c>
      <c r="W52">
        <f t="shared" si="19"/>
        <v>3.3249791144527988E-2</v>
      </c>
      <c r="X52">
        <f t="shared" si="19"/>
        <v>3.4047500415213421E-2</v>
      </c>
      <c r="Y52">
        <f t="shared" si="19"/>
        <v>3.776864728192162E-2</v>
      </c>
      <c r="Z52">
        <f t="shared" si="19"/>
        <v>3.8032006062027529E-2</v>
      </c>
    </row>
    <row r="53" spans="1:26" x14ac:dyDescent="0.35">
      <c r="L53" s="2">
        <f>AVERAGE(B51:K51)</f>
        <v>6.0718240807972515E-2</v>
      </c>
      <c r="M53" s="2">
        <f>_xlfn.STDEV.S(B51:K51)</f>
        <v>4.7356738067418861E-3</v>
      </c>
      <c r="W53" s="2" t="s">
        <v>37</v>
      </c>
      <c r="X53" s="2">
        <f>AVERAGE(P51:Y51)</f>
        <v>1.8194595888228922E-2</v>
      </c>
      <c r="Y53" s="2">
        <f>_xlfn.STDEV.S(P51:Y51)</f>
        <v>1.806239376189196E-3</v>
      </c>
      <c r="Z53" s="2" t="s">
        <v>38</v>
      </c>
    </row>
    <row r="54" spans="1:26" x14ac:dyDescent="0.35">
      <c r="X54" s="2">
        <f>AVERAGE(P52:Y52)</f>
        <v>3.8237519050879236E-2</v>
      </c>
      <c r="Y54" s="2">
        <f>_xlfn.STDEV.S(P52:Y52)</f>
        <v>3.2715315407237577E-3</v>
      </c>
    </row>
    <row r="55" spans="1:26" x14ac:dyDescent="0.35">
      <c r="A55" s="2" t="s">
        <v>13</v>
      </c>
      <c r="B55" t="s">
        <v>14</v>
      </c>
    </row>
    <row r="56" spans="1:26" x14ac:dyDescent="0.35">
      <c r="A56" s="5" t="s">
        <v>114</v>
      </c>
      <c r="O56" s="2" t="s">
        <v>13</v>
      </c>
      <c r="P56" t="s">
        <v>14</v>
      </c>
    </row>
    <row r="57" spans="1:26" x14ac:dyDescent="0.35">
      <c r="A57" t="s">
        <v>16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O57" s="5" t="s">
        <v>194</v>
      </c>
    </row>
    <row r="58" spans="1:26" x14ac:dyDescent="0.35">
      <c r="A58" t="s">
        <v>17</v>
      </c>
      <c r="B58" s="7">
        <v>9574</v>
      </c>
      <c r="C58" s="7">
        <v>9666</v>
      </c>
      <c r="D58" s="7">
        <v>9783</v>
      </c>
      <c r="E58" s="7">
        <v>10379</v>
      </c>
      <c r="F58" s="7">
        <v>10603</v>
      </c>
      <c r="G58" s="7">
        <v>10661</v>
      </c>
      <c r="H58" s="7">
        <v>10658</v>
      </c>
      <c r="I58" s="7">
        <v>10708</v>
      </c>
      <c r="J58" s="7">
        <v>10916</v>
      </c>
      <c r="K58" s="7">
        <v>12359</v>
      </c>
      <c r="L58">
        <f>SUM(B58:K58)</f>
        <v>105307</v>
      </c>
      <c r="O58" t="s">
        <v>16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>
        <v>8</v>
      </c>
      <c r="X58">
        <v>9</v>
      </c>
      <c r="Y58">
        <v>10</v>
      </c>
    </row>
    <row r="59" spans="1:26" x14ac:dyDescent="0.35">
      <c r="A59" t="s">
        <v>18</v>
      </c>
      <c r="B59">
        <v>100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f>SUM(B59:K59)</f>
        <v>1000</v>
      </c>
      <c r="O59" t="s">
        <v>17</v>
      </c>
      <c r="P59">
        <v>10263</v>
      </c>
      <c r="Q59">
        <v>10748</v>
      </c>
      <c r="R59">
        <v>11013</v>
      </c>
      <c r="S59">
        <v>11203</v>
      </c>
      <c r="T59">
        <v>12014</v>
      </c>
      <c r="U59">
        <v>12117</v>
      </c>
      <c r="V59">
        <v>12632</v>
      </c>
      <c r="W59">
        <v>12905</v>
      </c>
      <c r="X59">
        <v>13244</v>
      </c>
      <c r="Y59">
        <v>13410</v>
      </c>
      <c r="Z59">
        <f>SUM(P59:Y59)</f>
        <v>119549</v>
      </c>
    </row>
    <row r="60" spans="1:26" x14ac:dyDescent="0.35">
      <c r="A60" t="s">
        <v>19</v>
      </c>
      <c r="B60">
        <v>211</v>
      </c>
      <c r="C60">
        <v>199</v>
      </c>
      <c r="D60">
        <v>202</v>
      </c>
      <c r="E60">
        <v>225</v>
      </c>
      <c r="F60">
        <v>225</v>
      </c>
      <c r="G60">
        <v>247</v>
      </c>
      <c r="H60">
        <v>253</v>
      </c>
      <c r="I60">
        <v>202</v>
      </c>
      <c r="J60">
        <v>226</v>
      </c>
      <c r="K60">
        <v>268</v>
      </c>
      <c r="L60">
        <f>SUM(B60:K60)</f>
        <v>2258</v>
      </c>
      <c r="O60" t="s">
        <v>18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f>SUM(P60:Y60)</f>
        <v>1000</v>
      </c>
    </row>
    <row r="61" spans="1:26" x14ac:dyDescent="0.35">
      <c r="A61" s="2" t="s">
        <v>8</v>
      </c>
      <c r="B61">
        <f>B59/B58</f>
        <v>1.0444955086693127E-2</v>
      </c>
      <c r="C61">
        <f t="shared" ref="C61:L61" si="20">C59/C58</f>
        <v>1.0345541071798055E-2</v>
      </c>
      <c r="D61">
        <f t="shared" si="20"/>
        <v>1.0221813349688235E-2</v>
      </c>
      <c r="E61">
        <f t="shared" si="20"/>
        <v>9.6348395799209941E-3</v>
      </c>
      <c r="F61">
        <f t="shared" si="20"/>
        <v>9.4312930302744499E-3</v>
      </c>
      <c r="G61">
        <f t="shared" si="20"/>
        <v>9.3799831160303916E-3</v>
      </c>
      <c r="H61">
        <f t="shared" si="20"/>
        <v>9.382623381497467E-3</v>
      </c>
      <c r="I61">
        <f t="shared" si="20"/>
        <v>9.3388121031004849E-3</v>
      </c>
      <c r="J61">
        <f t="shared" si="20"/>
        <v>9.1608647856357642E-3</v>
      </c>
      <c r="K61">
        <f t="shared" si="20"/>
        <v>8.0912695201877174E-3</v>
      </c>
      <c r="L61">
        <f t="shared" si="20"/>
        <v>9.4960448973002744E-3</v>
      </c>
      <c r="O61" t="s">
        <v>19</v>
      </c>
      <c r="P61">
        <v>214</v>
      </c>
      <c r="Q61">
        <v>214</v>
      </c>
      <c r="R61">
        <v>203</v>
      </c>
      <c r="S61">
        <v>213</v>
      </c>
      <c r="T61">
        <v>223</v>
      </c>
      <c r="U61">
        <v>233</v>
      </c>
      <c r="V61">
        <v>220</v>
      </c>
      <c r="W61">
        <v>241</v>
      </c>
      <c r="X61">
        <v>243</v>
      </c>
      <c r="Y61">
        <v>217</v>
      </c>
      <c r="Z61">
        <f>SUM(P61:Y61)</f>
        <v>2221</v>
      </c>
    </row>
    <row r="62" spans="1:26" x14ac:dyDescent="0.35">
      <c r="A62" s="2" t="s">
        <v>9</v>
      </c>
      <c r="B62">
        <f>B60/B58</f>
        <v>2.2038855232922497E-2</v>
      </c>
      <c r="C62">
        <f t="shared" ref="C62:L62" si="21">C60/C58</f>
        <v>2.0587626732878131E-2</v>
      </c>
      <c r="D62">
        <f t="shared" si="21"/>
        <v>2.0648062966370236E-2</v>
      </c>
      <c r="E62">
        <f t="shared" si="21"/>
        <v>2.1678389054822236E-2</v>
      </c>
      <c r="F62">
        <f t="shared" si="21"/>
        <v>2.1220409318117514E-2</v>
      </c>
      <c r="G62">
        <f t="shared" si="21"/>
        <v>2.3168558296595067E-2</v>
      </c>
      <c r="H62">
        <f t="shared" si="21"/>
        <v>2.3738037155188591E-2</v>
      </c>
      <c r="I62">
        <f t="shared" si="21"/>
        <v>1.8864400448262982E-2</v>
      </c>
      <c r="J62">
        <f t="shared" si="21"/>
        <v>2.0703554415536826E-2</v>
      </c>
      <c r="K62">
        <f t="shared" si="21"/>
        <v>2.1684602314103081E-2</v>
      </c>
      <c r="L62">
        <f t="shared" si="21"/>
        <v>2.1442069378104018E-2</v>
      </c>
      <c r="O62" s="2" t="s">
        <v>8</v>
      </c>
      <c r="P62">
        <f>P60/P59</f>
        <v>9.7437396472766242E-3</v>
      </c>
      <c r="Q62">
        <f t="shared" ref="Q62:Z62" si="22">Q60/Q59</f>
        <v>9.3040565686639369E-3</v>
      </c>
      <c r="R62">
        <f t="shared" si="22"/>
        <v>9.0801779714882406E-3</v>
      </c>
      <c r="S62">
        <f t="shared" si="22"/>
        <v>8.9261804873694544E-3</v>
      </c>
      <c r="T62">
        <f t="shared" si="22"/>
        <v>8.3236224404861E-3</v>
      </c>
      <c r="U62">
        <f t="shared" si="22"/>
        <v>8.2528678715853756E-3</v>
      </c>
      <c r="V62">
        <f t="shared" si="22"/>
        <v>7.9164027865737813E-3</v>
      </c>
      <c r="W62">
        <f t="shared" si="22"/>
        <v>7.7489345215032935E-3</v>
      </c>
      <c r="X62">
        <f t="shared" si="22"/>
        <v>7.5505889459377834E-3</v>
      </c>
      <c r="Y62">
        <f t="shared" si="22"/>
        <v>7.4571215510812828E-3</v>
      </c>
      <c r="Z62">
        <f t="shared" si="22"/>
        <v>8.3647709307480608E-3</v>
      </c>
    </row>
    <row r="63" spans="1:26" x14ac:dyDescent="0.35">
      <c r="L63" s="2">
        <f>AVERAGE(B61:K61)</f>
        <v>9.5431995024826688E-3</v>
      </c>
      <c r="M63" s="2">
        <f>_xlfn.STDEV.S(B61:K61)</f>
        <v>6.9015552523384006E-4</v>
      </c>
      <c r="O63" s="2" t="s">
        <v>9</v>
      </c>
      <c r="P63">
        <f>P61/P59</f>
        <v>2.0851602845171978E-2</v>
      </c>
      <c r="Q63">
        <f t="shared" ref="Q63:Z63" si="23">Q61/Q59</f>
        <v>1.9910681056940827E-2</v>
      </c>
      <c r="R63">
        <f t="shared" si="23"/>
        <v>1.8432761282121131E-2</v>
      </c>
      <c r="S63">
        <f t="shared" si="23"/>
        <v>1.9012764438096939E-2</v>
      </c>
      <c r="T63">
        <f t="shared" si="23"/>
        <v>1.8561678042284001E-2</v>
      </c>
      <c r="U63">
        <f t="shared" si="23"/>
        <v>1.9229182140793926E-2</v>
      </c>
      <c r="V63">
        <f t="shared" si="23"/>
        <v>1.7416086130462319E-2</v>
      </c>
      <c r="W63">
        <f t="shared" si="23"/>
        <v>1.8674932196822938E-2</v>
      </c>
      <c r="X63">
        <f t="shared" si="23"/>
        <v>1.8347931138628815E-2</v>
      </c>
      <c r="Y63">
        <f t="shared" si="23"/>
        <v>1.6181953765846382E-2</v>
      </c>
      <c r="Z63">
        <f t="shared" si="23"/>
        <v>1.8578156237191445E-2</v>
      </c>
    </row>
    <row r="64" spans="1:26" x14ac:dyDescent="0.35">
      <c r="L64" s="2">
        <f>AVERAGE(B62:K62)</f>
        <v>2.1433249593479715E-2</v>
      </c>
      <c r="M64" s="2">
        <f>_xlfn.STDEV.S(B62:K62)</f>
        <v>1.3873119397712359E-3</v>
      </c>
      <c r="W64" s="2" t="s">
        <v>37</v>
      </c>
      <c r="X64" s="2">
        <f>AVERAGE(P62:Y62)</f>
        <v>8.4303692791965878E-3</v>
      </c>
      <c r="Y64" s="2">
        <f>_xlfn.STDEV.S(P62:Y62)</f>
        <v>7.9225363441092302E-4</v>
      </c>
      <c r="Z64" s="2" t="s">
        <v>38</v>
      </c>
    </row>
    <row r="65" spans="1:26" x14ac:dyDescent="0.35">
      <c r="X65" s="2">
        <f>AVERAGE(P63:Y63)</f>
        <v>1.8661957303716926E-2</v>
      </c>
      <c r="Y65" s="2">
        <f>_xlfn.STDEV.S(P63:Y63)</f>
        <v>1.2763945891718976E-3</v>
      </c>
    </row>
    <row r="67" spans="1:26" x14ac:dyDescent="0.35">
      <c r="A67" s="2" t="s">
        <v>13</v>
      </c>
      <c r="B67" t="s">
        <v>14</v>
      </c>
      <c r="O67" s="2" t="s">
        <v>13</v>
      </c>
      <c r="P67" t="s">
        <v>14</v>
      </c>
    </row>
    <row r="68" spans="1:26" x14ac:dyDescent="0.35">
      <c r="A68" s="5" t="s">
        <v>116</v>
      </c>
      <c r="O68" s="5" t="s">
        <v>177</v>
      </c>
    </row>
    <row r="69" spans="1:26" x14ac:dyDescent="0.35">
      <c r="A69" t="s">
        <v>16</v>
      </c>
      <c r="B69">
        <v>1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  <c r="K69">
        <v>10</v>
      </c>
      <c r="O69" t="s">
        <v>16</v>
      </c>
      <c r="P69">
        <v>1</v>
      </c>
      <c r="Q69">
        <v>2</v>
      </c>
      <c r="R69">
        <v>3</v>
      </c>
      <c r="S69">
        <v>4</v>
      </c>
      <c r="T69">
        <v>5</v>
      </c>
      <c r="U69">
        <v>6</v>
      </c>
      <c r="V69">
        <v>7</v>
      </c>
      <c r="W69">
        <v>8</v>
      </c>
      <c r="X69">
        <v>9</v>
      </c>
      <c r="Y69">
        <v>10</v>
      </c>
    </row>
    <row r="70" spans="1:26" x14ac:dyDescent="0.35">
      <c r="A70" t="s">
        <v>17</v>
      </c>
      <c r="B70">
        <v>7039</v>
      </c>
      <c r="C70">
        <v>7328</v>
      </c>
      <c r="D70">
        <v>7389</v>
      </c>
      <c r="E70">
        <v>7456</v>
      </c>
      <c r="F70">
        <v>8107</v>
      </c>
      <c r="G70">
        <v>8133</v>
      </c>
      <c r="H70">
        <v>8253</v>
      </c>
      <c r="I70">
        <v>8307</v>
      </c>
      <c r="J70">
        <v>8398</v>
      </c>
      <c r="K70">
        <v>8639</v>
      </c>
      <c r="L70">
        <f>SUM(B70:K70)</f>
        <v>79049</v>
      </c>
      <c r="O70" t="s">
        <v>17</v>
      </c>
      <c r="P70">
        <v>28500</v>
      </c>
      <c r="Q70">
        <v>29579</v>
      </c>
      <c r="R70">
        <v>30574</v>
      </c>
      <c r="S70">
        <v>30765</v>
      </c>
      <c r="T70">
        <v>32474</v>
      </c>
      <c r="U70">
        <v>33825</v>
      </c>
      <c r="V70">
        <v>33971</v>
      </c>
      <c r="W70">
        <v>34366</v>
      </c>
      <c r="X70">
        <v>34567</v>
      </c>
      <c r="Y70">
        <v>35885</v>
      </c>
      <c r="Z70">
        <f>SUM(P70:Y70)</f>
        <v>324506</v>
      </c>
    </row>
    <row r="71" spans="1:26" x14ac:dyDescent="0.35">
      <c r="A71" t="s">
        <v>18</v>
      </c>
      <c r="L71">
        <f>SUM(B71:K71)</f>
        <v>0</v>
      </c>
      <c r="O71" t="s">
        <v>18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f>SUM(P71:Y71)</f>
        <v>1000</v>
      </c>
    </row>
    <row r="72" spans="1:26" x14ac:dyDescent="0.35">
      <c r="A72" t="s">
        <v>19</v>
      </c>
      <c r="B72">
        <v>100</v>
      </c>
      <c r="C72">
        <v>100</v>
      </c>
      <c r="D72">
        <v>100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f>SUM(B72:K72)</f>
        <v>1000</v>
      </c>
      <c r="O72" t="s">
        <v>19</v>
      </c>
      <c r="P72">
        <v>272</v>
      </c>
      <c r="Q72">
        <v>255</v>
      </c>
      <c r="R72">
        <v>252</v>
      </c>
      <c r="S72">
        <v>275</v>
      </c>
      <c r="T72">
        <v>304</v>
      </c>
      <c r="U72">
        <v>294</v>
      </c>
      <c r="V72">
        <v>298</v>
      </c>
      <c r="W72">
        <v>315</v>
      </c>
      <c r="X72">
        <v>292</v>
      </c>
      <c r="Y72">
        <v>272</v>
      </c>
      <c r="Z72">
        <f>SUM(P72:Y72)</f>
        <v>2829</v>
      </c>
    </row>
    <row r="73" spans="1:26" x14ac:dyDescent="0.35">
      <c r="A73" s="2" t="s">
        <v>8</v>
      </c>
      <c r="B73">
        <f>B71/B70</f>
        <v>0</v>
      </c>
      <c r="C73">
        <f t="shared" ref="C73:L73" si="24">C71/C70</f>
        <v>0</v>
      </c>
      <c r="D73">
        <f t="shared" si="24"/>
        <v>0</v>
      </c>
      <c r="E73">
        <f t="shared" si="24"/>
        <v>0</v>
      </c>
      <c r="F73">
        <f t="shared" si="24"/>
        <v>0</v>
      </c>
      <c r="G73">
        <f t="shared" si="24"/>
        <v>0</v>
      </c>
      <c r="H73">
        <f t="shared" si="24"/>
        <v>0</v>
      </c>
      <c r="I73">
        <f t="shared" si="24"/>
        <v>0</v>
      </c>
      <c r="J73">
        <f t="shared" si="24"/>
        <v>0</v>
      </c>
      <c r="K73">
        <f t="shared" si="24"/>
        <v>0</v>
      </c>
      <c r="L73">
        <f t="shared" si="24"/>
        <v>0</v>
      </c>
      <c r="O73" s="2" t="s">
        <v>8</v>
      </c>
      <c r="P73">
        <f>P71/P70</f>
        <v>3.5087719298245615E-3</v>
      </c>
      <c r="Q73">
        <f t="shared" ref="Q73:Z73" si="25">Q71/Q70</f>
        <v>3.380776902532202E-3</v>
      </c>
      <c r="R73">
        <f t="shared" si="25"/>
        <v>3.2707529273238701E-3</v>
      </c>
      <c r="S73">
        <f t="shared" si="25"/>
        <v>3.2504469364537623E-3</v>
      </c>
      <c r="T73">
        <f t="shared" si="25"/>
        <v>3.0793865861920306E-3</v>
      </c>
      <c r="U73">
        <f t="shared" si="25"/>
        <v>2.9563932002956393E-3</v>
      </c>
      <c r="V73">
        <f t="shared" si="25"/>
        <v>2.9436872626652146E-3</v>
      </c>
      <c r="W73">
        <f t="shared" si="25"/>
        <v>2.9098527614502706E-3</v>
      </c>
      <c r="X73">
        <f t="shared" si="25"/>
        <v>2.8929325657418925E-3</v>
      </c>
      <c r="Y73">
        <f t="shared" si="25"/>
        <v>2.7866796711717989E-3</v>
      </c>
      <c r="Z73">
        <f t="shared" si="25"/>
        <v>3.0816071197450894E-3</v>
      </c>
    </row>
    <row r="74" spans="1:26" x14ac:dyDescent="0.35">
      <c r="A74" s="2" t="s">
        <v>9</v>
      </c>
      <c r="B74">
        <f>B72/B70</f>
        <v>1.4206563432305724E-2</v>
      </c>
      <c r="C74">
        <f t="shared" ref="C74:L74" si="26">C72/C70</f>
        <v>1.3646288209606987E-2</v>
      </c>
      <c r="D74">
        <f t="shared" si="26"/>
        <v>1.3533631073216944E-2</v>
      </c>
      <c r="E74">
        <f t="shared" si="26"/>
        <v>1.3412017167381975E-2</v>
      </c>
      <c r="F74">
        <f t="shared" si="26"/>
        <v>1.2335019119279636E-2</v>
      </c>
      <c r="G74">
        <f t="shared" si="26"/>
        <v>1.2295585884667405E-2</v>
      </c>
      <c r="H74">
        <f t="shared" si="26"/>
        <v>1.211680600993578E-2</v>
      </c>
      <c r="I74">
        <f t="shared" si="26"/>
        <v>1.2038040207054292E-2</v>
      </c>
      <c r="J74">
        <f t="shared" si="26"/>
        <v>1.1907597046915932E-2</v>
      </c>
      <c r="K74">
        <f t="shared" si="26"/>
        <v>1.1575413821044102E-2</v>
      </c>
      <c r="L74">
        <f t="shared" si="26"/>
        <v>1.2650381408999481E-2</v>
      </c>
      <c r="O74" s="2" t="s">
        <v>9</v>
      </c>
      <c r="P74">
        <f>P72/P70</f>
        <v>9.5438596491228076E-3</v>
      </c>
      <c r="Q74">
        <f t="shared" ref="Q74:Z74" si="27">Q72/Q70</f>
        <v>8.6209811014571151E-3</v>
      </c>
      <c r="R74">
        <f t="shared" si="27"/>
        <v>8.242297376856153E-3</v>
      </c>
      <c r="S74">
        <f t="shared" si="27"/>
        <v>8.9387290752478473E-3</v>
      </c>
      <c r="T74">
        <f t="shared" si="27"/>
        <v>9.3613352220237728E-3</v>
      </c>
      <c r="U74">
        <f t="shared" si="27"/>
        <v>8.6917960088691796E-3</v>
      </c>
      <c r="V74">
        <f t="shared" si="27"/>
        <v>8.7721880427423394E-3</v>
      </c>
      <c r="W74">
        <f t="shared" si="27"/>
        <v>9.1660361985683517E-3</v>
      </c>
      <c r="X74">
        <f t="shared" si="27"/>
        <v>8.4473630919663263E-3</v>
      </c>
      <c r="Y74">
        <f t="shared" si="27"/>
        <v>7.5797687055872923E-3</v>
      </c>
      <c r="Z74">
        <f t="shared" si="27"/>
        <v>8.7178665417588577E-3</v>
      </c>
    </row>
    <row r="75" spans="1:26" x14ac:dyDescent="0.35">
      <c r="L75" s="2">
        <f>AVERAGE(B73:K73)</f>
        <v>0</v>
      </c>
      <c r="M75" s="2">
        <f>_xlfn.STDEV.S(B73:K73)</f>
        <v>0</v>
      </c>
      <c r="W75" s="2" t="s">
        <v>37</v>
      </c>
      <c r="X75" s="2">
        <f>AVERAGE(P73:Y73)</f>
        <v>3.0979680743651243E-3</v>
      </c>
      <c r="Y75" s="2">
        <f>_xlfn.STDEV.S(P73:Y73)</f>
        <v>2.4045413884443893E-4</v>
      </c>
      <c r="Z75" s="2" t="s">
        <v>38</v>
      </c>
    </row>
    <row r="76" spans="1:26" x14ac:dyDescent="0.35">
      <c r="L76" s="2">
        <f>AVERAGE(B74:K74)</f>
        <v>1.270669619714088E-2</v>
      </c>
      <c r="M76" s="2">
        <f>_xlfn.STDEV.S(B74:K74)</f>
        <v>9.0273165109327894E-4</v>
      </c>
      <c r="X76" s="2">
        <f>AVERAGE(P74:Y74)</f>
        <v>8.7364354472441192E-3</v>
      </c>
      <c r="Y76" s="2">
        <f>_xlfn.STDEV.S(P74:Y74)</f>
        <v>5.7253111819556373E-4</v>
      </c>
    </row>
    <row r="77" spans="1:26" x14ac:dyDescent="0.35">
      <c r="A77" s="2" t="s">
        <v>13</v>
      </c>
      <c r="B77" t="s">
        <v>14</v>
      </c>
    </row>
    <row r="78" spans="1:26" x14ac:dyDescent="0.35">
      <c r="A78" s="5" t="s">
        <v>115</v>
      </c>
    </row>
    <row r="79" spans="1:26" x14ac:dyDescent="0.35">
      <c r="A79" t="s">
        <v>16</v>
      </c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</row>
    <row r="80" spans="1:26" x14ac:dyDescent="0.35">
      <c r="A80" t="s">
        <v>17</v>
      </c>
      <c r="B80">
        <v>10007</v>
      </c>
      <c r="C80">
        <v>11780</v>
      </c>
      <c r="D80">
        <v>12073</v>
      </c>
      <c r="E80">
        <v>12229</v>
      </c>
      <c r="F80">
        <v>12656</v>
      </c>
      <c r="G80">
        <v>13959</v>
      </c>
      <c r="H80">
        <v>14200</v>
      </c>
      <c r="I80">
        <v>14240</v>
      </c>
      <c r="J80">
        <v>14281</v>
      </c>
      <c r="K80">
        <v>14566</v>
      </c>
      <c r="L80">
        <f>SUM(B80:K80)</f>
        <v>129991</v>
      </c>
    </row>
    <row r="81" spans="1:13" x14ac:dyDescent="0.35">
      <c r="A81" t="s">
        <v>18</v>
      </c>
      <c r="L81">
        <f>SUM(B81:K81)</f>
        <v>0</v>
      </c>
    </row>
    <row r="82" spans="1:13" x14ac:dyDescent="0.35">
      <c r="A82" t="s">
        <v>19</v>
      </c>
      <c r="B82">
        <v>100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f>SUM(B82:K82)</f>
        <v>1000</v>
      </c>
    </row>
    <row r="83" spans="1:13" x14ac:dyDescent="0.35">
      <c r="A83" s="2" t="s">
        <v>8</v>
      </c>
      <c r="B83">
        <f>B81/B80</f>
        <v>0</v>
      </c>
      <c r="C83">
        <f t="shared" ref="C83:L83" si="28">C81/C80</f>
        <v>0</v>
      </c>
      <c r="D83">
        <f t="shared" si="28"/>
        <v>0</v>
      </c>
      <c r="E83">
        <f t="shared" si="28"/>
        <v>0</v>
      </c>
      <c r="F83">
        <f t="shared" si="28"/>
        <v>0</v>
      </c>
      <c r="G83">
        <f t="shared" si="28"/>
        <v>0</v>
      </c>
      <c r="H83">
        <f t="shared" si="28"/>
        <v>0</v>
      </c>
      <c r="I83">
        <f t="shared" si="28"/>
        <v>0</v>
      </c>
      <c r="J83">
        <f t="shared" si="28"/>
        <v>0</v>
      </c>
      <c r="K83">
        <f t="shared" si="28"/>
        <v>0</v>
      </c>
      <c r="L83">
        <f t="shared" si="28"/>
        <v>0</v>
      </c>
    </row>
    <row r="84" spans="1:13" x14ac:dyDescent="0.35">
      <c r="A84" s="2" t="s">
        <v>9</v>
      </c>
      <c r="B84">
        <f>B82/B80</f>
        <v>9.9930048965723994E-3</v>
      </c>
      <c r="C84">
        <f t="shared" ref="C84:L84" si="29">C82/C80</f>
        <v>8.4889643463497456E-3</v>
      </c>
      <c r="D84">
        <f t="shared" si="29"/>
        <v>8.2829454153897121E-3</v>
      </c>
      <c r="E84">
        <f t="shared" si="29"/>
        <v>8.1772835064191675E-3</v>
      </c>
      <c r="F84">
        <f t="shared" si="29"/>
        <v>7.9013906447534758E-3</v>
      </c>
      <c r="G84">
        <f t="shared" si="29"/>
        <v>7.1638369510709935E-3</v>
      </c>
      <c r="H84">
        <f t="shared" si="29"/>
        <v>7.0422535211267607E-3</v>
      </c>
      <c r="I84">
        <f t="shared" si="29"/>
        <v>7.0224719101123594E-3</v>
      </c>
      <c r="J84">
        <f t="shared" si="29"/>
        <v>7.0023107625516419E-3</v>
      </c>
      <c r="K84">
        <f t="shared" si="29"/>
        <v>6.8653027598517095E-3</v>
      </c>
      <c r="L84">
        <f t="shared" si="29"/>
        <v>7.6928402735574001E-3</v>
      </c>
    </row>
    <row r="85" spans="1:13" x14ac:dyDescent="0.35">
      <c r="L85" s="2">
        <f>AVERAGE(B83:K83)</f>
        <v>0</v>
      </c>
      <c r="M85" s="2">
        <f>_xlfn.STDEV.S(B83:K83)</f>
        <v>0</v>
      </c>
    </row>
    <row r="86" spans="1:13" x14ac:dyDescent="0.35">
      <c r="L86" s="2">
        <f>AVERAGE(B84:K84)</f>
        <v>7.7939764714197975E-3</v>
      </c>
      <c r="M86" s="2">
        <f>_xlfn.STDEV.S(B84:K84)</f>
        <v>9.867364182093209E-4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A258"/>
  <sheetViews>
    <sheetView topLeftCell="B40" zoomScaleNormal="100" workbookViewId="0">
      <selection activeCell="Q50" sqref="Q50"/>
    </sheetView>
  </sheetViews>
  <sheetFormatPr defaultColWidth="9" defaultRowHeight="14.15" x14ac:dyDescent="0.35"/>
  <cols>
    <col min="1" max="1" width="19.35546875" customWidth="1"/>
  </cols>
  <sheetData>
    <row r="1" spans="1:27" x14ac:dyDescent="0.35">
      <c r="A1" s="2" t="s">
        <v>13</v>
      </c>
      <c r="B1" t="s">
        <v>14</v>
      </c>
      <c r="O1">
        <v>1024</v>
      </c>
      <c r="P1" s="2" t="s">
        <v>13</v>
      </c>
      <c r="Q1" t="s">
        <v>14</v>
      </c>
    </row>
    <row r="2" spans="1:27" x14ac:dyDescent="0.35">
      <c r="A2" s="2" t="s">
        <v>36</v>
      </c>
      <c r="B2">
        <v>300</v>
      </c>
      <c r="P2" s="5" t="s">
        <v>175</v>
      </c>
    </row>
    <row r="3" spans="1:27" x14ac:dyDescent="0.35">
      <c r="A3" t="s">
        <v>16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P3" t="s">
        <v>16</v>
      </c>
      <c r="Q3">
        <v>1</v>
      </c>
      <c r="R3">
        <v>2</v>
      </c>
      <c r="S3">
        <v>3</v>
      </c>
      <c r="T3">
        <v>4</v>
      </c>
      <c r="U3">
        <v>5</v>
      </c>
      <c r="V3">
        <v>6</v>
      </c>
      <c r="W3">
        <v>7</v>
      </c>
      <c r="X3">
        <v>8</v>
      </c>
      <c r="Y3">
        <v>9</v>
      </c>
      <c r="Z3">
        <v>10</v>
      </c>
    </row>
    <row r="4" spans="1:27" x14ac:dyDescent="0.35">
      <c r="A4" t="s">
        <v>17</v>
      </c>
      <c r="B4">
        <v>175</v>
      </c>
      <c r="C4">
        <v>176</v>
      </c>
      <c r="D4">
        <v>184</v>
      </c>
      <c r="E4">
        <v>189</v>
      </c>
      <c r="F4">
        <v>190</v>
      </c>
      <c r="G4">
        <v>191</v>
      </c>
      <c r="H4">
        <v>192</v>
      </c>
      <c r="I4">
        <v>198</v>
      </c>
      <c r="J4">
        <v>201</v>
      </c>
      <c r="K4">
        <v>215</v>
      </c>
      <c r="L4">
        <f>SUM(B4:K4)</f>
        <v>1911</v>
      </c>
      <c r="P4" t="s">
        <v>17</v>
      </c>
      <c r="Q4">
        <v>226</v>
      </c>
      <c r="R4">
        <v>232</v>
      </c>
      <c r="S4">
        <v>244</v>
      </c>
      <c r="T4">
        <v>239</v>
      </c>
      <c r="U4">
        <v>254</v>
      </c>
      <c r="V4">
        <v>263</v>
      </c>
      <c r="W4">
        <v>292</v>
      </c>
      <c r="X4">
        <v>283</v>
      </c>
      <c r="Y4">
        <v>294</v>
      </c>
      <c r="Z4">
        <v>301</v>
      </c>
      <c r="AA4">
        <f>SUM(Q4:Z4)</f>
        <v>2628</v>
      </c>
    </row>
    <row r="5" spans="1:27" x14ac:dyDescent="0.35">
      <c r="A5" t="s">
        <v>18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f>SUM(B5:K5)</f>
        <v>1000</v>
      </c>
      <c r="P5" t="s">
        <v>18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f>SUM(Q5:Z5)</f>
        <v>1000</v>
      </c>
    </row>
    <row r="6" spans="1:27" x14ac:dyDescent="0.35">
      <c r="A6" t="s">
        <v>19</v>
      </c>
      <c r="B6">
        <v>122</v>
      </c>
      <c r="C6">
        <v>133</v>
      </c>
      <c r="D6">
        <v>140</v>
      </c>
      <c r="E6">
        <v>129</v>
      </c>
      <c r="F6">
        <v>129</v>
      </c>
      <c r="G6">
        <v>141</v>
      </c>
      <c r="H6">
        <v>137</v>
      </c>
      <c r="I6">
        <v>141</v>
      </c>
      <c r="J6">
        <v>139</v>
      </c>
      <c r="K6">
        <v>151</v>
      </c>
      <c r="L6">
        <f>SUM(B6:K6)</f>
        <v>1362</v>
      </c>
      <c r="P6" t="s">
        <v>19</v>
      </c>
      <c r="Q6">
        <v>112</v>
      </c>
      <c r="R6">
        <v>113</v>
      </c>
      <c r="S6">
        <v>124</v>
      </c>
      <c r="T6">
        <v>130</v>
      </c>
      <c r="U6">
        <v>123</v>
      </c>
      <c r="V6">
        <v>132</v>
      </c>
      <c r="W6">
        <v>129</v>
      </c>
      <c r="X6">
        <v>126</v>
      </c>
      <c r="Y6">
        <v>125</v>
      </c>
      <c r="Z6">
        <v>134</v>
      </c>
      <c r="AA6">
        <f>SUM(Q6:Z6)</f>
        <v>1248</v>
      </c>
    </row>
    <row r="7" spans="1:27" x14ac:dyDescent="0.35">
      <c r="A7" s="2" t="s">
        <v>8</v>
      </c>
      <c r="B7">
        <f>B5/B4</f>
        <v>0.5714285714285714</v>
      </c>
      <c r="C7">
        <f t="shared" ref="C7:L7" si="0">C5/C4</f>
        <v>0.56818181818181823</v>
      </c>
      <c r="D7">
        <f t="shared" si="0"/>
        <v>0.54347826086956519</v>
      </c>
      <c r="E7">
        <f t="shared" si="0"/>
        <v>0.52910052910052907</v>
      </c>
      <c r="F7">
        <f t="shared" si="0"/>
        <v>0.52631578947368418</v>
      </c>
      <c r="G7">
        <f t="shared" si="0"/>
        <v>0.52356020942408377</v>
      </c>
      <c r="H7">
        <f t="shared" si="0"/>
        <v>0.52083333333333337</v>
      </c>
      <c r="I7">
        <f t="shared" si="0"/>
        <v>0.50505050505050508</v>
      </c>
      <c r="J7">
        <f t="shared" si="0"/>
        <v>0.49751243781094528</v>
      </c>
      <c r="K7">
        <f t="shared" si="0"/>
        <v>0.46511627906976744</v>
      </c>
      <c r="L7">
        <f t="shared" si="0"/>
        <v>0.52328623757195181</v>
      </c>
      <c r="P7" s="2" t="s">
        <v>8</v>
      </c>
      <c r="Q7">
        <f>Q5/Q4</f>
        <v>0.44247787610619471</v>
      </c>
      <c r="R7">
        <f t="shared" ref="R7:AA7" si="1">R5/R4</f>
        <v>0.43103448275862066</v>
      </c>
      <c r="S7">
        <f t="shared" si="1"/>
        <v>0.4098360655737705</v>
      </c>
      <c r="T7">
        <f t="shared" si="1"/>
        <v>0.41841004184100417</v>
      </c>
      <c r="U7">
        <f t="shared" si="1"/>
        <v>0.39370078740157483</v>
      </c>
      <c r="V7">
        <f t="shared" si="1"/>
        <v>0.38022813688212925</v>
      </c>
      <c r="W7">
        <f t="shared" si="1"/>
        <v>0.34246575342465752</v>
      </c>
      <c r="X7">
        <f t="shared" si="1"/>
        <v>0.35335689045936397</v>
      </c>
      <c r="Y7">
        <f t="shared" si="1"/>
        <v>0.3401360544217687</v>
      </c>
      <c r="Z7">
        <f t="shared" si="1"/>
        <v>0.33222591362126247</v>
      </c>
      <c r="AA7">
        <f t="shared" si="1"/>
        <v>0.38051750380517502</v>
      </c>
    </row>
    <row r="8" spans="1:27" x14ac:dyDescent="0.35">
      <c r="A8" s="2" t="s">
        <v>9</v>
      </c>
      <c r="B8">
        <f>B6/B4</f>
        <v>0.69714285714285718</v>
      </c>
      <c r="C8">
        <f t="shared" ref="C8:L8" si="2">C6/C4</f>
        <v>0.75568181818181823</v>
      </c>
      <c r="D8">
        <f t="shared" si="2"/>
        <v>0.76086956521739135</v>
      </c>
      <c r="E8">
        <f t="shared" si="2"/>
        <v>0.68253968253968256</v>
      </c>
      <c r="F8">
        <f t="shared" si="2"/>
        <v>0.67894736842105263</v>
      </c>
      <c r="G8">
        <f t="shared" si="2"/>
        <v>0.73821989528795806</v>
      </c>
      <c r="H8">
        <f t="shared" si="2"/>
        <v>0.71354166666666663</v>
      </c>
      <c r="I8">
        <f t="shared" si="2"/>
        <v>0.71212121212121215</v>
      </c>
      <c r="J8">
        <f t="shared" si="2"/>
        <v>0.69154228855721389</v>
      </c>
      <c r="K8">
        <f t="shared" si="2"/>
        <v>0.70232558139534884</v>
      </c>
      <c r="L8">
        <f t="shared" si="2"/>
        <v>0.71271585557299844</v>
      </c>
      <c r="P8" s="5" t="s">
        <v>202</v>
      </c>
      <c r="Q8">
        <f>Q6/Q4</f>
        <v>0.49557522123893805</v>
      </c>
      <c r="R8">
        <f t="shared" ref="R8:AA8" si="3">R6/R4</f>
        <v>0.48706896551724138</v>
      </c>
      <c r="S8">
        <f t="shared" si="3"/>
        <v>0.50819672131147542</v>
      </c>
      <c r="T8">
        <f t="shared" si="3"/>
        <v>0.54393305439330542</v>
      </c>
      <c r="U8">
        <f t="shared" si="3"/>
        <v>0.48425196850393698</v>
      </c>
      <c r="V8">
        <f t="shared" si="3"/>
        <v>0.50190114068441061</v>
      </c>
      <c r="W8">
        <f t="shared" si="3"/>
        <v>0.44178082191780821</v>
      </c>
      <c r="X8">
        <f t="shared" si="3"/>
        <v>0.44522968197879859</v>
      </c>
      <c r="Y8">
        <f t="shared" si="3"/>
        <v>0.42517006802721086</v>
      </c>
      <c r="Z8">
        <f t="shared" si="3"/>
        <v>0.44518272425249167</v>
      </c>
      <c r="AA8">
        <f t="shared" si="3"/>
        <v>0.47488584474885842</v>
      </c>
    </row>
    <row r="9" spans="1:27" x14ac:dyDescent="0.35">
      <c r="I9" s="2" t="s">
        <v>37</v>
      </c>
      <c r="J9" s="2">
        <f>AVERAGE(B7:K7)</f>
        <v>0.52505777337428028</v>
      </c>
      <c r="K9" s="2">
        <f>_xlfn.STDEV.S(B7:K7)</f>
        <v>3.1866531761683602E-2</v>
      </c>
      <c r="L9" s="2" t="s">
        <v>38</v>
      </c>
      <c r="X9" s="2" t="s">
        <v>37</v>
      </c>
      <c r="Y9" s="2">
        <f>AVERAGE(Q7:Z7)</f>
        <v>0.38438720024903467</v>
      </c>
      <c r="Z9" s="2">
        <f>_xlfn.STDEV.S(Q7:Z7)</f>
        <v>4.0632480653208174E-2</v>
      </c>
      <c r="AA9" s="2" t="s">
        <v>38</v>
      </c>
    </row>
    <row r="10" spans="1:27" x14ac:dyDescent="0.35">
      <c r="J10" s="2">
        <f>AVERAGE(B8:K8)</f>
        <v>0.71329319355312015</v>
      </c>
      <c r="K10" s="2">
        <f>_xlfn.STDEV.S(B8:K8)</f>
        <v>2.9178988391186728E-2</v>
      </c>
      <c r="Y10" s="2">
        <f>AVERAGE(Q8:Z8)</f>
        <v>0.47782903678256172</v>
      </c>
      <c r="Z10" s="2">
        <f>_xlfn.STDEV.S(Q8:Z8)</f>
        <v>3.7288516898808854E-2</v>
      </c>
    </row>
    <row r="11" spans="1:27" x14ac:dyDescent="0.35">
      <c r="A11" s="2" t="s">
        <v>13</v>
      </c>
      <c r="B11" t="s">
        <v>14</v>
      </c>
    </row>
    <row r="12" spans="1:27" x14ac:dyDescent="0.35">
      <c r="A12" s="2" t="s">
        <v>39</v>
      </c>
      <c r="B12">
        <v>1390</v>
      </c>
      <c r="P12" s="2" t="s">
        <v>13</v>
      </c>
      <c r="Q12" t="s">
        <v>14</v>
      </c>
    </row>
    <row r="13" spans="1:27" x14ac:dyDescent="0.35">
      <c r="A13" t="s">
        <v>16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P13" s="5" t="s">
        <v>176</v>
      </c>
    </row>
    <row r="14" spans="1:27" x14ac:dyDescent="0.35">
      <c r="A14" t="s">
        <v>17</v>
      </c>
      <c r="B14">
        <v>286</v>
      </c>
      <c r="C14">
        <v>320</v>
      </c>
      <c r="D14">
        <v>321</v>
      </c>
      <c r="E14">
        <v>347</v>
      </c>
      <c r="F14">
        <v>357</v>
      </c>
      <c r="G14">
        <v>351</v>
      </c>
      <c r="H14">
        <v>365</v>
      </c>
      <c r="I14">
        <v>362</v>
      </c>
      <c r="J14">
        <v>370</v>
      </c>
      <c r="K14">
        <v>374</v>
      </c>
      <c r="L14">
        <f>SUM(B14:K14)</f>
        <v>3453</v>
      </c>
      <c r="P14" t="s">
        <v>16</v>
      </c>
      <c r="Q14">
        <v>1</v>
      </c>
      <c r="R14">
        <v>2</v>
      </c>
      <c r="S14">
        <v>3</v>
      </c>
      <c r="T14">
        <v>4</v>
      </c>
      <c r="U14">
        <v>5</v>
      </c>
      <c r="V14">
        <v>6</v>
      </c>
      <c r="W14">
        <v>7</v>
      </c>
      <c r="X14">
        <v>8</v>
      </c>
      <c r="Y14">
        <v>9</v>
      </c>
      <c r="Z14">
        <v>10</v>
      </c>
    </row>
    <row r="15" spans="1:27" x14ac:dyDescent="0.35">
      <c r="A15" t="s">
        <v>18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f>SUM(B15:K15)</f>
        <v>1000</v>
      </c>
      <c r="P15" t="s">
        <v>17</v>
      </c>
      <c r="Q15">
        <v>547</v>
      </c>
      <c r="R15">
        <v>558</v>
      </c>
      <c r="S15">
        <v>574</v>
      </c>
      <c r="T15">
        <v>574</v>
      </c>
      <c r="U15">
        <v>609</v>
      </c>
      <c r="V15">
        <v>635</v>
      </c>
      <c r="W15">
        <v>651</v>
      </c>
      <c r="X15">
        <v>688</v>
      </c>
      <c r="Y15">
        <v>697</v>
      </c>
      <c r="Z15">
        <v>693</v>
      </c>
      <c r="AA15">
        <f>SUM(Q15:Z15)</f>
        <v>6226</v>
      </c>
    </row>
    <row r="16" spans="1:27" x14ac:dyDescent="0.35">
      <c r="A16" t="s">
        <v>19</v>
      </c>
      <c r="B16">
        <v>136</v>
      </c>
      <c r="C16">
        <v>141</v>
      </c>
      <c r="D16">
        <v>149</v>
      </c>
      <c r="E16">
        <v>171</v>
      </c>
      <c r="F16">
        <v>160</v>
      </c>
      <c r="G16">
        <v>156</v>
      </c>
      <c r="H16">
        <v>165</v>
      </c>
      <c r="I16">
        <v>157</v>
      </c>
      <c r="J16">
        <v>168</v>
      </c>
      <c r="K16">
        <v>168</v>
      </c>
      <c r="L16">
        <f>SUM(B16:K16)</f>
        <v>1571</v>
      </c>
      <c r="P16" t="s">
        <v>18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f>SUM(Q16:Z16)</f>
        <v>1000</v>
      </c>
    </row>
    <row r="17" spans="1:27" x14ac:dyDescent="0.35">
      <c r="A17" s="2" t="s">
        <v>8</v>
      </c>
      <c r="B17">
        <f>B15/B14</f>
        <v>0.34965034965034963</v>
      </c>
      <c r="C17">
        <f t="shared" ref="C17:L17" si="4">C15/C14</f>
        <v>0.3125</v>
      </c>
      <c r="D17">
        <f t="shared" si="4"/>
        <v>0.3115264797507788</v>
      </c>
      <c r="E17">
        <f t="shared" si="4"/>
        <v>0.28818443804034583</v>
      </c>
      <c r="F17">
        <f t="shared" si="4"/>
        <v>0.28011204481792717</v>
      </c>
      <c r="G17">
        <f t="shared" si="4"/>
        <v>0.28490028490028491</v>
      </c>
      <c r="H17">
        <f t="shared" si="4"/>
        <v>0.27397260273972601</v>
      </c>
      <c r="I17">
        <f t="shared" si="4"/>
        <v>0.27624309392265195</v>
      </c>
      <c r="J17">
        <f t="shared" si="4"/>
        <v>0.27027027027027029</v>
      </c>
      <c r="K17">
        <f t="shared" si="4"/>
        <v>0.26737967914438504</v>
      </c>
      <c r="L17">
        <f t="shared" si="4"/>
        <v>0.28960324355632783</v>
      </c>
      <c r="P17" t="s">
        <v>19</v>
      </c>
      <c r="Q17">
        <v>145</v>
      </c>
      <c r="R17">
        <v>144</v>
      </c>
      <c r="S17">
        <v>146</v>
      </c>
      <c r="T17">
        <v>150</v>
      </c>
      <c r="U17">
        <v>154</v>
      </c>
      <c r="V17">
        <v>147</v>
      </c>
      <c r="W17">
        <v>149</v>
      </c>
      <c r="X17">
        <v>151</v>
      </c>
      <c r="Y17">
        <v>156</v>
      </c>
      <c r="Z17">
        <v>164</v>
      </c>
      <c r="AA17">
        <f>SUM(Q17:Z17)</f>
        <v>1506</v>
      </c>
    </row>
    <row r="18" spans="1:27" x14ac:dyDescent="0.35">
      <c r="A18" s="2" t="s">
        <v>9</v>
      </c>
      <c r="B18">
        <f>B16/B14</f>
        <v>0.47552447552447552</v>
      </c>
      <c r="C18">
        <f t="shared" ref="C18:L18" si="5">C16/C14</f>
        <v>0.44062499999999999</v>
      </c>
      <c r="D18">
        <f t="shared" si="5"/>
        <v>0.46417445482866043</v>
      </c>
      <c r="E18">
        <f t="shared" si="5"/>
        <v>0.49279538904899134</v>
      </c>
      <c r="F18">
        <f t="shared" si="5"/>
        <v>0.44817927170868349</v>
      </c>
      <c r="G18">
        <f t="shared" si="5"/>
        <v>0.44444444444444442</v>
      </c>
      <c r="H18">
        <f t="shared" si="5"/>
        <v>0.45205479452054792</v>
      </c>
      <c r="I18">
        <f t="shared" si="5"/>
        <v>0.43370165745856354</v>
      </c>
      <c r="J18">
        <f t="shared" si="5"/>
        <v>0.45405405405405408</v>
      </c>
      <c r="K18">
        <f t="shared" si="5"/>
        <v>0.44919786096256686</v>
      </c>
      <c r="L18">
        <f t="shared" si="5"/>
        <v>0.45496669562699105</v>
      </c>
      <c r="P18" s="2" t="s">
        <v>8</v>
      </c>
      <c r="Q18">
        <f>Q16/Q15</f>
        <v>0.18281535648994515</v>
      </c>
      <c r="R18">
        <f t="shared" ref="R18:AA18" si="6">R16/R15</f>
        <v>0.17921146953405018</v>
      </c>
      <c r="S18">
        <f t="shared" si="6"/>
        <v>0.17421602787456447</v>
      </c>
      <c r="T18">
        <f t="shared" si="6"/>
        <v>0.17421602787456447</v>
      </c>
      <c r="U18">
        <f t="shared" si="6"/>
        <v>0.16420361247947454</v>
      </c>
      <c r="V18">
        <f t="shared" si="6"/>
        <v>0.15748031496062992</v>
      </c>
      <c r="W18">
        <f t="shared" si="6"/>
        <v>0.15360983102918588</v>
      </c>
      <c r="X18">
        <f t="shared" si="6"/>
        <v>0.14534883720930233</v>
      </c>
      <c r="Y18">
        <f t="shared" si="6"/>
        <v>0.14347202295552366</v>
      </c>
      <c r="Z18">
        <f t="shared" si="6"/>
        <v>0.14430014430014429</v>
      </c>
      <c r="AA18">
        <f t="shared" si="6"/>
        <v>0.16061676839061997</v>
      </c>
    </row>
    <row r="19" spans="1:27" x14ac:dyDescent="0.35">
      <c r="J19" s="2">
        <f>AVERAGE(B17:K17)</f>
        <v>0.29147392432367197</v>
      </c>
      <c r="K19" s="2">
        <f>_xlfn.STDEV.S(B17:K17)</f>
        <v>2.577730507063139E-2</v>
      </c>
      <c r="P19" s="2" t="s">
        <v>9</v>
      </c>
      <c r="Q19">
        <f>Q17/Q15</f>
        <v>0.26508226691042047</v>
      </c>
      <c r="R19">
        <f t="shared" ref="R19:AA19" si="7">R17/R15</f>
        <v>0.25806451612903225</v>
      </c>
      <c r="S19">
        <f t="shared" si="7"/>
        <v>0.25435540069686413</v>
      </c>
      <c r="T19">
        <f t="shared" si="7"/>
        <v>0.26132404181184671</v>
      </c>
      <c r="U19">
        <f t="shared" si="7"/>
        <v>0.25287356321839083</v>
      </c>
      <c r="V19">
        <f t="shared" si="7"/>
        <v>0.23149606299212599</v>
      </c>
      <c r="W19">
        <f t="shared" si="7"/>
        <v>0.22887864823348694</v>
      </c>
      <c r="X19">
        <f t="shared" si="7"/>
        <v>0.21947674418604651</v>
      </c>
      <c r="Y19">
        <f t="shared" si="7"/>
        <v>0.22381635581061693</v>
      </c>
      <c r="Z19">
        <f t="shared" si="7"/>
        <v>0.23665223665223664</v>
      </c>
      <c r="AA19">
        <f t="shared" si="7"/>
        <v>0.24188885319627368</v>
      </c>
    </row>
    <row r="20" spans="1:27" x14ac:dyDescent="0.35">
      <c r="J20" s="2">
        <f>AVERAGE(B18:K18)</f>
        <v>0.45547514025509878</v>
      </c>
      <c r="K20" s="2">
        <f>_xlfn.STDEV.S(B18:K18)</f>
        <v>1.7616578497678087E-2</v>
      </c>
      <c r="X20" s="2" t="s">
        <v>37</v>
      </c>
      <c r="Y20" s="2">
        <f>AVERAGE(Q18:Z18)</f>
        <v>0.16188736447073851</v>
      </c>
      <c r="Z20" s="2">
        <f>_xlfn.STDEV.S(Q18:Z18)</f>
        <v>1.5119376822023512E-2</v>
      </c>
      <c r="AA20" s="2" t="s">
        <v>38</v>
      </c>
    </row>
    <row r="21" spans="1:27" x14ac:dyDescent="0.35">
      <c r="A21" s="2" t="s">
        <v>13</v>
      </c>
      <c r="B21" t="s">
        <v>14</v>
      </c>
      <c r="Y21" s="2">
        <f>AVERAGE(Q19:Z19)</f>
        <v>0.24320198366410675</v>
      </c>
      <c r="Z21" s="2">
        <f>_xlfn.STDEV.S(Q19:Z19)</f>
        <v>1.6897613501527246E-2</v>
      </c>
    </row>
    <row r="22" spans="1:27" x14ac:dyDescent="0.35">
      <c r="A22" s="4">
        <v>11000</v>
      </c>
      <c r="B22">
        <v>1711</v>
      </c>
    </row>
    <row r="23" spans="1:27" x14ac:dyDescent="0.35">
      <c r="A23" t="s">
        <v>16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P23" s="2" t="s">
        <v>13</v>
      </c>
      <c r="Q23" t="s">
        <v>14</v>
      </c>
    </row>
    <row r="24" spans="1:27" x14ac:dyDescent="0.35">
      <c r="A24" t="s">
        <v>17</v>
      </c>
      <c r="B24">
        <v>694</v>
      </c>
      <c r="C24">
        <v>706</v>
      </c>
      <c r="D24">
        <v>733</v>
      </c>
      <c r="E24">
        <v>752</v>
      </c>
      <c r="F24">
        <v>779</v>
      </c>
      <c r="G24">
        <v>832</v>
      </c>
      <c r="H24">
        <v>844</v>
      </c>
      <c r="I24">
        <v>877</v>
      </c>
      <c r="J24">
        <v>877</v>
      </c>
      <c r="K24">
        <v>929</v>
      </c>
      <c r="L24">
        <f>SUM(B24:K24)</f>
        <v>8023</v>
      </c>
      <c r="P24" s="5" t="s">
        <v>177</v>
      </c>
    </row>
    <row r="25" spans="1:27" x14ac:dyDescent="0.35">
      <c r="A25" t="s">
        <v>18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f>SUM(B25:K25)</f>
        <v>1000</v>
      </c>
      <c r="P25" t="s">
        <v>16</v>
      </c>
      <c r="Q25">
        <v>1</v>
      </c>
      <c r="R25">
        <v>2</v>
      </c>
      <c r="S25">
        <v>3</v>
      </c>
      <c r="T25">
        <v>4</v>
      </c>
      <c r="U25">
        <v>5</v>
      </c>
      <c r="V25">
        <v>6</v>
      </c>
      <c r="W25">
        <v>7</v>
      </c>
      <c r="X25">
        <v>8</v>
      </c>
      <c r="Y25">
        <v>9</v>
      </c>
      <c r="Z25">
        <v>10</v>
      </c>
    </row>
    <row r="26" spans="1:27" x14ac:dyDescent="0.35">
      <c r="A26" t="s">
        <v>19</v>
      </c>
      <c r="B26">
        <v>173</v>
      </c>
      <c r="C26">
        <v>167</v>
      </c>
      <c r="D26">
        <v>177</v>
      </c>
      <c r="E26">
        <v>171</v>
      </c>
      <c r="F26">
        <v>161</v>
      </c>
      <c r="G26">
        <v>178</v>
      </c>
      <c r="H26">
        <v>195</v>
      </c>
      <c r="I26">
        <v>187</v>
      </c>
      <c r="J26">
        <v>176</v>
      </c>
      <c r="K26">
        <v>220</v>
      </c>
      <c r="L26">
        <f>SUM(B26:K26)</f>
        <v>1805</v>
      </c>
      <c r="P26" t="s">
        <v>17</v>
      </c>
      <c r="Q26">
        <v>1646</v>
      </c>
      <c r="R26">
        <v>1753</v>
      </c>
      <c r="S26">
        <v>1806</v>
      </c>
      <c r="T26">
        <v>1771</v>
      </c>
      <c r="U26">
        <v>1877</v>
      </c>
      <c r="V26">
        <v>1898</v>
      </c>
      <c r="W26">
        <v>1913</v>
      </c>
      <c r="X26">
        <v>1918</v>
      </c>
      <c r="Y26">
        <v>2104</v>
      </c>
      <c r="Z26">
        <v>2369</v>
      </c>
      <c r="AA26">
        <f>SUM(Q26:Z26)</f>
        <v>19055</v>
      </c>
    </row>
    <row r="27" spans="1:27" x14ac:dyDescent="0.35">
      <c r="A27" s="2" t="s">
        <v>8</v>
      </c>
      <c r="B27">
        <f>B25/B24</f>
        <v>0.14409221902017291</v>
      </c>
      <c r="C27">
        <f t="shared" ref="C27:L27" si="8">C25/C24</f>
        <v>0.14164305949008499</v>
      </c>
      <c r="D27">
        <f t="shared" si="8"/>
        <v>0.13642564802182811</v>
      </c>
      <c r="E27">
        <f t="shared" si="8"/>
        <v>0.13297872340425532</v>
      </c>
      <c r="F27">
        <f t="shared" si="8"/>
        <v>0.12836970474967907</v>
      </c>
      <c r="G27">
        <f t="shared" si="8"/>
        <v>0.1201923076923077</v>
      </c>
      <c r="H27">
        <f t="shared" si="8"/>
        <v>0.11848341232227488</v>
      </c>
      <c r="I27">
        <f t="shared" si="8"/>
        <v>0.11402508551881414</v>
      </c>
      <c r="J27">
        <f t="shared" si="8"/>
        <v>0.11402508551881414</v>
      </c>
      <c r="K27">
        <f t="shared" si="8"/>
        <v>0.10764262648008611</v>
      </c>
      <c r="L27">
        <f t="shared" si="8"/>
        <v>0.12464165524118161</v>
      </c>
      <c r="P27" t="s">
        <v>18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f>SUM(Q27:Z27)</f>
        <v>1000</v>
      </c>
    </row>
    <row r="28" spans="1:27" x14ac:dyDescent="0.35">
      <c r="A28" s="2" t="s">
        <v>9</v>
      </c>
      <c r="B28">
        <f>B26/B24</f>
        <v>0.24927953890489912</v>
      </c>
      <c r="C28">
        <f t="shared" ref="C28:L28" si="9">C26/C24</f>
        <v>0.23654390934844194</v>
      </c>
      <c r="D28">
        <f t="shared" si="9"/>
        <v>0.24147339699863574</v>
      </c>
      <c r="E28">
        <f t="shared" si="9"/>
        <v>0.22739361702127658</v>
      </c>
      <c r="F28">
        <f t="shared" si="9"/>
        <v>0.20667522464698332</v>
      </c>
      <c r="G28">
        <f t="shared" si="9"/>
        <v>0.21394230769230768</v>
      </c>
      <c r="H28">
        <f t="shared" si="9"/>
        <v>0.23104265402843602</v>
      </c>
      <c r="I28">
        <f t="shared" si="9"/>
        <v>0.21322690992018245</v>
      </c>
      <c r="J28">
        <f t="shared" si="9"/>
        <v>0.20068415051311289</v>
      </c>
      <c r="K28">
        <f t="shared" si="9"/>
        <v>0.23681377825618946</v>
      </c>
      <c r="L28">
        <f t="shared" si="9"/>
        <v>0.22497818771033279</v>
      </c>
      <c r="P28" t="s">
        <v>19</v>
      </c>
      <c r="Q28">
        <v>149</v>
      </c>
      <c r="R28">
        <v>155</v>
      </c>
      <c r="S28">
        <v>181</v>
      </c>
      <c r="T28">
        <v>169</v>
      </c>
      <c r="U28">
        <v>176</v>
      </c>
      <c r="V28">
        <v>176</v>
      </c>
      <c r="W28">
        <v>192</v>
      </c>
      <c r="X28">
        <v>172</v>
      </c>
      <c r="Y28">
        <v>195</v>
      </c>
      <c r="Z28">
        <v>188</v>
      </c>
      <c r="AA28">
        <f>SUM(Q28:Z28)</f>
        <v>1753</v>
      </c>
    </row>
    <row r="29" spans="1:27" x14ac:dyDescent="0.35">
      <c r="J29" s="2">
        <f>AVERAGE(B27:K27)</f>
        <v>0.12578778722183173</v>
      </c>
      <c r="K29" s="2">
        <f>_xlfn.STDEV.S(B27:K27)</f>
        <v>1.2686888554512965E-2</v>
      </c>
      <c r="P29" s="2" t="s">
        <v>8</v>
      </c>
      <c r="Q29">
        <f>Q27/Q26</f>
        <v>6.0753341433778855E-2</v>
      </c>
      <c r="R29">
        <f t="shared" ref="R29:AA29" si="10">R27/R26</f>
        <v>5.7045065601825443E-2</v>
      </c>
      <c r="S29">
        <f t="shared" si="10"/>
        <v>5.537098560354374E-2</v>
      </c>
      <c r="T29">
        <f t="shared" si="10"/>
        <v>5.6465273856578208E-2</v>
      </c>
      <c r="U29">
        <f t="shared" si="10"/>
        <v>5.3276505061267979E-2</v>
      </c>
      <c r="V29">
        <f t="shared" si="10"/>
        <v>5.2687038988408853E-2</v>
      </c>
      <c r="W29">
        <f t="shared" si="10"/>
        <v>5.2273915316257184E-2</v>
      </c>
      <c r="X29">
        <f t="shared" si="10"/>
        <v>5.213764337851929E-2</v>
      </c>
      <c r="Y29">
        <f t="shared" si="10"/>
        <v>4.7528517110266157E-2</v>
      </c>
      <c r="Z29">
        <f t="shared" si="10"/>
        <v>4.2211903756859431E-2</v>
      </c>
      <c r="AA29">
        <f t="shared" si="10"/>
        <v>5.2479664130149567E-2</v>
      </c>
    </row>
    <row r="30" spans="1:27" x14ac:dyDescent="0.35">
      <c r="J30" s="2">
        <f>AVERAGE(B28:K28)</f>
        <v>0.22570754873304652</v>
      </c>
      <c r="K30" s="2">
        <f>_xlfn.STDEV.S(B28:K28)</f>
        <v>1.6189396300263142E-2</v>
      </c>
      <c r="P30" s="2" t="s">
        <v>9</v>
      </c>
      <c r="Q30">
        <f>Q28/Q26</f>
        <v>9.05224787363305E-2</v>
      </c>
      <c r="R30">
        <f t="shared" ref="R30:AA30" si="11">R28/R26</f>
        <v>8.841985168282944E-2</v>
      </c>
      <c r="S30">
        <f t="shared" si="11"/>
        <v>0.10022148394241417</v>
      </c>
      <c r="T30">
        <f t="shared" si="11"/>
        <v>9.5426312817617168E-2</v>
      </c>
      <c r="U30">
        <f t="shared" si="11"/>
        <v>9.3766648907831651E-2</v>
      </c>
      <c r="V30">
        <f t="shared" si="11"/>
        <v>9.2729188619599584E-2</v>
      </c>
      <c r="W30">
        <f t="shared" si="11"/>
        <v>0.1003659174072138</v>
      </c>
      <c r="X30">
        <f t="shared" si="11"/>
        <v>8.9676746611053182E-2</v>
      </c>
      <c r="Y30">
        <f t="shared" si="11"/>
        <v>9.2680608365019013E-2</v>
      </c>
      <c r="Z30">
        <f t="shared" si="11"/>
        <v>7.9358379062895737E-2</v>
      </c>
      <c r="AA30">
        <f t="shared" si="11"/>
        <v>9.1996851220152193E-2</v>
      </c>
    </row>
    <row r="31" spans="1:27" x14ac:dyDescent="0.35">
      <c r="A31" s="2" t="s">
        <v>13</v>
      </c>
      <c r="B31" t="s">
        <v>14</v>
      </c>
      <c r="X31" s="2" t="s">
        <v>37</v>
      </c>
      <c r="Y31" s="2">
        <f>AVERAGE(Q29:Z29)</f>
        <v>5.2975019010730519E-2</v>
      </c>
      <c r="Z31" s="2">
        <f>_xlfn.STDEV.S(Q29:Z29)</f>
        <v>5.1840108599535278E-3</v>
      </c>
      <c r="AA31" s="2" t="s">
        <v>38</v>
      </c>
    </row>
    <row r="32" spans="1:27" x14ac:dyDescent="0.35">
      <c r="A32" s="4">
        <v>11250</v>
      </c>
      <c r="B32">
        <v>4835</v>
      </c>
      <c r="Y32" s="2">
        <f>AVERAGE(Q30:Z30)</f>
        <v>9.2316761615280435E-2</v>
      </c>
      <c r="Z32" s="2">
        <f>_xlfn.STDEV.S(Q30:Z30)</f>
        <v>6.0794939668068204E-3</v>
      </c>
    </row>
    <row r="33" spans="1:27" x14ac:dyDescent="0.35">
      <c r="A33" t="s">
        <v>16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27" x14ac:dyDescent="0.35">
      <c r="A34" t="s">
        <v>17</v>
      </c>
      <c r="B34">
        <v>2054</v>
      </c>
      <c r="C34">
        <v>2095</v>
      </c>
      <c r="D34">
        <v>2148</v>
      </c>
      <c r="E34">
        <v>2246</v>
      </c>
      <c r="F34">
        <v>2273</v>
      </c>
      <c r="G34">
        <v>2385</v>
      </c>
      <c r="H34">
        <v>2427</v>
      </c>
      <c r="I34">
        <v>2356</v>
      </c>
      <c r="J34">
        <v>2536</v>
      </c>
      <c r="K34">
        <v>2590</v>
      </c>
      <c r="L34">
        <f>SUM(B34:K34)</f>
        <v>23110</v>
      </c>
      <c r="P34" s="2" t="s">
        <v>13</v>
      </c>
      <c r="Q34" t="s">
        <v>14</v>
      </c>
    </row>
    <row r="35" spans="1:27" x14ac:dyDescent="0.35">
      <c r="A35" t="s">
        <v>18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f>SUM(B35:K35)</f>
        <v>1000</v>
      </c>
      <c r="P35" s="5" t="s">
        <v>178</v>
      </c>
    </row>
    <row r="36" spans="1:27" x14ac:dyDescent="0.35">
      <c r="A36" t="s">
        <v>19</v>
      </c>
      <c r="B36">
        <v>196</v>
      </c>
      <c r="C36">
        <v>187</v>
      </c>
      <c r="D36">
        <v>193</v>
      </c>
      <c r="E36">
        <v>213</v>
      </c>
      <c r="F36">
        <v>204</v>
      </c>
      <c r="G36">
        <v>205</v>
      </c>
      <c r="H36">
        <v>216</v>
      </c>
      <c r="I36">
        <v>205</v>
      </c>
      <c r="J36">
        <v>226</v>
      </c>
      <c r="K36">
        <v>224</v>
      </c>
      <c r="L36">
        <f>SUM(B36:K36)</f>
        <v>2069</v>
      </c>
      <c r="P36" t="s">
        <v>16</v>
      </c>
      <c r="Q36">
        <v>1</v>
      </c>
      <c r="R36">
        <v>2</v>
      </c>
      <c r="S36">
        <v>3</v>
      </c>
      <c r="T36">
        <v>4</v>
      </c>
      <c r="U36">
        <v>5</v>
      </c>
      <c r="V36">
        <v>6</v>
      </c>
      <c r="W36">
        <v>7</v>
      </c>
      <c r="X36">
        <v>8</v>
      </c>
      <c r="Y36">
        <v>9</v>
      </c>
      <c r="Z36">
        <v>10</v>
      </c>
    </row>
    <row r="37" spans="1:27" x14ac:dyDescent="0.35">
      <c r="A37" s="2" t="s">
        <v>8</v>
      </c>
      <c r="B37">
        <f>B35/B34</f>
        <v>4.8685491723466409E-2</v>
      </c>
      <c r="C37">
        <f t="shared" ref="C37:L37" si="12">C35/C34</f>
        <v>4.77326968973747E-2</v>
      </c>
      <c r="D37">
        <f t="shared" si="12"/>
        <v>4.6554934823091247E-2</v>
      </c>
      <c r="E37">
        <f t="shared" si="12"/>
        <v>4.4523597506678537E-2</v>
      </c>
      <c r="F37">
        <f t="shared" si="12"/>
        <v>4.3994720633523977E-2</v>
      </c>
      <c r="G37">
        <f t="shared" si="12"/>
        <v>4.1928721174004195E-2</v>
      </c>
      <c r="H37">
        <f t="shared" si="12"/>
        <v>4.1203131437989288E-2</v>
      </c>
      <c r="I37">
        <f t="shared" si="12"/>
        <v>4.2444821731748725E-2</v>
      </c>
      <c r="J37">
        <f t="shared" si="12"/>
        <v>3.9432176656151417E-2</v>
      </c>
      <c r="K37">
        <f t="shared" si="12"/>
        <v>3.8610038610038609E-2</v>
      </c>
      <c r="L37">
        <f t="shared" si="12"/>
        <v>4.3271311120726956E-2</v>
      </c>
      <c r="P37" t="s">
        <v>17</v>
      </c>
      <c r="Q37">
        <v>5567</v>
      </c>
      <c r="R37">
        <v>5821</v>
      </c>
      <c r="S37">
        <v>6305</v>
      </c>
      <c r="T37">
        <v>6304</v>
      </c>
      <c r="U37">
        <v>6440</v>
      </c>
      <c r="V37">
        <v>6778</v>
      </c>
      <c r="W37">
        <v>6706</v>
      </c>
      <c r="X37">
        <v>6968</v>
      </c>
      <c r="Y37">
        <v>7131</v>
      </c>
      <c r="Z37">
        <v>7638</v>
      </c>
      <c r="AA37">
        <f>SUM(Q37:Z37)</f>
        <v>65658</v>
      </c>
    </row>
    <row r="38" spans="1:27" x14ac:dyDescent="0.35">
      <c r="A38" s="2" t="s">
        <v>9</v>
      </c>
      <c r="B38">
        <f>B36/B34</f>
        <v>9.5423563777994158E-2</v>
      </c>
      <c r="C38">
        <f t="shared" ref="C38:L38" si="13">C36/C34</f>
        <v>8.9260143198090697E-2</v>
      </c>
      <c r="D38">
        <f t="shared" si="13"/>
        <v>8.985102420856611E-2</v>
      </c>
      <c r="E38">
        <f t="shared" si="13"/>
        <v>9.4835262689225291E-2</v>
      </c>
      <c r="F38">
        <f t="shared" si="13"/>
        <v>8.9749230092388915E-2</v>
      </c>
      <c r="G38">
        <f t="shared" si="13"/>
        <v>8.5953878406708595E-2</v>
      </c>
      <c r="H38">
        <f t="shared" si="13"/>
        <v>8.8998763906056863E-2</v>
      </c>
      <c r="I38">
        <f t="shared" si="13"/>
        <v>8.7011884550084892E-2</v>
      </c>
      <c r="J38">
        <f t="shared" si="13"/>
        <v>8.9116719242902209E-2</v>
      </c>
      <c r="K38">
        <f t="shared" si="13"/>
        <v>8.6486486486486491E-2</v>
      </c>
      <c r="L38">
        <f t="shared" si="13"/>
        <v>8.952834270878407E-2</v>
      </c>
      <c r="P38" t="s">
        <v>18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f>SUM(Q38:Z38)</f>
        <v>1000</v>
      </c>
    </row>
    <row r="39" spans="1:27" x14ac:dyDescent="0.35">
      <c r="J39" s="2">
        <f>AVERAGE(B37:K37)</f>
        <v>4.3511033119406704E-2</v>
      </c>
      <c r="K39" s="2">
        <f>_xlfn.STDEV.S(B37:K37)</f>
        <v>3.4115130228590551E-3</v>
      </c>
      <c r="P39" t="s">
        <v>19</v>
      </c>
      <c r="Q39">
        <v>189</v>
      </c>
      <c r="R39">
        <v>190</v>
      </c>
      <c r="S39">
        <v>168</v>
      </c>
      <c r="T39">
        <v>189</v>
      </c>
      <c r="U39">
        <v>188</v>
      </c>
      <c r="V39">
        <v>195</v>
      </c>
      <c r="W39">
        <v>184</v>
      </c>
      <c r="X39">
        <v>182</v>
      </c>
      <c r="Y39">
        <v>195</v>
      </c>
      <c r="Z39">
        <v>222</v>
      </c>
      <c r="AA39">
        <f>SUM(Q39:Z39)</f>
        <v>1902</v>
      </c>
    </row>
    <row r="40" spans="1:27" x14ac:dyDescent="0.35">
      <c r="J40" s="2">
        <f>AVERAGE(B38:K38)</f>
        <v>8.9668695655850422E-2</v>
      </c>
      <c r="K40" s="2">
        <f>_xlfn.STDEV.S(B38:K38)</f>
        <v>3.1929961682585651E-3</v>
      </c>
      <c r="P40" s="2" t="s">
        <v>8</v>
      </c>
      <c r="Q40">
        <f>Q38/Q37</f>
        <v>1.7962996227770794E-2</v>
      </c>
      <c r="R40">
        <f t="shared" ref="R40:AA40" si="14">R38/R37</f>
        <v>1.7179178835251677E-2</v>
      </c>
      <c r="S40">
        <f t="shared" si="14"/>
        <v>1.5860428231562251E-2</v>
      </c>
      <c r="T40">
        <f t="shared" si="14"/>
        <v>1.5862944162436547E-2</v>
      </c>
      <c r="U40">
        <f t="shared" si="14"/>
        <v>1.5527950310559006E-2</v>
      </c>
      <c r="V40">
        <f t="shared" si="14"/>
        <v>1.4753614635585718E-2</v>
      </c>
      <c r="W40">
        <f t="shared" si="14"/>
        <v>1.4912019087384432E-2</v>
      </c>
      <c r="X40">
        <f t="shared" si="14"/>
        <v>1.4351320321469576E-2</v>
      </c>
      <c r="Y40">
        <f t="shared" si="14"/>
        <v>1.4023278642546627E-2</v>
      </c>
      <c r="Z40">
        <f t="shared" si="14"/>
        <v>1.3092432573972244E-2</v>
      </c>
      <c r="AA40">
        <f t="shared" si="14"/>
        <v>1.5230436504310213E-2</v>
      </c>
    </row>
    <row r="41" spans="1:27" x14ac:dyDescent="0.35">
      <c r="A41" s="2" t="s">
        <v>13</v>
      </c>
      <c r="B41" t="s">
        <v>14</v>
      </c>
      <c r="P41" s="2" t="s">
        <v>9</v>
      </c>
      <c r="Q41">
        <f>Q39/Q37</f>
        <v>3.3950062870486797E-2</v>
      </c>
      <c r="R41">
        <f t="shared" ref="R41:AA41" si="15">R39/R37</f>
        <v>3.2640439786978184E-2</v>
      </c>
      <c r="S41">
        <f t="shared" si="15"/>
        <v>2.6645519429024583E-2</v>
      </c>
      <c r="T41">
        <f t="shared" si="15"/>
        <v>2.9980964467005076E-2</v>
      </c>
      <c r="U41">
        <f t="shared" si="15"/>
        <v>2.9192546583850933E-2</v>
      </c>
      <c r="V41">
        <f t="shared" si="15"/>
        <v>2.8769548539392151E-2</v>
      </c>
      <c r="W41">
        <f t="shared" si="15"/>
        <v>2.7438115120787355E-2</v>
      </c>
      <c r="X41">
        <f t="shared" si="15"/>
        <v>2.6119402985074626E-2</v>
      </c>
      <c r="Y41">
        <f t="shared" si="15"/>
        <v>2.7345393352965923E-2</v>
      </c>
      <c r="Z41">
        <f t="shared" si="15"/>
        <v>2.9065200314218383E-2</v>
      </c>
      <c r="AA41">
        <f t="shared" si="15"/>
        <v>2.8968290231198027E-2</v>
      </c>
    </row>
    <row r="42" spans="1:27" x14ac:dyDescent="0.35">
      <c r="A42" s="4">
        <v>11500</v>
      </c>
      <c r="B42">
        <v>20093</v>
      </c>
      <c r="X42" s="2" t="s">
        <v>37</v>
      </c>
      <c r="Y42" s="2">
        <f>AVERAGE(Q40:Z40)</f>
        <v>1.5352616302853889E-2</v>
      </c>
      <c r="Z42" s="2">
        <f>_xlfn.STDEV.S(Q40:Z40)</f>
        <v>1.4579496706771944E-3</v>
      </c>
      <c r="AA42" s="2" t="s">
        <v>38</v>
      </c>
    </row>
    <row r="43" spans="1:27" x14ac:dyDescent="0.35">
      <c r="A43" t="s">
        <v>16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Y43" s="2">
        <f>AVERAGE(Q41:Z41)</f>
        <v>2.9114719344978401E-2</v>
      </c>
      <c r="Z43" s="2">
        <f>_xlfn.STDEV.S(Q41:Z41)</f>
        <v>2.5320099364872792E-3</v>
      </c>
    </row>
    <row r="44" spans="1:27" x14ac:dyDescent="0.35">
      <c r="A44" t="s">
        <v>17</v>
      </c>
      <c r="B44">
        <v>6463</v>
      </c>
      <c r="C44">
        <v>6662</v>
      </c>
      <c r="D44">
        <v>7004</v>
      </c>
      <c r="E44">
        <v>6990</v>
      </c>
      <c r="F44">
        <v>7481</v>
      </c>
      <c r="G44">
        <v>7796</v>
      </c>
      <c r="H44">
        <v>7742</v>
      </c>
      <c r="I44">
        <v>7955</v>
      </c>
      <c r="J44">
        <v>8107</v>
      </c>
      <c r="K44">
        <v>8387</v>
      </c>
      <c r="L44">
        <f>SUM(B44:K44)</f>
        <v>74587</v>
      </c>
      <c r="P44" s="2" t="s">
        <v>13</v>
      </c>
      <c r="Q44" t="s">
        <v>14</v>
      </c>
    </row>
    <row r="45" spans="1:27" x14ac:dyDescent="0.35">
      <c r="A45" t="s">
        <v>18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f>SUM(B45:K45)</f>
        <v>1000</v>
      </c>
      <c r="P45" s="5" t="s">
        <v>181</v>
      </c>
    </row>
    <row r="46" spans="1:27" x14ac:dyDescent="0.35">
      <c r="A46" t="s">
        <v>19</v>
      </c>
      <c r="B46">
        <v>197</v>
      </c>
      <c r="C46">
        <v>215</v>
      </c>
      <c r="D46">
        <v>210</v>
      </c>
      <c r="E46">
        <v>223</v>
      </c>
      <c r="F46">
        <v>228</v>
      </c>
      <c r="G46">
        <v>220</v>
      </c>
      <c r="H46">
        <v>222</v>
      </c>
      <c r="I46">
        <v>224</v>
      </c>
      <c r="J46">
        <v>220</v>
      </c>
      <c r="K46">
        <v>254</v>
      </c>
      <c r="L46">
        <f>SUM(B46:K46)</f>
        <v>2213</v>
      </c>
      <c r="P46" t="s">
        <v>16</v>
      </c>
      <c r="Q46">
        <v>1</v>
      </c>
      <c r="R46">
        <v>2</v>
      </c>
      <c r="S46">
        <v>3</v>
      </c>
      <c r="T46">
        <v>4</v>
      </c>
      <c r="U46">
        <v>5</v>
      </c>
      <c r="V46">
        <v>6</v>
      </c>
      <c r="W46">
        <v>7</v>
      </c>
      <c r="X46">
        <v>8</v>
      </c>
      <c r="Y46">
        <v>9</v>
      </c>
      <c r="Z46">
        <v>10</v>
      </c>
    </row>
    <row r="47" spans="1:27" x14ac:dyDescent="0.35">
      <c r="A47" s="2" t="s">
        <v>8</v>
      </c>
      <c r="B47">
        <f>B45/B44</f>
        <v>1.5472690700912889E-2</v>
      </c>
      <c r="C47">
        <f t="shared" ref="C47:L47" si="16">C45/C44</f>
        <v>1.5010507355148604E-2</v>
      </c>
      <c r="D47">
        <f t="shared" si="16"/>
        <v>1.4277555682467162E-2</v>
      </c>
      <c r="E47">
        <f t="shared" si="16"/>
        <v>1.4306151645207439E-2</v>
      </c>
      <c r="F47">
        <f t="shared" si="16"/>
        <v>1.3367196898810319E-2</v>
      </c>
      <c r="G47">
        <f t="shared" si="16"/>
        <v>1.2827090815802977E-2</v>
      </c>
      <c r="H47">
        <f t="shared" si="16"/>
        <v>1.2916559028674762E-2</v>
      </c>
      <c r="I47">
        <f t="shared" si="16"/>
        <v>1.257071024512885E-2</v>
      </c>
      <c r="J47">
        <f t="shared" si="16"/>
        <v>1.2335019119279636E-2</v>
      </c>
      <c r="K47">
        <f t="shared" si="16"/>
        <v>1.1923214498628831E-2</v>
      </c>
      <c r="L47">
        <f t="shared" si="16"/>
        <v>1.3407162105997024E-2</v>
      </c>
      <c r="P47" t="s">
        <v>17</v>
      </c>
      <c r="Q47">
        <v>10586</v>
      </c>
      <c r="R47">
        <v>10794</v>
      </c>
      <c r="S47">
        <v>10869</v>
      </c>
      <c r="T47">
        <v>11330</v>
      </c>
      <c r="U47">
        <v>11978</v>
      </c>
      <c r="V47">
        <v>12209</v>
      </c>
      <c r="W47">
        <v>12300</v>
      </c>
      <c r="X47">
        <v>12399</v>
      </c>
      <c r="Y47">
        <v>13127</v>
      </c>
      <c r="Z47">
        <v>13273</v>
      </c>
      <c r="AA47">
        <f>SUM(Q47:Z47)</f>
        <v>118865</v>
      </c>
    </row>
    <row r="48" spans="1:27" x14ac:dyDescent="0.35">
      <c r="A48" s="2" t="s">
        <v>9</v>
      </c>
      <c r="B48">
        <f>B46/B44</f>
        <v>3.048120068079839E-2</v>
      </c>
      <c r="C48">
        <f t="shared" ref="C48:L48" si="17">C46/C44</f>
        <v>3.22725908135695E-2</v>
      </c>
      <c r="D48">
        <f t="shared" si="17"/>
        <v>2.998286693318104E-2</v>
      </c>
      <c r="E48">
        <f t="shared" si="17"/>
        <v>3.1902718168812592E-2</v>
      </c>
      <c r="F48">
        <f t="shared" si="17"/>
        <v>3.0477208929287528E-2</v>
      </c>
      <c r="G48">
        <f t="shared" si="17"/>
        <v>2.8219599794766546E-2</v>
      </c>
      <c r="H48">
        <f t="shared" si="17"/>
        <v>2.867476104365797E-2</v>
      </c>
      <c r="I48">
        <f t="shared" si="17"/>
        <v>2.8158390949088622E-2</v>
      </c>
      <c r="J48">
        <f t="shared" si="17"/>
        <v>2.7137042062415198E-2</v>
      </c>
      <c r="K48">
        <f t="shared" si="17"/>
        <v>3.0284964826517231E-2</v>
      </c>
      <c r="L48">
        <f t="shared" si="17"/>
        <v>2.9670049740571414E-2</v>
      </c>
      <c r="P48" t="s">
        <v>18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f>SUM(Q48:Z48)</f>
        <v>1000</v>
      </c>
    </row>
    <row r="49" spans="1:27" x14ac:dyDescent="0.35">
      <c r="J49" s="2">
        <f>AVERAGE(B47:K47)</f>
        <v>1.3500669599006147E-2</v>
      </c>
      <c r="K49" s="2">
        <f>_xlfn.STDEV.S(B47:K47)</f>
        <v>1.1993270854652718E-3</v>
      </c>
      <c r="P49" t="s">
        <v>19</v>
      </c>
      <c r="AA49">
        <f>SUM(Q49:Z49)</f>
        <v>0</v>
      </c>
    </row>
    <row r="50" spans="1:27" x14ac:dyDescent="0.35">
      <c r="J50" s="2">
        <f>AVERAGE(B48:K48)</f>
        <v>2.9759134420209461E-2</v>
      </c>
      <c r="K50" s="2">
        <f>_xlfn.STDEV.S(B48:K48)</f>
        <v>1.6753029358986351E-3</v>
      </c>
      <c r="P50" s="2" t="s">
        <v>8</v>
      </c>
      <c r="Q50">
        <f>Q48/Q47</f>
        <v>9.4464386926128852E-3</v>
      </c>
      <c r="R50">
        <f t="shared" ref="R50:AA50" si="18">R48/R47</f>
        <v>9.2644061515656847E-3</v>
      </c>
      <c r="S50">
        <f t="shared" si="18"/>
        <v>9.2004784248780943E-3</v>
      </c>
      <c r="T50">
        <f t="shared" si="18"/>
        <v>8.8261253309796991E-3</v>
      </c>
      <c r="U50">
        <f t="shared" si="18"/>
        <v>8.3486391718149942E-3</v>
      </c>
      <c r="V50">
        <f t="shared" si="18"/>
        <v>8.1906790072897046E-3</v>
      </c>
      <c r="W50">
        <f t="shared" si="18"/>
        <v>8.130081300813009E-3</v>
      </c>
      <c r="X50">
        <f t="shared" si="18"/>
        <v>8.0651665456891678E-3</v>
      </c>
      <c r="Y50">
        <f t="shared" si="18"/>
        <v>7.6178867982021788E-3</v>
      </c>
      <c r="Z50">
        <f t="shared" si="18"/>
        <v>7.5340917652377002E-3</v>
      </c>
      <c r="AA50">
        <f t="shared" si="18"/>
        <v>8.4129053968788128E-3</v>
      </c>
    </row>
    <row r="51" spans="1:27" x14ac:dyDescent="0.35">
      <c r="A51" s="2" t="s">
        <v>13</v>
      </c>
      <c r="B51" t="s">
        <v>14</v>
      </c>
      <c r="P51" s="2" t="s">
        <v>9</v>
      </c>
      <c r="Q51">
        <f>Q49/Q47</f>
        <v>0</v>
      </c>
      <c r="R51">
        <f t="shared" ref="R51:AA51" si="19">R49/R47</f>
        <v>0</v>
      </c>
      <c r="S51">
        <f t="shared" si="19"/>
        <v>0</v>
      </c>
      <c r="T51">
        <f t="shared" si="19"/>
        <v>0</v>
      </c>
      <c r="U51">
        <f t="shared" si="19"/>
        <v>0</v>
      </c>
      <c r="V51">
        <f t="shared" si="19"/>
        <v>0</v>
      </c>
      <c r="W51">
        <f t="shared" si="19"/>
        <v>0</v>
      </c>
      <c r="X51">
        <f t="shared" si="19"/>
        <v>0</v>
      </c>
      <c r="Y51">
        <f t="shared" si="19"/>
        <v>0</v>
      </c>
      <c r="Z51">
        <f t="shared" si="19"/>
        <v>0</v>
      </c>
      <c r="AA51">
        <f t="shared" si="19"/>
        <v>0</v>
      </c>
    </row>
    <row r="52" spans="1:27" x14ac:dyDescent="0.35">
      <c r="A52" s="4">
        <v>11750</v>
      </c>
      <c r="B52">
        <v>39996</v>
      </c>
      <c r="X52" s="2" t="s">
        <v>37</v>
      </c>
      <c r="Y52" s="2">
        <f>AVERAGE(Q50:Z50)</f>
        <v>8.4623993189083119E-3</v>
      </c>
      <c r="Z52" s="2">
        <f>_xlfn.STDEV.S(Q50:Z50)</f>
        <v>6.8463815090494013E-4</v>
      </c>
      <c r="AA52" s="2" t="s">
        <v>38</v>
      </c>
    </row>
    <row r="53" spans="1:27" x14ac:dyDescent="0.35">
      <c r="A53" t="s">
        <v>16</v>
      </c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  <c r="Y53" s="2">
        <f>AVERAGE(Q51:Z51)</f>
        <v>0</v>
      </c>
      <c r="Z53" s="2">
        <f>_xlfn.STDEV.S(Q51:Z51)</f>
        <v>0</v>
      </c>
    </row>
    <row r="54" spans="1:27" x14ac:dyDescent="0.35">
      <c r="A54" t="s">
        <v>17</v>
      </c>
      <c r="B54">
        <v>22170</v>
      </c>
      <c r="C54">
        <v>22530</v>
      </c>
      <c r="D54">
        <v>23141</v>
      </c>
      <c r="E54">
        <v>25179</v>
      </c>
      <c r="F54">
        <v>25000</v>
      </c>
      <c r="G54">
        <v>25269</v>
      </c>
      <c r="H54">
        <v>25763</v>
      </c>
      <c r="I54">
        <v>27191</v>
      </c>
      <c r="J54">
        <v>26715</v>
      </c>
      <c r="K54">
        <v>29412</v>
      </c>
      <c r="L54">
        <f>SUM(B54:K54)</f>
        <v>252370</v>
      </c>
    </row>
    <row r="55" spans="1:27" x14ac:dyDescent="0.35">
      <c r="A55" t="s">
        <v>18</v>
      </c>
      <c r="B55"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f>SUM(B55:K55)</f>
        <v>1000</v>
      </c>
    </row>
    <row r="56" spans="1:27" x14ac:dyDescent="0.35">
      <c r="A56" t="s">
        <v>19</v>
      </c>
      <c r="B56">
        <v>286</v>
      </c>
      <c r="C56">
        <v>210</v>
      </c>
      <c r="D56">
        <v>222</v>
      </c>
      <c r="E56">
        <v>206</v>
      </c>
      <c r="F56">
        <v>216</v>
      </c>
      <c r="G56">
        <v>225</v>
      </c>
      <c r="H56">
        <v>233</v>
      </c>
      <c r="I56">
        <v>221</v>
      </c>
      <c r="J56">
        <v>240</v>
      </c>
      <c r="K56">
        <v>216</v>
      </c>
      <c r="L56">
        <f>SUM(B56:K56)</f>
        <v>2275</v>
      </c>
      <c r="P56" s="2" t="s">
        <v>13</v>
      </c>
      <c r="Q56" t="s">
        <v>14</v>
      </c>
    </row>
    <row r="57" spans="1:27" x14ac:dyDescent="0.35">
      <c r="A57" s="2" t="s">
        <v>8</v>
      </c>
      <c r="B57">
        <f>B55/B54</f>
        <v>4.5105999097880016E-3</v>
      </c>
      <c r="C57">
        <f t="shared" ref="C57:L57" si="20">C55/C54</f>
        <v>4.4385264092321351E-3</v>
      </c>
      <c r="D57">
        <f t="shared" si="20"/>
        <v>4.3213344280713887E-3</v>
      </c>
      <c r="E57">
        <f t="shared" si="20"/>
        <v>3.9715636045911272E-3</v>
      </c>
      <c r="F57">
        <f t="shared" si="20"/>
        <v>4.0000000000000001E-3</v>
      </c>
      <c r="G57">
        <f t="shared" si="20"/>
        <v>3.9574181803791204E-3</v>
      </c>
      <c r="H57">
        <f t="shared" si="20"/>
        <v>3.8815355354578271E-3</v>
      </c>
      <c r="I57">
        <f t="shared" si="20"/>
        <v>3.6776874701187892E-3</v>
      </c>
      <c r="J57">
        <f t="shared" si="20"/>
        <v>3.7432154220475387E-3</v>
      </c>
      <c r="K57">
        <f t="shared" si="20"/>
        <v>3.3999728002175982E-3</v>
      </c>
      <c r="L57">
        <f t="shared" si="20"/>
        <v>3.9624361057177954E-3</v>
      </c>
      <c r="P57" s="5" t="s">
        <v>180</v>
      </c>
    </row>
    <row r="58" spans="1:27" x14ac:dyDescent="0.35">
      <c r="A58" s="2" t="s">
        <v>9</v>
      </c>
      <c r="B58">
        <f>B56/B54</f>
        <v>1.2900315741993686E-2</v>
      </c>
      <c r="C58">
        <f t="shared" ref="C58:L58" si="21">C56/C54</f>
        <v>9.3209054593874838E-3</v>
      </c>
      <c r="D58">
        <f t="shared" si="21"/>
        <v>9.5933624303184816E-3</v>
      </c>
      <c r="E58">
        <f t="shared" si="21"/>
        <v>8.1814210254577222E-3</v>
      </c>
      <c r="F58">
        <f t="shared" si="21"/>
        <v>8.6400000000000001E-3</v>
      </c>
      <c r="G58">
        <f t="shared" si="21"/>
        <v>8.9041909058530221E-3</v>
      </c>
      <c r="H58">
        <f t="shared" si="21"/>
        <v>9.0439777976167365E-3</v>
      </c>
      <c r="I58">
        <f t="shared" si="21"/>
        <v>8.1276893089625244E-3</v>
      </c>
      <c r="J58">
        <f t="shared" si="21"/>
        <v>8.9837170129140938E-3</v>
      </c>
      <c r="K58">
        <f t="shared" si="21"/>
        <v>7.3439412484700125E-3</v>
      </c>
      <c r="L58">
        <f t="shared" si="21"/>
        <v>9.0145421405079841E-3</v>
      </c>
      <c r="P58" t="s">
        <v>16</v>
      </c>
      <c r="Q58">
        <v>1</v>
      </c>
      <c r="R58">
        <v>2</v>
      </c>
      <c r="S58">
        <v>3</v>
      </c>
      <c r="T58">
        <v>4</v>
      </c>
      <c r="U58">
        <v>5</v>
      </c>
      <c r="V58">
        <v>6</v>
      </c>
      <c r="W58">
        <v>7</v>
      </c>
      <c r="X58">
        <v>8</v>
      </c>
      <c r="Y58">
        <v>9</v>
      </c>
      <c r="Z58">
        <v>10</v>
      </c>
    </row>
    <row r="59" spans="1:27" x14ac:dyDescent="0.35">
      <c r="J59" s="2">
        <f>AVERAGE(B57:K57)</f>
        <v>3.990185375990352E-3</v>
      </c>
      <c r="K59" s="2">
        <f>_xlfn.STDEV.S(B57:K57)</f>
        <v>3.4989239962938821E-4</v>
      </c>
      <c r="P59" t="s">
        <v>17</v>
      </c>
      <c r="Q59">
        <v>14489</v>
      </c>
      <c r="R59">
        <v>14729</v>
      </c>
      <c r="S59">
        <v>15282</v>
      </c>
      <c r="T59">
        <v>15306</v>
      </c>
      <c r="U59">
        <v>15216</v>
      </c>
      <c r="V59">
        <v>15615</v>
      </c>
      <c r="W59">
        <v>15611</v>
      </c>
      <c r="X59">
        <v>15858</v>
      </c>
      <c r="Y59">
        <v>15872</v>
      </c>
      <c r="Z59">
        <v>18240</v>
      </c>
      <c r="AA59">
        <f>SUM(Q59:Z59)</f>
        <v>156218</v>
      </c>
    </row>
    <row r="60" spans="1:27" x14ac:dyDescent="0.35">
      <c r="J60" s="2">
        <f>AVERAGE(B58:K58)</f>
        <v>9.1039520930973773E-3</v>
      </c>
      <c r="K60" s="2">
        <f>_xlfn.STDEV.S(B58:K58)</f>
        <v>1.4860076428277209E-3</v>
      </c>
      <c r="P60" t="s">
        <v>18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f>SUM(Q60:Z60)</f>
        <v>1000</v>
      </c>
    </row>
    <row r="61" spans="1:27" x14ac:dyDescent="0.35">
      <c r="A61" s="2" t="s">
        <v>13</v>
      </c>
      <c r="P61" t="s">
        <v>19</v>
      </c>
      <c r="Q61">
        <v>214</v>
      </c>
      <c r="R61">
        <v>232</v>
      </c>
      <c r="S61">
        <v>224</v>
      </c>
      <c r="T61">
        <v>225</v>
      </c>
      <c r="U61">
        <v>233</v>
      </c>
      <c r="V61">
        <v>212</v>
      </c>
      <c r="W61">
        <v>225</v>
      </c>
      <c r="X61">
        <v>225</v>
      </c>
      <c r="Y61">
        <v>231</v>
      </c>
      <c r="Z61">
        <v>226</v>
      </c>
      <c r="AA61">
        <f>SUM(Q61:Z61)</f>
        <v>2247</v>
      </c>
    </row>
    <row r="62" spans="1:27" x14ac:dyDescent="0.35">
      <c r="A62" s="4">
        <v>12000</v>
      </c>
      <c r="P62" s="2" t="s">
        <v>8</v>
      </c>
      <c r="Q62">
        <f>Q60/Q59</f>
        <v>6.9017875629788115E-3</v>
      </c>
      <c r="R62">
        <f t="shared" ref="R62:AA62" si="22">R60/R59</f>
        <v>6.7893271776766923E-3</v>
      </c>
      <c r="S62">
        <f t="shared" si="22"/>
        <v>6.5436461196178514E-3</v>
      </c>
      <c r="T62">
        <f t="shared" si="22"/>
        <v>6.5333856004181363E-3</v>
      </c>
      <c r="U62">
        <f t="shared" si="22"/>
        <v>6.5720294426919032E-3</v>
      </c>
      <c r="V62">
        <f t="shared" si="22"/>
        <v>6.4040986231187957E-3</v>
      </c>
      <c r="W62">
        <f t="shared" si="22"/>
        <v>6.4057395426301966E-3</v>
      </c>
      <c r="X62">
        <f t="shared" si="22"/>
        <v>6.3059654433093703E-3</v>
      </c>
      <c r="Y62">
        <f t="shared" si="22"/>
        <v>6.3004032258064512E-3</v>
      </c>
      <c r="Z62">
        <f t="shared" si="22"/>
        <v>5.4824561403508769E-3</v>
      </c>
      <c r="AA62">
        <f t="shared" si="22"/>
        <v>6.4013109884904426E-3</v>
      </c>
    </row>
    <row r="63" spans="1:27" x14ac:dyDescent="0.35">
      <c r="A63" t="s">
        <v>16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P63" s="2" t="s">
        <v>9</v>
      </c>
      <c r="Q63">
        <f>Q61/Q59</f>
        <v>1.4769825384774657E-2</v>
      </c>
      <c r="R63">
        <f t="shared" ref="R63:AA63" si="23">R61/R59</f>
        <v>1.5751239052209928E-2</v>
      </c>
      <c r="S63">
        <f t="shared" si="23"/>
        <v>1.4657767307943987E-2</v>
      </c>
      <c r="T63">
        <f t="shared" si="23"/>
        <v>1.4700117600940808E-2</v>
      </c>
      <c r="U63">
        <f t="shared" si="23"/>
        <v>1.5312828601472135E-2</v>
      </c>
      <c r="V63">
        <f t="shared" si="23"/>
        <v>1.3576689081011848E-2</v>
      </c>
      <c r="W63">
        <f t="shared" si="23"/>
        <v>1.4412913970917943E-2</v>
      </c>
      <c r="X63">
        <f t="shared" si="23"/>
        <v>1.4188422247446084E-2</v>
      </c>
      <c r="Y63">
        <f t="shared" si="23"/>
        <v>1.4553931451612902E-2</v>
      </c>
      <c r="Z63">
        <f t="shared" si="23"/>
        <v>1.2390350877192983E-2</v>
      </c>
      <c r="AA63">
        <f t="shared" si="23"/>
        <v>1.4383745791138025E-2</v>
      </c>
    </row>
    <row r="64" spans="1:27" x14ac:dyDescent="0.35">
      <c r="A64" t="s">
        <v>17</v>
      </c>
      <c r="B64">
        <f>59320+25752</f>
        <v>85072</v>
      </c>
      <c r="C64">
        <f>60137+26291</f>
        <v>86428</v>
      </c>
      <c r="D64">
        <f>59867+26731</f>
        <v>86598</v>
      </c>
      <c r="E64">
        <f>60193+27759</f>
        <v>87952</v>
      </c>
      <c r="F64">
        <f>59236+28705</f>
        <v>87941</v>
      </c>
      <c r="G64">
        <f>60156+29485</f>
        <v>89641</v>
      </c>
      <c r="H64">
        <f>59279+31085</f>
        <v>90364</v>
      </c>
      <c r="I64">
        <f>59924+30712</f>
        <v>90636</v>
      </c>
      <c r="J64">
        <v>59091</v>
      </c>
      <c r="K64">
        <v>60015</v>
      </c>
      <c r="L64">
        <f>SUM(B64:K64)</f>
        <v>823738</v>
      </c>
      <c r="X64" s="2" t="s">
        <v>37</v>
      </c>
      <c r="Y64" s="2">
        <f>AVERAGE(Q62:Z62)</f>
        <v>6.4238838878599089E-3</v>
      </c>
      <c r="Z64" s="2">
        <f>_xlfn.STDEV.S(Q62:Z62)</f>
        <v>3.8389532059904236E-4</v>
      </c>
      <c r="AA64" s="2" t="s">
        <v>38</v>
      </c>
    </row>
    <row r="65" spans="1:27" x14ac:dyDescent="0.35">
      <c r="A65" t="s">
        <v>18</v>
      </c>
      <c r="B65">
        <v>115</v>
      </c>
      <c r="C65">
        <v>112</v>
      </c>
      <c r="D65">
        <v>114</v>
      </c>
      <c r="E65">
        <v>112</v>
      </c>
      <c r="F65">
        <v>105</v>
      </c>
      <c r="G65">
        <v>100</v>
      </c>
      <c r="H65">
        <v>116</v>
      </c>
      <c r="I65">
        <v>112</v>
      </c>
      <c r="J65">
        <v>86</v>
      </c>
      <c r="K65">
        <v>70</v>
      </c>
      <c r="L65">
        <f>SUM(B65:K65)</f>
        <v>1042</v>
      </c>
      <c r="Y65" s="2">
        <f>AVERAGE(Q63:Z63)</f>
        <v>1.4431408557552327E-2</v>
      </c>
      <c r="Z65" s="2">
        <f>_xlfn.STDEV.S(Q63:Z63)</f>
        <v>9.2662354249841924E-4</v>
      </c>
    </row>
    <row r="66" spans="1:27" x14ac:dyDescent="0.35">
      <c r="A66" t="s">
        <v>19</v>
      </c>
      <c r="B66">
        <f>148+73</f>
        <v>221</v>
      </c>
      <c r="C66">
        <v>218</v>
      </c>
      <c r="D66">
        <v>211</v>
      </c>
      <c r="E66">
        <v>241</v>
      </c>
      <c r="F66">
        <v>215</v>
      </c>
      <c r="G66">
        <v>198</v>
      </c>
      <c r="H66">
        <v>237</v>
      </c>
      <c r="I66">
        <v>247</v>
      </c>
      <c r="J66">
        <v>162</v>
      </c>
      <c r="K66">
        <v>180</v>
      </c>
      <c r="L66">
        <f>SUM(B66:K66)</f>
        <v>2130</v>
      </c>
    </row>
    <row r="67" spans="1:27" x14ac:dyDescent="0.35">
      <c r="A67" s="2" t="s">
        <v>8</v>
      </c>
      <c r="B67">
        <f>B65/B64</f>
        <v>1.3517961256347564E-3</v>
      </c>
      <c r="C67">
        <f t="shared" ref="C67:L67" si="24">C65/C64</f>
        <v>1.2958763363724718E-3</v>
      </c>
      <c r="D67">
        <f t="shared" si="24"/>
        <v>1.3164276311231206E-3</v>
      </c>
      <c r="E67">
        <f t="shared" si="24"/>
        <v>1.2734218664726214E-3</v>
      </c>
      <c r="F67">
        <f t="shared" si="24"/>
        <v>1.1939823290615299E-3</v>
      </c>
      <c r="G67">
        <f t="shared" si="24"/>
        <v>1.1155609598286498E-3</v>
      </c>
      <c r="H67">
        <f t="shared" si="24"/>
        <v>1.2836970474967907E-3</v>
      </c>
      <c r="I67">
        <f t="shared" si="24"/>
        <v>1.2357120790855731E-3</v>
      </c>
      <c r="J67">
        <f t="shared" si="24"/>
        <v>1.4553823763348056E-3</v>
      </c>
      <c r="K67">
        <f t="shared" si="24"/>
        <v>1.1663750728984422E-3</v>
      </c>
      <c r="L67">
        <f t="shared" si="24"/>
        <v>1.2649653166419419E-3</v>
      </c>
      <c r="P67" s="2" t="s">
        <v>13</v>
      </c>
      <c r="Q67" t="s">
        <v>14</v>
      </c>
    </row>
    <row r="68" spans="1:27" x14ac:dyDescent="0.35">
      <c r="A68" s="2" t="s">
        <v>9</v>
      </c>
      <c r="B68">
        <f>B66/B64</f>
        <v>2.5977995110024448E-3</v>
      </c>
      <c r="C68">
        <f t="shared" ref="C68:L68" si="25">C66/C64</f>
        <v>2.5223307261535615E-3</v>
      </c>
      <c r="D68">
        <f t="shared" si="25"/>
        <v>2.4365458786577057E-3</v>
      </c>
      <c r="E68">
        <f t="shared" si="25"/>
        <v>2.7401309805348373E-3</v>
      </c>
      <c r="F68">
        <f t="shared" si="25"/>
        <v>2.4448209595069421E-3</v>
      </c>
      <c r="G68">
        <f t="shared" si="25"/>
        <v>2.2088107004607266E-3</v>
      </c>
      <c r="H68">
        <f t="shared" si="25"/>
        <v>2.6227258642822363E-3</v>
      </c>
      <c r="I68">
        <f t="shared" si="25"/>
        <v>2.7251864601262193E-3</v>
      </c>
      <c r="J68">
        <f t="shared" si="25"/>
        <v>2.741534243793471E-3</v>
      </c>
      <c r="K68">
        <f t="shared" si="25"/>
        <v>2.9992501874531365E-3</v>
      </c>
      <c r="L68">
        <f t="shared" si="25"/>
        <v>2.5857736319072327E-3</v>
      </c>
      <c r="P68" s="5" t="s">
        <v>182</v>
      </c>
    </row>
    <row r="69" spans="1:27" x14ac:dyDescent="0.35">
      <c r="J69" s="2">
        <f>AVERAGE(B67:K67)</f>
        <v>1.268823182430876E-3</v>
      </c>
      <c r="K69" s="2">
        <f>_xlfn.STDEV.S(B67:K67)</f>
        <v>9.7531590942475128E-5</v>
      </c>
      <c r="P69" t="s">
        <v>16</v>
      </c>
      <c r="Q69">
        <v>1</v>
      </c>
      <c r="R69">
        <v>2</v>
      </c>
      <c r="S69">
        <v>3</v>
      </c>
      <c r="T69">
        <v>4</v>
      </c>
      <c r="U69">
        <v>5</v>
      </c>
      <c r="V69">
        <v>6</v>
      </c>
      <c r="W69">
        <v>7</v>
      </c>
      <c r="X69">
        <v>8</v>
      </c>
      <c r="Y69">
        <v>9</v>
      </c>
      <c r="Z69">
        <v>10</v>
      </c>
    </row>
    <row r="70" spans="1:27" x14ac:dyDescent="0.35">
      <c r="J70" s="2">
        <f>AVERAGE(B68:K68)</f>
        <v>2.6039135511971281E-3</v>
      </c>
      <c r="K70" s="2">
        <f>_xlfn.STDEV.S(B68:K68)</f>
        <v>2.1729869679202414E-4</v>
      </c>
      <c r="P70" t="s">
        <v>17</v>
      </c>
      <c r="Q70">
        <v>8821</v>
      </c>
      <c r="R70">
        <v>9171</v>
      </c>
      <c r="S70">
        <v>9530</v>
      </c>
      <c r="T70">
        <v>9953</v>
      </c>
      <c r="U70">
        <v>10020</v>
      </c>
      <c r="V70">
        <v>10608</v>
      </c>
      <c r="W70">
        <v>10484</v>
      </c>
      <c r="X70">
        <v>10972</v>
      </c>
      <c r="Y70">
        <v>11355</v>
      </c>
      <c r="Z70">
        <v>12620</v>
      </c>
      <c r="AA70">
        <f>SUM(Q70:Z70)</f>
        <v>103534</v>
      </c>
    </row>
    <row r="71" spans="1:27" x14ac:dyDescent="0.35">
      <c r="P71" t="s">
        <v>18</v>
      </c>
      <c r="AA71">
        <f>SUM(Q71:Z71)</f>
        <v>0</v>
      </c>
    </row>
    <row r="72" spans="1:27" x14ac:dyDescent="0.35">
      <c r="A72" s="2" t="s">
        <v>13</v>
      </c>
      <c r="B72" t="s">
        <v>14</v>
      </c>
      <c r="P72" t="s">
        <v>19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f>SUM(Q72:Z72)</f>
        <v>1000</v>
      </c>
    </row>
    <row r="73" spans="1:27" x14ac:dyDescent="0.35">
      <c r="A73" s="2" t="s">
        <v>40</v>
      </c>
      <c r="B73">
        <v>130</v>
      </c>
      <c r="P73" s="2" t="s">
        <v>8</v>
      </c>
      <c r="Q73">
        <f>Q71/Q70</f>
        <v>0</v>
      </c>
      <c r="R73">
        <f t="shared" ref="R73:AA73" si="26">R71/R70</f>
        <v>0</v>
      </c>
      <c r="S73">
        <f t="shared" si="26"/>
        <v>0</v>
      </c>
      <c r="T73">
        <f t="shared" si="26"/>
        <v>0</v>
      </c>
      <c r="U73">
        <f t="shared" si="26"/>
        <v>0</v>
      </c>
      <c r="V73">
        <f t="shared" si="26"/>
        <v>0</v>
      </c>
      <c r="W73">
        <f t="shared" si="26"/>
        <v>0</v>
      </c>
      <c r="X73">
        <f t="shared" si="26"/>
        <v>0</v>
      </c>
      <c r="Y73">
        <f t="shared" si="26"/>
        <v>0</v>
      </c>
      <c r="Z73">
        <f t="shared" si="26"/>
        <v>0</v>
      </c>
      <c r="AA73">
        <f t="shared" si="26"/>
        <v>0</v>
      </c>
    </row>
    <row r="74" spans="1:27" x14ac:dyDescent="0.35">
      <c r="A74" t="s">
        <v>16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  <c r="P74" s="2" t="s">
        <v>9</v>
      </c>
      <c r="Q74">
        <f>Q72/Q70</f>
        <v>1.1336583153837433E-2</v>
      </c>
      <c r="R74">
        <f t="shared" ref="R74:AA74" si="27">R72/R70</f>
        <v>1.0903936321011885E-2</v>
      </c>
      <c r="S74">
        <f t="shared" si="27"/>
        <v>1.049317943336831E-2</v>
      </c>
      <c r="T74">
        <f t="shared" si="27"/>
        <v>1.0047221943132723E-2</v>
      </c>
      <c r="U74">
        <f t="shared" si="27"/>
        <v>9.9800399201596807E-3</v>
      </c>
      <c r="V74">
        <f t="shared" si="27"/>
        <v>9.4268476621417793E-3</v>
      </c>
      <c r="W74">
        <f t="shared" si="27"/>
        <v>9.5383441434566951E-3</v>
      </c>
      <c r="X74">
        <f t="shared" si="27"/>
        <v>9.1141086401749904E-3</v>
      </c>
      <c r="Y74">
        <f t="shared" si="27"/>
        <v>8.8066930867459273E-3</v>
      </c>
      <c r="Z74">
        <f t="shared" si="27"/>
        <v>7.9239302694136295E-3</v>
      </c>
      <c r="AA74">
        <f t="shared" si="27"/>
        <v>9.6586628547143932E-3</v>
      </c>
    </row>
    <row r="75" spans="1:27" x14ac:dyDescent="0.35">
      <c r="A75" t="s">
        <v>17</v>
      </c>
      <c r="B75">
        <v>104</v>
      </c>
      <c r="C75">
        <v>106</v>
      </c>
      <c r="D75">
        <v>109</v>
      </c>
      <c r="E75">
        <v>107</v>
      </c>
      <c r="F75">
        <v>112</v>
      </c>
      <c r="G75">
        <v>110</v>
      </c>
      <c r="H75">
        <v>114</v>
      </c>
      <c r="I75">
        <v>112</v>
      </c>
      <c r="J75">
        <v>114</v>
      </c>
      <c r="K75">
        <v>114</v>
      </c>
      <c r="L75">
        <f>SUM(B75:K75)</f>
        <v>1102</v>
      </c>
      <c r="X75" s="2" t="s">
        <v>37</v>
      </c>
      <c r="Y75" s="2">
        <f>AVERAGE(Q73:Z73)</f>
        <v>0</v>
      </c>
      <c r="Z75" s="2">
        <f>_xlfn.STDEV.S(Q73:Z73)</f>
        <v>0</v>
      </c>
      <c r="AA75" s="2" t="s">
        <v>38</v>
      </c>
    </row>
    <row r="76" spans="1:27" x14ac:dyDescent="0.35">
      <c r="A76" t="s">
        <v>18</v>
      </c>
      <c r="B76">
        <v>100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f>SUM(B76:K76)</f>
        <v>1000</v>
      </c>
      <c r="Y76" s="2">
        <f>AVERAGE(Q74:Z74)</f>
        <v>9.7570884573443071E-3</v>
      </c>
      <c r="Z76" s="2">
        <f>_xlfn.STDEV.S(Q74:Z74)</f>
        <v>1.0176132010943487E-3</v>
      </c>
    </row>
    <row r="77" spans="1:27" x14ac:dyDescent="0.35">
      <c r="A77" t="s">
        <v>19</v>
      </c>
      <c r="B77">
        <v>102</v>
      </c>
      <c r="C77">
        <v>103</v>
      </c>
      <c r="D77">
        <v>104</v>
      </c>
      <c r="E77">
        <v>103</v>
      </c>
      <c r="F77">
        <v>110</v>
      </c>
      <c r="G77">
        <v>109</v>
      </c>
      <c r="H77">
        <v>109</v>
      </c>
      <c r="I77">
        <v>109</v>
      </c>
      <c r="J77">
        <v>110</v>
      </c>
      <c r="K77">
        <v>110</v>
      </c>
      <c r="L77">
        <f>SUM(B77:K77)</f>
        <v>1069</v>
      </c>
    </row>
    <row r="78" spans="1:27" x14ac:dyDescent="0.35">
      <c r="A78" s="2" t="s">
        <v>8</v>
      </c>
      <c r="B78">
        <f>B76/B75</f>
        <v>0.96153846153846156</v>
      </c>
      <c r="C78">
        <f t="shared" ref="C78:L78" si="28">C76/C75</f>
        <v>0.94339622641509435</v>
      </c>
      <c r="D78">
        <f t="shared" si="28"/>
        <v>0.91743119266055051</v>
      </c>
      <c r="E78">
        <f t="shared" si="28"/>
        <v>0.93457943925233644</v>
      </c>
      <c r="F78">
        <f t="shared" si="28"/>
        <v>0.8928571428571429</v>
      </c>
      <c r="G78">
        <f t="shared" si="28"/>
        <v>0.90909090909090906</v>
      </c>
      <c r="H78">
        <f t="shared" si="28"/>
        <v>0.8771929824561403</v>
      </c>
      <c r="I78">
        <f t="shared" si="28"/>
        <v>0.8928571428571429</v>
      </c>
      <c r="J78">
        <f t="shared" si="28"/>
        <v>0.8771929824561403</v>
      </c>
      <c r="K78">
        <f t="shared" si="28"/>
        <v>0.8771929824561403</v>
      </c>
      <c r="L78">
        <f t="shared" si="28"/>
        <v>0.90744101633393826</v>
      </c>
      <c r="P78" s="2" t="s">
        <v>13</v>
      </c>
      <c r="Q78" t="s">
        <v>14</v>
      </c>
    </row>
    <row r="79" spans="1:27" x14ac:dyDescent="0.35">
      <c r="A79" s="2" t="s">
        <v>9</v>
      </c>
      <c r="B79">
        <f>B77/B75</f>
        <v>0.98076923076923073</v>
      </c>
      <c r="C79">
        <f t="shared" ref="C79:L79" si="29">C77/C75</f>
        <v>0.97169811320754718</v>
      </c>
      <c r="D79">
        <f t="shared" si="29"/>
        <v>0.95412844036697253</v>
      </c>
      <c r="E79">
        <f t="shared" si="29"/>
        <v>0.96261682242990654</v>
      </c>
      <c r="F79">
        <f t="shared" si="29"/>
        <v>0.9821428571428571</v>
      </c>
      <c r="G79">
        <f t="shared" si="29"/>
        <v>0.99090909090909096</v>
      </c>
      <c r="H79">
        <f t="shared" si="29"/>
        <v>0.95614035087719296</v>
      </c>
      <c r="I79">
        <f t="shared" si="29"/>
        <v>0.9732142857142857</v>
      </c>
      <c r="J79">
        <f t="shared" si="29"/>
        <v>0.96491228070175439</v>
      </c>
      <c r="K79">
        <f t="shared" si="29"/>
        <v>0.96491228070175439</v>
      </c>
      <c r="L79">
        <f t="shared" si="29"/>
        <v>0.97005444646098005</v>
      </c>
      <c r="P79" s="5" t="s">
        <v>179</v>
      </c>
    </row>
    <row r="80" spans="1:27" x14ac:dyDescent="0.35">
      <c r="J80" s="2">
        <f>AVERAGE(B78:K78)</f>
        <v>0.90833294620400584</v>
      </c>
      <c r="K80" s="2">
        <f>_xlfn.STDEV.S(B78:K78)</f>
        <v>3.0222479639318182E-2</v>
      </c>
      <c r="P80" t="s">
        <v>16</v>
      </c>
      <c r="Q80">
        <v>1</v>
      </c>
      <c r="R80">
        <v>2</v>
      </c>
      <c r="S80">
        <v>3</v>
      </c>
      <c r="T80">
        <v>4</v>
      </c>
      <c r="U80">
        <v>5</v>
      </c>
      <c r="V80">
        <v>6</v>
      </c>
      <c r="W80">
        <v>7</v>
      </c>
      <c r="X80">
        <v>8</v>
      </c>
      <c r="Y80">
        <v>9</v>
      </c>
      <c r="Z80">
        <v>10</v>
      </c>
    </row>
    <row r="81" spans="1:27" x14ac:dyDescent="0.35">
      <c r="J81" s="2">
        <f>AVERAGE(B79:K79)</f>
        <v>0.97014437528205932</v>
      </c>
      <c r="K81" s="2">
        <f>_xlfn.STDEV.S(B79:K79)</f>
        <v>1.1850454927200559E-2</v>
      </c>
      <c r="P81" t="s">
        <v>17</v>
      </c>
      <c r="Q81">
        <v>25325</v>
      </c>
      <c r="R81">
        <v>26340</v>
      </c>
      <c r="S81">
        <v>29118</v>
      </c>
      <c r="T81">
        <v>31363</v>
      </c>
      <c r="U81">
        <v>33693</v>
      </c>
      <c r="V81">
        <v>35415</v>
      </c>
      <c r="W81">
        <v>37094</v>
      </c>
      <c r="X81">
        <v>37552</v>
      </c>
      <c r="Y81">
        <v>38344</v>
      </c>
      <c r="Z81">
        <v>39907</v>
      </c>
      <c r="AA81">
        <f>SUM(Q81:Z81)</f>
        <v>334151</v>
      </c>
    </row>
    <row r="82" spans="1:27" x14ac:dyDescent="0.35">
      <c r="P82" t="s">
        <v>18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f>SUM(Q82:Z82)</f>
        <v>1000</v>
      </c>
    </row>
    <row r="83" spans="1:27" x14ac:dyDescent="0.35">
      <c r="A83" s="2" t="s">
        <v>13</v>
      </c>
      <c r="B83" t="s">
        <v>14</v>
      </c>
      <c r="P83" t="s">
        <v>19</v>
      </c>
      <c r="Q83">
        <v>193</v>
      </c>
      <c r="R83">
        <v>187</v>
      </c>
      <c r="S83">
        <v>210</v>
      </c>
      <c r="T83">
        <v>221</v>
      </c>
      <c r="U83">
        <v>220</v>
      </c>
      <c r="V83">
        <v>259</v>
      </c>
      <c r="W83">
        <v>261</v>
      </c>
      <c r="X83">
        <v>245</v>
      </c>
      <c r="Y83">
        <v>245</v>
      </c>
      <c r="Z83">
        <v>261</v>
      </c>
      <c r="AA83">
        <f>SUM(Q83:Z83)</f>
        <v>2302</v>
      </c>
    </row>
    <row r="84" spans="1:27" x14ac:dyDescent="0.35">
      <c r="A84" s="2" t="s">
        <v>41</v>
      </c>
      <c r="B84">
        <v>155</v>
      </c>
      <c r="P84" s="2" t="s">
        <v>8</v>
      </c>
      <c r="Q84">
        <f>Q82/Q81</f>
        <v>3.9486673247778872E-3</v>
      </c>
      <c r="R84">
        <f t="shared" ref="R84:AA84" si="30">R82/R81</f>
        <v>3.7965072133637054E-3</v>
      </c>
      <c r="S84">
        <f t="shared" si="30"/>
        <v>3.4343018064427501E-3</v>
      </c>
      <c r="T84">
        <f t="shared" si="30"/>
        <v>3.1884704907056086E-3</v>
      </c>
      <c r="U84">
        <f t="shared" si="30"/>
        <v>2.9679755438815182E-3</v>
      </c>
      <c r="V84">
        <f t="shared" si="30"/>
        <v>2.8236622899901172E-3</v>
      </c>
      <c r="W84">
        <f t="shared" si="30"/>
        <v>2.6958537768911415E-3</v>
      </c>
      <c r="X84">
        <f t="shared" si="30"/>
        <v>2.6629740093736683E-3</v>
      </c>
      <c r="Y84">
        <f t="shared" si="30"/>
        <v>2.6079699561861046E-3</v>
      </c>
      <c r="Z84">
        <f t="shared" si="30"/>
        <v>2.5058260455559176E-3</v>
      </c>
      <c r="AA84">
        <f t="shared" si="30"/>
        <v>2.9926590074547134E-3</v>
      </c>
    </row>
    <row r="85" spans="1:27" x14ac:dyDescent="0.35">
      <c r="A85" t="s">
        <v>16</v>
      </c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  <c r="K85">
        <v>10</v>
      </c>
      <c r="P85" s="2" t="s">
        <v>9</v>
      </c>
      <c r="Q85">
        <f>Q83/Q81</f>
        <v>7.6209279368213232E-3</v>
      </c>
      <c r="R85">
        <f t="shared" ref="R85:AA85" si="31">R83/R81</f>
        <v>7.099468488990129E-3</v>
      </c>
      <c r="S85">
        <f t="shared" si="31"/>
        <v>7.2120337935297754E-3</v>
      </c>
      <c r="T85">
        <f t="shared" si="31"/>
        <v>7.0465197844593952E-3</v>
      </c>
      <c r="U85">
        <f t="shared" si="31"/>
        <v>6.5295461965393401E-3</v>
      </c>
      <c r="V85">
        <f t="shared" si="31"/>
        <v>7.3132853310744032E-3</v>
      </c>
      <c r="W85">
        <f t="shared" si="31"/>
        <v>7.0361783576858789E-3</v>
      </c>
      <c r="X85">
        <f t="shared" si="31"/>
        <v>6.5242863229654875E-3</v>
      </c>
      <c r="Y85">
        <f t="shared" si="31"/>
        <v>6.3895263926559568E-3</v>
      </c>
      <c r="Z85">
        <f t="shared" si="31"/>
        <v>6.540205978900945E-3</v>
      </c>
      <c r="AA85">
        <f t="shared" si="31"/>
        <v>6.889101035160751E-3</v>
      </c>
    </row>
    <row r="86" spans="1:27" x14ac:dyDescent="0.35">
      <c r="A86" t="s">
        <v>17</v>
      </c>
      <c r="B86">
        <v>113</v>
      </c>
      <c r="C86">
        <v>115</v>
      </c>
      <c r="D86">
        <v>117</v>
      </c>
      <c r="E86">
        <v>116</v>
      </c>
      <c r="F86">
        <v>118</v>
      </c>
      <c r="G86">
        <v>118</v>
      </c>
      <c r="H86">
        <v>121</v>
      </c>
      <c r="I86">
        <v>119</v>
      </c>
      <c r="J86">
        <v>122</v>
      </c>
      <c r="K86">
        <v>130</v>
      </c>
      <c r="L86">
        <f>SUM(B86:K86)</f>
        <v>1189</v>
      </c>
      <c r="X86" s="2" t="s">
        <v>37</v>
      </c>
      <c r="Y86" s="2">
        <f>AVERAGE(Q84:Z84)</f>
        <v>3.0632208457168414E-3</v>
      </c>
      <c r="Z86" s="2">
        <f>_xlfn.STDEV.S(Q84:Z84)</f>
        <v>5.1149794344218416E-4</v>
      </c>
      <c r="AA86" s="2" t="s">
        <v>38</v>
      </c>
    </row>
    <row r="87" spans="1:27" x14ac:dyDescent="0.35">
      <c r="A87" t="s">
        <v>18</v>
      </c>
      <c r="B87">
        <v>100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f>SUM(B87:K87)</f>
        <v>1000</v>
      </c>
      <c r="Y87" s="2">
        <f>AVERAGE(Q85:Z85)</f>
        <v>6.9311978583622615E-3</v>
      </c>
      <c r="Z87" s="2">
        <f>_xlfn.STDEV.S(Q85:Z85)</f>
        <v>4.118260122206653E-4</v>
      </c>
    </row>
    <row r="88" spans="1:27" x14ac:dyDescent="0.35">
      <c r="A88" t="s">
        <v>19</v>
      </c>
      <c r="B88">
        <v>112</v>
      </c>
      <c r="C88">
        <v>109</v>
      </c>
      <c r="D88">
        <v>110</v>
      </c>
      <c r="E88">
        <v>107</v>
      </c>
      <c r="F88">
        <v>113</v>
      </c>
      <c r="G88">
        <v>109</v>
      </c>
      <c r="H88">
        <v>115</v>
      </c>
      <c r="I88">
        <v>112</v>
      </c>
      <c r="J88">
        <v>113</v>
      </c>
      <c r="K88">
        <v>122</v>
      </c>
      <c r="L88">
        <f>SUM(B88:K88)</f>
        <v>1122</v>
      </c>
    </row>
    <row r="89" spans="1:27" x14ac:dyDescent="0.35">
      <c r="A89" s="2" t="s">
        <v>8</v>
      </c>
      <c r="B89">
        <f>B87/B86</f>
        <v>0.88495575221238942</v>
      </c>
      <c r="C89">
        <f t="shared" ref="C89:L89" si="32">C87/C86</f>
        <v>0.86956521739130432</v>
      </c>
      <c r="D89">
        <f t="shared" si="32"/>
        <v>0.85470085470085466</v>
      </c>
      <c r="E89">
        <f t="shared" si="32"/>
        <v>0.86206896551724133</v>
      </c>
      <c r="F89">
        <f t="shared" si="32"/>
        <v>0.84745762711864403</v>
      </c>
      <c r="G89">
        <f t="shared" si="32"/>
        <v>0.84745762711864403</v>
      </c>
      <c r="H89">
        <f t="shared" si="32"/>
        <v>0.82644628099173556</v>
      </c>
      <c r="I89">
        <f t="shared" si="32"/>
        <v>0.84033613445378152</v>
      </c>
      <c r="J89">
        <f t="shared" si="32"/>
        <v>0.81967213114754101</v>
      </c>
      <c r="K89">
        <f t="shared" si="32"/>
        <v>0.76923076923076927</v>
      </c>
      <c r="L89">
        <f t="shared" si="32"/>
        <v>0.84104289318755254</v>
      </c>
    </row>
    <row r="90" spans="1:27" x14ac:dyDescent="0.35">
      <c r="A90" s="2" t="s">
        <v>9</v>
      </c>
      <c r="B90">
        <f>B88/B86</f>
        <v>0.99115044247787609</v>
      </c>
      <c r="C90">
        <f t="shared" ref="C90:L90" si="33">C88/C86</f>
        <v>0.94782608695652171</v>
      </c>
      <c r="D90">
        <f t="shared" si="33"/>
        <v>0.94017094017094016</v>
      </c>
      <c r="E90">
        <f t="shared" si="33"/>
        <v>0.92241379310344829</v>
      </c>
      <c r="F90">
        <f t="shared" si="33"/>
        <v>0.9576271186440678</v>
      </c>
      <c r="G90">
        <f t="shared" si="33"/>
        <v>0.92372881355932202</v>
      </c>
      <c r="H90">
        <f t="shared" si="33"/>
        <v>0.95041322314049592</v>
      </c>
      <c r="I90">
        <f t="shared" si="33"/>
        <v>0.94117647058823528</v>
      </c>
      <c r="J90">
        <f t="shared" si="33"/>
        <v>0.92622950819672134</v>
      </c>
      <c r="K90">
        <f t="shared" si="33"/>
        <v>0.93846153846153846</v>
      </c>
      <c r="L90">
        <f t="shared" si="33"/>
        <v>0.94365012615643395</v>
      </c>
    </row>
    <row r="91" spans="1:27" x14ac:dyDescent="0.35">
      <c r="J91" s="2">
        <f>AVERAGE(B89:K89)</f>
        <v>0.84218913598829048</v>
      </c>
      <c r="K91" s="2">
        <f>_xlfn.STDEV.S(B89:K89)</f>
        <v>3.2088260065222647E-2</v>
      </c>
    </row>
    <row r="92" spans="1:27" x14ac:dyDescent="0.35">
      <c r="J92" s="2">
        <f>AVERAGE(B90:K90)</f>
        <v>0.94391979352991662</v>
      </c>
      <c r="K92" s="2">
        <f>_xlfn.STDEV.S(B90:K90)</f>
        <v>2.0304763837910123E-2</v>
      </c>
    </row>
    <row r="94" spans="1:27" x14ac:dyDescent="0.35">
      <c r="A94" s="2" t="s">
        <v>13</v>
      </c>
      <c r="B94" t="s">
        <v>14</v>
      </c>
    </row>
    <row r="95" spans="1:27" x14ac:dyDescent="0.35">
      <c r="A95" s="2" t="s">
        <v>42</v>
      </c>
    </row>
    <row r="96" spans="1:27" x14ac:dyDescent="0.35">
      <c r="A96" t="s">
        <v>16</v>
      </c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H96">
        <v>7</v>
      </c>
      <c r="I96">
        <v>8</v>
      </c>
      <c r="J96">
        <v>9</v>
      </c>
      <c r="K96">
        <v>10</v>
      </c>
    </row>
    <row r="97" spans="1:12" x14ac:dyDescent="0.35">
      <c r="A97" t="s">
        <v>17</v>
      </c>
      <c r="B97">
        <v>142</v>
      </c>
      <c r="C97">
        <v>141</v>
      </c>
      <c r="D97">
        <v>145</v>
      </c>
      <c r="E97">
        <v>146</v>
      </c>
      <c r="F97">
        <v>153</v>
      </c>
      <c r="G97">
        <v>156</v>
      </c>
      <c r="H97">
        <v>154</v>
      </c>
      <c r="I97">
        <v>154</v>
      </c>
      <c r="J97">
        <v>164</v>
      </c>
      <c r="K97">
        <v>167</v>
      </c>
      <c r="L97">
        <f>SUM(B97:K97)</f>
        <v>1522</v>
      </c>
    </row>
    <row r="98" spans="1:12" x14ac:dyDescent="0.35">
      <c r="A98" t="s">
        <v>18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f>SUM(B98:K98)</f>
        <v>1000</v>
      </c>
    </row>
    <row r="99" spans="1:12" x14ac:dyDescent="0.35">
      <c r="A99" t="s">
        <v>19</v>
      </c>
      <c r="B99">
        <v>120</v>
      </c>
      <c r="C99">
        <v>124</v>
      </c>
      <c r="D99">
        <v>124</v>
      </c>
      <c r="E99">
        <v>121</v>
      </c>
      <c r="F99">
        <v>130</v>
      </c>
      <c r="G99">
        <v>131</v>
      </c>
      <c r="H99">
        <v>126</v>
      </c>
      <c r="I99">
        <v>130</v>
      </c>
      <c r="J99">
        <v>137</v>
      </c>
      <c r="K99">
        <v>132</v>
      </c>
      <c r="L99">
        <f>SUM(B99:K99)</f>
        <v>1275</v>
      </c>
    </row>
    <row r="100" spans="1:12" x14ac:dyDescent="0.35">
      <c r="A100" s="2" t="s">
        <v>8</v>
      </c>
      <c r="B100">
        <f>B98/B97</f>
        <v>0.70422535211267601</v>
      </c>
      <c r="C100">
        <f t="shared" ref="C100:L100" si="34">C98/C97</f>
        <v>0.70921985815602839</v>
      </c>
      <c r="D100">
        <f t="shared" si="34"/>
        <v>0.68965517241379315</v>
      </c>
      <c r="E100">
        <f t="shared" si="34"/>
        <v>0.68493150684931503</v>
      </c>
      <c r="F100">
        <f t="shared" si="34"/>
        <v>0.65359477124183007</v>
      </c>
      <c r="G100">
        <f t="shared" si="34"/>
        <v>0.64102564102564108</v>
      </c>
      <c r="H100">
        <f t="shared" si="34"/>
        <v>0.64935064935064934</v>
      </c>
      <c r="I100">
        <f t="shared" si="34"/>
        <v>0.64935064935064934</v>
      </c>
      <c r="J100">
        <f t="shared" si="34"/>
        <v>0.6097560975609756</v>
      </c>
      <c r="K100">
        <f t="shared" si="34"/>
        <v>0.59880239520958078</v>
      </c>
      <c r="L100">
        <f t="shared" si="34"/>
        <v>0.65703022339027595</v>
      </c>
    </row>
    <row r="101" spans="1:12" x14ac:dyDescent="0.35">
      <c r="A101" s="2" t="s">
        <v>9</v>
      </c>
      <c r="B101">
        <f>B99/B97</f>
        <v>0.84507042253521125</v>
      </c>
      <c r="C101">
        <f t="shared" ref="C101:L101" si="35">C99/C97</f>
        <v>0.87943262411347523</v>
      </c>
      <c r="D101">
        <f t="shared" si="35"/>
        <v>0.85517241379310349</v>
      </c>
      <c r="E101">
        <f t="shared" si="35"/>
        <v>0.82876712328767121</v>
      </c>
      <c r="F101">
        <f t="shared" si="35"/>
        <v>0.84967320261437906</v>
      </c>
      <c r="G101">
        <f t="shared" si="35"/>
        <v>0.83974358974358976</v>
      </c>
      <c r="H101">
        <f t="shared" si="35"/>
        <v>0.81818181818181823</v>
      </c>
      <c r="I101">
        <f t="shared" si="35"/>
        <v>0.8441558441558441</v>
      </c>
      <c r="J101">
        <f t="shared" si="35"/>
        <v>0.83536585365853655</v>
      </c>
      <c r="K101">
        <f t="shared" si="35"/>
        <v>0.79041916167664672</v>
      </c>
      <c r="L101">
        <f t="shared" si="35"/>
        <v>0.8377135348226018</v>
      </c>
    </row>
    <row r="102" spans="1:12" x14ac:dyDescent="0.35">
      <c r="J102" s="2">
        <f>AVERAGE(B100:K100)</f>
        <v>0.65899120932711397</v>
      </c>
      <c r="K102" s="2">
        <f>_xlfn.STDEV.S(B100:K100)</f>
        <v>3.7663386378796265E-2</v>
      </c>
    </row>
    <row r="103" spans="1:12" x14ac:dyDescent="0.35">
      <c r="J103" s="2">
        <f>AVERAGE(B101:K101)</f>
        <v>0.83859820537602747</v>
      </c>
      <c r="K103" s="2">
        <f>_xlfn.STDEV.S(B101:K101)</f>
        <v>2.3532591918735649E-2</v>
      </c>
    </row>
    <row r="105" spans="1:12" x14ac:dyDescent="0.35">
      <c r="A105" s="2" t="s">
        <v>13</v>
      </c>
      <c r="B105" t="s">
        <v>14</v>
      </c>
    </row>
    <row r="106" spans="1:12" x14ac:dyDescent="0.35">
      <c r="A106" s="2" t="s">
        <v>43</v>
      </c>
      <c r="B106">
        <v>280</v>
      </c>
    </row>
    <row r="107" spans="1:12" x14ac:dyDescent="0.35">
      <c r="A107" t="s">
        <v>16</v>
      </c>
      <c r="B107">
        <v>1</v>
      </c>
      <c r="C107">
        <v>2</v>
      </c>
      <c r="D107">
        <v>3</v>
      </c>
      <c r="E107">
        <v>4</v>
      </c>
      <c r="F107">
        <v>5</v>
      </c>
      <c r="G107">
        <v>6</v>
      </c>
      <c r="H107">
        <v>7</v>
      </c>
      <c r="I107">
        <v>8</v>
      </c>
      <c r="J107">
        <v>9</v>
      </c>
      <c r="K107">
        <v>10</v>
      </c>
    </row>
    <row r="108" spans="1:12" x14ac:dyDescent="0.35">
      <c r="A108" t="s">
        <v>17</v>
      </c>
      <c r="B108">
        <v>142</v>
      </c>
      <c r="C108">
        <v>141</v>
      </c>
      <c r="D108">
        <v>145</v>
      </c>
      <c r="E108">
        <v>146</v>
      </c>
      <c r="F108">
        <v>153</v>
      </c>
      <c r="G108">
        <v>156</v>
      </c>
      <c r="H108">
        <v>154</v>
      </c>
      <c r="I108">
        <v>154</v>
      </c>
      <c r="J108">
        <v>164</v>
      </c>
      <c r="K108">
        <v>167</v>
      </c>
      <c r="L108">
        <f>SUM(B108:K108)</f>
        <v>1522</v>
      </c>
    </row>
    <row r="109" spans="1:12" x14ac:dyDescent="0.35">
      <c r="A109" t="s">
        <v>18</v>
      </c>
      <c r="B109">
        <v>100</v>
      </c>
      <c r="C109">
        <v>100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f>SUM(B109:K109)</f>
        <v>1000</v>
      </c>
    </row>
    <row r="110" spans="1:12" x14ac:dyDescent="0.35">
      <c r="A110" t="s">
        <v>19</v>
      </c>
      <c r="B110">
        <v>120</v>
      </c>
      <c r="C110">
        <v>124</v>
      </c>
      <c r="D110">
        <v>124</v>
      </c>
      <c r="E110">
        <v>121</v>
      </c>
      <c r="F110">
        <v>130</v>
      </c>
      <c r="G110">
        <v>131</v>
      </c>
      <c r="H110">
        <v>126</v>
      </c>
      <c r="I110">
        <v>130</v>
      </c>
      <c r="J110">
        <v>137</v>
      </c>
      <c r="K110">
        <v>132</v>
      </c>
      <c r="L110">
        <f>SUM(B110:K110)</f>
        <v>1275</v>
      </c>
    </row>
    <row r="111" spans="1:12" x14ac:dyDescent="0.35">
      <c r="A111" s="2" t="s">
        <v>8</v>
      </c>
      <c r="B111">
        <f>B109/B108</f>
        <v>0.70422535211267601</v>
      </c>
      <c r="C111">
        <f t="shared" ref="C111:L111" si="36">C109/C108</f>
        <v>0.70921985815602839</v>
      </c>
      <c r="D111">
        <f t="shared" si="36"/>
        <v>0.68965517241379315</v>
      </c>
      <c r="E111">
        <f t="shared" si="36"/>
        <v>0.68493150684931503</v>
      </c>
      <c r="F111">
        <f t="shared" si="36"/>
        <v>0.65359477124183007</v>
      </c>
      <c r="G111">
        <f t="shared" si="36"/>
        <v>0.64102564102564108</v>
      </c>
      <c r="H111">
        <f t="shared" si="36"/>
        <v>0.64935064935064934</v>
      </c>
      <c r="I111">
        <f t="shared" si="36"/>
        <v>0.64935064935064934</v>
      </c>
      <c r="J111">
        <f t="shared" si="36"/>
        <v>0.6097560975609756</v>
      </c>
      <c r="K111">
        <f t="shared" si="36"/>
        <v>0.59880239520958078</v>
      </c>
      <c r="L111">
        <f t="shared" si="36"/>
        <v>0.65703022339027595</v>
      </c>
    </row>
    <row r="112" spans="1:12" x14ac:dyDescent="0.35">
      <c r="A112" s="2" t="s">
        <v>9</v>
      </c>
      <c r="B112">
        <f>B110/B108</f>
        <v>0.84507042253521125</v>
      </c>
      <c r="C112">
        <f t="shared" ref="C112:L112" si="37">C110/C108</f>
        <v>0.87943262411347523</v>
      </c>
      <c r="D112">
        <f t="shared" si="37"/>
        <v>0.85517241379310349</v>
      </c>
      <c r="E112">
        <f t="shared" si="37"/>
        <v>0.82876712328767121</v>
      </c>
      <c r="F112">
        <f t="shared" si="37"/>
        <v>0.84967320261437906</v>
      </c>
      <c r="G112">
        <f t="shared" si="37"/>
        <v>0.83974358974358976</v>
      </c>
      <c r="H112">
        <f t="shared" si="37"/>
        <v>0.81818181818181823</v>
      </c>
      <c r="I112">
        <f t="shared" si="37"/>
        <v>0.8441558441558441</v>
      </c>
      <c r="J112">
        <f t="shared" si="37"/>
        <v>0.83536585365853655</v>
      </c>
      <c r="K112">
        <f t="shared" si="37"/>
        <v>0.79041916167664672</v>
      </c>
      <c r="L112">
        <f t="shared" si="37"/>
        <v>0.8377135348226018</v>
      </c>
    </row>
    <row r="113" spans="1:12" x14ac:dyDescent="0.35">
      <c r="J113" s="2">
        <f>AVERAGE(B111:K111)</f>
        <v>0.65899120932711397</v>
      </c>
      <c r="K113" s="2">
        <f>_xlfn.STDEV.S(B111:K111)</f>
        <v>3.7663386378796265E-2</v>
      </c>
    </row>
    <row r="114" spans="1:12" x14ac:dyDescent="0.35">
      <c r="J114" s="2">
        <f>AVERAGE(B112:K112)</f>
        <v>0.83859820537602747</v>
      </c>
      <c r="K114" s="2">
        <f>_xlfn.STDEV.S(B112:K112)</f>
        <v>2.3532591918735649E-2</v>
      </c>
    </row>
    <row r="116" spans="1:12" x14ac:dyDescent="0.35">
      <c r="A116" s="2" t="s">
        <v>13</v>
      </c>
      <c r="B116" t="s">
        <v>14</v>
      </c>
    </row>
    <row r="117" spans="1:12" x14ac:dyDescent="0.35">
      <c r="A117" s="2" t="s">
        <v>44</v>
      </c>
      <c r="B117">
        <v>304</v>
      </c>
    </row>
    <row r="118" spans="1:12" x14ac:dyDescent="0.35">
      <c r="A118" t="s">
        <v>16</v>
      </c>
      <c r="B118">
        <v>1</v>
      </c>
      <c r="C118">
        <v>2</v>
      </c>
      <c r="D118">
        <v>3</v>
      </c>
      <c r="E118">
        <v>4</v>
      </c>
      <c r="F118">
        <v>5</v>
      </c>
      <c r="G118">
        <v>6</v>
      </c>
      <c r="H118">
        <v>7</v>
      </c>
      <c r="I118">
        <v>8</v>
      </c>
      <c r="J118">
        <v>9</v>
      </c>
      <c r="K118">
        <v>10</v>
      </c>
    </row>
    <row r="119" spans="1:12" x14ac:dyDescent="0.35">
      <c r="A119" t="s">
        <v>17</v>
      </c>
      <c r="B119">
        <v>207</v>
      </c>
      <c r="C119">
        <v>221</v>
      </c>
      <c r="D119">
        <v>223</v>
      </c>
      <c r="E119">
        <v>226</v>
      </c>
      <c r="F119">
        <v>225</v>
      </c>
      <c r="G119">
        <v>234</v>
      </c>
      <c r="H119">
        <v>241</v>
      </c>
      <c r="I119">
        <v>244</v>
      </c>
      <c r="J119">
        <v>253</v>
      </c>
      <c r="K119">
        <v>265</v>
      </c>
      <c r="L119">
        <f>SUM(B119:K119)</f>
        <v>2339</v>
      </c>
    </row>
    <row r="120" spans="1:12" x14ac:dyDescent="0.35">
      <c r="A120" t="s">
        <v>18</v>
      </c>
      <c r="B120">
        <v>100</v>
      </c>
      <c r="C120">
        <v>100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f>SUM(B120:K120)</f>
        <v>1000</v>
      </c>
    </row>
    <row r="121" spans="1:12" x14ac:dyDescent="0.35">
      <c r="A121" t="s">
        <v>19</v>
      </c>
      <c r="B121">
        <v>136</v>
      </c>
      <c r="C121">
        <v>137</v>
      </c>
      <c r="D121">
        <v>155</v>
      </c>
      <c r="E121">
        <v>145</v>
      </c>
      <c r="F121">
        <v>143</v>
      </c>
      <c r="G121">
        <v>151</v>
      </c>
      <c r="H121">
        <v>157</v>
      </c>
      <c r="I121">
        <v>155</v>
      </c>
      <c r="J121">
        <v>153</v>
      </c>
      <c r="K121">
        <v>166</v>
      </c>
      <c r="L121">
        <f>SUM(B121:K121)</f>
        <v>1498</v>
      </c>
    </row>
    <row r="122" spans="1:12" x14ac:dyDescent="0.35">
      <c r="A122" s="2" t="s">
        <v>8</v>
      </c>
      <c r="B122">
        <f>B120/B119</f>
        <v>0.48309178743961351</v>
      </c>
      <c r="C122">
        <f t="shared" ref="C122:L122" si="38">C120/C119</f>
        <v>0.45248868778280543</v>
      </c>
      <c r="D122">
        <f t="shared" si="38"/>
        <v>0.44843049327354262</v>
      </c>
      <c r="E122">
        <f t="shared" si="38"/>
        <v>0.44247787610619471</v>
      </c>
      <c r="F122">
        <f t="shared" si="38"/>
        <v>0.44444444444444442</v>
      </c>
      <c r="G122">
        <f t="shared" si="38"/>
        <v>0.42735042735042733</v>
      </c>
      <c r="H122">
        <f t="shared" si="38"/>
        <v>0.41493775933609961</v>
      </c>
      <c r="I122">
        <f t="shared" si="38"/>
        <v>0.4098360655737705</v>
      </c>
      <c r="J122">
        <f t="shared" si="38"/>
        <v>0.39525691699604742</v>
      </c>
      <c r="K122">
        <f t="shared" si="38"/>
        <v>0.37735849056603776</v>
      </c>
      <c r="L122">
        <f t="shared" si="38"/>
        <v>0.42753313381787089</v>
      </c>
    </row>
    <row r="123" spans="1:12" x14ac:dyDescent="0.35">
      <c r="A123" s="2" t="s">
        <v>9</v>
      </c>
      <c r="B123">
        <f>B121/B119</f>
        <v>0.65700483091787443</v>
      </c>
      <c r="C123">
        <f t="shared" ref="C123:L123" si="39">C121/C119</f>
        <v>0.61990950226244346</v>
      </c>
      <c r="D123">
        <f t="shared" si="39"/>
        <v>0.69506726457399104</v>
      </c>
      <c r="E123">
        <f t="shared" si="39"/>
        <v>0.6415929203539823</v>
      </c>
      <c r="F123">
        <f t="shared" si="39"/>
        <v>0.63555555555555554</v>
      </c>
      <c r="G123">
        <f t="shared" si="39"/>
        <v>0.64529914529914534</v>
      </c>
      <c r="H123">
        <f t="shared" si="39"/>
        <v>0.65145228215767637</v>
      </c>
      <c r="I123">
        <f t="shared" si="39"/>
        <v>0.63524590163934425</v>
      </c>
      <c r="J123">
        <f t="shared" si="39"/>
        <v>0.60474308300395252</v>
      </c>
      <c r="K123">
        <f t="shared" si="39"/>
        <v>0.62641509433962261</v>
      </c>
      <c r="L123">
        <f t="shared" si="39"/>
        <v>0.64044463445917055</v>
      </c>
    </row>
    <row r="124" spans="1:12" x14ac:dyDescent="0.35">
      <c r="J124" s="2">
        <f>AVERAGE(B122:K122)</f>
        <v>0.42956729488689832</v>
      </c>
      <c r="K124" s="2">
        <f>_xlfn.STDEV.S(B122:K122)</f>
        <v>3.0993395348411144E-2</v>
      </c>
    </row>
    <row r="125" spans="1:12" x14ac:dyDescent="0.35">
      <c r="J125" s="2">
        <f>AVERAGE(B123:K123)</f>
        <v>0.64122855801035872</v>
      </c>
      <c r="K125" s="2">
        <f>_xlfn.STDEV.S(B123:K123)</f>
        <v>2.4362607851620848E-2</v>
      </c>
    </row>
    <row r="127" spans="1:12" x14ac:dyDescent="0.35">
      <c r="A127" s="2" t="s">
        <v>13</v>
      </c>
      <c r="B127" t="s">
        <v>14</v>
      </c>
    </row>
    <row r="128" spans="1:12" x14ac:dyDescent="0.35">
      <c r="A128" s="2" t="s">
        <v>45</v>
      </c>
      <c r="B128">
        <v>394</v>
      </c>
    </row>
    <row r="129" spans="1:12" x14ac:dyDescent="0.35">
      <c r="A129" t="s">
        <v>16</v>
      </c>
      <c r="B129">
        <v>1</v>
      </c>
      <c r="C129">
        <v>2</v>
      </c>
      <c r="D129">
        <v>3</v>
      </c>
      <c r="E129">
        <v>4</v>
      </c>
      <c r="F129">
        <v>5</v>
      </c>
      <c r="G129">
        <v>6</v>
      </c>
      <c r="H129">
        <v>7</v>
      </c>
      <c r="I129">
        <v>8</v>
      </c>
      <c r="J129">
        <v>9</v>
      </c>
      <c r="K129">
        <v>10</v>
      </c>
    </row>
    <row r="130" spans="1:12" x14ac:dyDescent="0.35">
      <c r="A130" t="s">
        <v>17</v>
      </c>
      <c r="B130">
        <v>274</v>
      </c>
      <c r="C130">
        <v>313</v>
      </c>
      <c r="D130">
        <v>312</v>
      </c>
      <c r="E130">
        <v>314</v>
      </c>
      <c r="F130">
        <v>324</v>
      </c>
      <c r="G130">
        <v>328</v>
      </c>
      <c r="H130">
        <v>335</v>
      </c>
      <c r="I130">
        <v>337</v>
      </c>
      <c r="J130">
        <v>328</v>
      </c>
      <c r="K130">
        <v>336</v>
      </c>
      <c r="L130">
        <f>SUM(B130:K130)</f>
        <v>3201</v>
      </c>
    </row>
    <row r="131" spans="1:12" x14ac:dyDescent="0.35">
      <c r="A131" t="s">
        <v>18</v>
      </c>
      <c r="B131">
        <v>100</v>
      </c>
      <c r="C131">
        <v>100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f>SUM(B131:K131)</f>
        <v>1000</v>
      </c>
    </row>
    <row r="132" spans="1:12" x14ac:dyDescent="0.35">
      <c r="A132" t="s">
        <v>19</v>
      </c>
      <c r="B132">
        <v>139</v>
      </c>
      <c r="C132">
        <v>156</v>
      </c>
      <c r="D132">
        <v>157</v>
      </c>
      <c r="E132">
        <v>160</v>
      </c>
      <c r="F132">
        <v>168</v>
      </c>
      <c r="G132">
        <v>155</v>
      </c>
      <c r="H132">
        <v>172</v>
      </c>
      <c r="I132">
        <v>158</v>
      </c>
      <c r="J132">
        <v>151</v>
      </c>
      <c r="K132">
        <v>167</v>
      </c>
      <c r="L132">
        <f>SUM(B132:K132)</f>
        <v>1583</v>
      </c>
    </row>
    <row r="133" spans="1:12" x14ac:dyDescent="0.35">
      <c r="A133" s="2" t="s">
        <v>8</v>
      </c>
      <c r="B133">
        <f>B131/B130</f>
        <v>0.36496350364963503</v>
      </c>
      <c r="C133">
        <f t="shared" ref="C133:L133" si="40">C131/C130</f>
        <v>0.31948881789137379</v>
      </c>
      <c r="D133">
        <f t="shared" si="40"/>
        <v>0.32051282051282054</v>
      </c>
      <c r="E133">
        <f t="shared" si="40"/>
        <v>0.31847133757961782</v>
      </c>
      <c r="F133">
        <f t="shared" si="40"/>
        <v>0.30864197530864196</v>
      </c>
      <c r="G133">
        <f t="shared" si="40"/>
        <v>0.3048780487804878</v>
      </c>
      <c r="H133">
        <f t="shared" si="40"/>
        <v>0.29850746268656714</v>
      </c>
      <c r="I133">
        <f t="shared" si="40"/>
        <v>0.29673590504451036</v>
      </c>
      <c r="J133">
        <f t="shared" si="40"/>
        <v>0.3048780487804878</v>
      </c>
      <c r="K133">
        <f t="shared" si="40"/>
        <v>0.29761904761904762</v>
      </c>
      <c r="L133">
        <f t="shared" si="40"/>
        <v>0.31240237425804435</v>
      </c>
    </row>
    <row r="134" spans="1:12" x14ac:dyDescent="0.35">
      <c r="A134" s="2" t="s">
        <v>9</v>
      </c>
      <c r="B134">
        <f>B132/B130</f>
        <v>0.50729927007299269</v>
      </c>
      <c r="C134">
        <f t="shared" ref="C134:L134" si="41">C132/C130</f>
        <v>0.49840255591054311</v>
      </c>
      <c r="D134">
        <f t="shared" si="41"/>
        <v>0.50320512820512819</v>
      </c>
      <c r="E134">
        <f t="shared" si="41"/>
        <v>0.50955414012738853</v>
      </c>
      <c r="F134">
        <f t="shared" si="41"/>
        <v>0.51851851851851849</v>
      </c>
      <c r="G134">
        <f t="shared" si="41"/>
        <v>0.47256097560975607</v>
      </c>
      <c r="H134">
        <f t="shared" si="41"/>
        <v>0.51343283582089549</v>
      </c>
      <c r="I134">
        <f t="shared" si="41"/>
        <v>0.46884272997032639</v>
      </c>
      <c r="J134">
        <f t="shared" si="41"/>
        <v>0.46036585365853661</v>
      </c>
      <c r="K134">
        <f t="shared" si="41"/>
        <v>0.49702380952380953</v>
      </c>
      <c r="L134">
        <f t="shared" si="41"/>
        <v>0.49453295845048423</v>
      </c>
    </row>
    <row r="135" spans="1:12" x14ac:dyDescent="0.35">
      <c r="J135" s="2">
        <f>AVERAGE(B133:K133)</f>
        <v>0.31346969678531894</v>
      </c>
      <c r="K135" s="2">
        <f>_xlfn.STDEV.S(B133:K133)</f>
        <v>2.0244436839459985E-2</v>
      </c>
    </row>
    <row r="136" spans="1:12" x14ac:dyDescent="0.35">
      <c r="J136" s="2">
        <f>AVERAGE(B134:K134)</f>
        <v>0.49492058174178954</v>
      </c>
      <c r="K136" s="2">
        <f>_xlfn.STDEV.S(B134:K134)</f>
        <v>2.0347416217772488E-2</v>
      </c>
    </row>
    <row r="138" spans="1:12" x14ac:dyDescent="0.35">
      <c r="A138" s="2" t="s">
        <v>13</v>
      </c>
      <c r="B138" t="s">
        <v>14</v>
      </c>
    </row>
    <row r="139" spans="1:12" x14ac:dyDescent="0.35">
      <c r="A139" s="2" t="s">
        <v>46</v>
      </c>
      <c r="B139">
        <v>672</v>
      </c>
    </row>
    <row r="140" spans="1:12" x14ac:dyDescent="0.35">
      <c r="A140" t="s">
        <v>16</v>
      </c>
      <c r="B140">
        <v>1</v>
      </c>
      <c r="C140">
        <v>2</v>
      </c>
      <c r="D140">
        <v>3</v>
      </c>
      <c r="E140">
        <v>4</v>
      </c>
      <c r="F140">
        <v>5</v>
      </c>
      <c r="G140">
        <v>6</v>
      </c>
      <c r="H140">
        <v>7</v>
      </c>
      <c r="I140">
        <v>8</v>
      </c>
      <c r="J140">
        <v>9</v>
      </c>
      <c r="K140">
        <v>10</v>
      </c>
    </row>
    <row r="141" spans="1:12" x14ac:dyDescent="0.35">
      <c r="A141" t="s">
        <v>17</v>
      </c>
      <c r="B141">
        <v>375</v>
      </c>
      <c r="C141">
        <v>390</v>
      </c>
      <c r="D141">
        <v>382</v>
      </c>
      <c r="E141">
        <v>413</v>
      </c>
      <c r="F141">
        <v>417</v>
      </c>
      <c r="G141">
        <v>416</v>
      </c>
      <c r="H141">
        <v>420</v>
      </c>
      <c r="I141">
        <v>434</v>
      </c>
      <c r="J141">
        <v>467</v>
      </c>
      <c r="K141">
        <v>478</v>
      </c>
      <c r="L141">
        <f>SUM(B141:K141)</f>
        <v>4192</v>
      </c>
    </row>
    <row r="142" spans="1:12" x14ac:dyDescent="0.35">
      <c r="A142" t="s">
        <v>18</v>
      </c>
      <c r="B142">
        <v>100</v>
      </c>
      <c r="C142">
        <v>100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f>SUM(B142:K142)</f>
        <v>1000</v>
      </c>
    </row>
    <row r="143" spans="1:12" x14ac:dyDescent="0.35">
      <c r="A143" t="s">
        <v>19</v>
      </c>
      <c r="B143">
        <v>157</v>
      </c>
      <c r="C143">
        <v>161</v>
      </c>
      <c r="D143">
        <v>151</v>
      </c>
      <c r="E143">
        <v>158</v>
      </c>
      <c r="F143">
        <v>156</v>
      </c>
      <c r="G143">
        <v>158</v>
      </c>
      <c r="H143">
        <v>166</v>
      </c>
      <c r="I143">
        <v>184</v>
      </c>
      <c r="J143">
        <v>189</v>
      </c>
      <c r="K143">
        <v>168</v>
      </c>
      <c r="L143">
        <f>SUM(B143:K143)</f>
        <v>1648</v>
      </c>
    </row>
    <row r="144" spans="1:12" x14ac:dyDescent="0.35">
      <c r="A144" s="2" t="s">
        <v>8</v>
      </c>
      <c r="B144">
        <f>B142/B141</f>
        <v>0.26666666666666666</v>
      </c>
      <c r="C144">
        <f t="shared" ref="C144:L144" si="42">C142/C141</f>
        <v>0.25641025641025639</v>
      </c>
      <c r="D144">
        <f t="shared" si="42"/>
        <v>0.26178010471204188</v>
      </c>
      <c r="E144">
        <f t="shared" si="42"/>
        <v>0.24213075060532688</v>
      </c>
      <c r="F144">
        <f t="shared" si="42"/>
        <v>0.23980815347721823</v>
      </c>
      <c r="G144">
        <f t="shared" si="42"/>
        <v>0.24038461538461539</v>
      </c>
      <c r="H144">
        <f t="shared" si="42"/>
        <v>0.23809523809523808</v>
      </c>
      <c r="I144">
        <f t="shared" si="42"/>
        <v>0.2304147465437788</v>
      </c>
      <c r="J144">
        <f t="shared" si="42"/>
        <v>0.21413276231263384</v>
      </c>
      <c r="K144">
        <f t="shared" si="42"/>
        <v>0.20920502092050208</v>
      </c>
      <c r="L144">
        <f t="shared" si="42"/>
        <v>0.2385496183206107</v>
      </c>
    </row>
    <row r="145" spans="1:12" x14ac:dyDescent="0.35">
      <c r="A145" s="2" t="s">
        <v>9</v>
      </c>
      <c r="B145">
        <f>B143/B141</f>
        <v>0.41866666666666669</v>
      </c>
      <c r="C145">
        <f t="shared" ref="C145:L145" si="43">C143/C141</f>
        <v>0.4128205128205128</v>
      </c>
      <c r="D145">
        <f t="shared" si="43"/>
        <v>0.39528795811518325</v>
      </c>
      <c r="E145">
        <f t="shared" si="43"/>
        <v>0.38256658595641646</v>
      </c>
      <c r="F145">
        <f t="shared" si="43"/>
        <v>0.37410071942446044</v>
      </c>
      <c r="G145">
        <f t="shared" si="43"/>
        <v>0.37980769230769229</v>
      </c>
      <c r="H145">
        <f t="shared" si="43"/>
        <v>0.39523809523809522</v>
      </c>
      <c r="I145">
        <f t="shared" si="43"/>
        <v>0.42396313364055299</v>
      </c>
      <c r="J145">
        <f t="shared" si="43"/>
        <v>0.40471092077087795</v>
      </c>
      <c r="K145">
        <f t="shared" si="43"/>
        <v>0.35146443514644349</v>
      </c>
      <c r="L145">
        <f t="shared" si="43"/>
        <v>0.3931297709923664</v>
      </c>
    </row>
    <row r="146" spans="1:12" x14ac:dyDescent="0.35">
      <c r="J146" s="2">
        <f>AVERAGE(B144:K144)</f>
        <v>0.23990283151282782</v>
      </c>
      <c r="K146" s="2">
        <f>_xlfn.STDEV.S(B144:K144)</f>
        <v>1.8774571830358796E-2</v>
      </c>
    </row>
    <row r="147" spans="1:12" x14ac:dyDescent="0.35">
      <c r="J147" s="2">
        <f>AVERAGE(B145:K145)</f>
        <v>0.39386267200869013</v>
      </c>
      <c r="K147" s="2">
        <f>_xlfn.STDEV.S(B145:K145)</f>
        <v>2.2399336979043206E-2</v>
      </c>
    </row>
    <row r="149" spans="1:12" x14ac:dyDescent="0.35">
      <c r="A149" s="2" t="s">
        <v>13</v>
      </c>
      <c r="B149" t="s">
        <v>14</v>
      </c>
    </row>
    <row r="150" spans="1:12" x14ac:dyDescent="0.35">
      <c r="A150" s="2" t="s">
        <v>47</v>
      </c>
      <c r="B150">
        <v>782</v>
      </c>
    </row>
    <row r="151" spans="1:12" x14ac:dyDescent="0.35">
      <c r="A151" t="s">
        <v>16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  <c r="I151">
        <v>8</v>
      </c>
      <c r="J151">
        <v>9</v>
      </c>
      <c r="K151">
        <v>10</v>
      </c>
    </row>
    <row r="152" spans="1:12" x14ac:dyDescent="0.35">
      <c r="A152" t="s">
        <v>17</v>
      </c>
      <c r="B152">
        <v>480</v>
      </c>
      <c r="C152">
        <v>540</v>
      </c>
      <c r="D152">
        <v>542</v>
      </c>
      <c r="E152">
        <v>534</v>
      </c>
      <c r="F152">
        <v>568</v>
      </c>
      <c r="G152">
        <v>590</v>
      </c>
      <c r="H152">
        <v>583</v>
      </c>
      <c r="I152">
        <v>604</v>
      </c>
      <c r="J152">
        <v>598</v>
      </c>
      <c r="K152">
        <v>704</v>
      </c>
      <c r="L152">
        <f>SUM(B152:K152)</f>
        <v>5743</v>
      </c>
    </row>
    <row r="153" spans="1:12" x14ac:dyDescent="0.35">
      <c r="A153" t="s">
        <v>18</v>
      </c>
      <c r="B153">
        <v>100</v>
      </c>
      <c r="C153">
        <v>100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f>SUM(B153:K153)</f>
        <v>1000</v>
      </c>
    </row>
    <row r="154" spans="1:12" x14ac:dyDescent="0.35">
      <c r="A154" t="s">
        <v>19</v>
      </c>
      <c r="B154">
        <v>153</v>
      </c>
      <c r="C154">
        <v>176</v>
      </c>
      <c r="D154">
        <v>166</v>
      </c>
      <c r="E154">
        <v>162</v>
      </c>
      <c r="F154">
        <v>177</v>
      </c>
      <c r="G154">
        <v>172</v>
      </c>
      <c r="H154">
        <v>178</v>
      </c>
      <c r="I154">
        <v>193</v>
      </c>
      <c r="J154">
        <v>186</v>
      </c>
      <c r="K154">
        <v>200</v>
      </c>
      <c r="L154">
        <f>SUM(B154:K154)</f>
        <v>1763</v>
      </c>
    </row>
    <row r="155" spans="1:12" x14ac:dyDescent="0.35">
      <c r="A155" s="2" t="s">
        <v>8</v>
      </c>
      <c r="B155">
        <f>B153/B152</f>
        <v>0.20833333333333334</v>
      </c>
      <c r="C155">
        <f t="shared" ref="C155:L155" si="44">C153/C152</f>
        <v>0.18518518518518517</v>
      </c>
      <c r="D155">
        <f t="shared" si="44"/>
        <v>0.18450184501845018</v>
      </c>
      <c r="E155">
        <f t="shared" si="44"/>
        <v>0.18726591760299627</v>
      </c>
      <c r="F155">
        <f t="shared" si="44"/>
        <v>0.176056338028169</v>
      </c>
      <c r="G155">
        <f t="shared" si="44"/>
        <v>0.16949152542372881</v>
      </c>
      <c r="H155">
        <f t="shared" si="44"/>
        <v>0.17152658662092624</v>
      </c>
      <c r="I155">
        <f t="shared" si="44"/>
        <v>0.16556291390728478</v>
      </c>
      <c r="J155">
        <f t="shared" si="44"/>
        <v>0.16722408026755853</v>
      </c>
      <c r="K155">
        <f t="shared" si="44"/>
        <v>0.14204545454545456</v>
      </c>
      <c r="L155">
        <f t="shared" si="44"/>
        <v>0.17412502176562772</v>
      </c>
    </row>
    <row r="156" spans="1:12" x14ac:dyDescent="0.35">
      <c r="A156" s="2" t="s">
        <v>9</v>
      </c>
      <c r="B156">
        <f>B154/B152</f>
        <v>0.31874999999999998</v>
      </c>
      <c r="C156">
        <f t="shared" ref="C156:L156" si="45">C154/C152</f>
        <v>0.32592592592592595</v>
      </c>
      <c r="D156">
        <f t="shared" si="45"/>
        <v>0.30627306273062732</v>
      </c>
      <c r="E156">
        <f t="shared" si="45"/>
        <v>0.30337078651685395</v>
      </c>
      <c r="F156">
        <f t="shared" si="45"/>
        <v>0.31161971830985913</v>
      </c>
      <c r="G156">
        <f t="shared" si="45"/>
        <v>0.29152542372881357</v>
      </c>
      <c r="H156">
        <f t="shared" si="45"/>
        <v>0.30531732418524871</v>
      </c>
      <c r="I156">
        <f t="shared" si="45"/>
        <v>0.31953642384105962</v>
      </c>
      <c r="J156">
        <f t="shared" si="45"/>
        <v>0.31103678929765888</v>
      </c>
      <c r="K156">
        <f t="shared" si="45"/>
        <v>0.28409090909090912</v>
      </c>
      <c r="L156">
        <f t="shared" si="45"/>
        <v>0.30698241337280169</v>
      </c>
    </row>
    <row r="157" spans="1:12" x14ac:dyDescent="0.35">
      <c r="J157" s="2">
        <f>AVERAGE(B155:K155)</f>
        <v>0.1757193179933087</v>
      </c>
      <c r="K157" s="2">
        <f>_xlfn.STDEV.S(B155:K155)</f>
        <v>1.7414751245303808E-2</v>
      </c>
    </row>
    <row r="158" spans="1:12" x14ac:dyDescent="0.35">
      <c r="J158" s="2">
        <f>AVERAGE(B156:K156)</f>
        <v>0.30774463636269561</v>
      </c>
      <c r="K158" s="2">
        <f>_xlfn.STDEV.S(B156:K156)</f>
        <v>1.2764219565719798E-2</v>
      </c>
    </row>
    <row r="160" spans="1:12" x14ac:dyDescent="0.35">
      <c r="A160" s="2" t="s">
        <v>13</v>
      </c>
      <c r="B160" t="s">
        <v>14</v>
      </c>
    </row>
    <row r="161" spans="1:12" x14ac:dyDescent="0.35">
      <c r="A161" s="2" t="s">
        <v>48</v>
      </c>
      <c r="B161">
        <v>1841</v>
      </c>
    </row>
    <row r="162" spans="1:12" x14ac:dyDescent="0.35">
      <c r="A162" t="s">
        <v>16</v>
      </c>
      <c r="B162">
        <v>1</v>
      </c>
      <c r="C162">
        <v>2</v>
      </c>
      <c r="D162">
        <v>3</v>
      </c>
      <c r="E162">
        <v>4</v>
      </c>
      <c r="F162">
        <v>5</v>
      </c>
      <c r="G162">
        <v>6</v>
      </c>
      <c r="H162">
        <v>7</v>
      </c>
      <c r="I162">
        <v>8</v>
      </c>
      <c r="J162">
        <v>9</v>
      </c>
      <c r="K162">
        <v>10</v>
      </c>
    </row>
    <row r="163" spans="1:12" x14ac:dyDescent="0.35">
      <c r="A163" t="s">
        <v>17</v>
      </c>
      <c r="B163">
        <v>1131</v>
      </c>
      <c r="C163">
        <v>1129</v>
      </c>
      <c r="D163">
        <v>1214</v>
      </c>
      <c r="E163">
        <v>1191</v>
      </c>
      <c r="F163">
        <v>1245</v>
      </c>
      <c r="G163">
        <v>1330</v>
      </c>
      <c r="H163">
        <v>1360</v>
      </c>
      <c r="I163">
        <v>1371</v>
      </c>
      <c r="J163">
        <v>1557</v>
      </c>
      <c r="K163">
        <v>1464</v>
      </c>
      <c r="L163">
        <f>SUM(B163:K163)</f>
        <v>12992</v>
      </c>
    </row>
    <row r="164" spans="1:12" x14ac:dyDescent="0.35">
      <c r="A164" t="s">
        <v>18</v>
      </c>
      <c r="B164">
        <v>100</v>
      </c>
      <c r="C164">
        <v>100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f>SUM(B164:K164)</f>
        <v>1000</v>
      </c>
    </row>
    <row r="165" spans="1:12" x14ac:dyDescent="0.35">
      <c r="A165" t="s">
        <v>19</v>
      </c>
      <c r="B165">
        <v>193</v>
      </c>
      <c r="C165">
        <v>193</v>
      </c>
      <c r="D165">
        <v>203</v>
      </c>
      <c r="E165">
        <v>202</v>
      </c>
      <c r="F165">
        <v>180</v>
      </c>
      <c r="G165">
        <v>205</v>
      </c>
      <c r="H165">
        <v>218</v>
      </c>
      <c r="I165">
        <v>178</v>
      </c>
      <c r="J165">
        <v>220</v>
      </c>
      <c r="K165">
        <v>218</v>
      </c>
      <c r="L165">
        <f>SUM(B165:K165)</f>
        <v>2010</v>
      </c>
    </row>
    <row r="166" spans="1:12" x14ac:dyDescent="0.35">
      <c r="A166" s="2" t="s">
        <v>8</v>
      </c>
      <c r="B166">
        <f>B164/B163</f>
        <v>8.8417329796640146E-2</v>
      </c>
      <c r="C166">
        <f t="shared" ref="C166:L166" si="46">C164/C163</f>
        <v>8.8573959255978746E-2</v>
      </c>
      <c r="D166">
        <f t="shared" si="46"/>
        <v>8.2372322899505759E-2</v>
      </c>
      <c r="E166">
        <f t="shared" si="46"/>
        <v>8.3963056255247692E-2</v>
      </c>
      <c r="F166">
        <f t="shared" si="46"/>
        <v>8.0321285140562249E-2</v>
      </c>
      <c r="G166">
        <f t="shared" si="46"/>
        <v>7.5187969924812026E-2</v>
      </c>
      <c r="H166">
        <f t="shared" si="46"/>
        <v>7.3529411764705885E-2</v>
      </c>
      <c r="I166">
        <f t="shared" si="46"/>
        <v>7.2939460247994164E-2</v>
      </c>
      <c r="J166">
        <f t="shared" si="46"/>
        <v>6.4226075786769435E-2</v>
      </c>
      <c r="K166">
        <f t="shared" si="46"/>
        <v>6.8306010928961755E-2</v>
      </c>
      <c r="L166">
        <f t="shared" si="46"/>
        <v>7.6970443349753698E-2</v>
      </c>
    </row>
    <row r="167" spans="1:12" x14ac:dyDescent="0.35">
      <c r="A167" s="2" t="s">
        <v>9</v>
      </c>
      <c r="B167">
        <f>B165/B163</f>
        <v>0.17064544650751548</v>
      </c>
      <c r="C167">
        <f t="shared" ref="C167:L167" si="47">C165/C163</f>
        <v>0.17094774136403898</v>
      </c>
      <c r="D167">
        <f t="shared" si="47"/>
        <v>0.1672158154859967</v>
      </c>
      <c r="E167">
        <f t="shared" si="47"/>
        <v>0.16960537363560033</v>
      </c>
      <c r="F167">
        <f t="shared" si="47"/>
        <v>0.14457831325301204</v>
      </c>
      <c r="G167">
        <f t="shared" si="47"/>
        <v>0.15413533834586465</v>
      </c>
      <c r="H167">
        <f t="shared" si="47"/>
        <v>0.16029411764705884</v>
      </c>
      <c r="I167">
        <f t="shared" si="47"/>
        <v>0.12983223924142961</v>
      </c>
      <c r="J167">
        <f t="shared" si="47"/>
        <v>0.14129736673089274</v>
      </c>
      <c r="K167">
        <f t="shared" si="47"/>
        <v>0.14890710382513661</v>
      </c>
      <c r="L167">
        <f t="shared" si="47"/>
        <v>0.15471059113300492</v>
      </c>
    </row>
    <row r="168" spans="1:12" x14ac:dyDescent="0.35">
      <c r="J168" s="2">
        <f>AVERAGE(B166:K166)</f>
        <v>7.7783688200117773E-2</v>
      </c>
      <c r="K168" s="2">
        <f>_xlfn.STDEV.S(B166:K166)</f>
        <v>8.2806482963603493E-3</v>
      </c>
    </row>
    <row r="169" spans="1:12" x14ac:dyDescent="0.35">
      <c r="J169" s="2">
        <f>AVERAGE(B167:K167)</f>
        <v>0.1557458856036546</v>
      </c>
      <c r="K169" s="2">
        <f>_xlfn.STDEV.S(B167:K167)</f>
        <v>1.4344099385830103E-2</v>
      </c>
    </row>
    <row r="171" spans="1:12" x14ac:dyDescent="0.35">
      <c r="A171" s="2" t="s">
        <v>13</v>
      </c>
      <c r="B171" t="s">
        <v>14</v>
      </c>
    </row>
    <row r="172" spans="1:12" x14ac:dyDescent="0.35">
      <c r="A172" s="2" t="s">
        <v>49</v>
      </c>
      <c r="B172">
        <v>2744</v>
      </c>
    </row>
    <row r="173" spans="1:12" x14ac:dyDescent="0.35">
      <c r="A173" t="s">
        <v>16</v>
      </c>
      <c r="B173">
        <v>1</v>
      </c>
      <c r="C173">
        <v>2</v>
      </c>
      <c r="D173">
        <v>3</v>
      </c>
      <c r="E173">
        <v>4</v>
      </c>
      <c r="F173">
        <v>5</v>
      </c>
      <c r="G173">
        <v>6</v>
      </c>
      <c r="H173">
        <v>7</v>
      </c>
      <c r="I173">
        <v>8</v>
      </c>
      <c r="J173">
        <v>9</v>
      </c>
      <c r="K173">
        <v>10</v>
      </c>
    </row>
    <row r="174" spans="1:12" x14ac:dyDescent="0.35">
      <c r="A174" t="s">
        <v>17</v>
      </c>
      <c r="B174">
        <v>1535</v>
      </c>
      <c r="C174">
        <v>1735</v>
      </c>
      <c r="D174">
        <v>1745</v>
      </c>
      <c r="E174">
        <v>1773</v>
      </c>
      <c r="F174">
        <v>1843</v>
      </c>
      <c r="G174">
        <v>1895</v>
      </c>
      <c r="H174">
        <v>1926</v>
      </c>
      <c r="I174">
        <v>1931</v>
      </c>
      <c r="J174">
        <v>2053</v>
      </c>
      <c r="K174">
        <v>2197</v>
      </c>
      <c r="L174">
        <f>SUM(B174:K174)</f>
        <v>18633</v>
      </c>
    </row>
    <row r="175" spans="1:12" x14ac:dyDescent="0.35">
      <c r="A175" t="s">
        <v>18</v>
      </c>
      <c r="B175">
        <v>100</v>
      </c>
      <c r="C175">
        <v>100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f>SUM(B175:K175)</f>
        <v>1000</v>
      </c>
    </row>
    <row r="176" spans="1:12" x14ac:dyDescent="0.35">
      <c r="A176" t="s">
        <v>19</v>
      </c>
      <c r="B176">
        <v>180</v>
      </c>
      <c r="C176">
        <v>212</v>
      </c>
      <c r="D176">
        <v>185</v>
      </c>
      <c r="E176">
        <v>200</v>
      </c>
      <c r="F176">
        <v>186</v>
      </c>
      <c r="G176">
        <v>231</v>
      </c>
      <c r="H176">
        <v>219</v>
      </c>
      <c r="I176">
        <v>226</v>
      </c>
      <c r="J176">
        <v>228</v>
      </c>
      <c r="K176">
        <v>220</v>
      </c>
      <c r="L176">
        <f>SUM(B176:K176)</f>
        <v>2087</v>
      </c>
    </row>
    <row r="177" spans="1:12" x14ac:dyDescent="0.35">
      <c r="A177" s="2" t="s">
        <v>8</v>
      </c>
      <c r="B177">
        <f>B175/B174</f>
        <v>6.5146579804560262E-2</v>
      </c>
      <c r="C177">
        <f t="shared" ref="C177:L177" si="48">C175/C174</f>
        <v>5.7636887608069162E-2</v>
      </c>
      <c r="D177">
        <f t="shared" si="48"/>
        <v>5.730659025787966E-2</v>
      </c>
      <c r="E177">
        <f t="shared" si="48"/>
        <v>5.640157924421884E-2</v>
      </c>
      <c r="F177">
        <f t="shared" si="48"/>
        <v>5.425935973955507E-2</v>
      </c>
      <c r="G177">
        <f t="shared" si="48"/>
        <v>5.2770448548812667E-2</v>
      </c>
      <c r="H177">
        <f t="shared" si="48"/>
        <v>5.1921079958463137E-2</v>
      </c>
      <c r="I177">
        <f t="shared" si="48"/>
        <v>5.178663904712584E-2</v>
      </c>
      <c r="J177">
        <f t="shared" si="48"/>
        <v>4.8709206039941548E-2</v>
      </c>
      <c r="K177">
        <f t="shared" si="48"/>
        <v>4.5516613563950842E-2</v>
      </c>
      <c r="L177">
        <f t="shared" si="48"/>
        <v>5.3668223045134973E-2</v>
      </c>
    </row>
    <row r="178" spans="1:12" x14ac:dyDescent="0.35">
      <c r="A178" s="2" t="s">
        <v>9</v>
      </c>
      <c r="B178">
        <f>B176/B174</f>
        <v>0.11726384364820847</v>
      </c>
      <c r="C178">
        <f t="shared" ref="C178:L178" si="49">C176/C174</f>
        <v>0.12219020172910663</v>
      </c>
      <c r="D178">
        <f t="shared" si="49"/>
        <v>0.10601719197707736</v>
      </c>
      <c r="E178">
        <f t="shared" si="49"/>
        <v>0.11280315848843768</v>
      </c>
      <c r="F178">
        <f t="shared" si="49"/>
        <v>0.10092240911557243</v>
      </c>
      <c r="G178">
        <f t="shared" si="49"/>
        <v>0.12189973614775726</v>
      </c>
      <c r="H178">
        <f t="shared" si="49"/>
        <v>0.11370716510903427</v>
      </c>
      <c r="I178">
        <f t="shared" si="49"/>
        <v>0.1170378042465044</v>
      </c>
      <c r="J178">
        <f t="shared" si="49"/>
        <v>0.11105698977106673</v>
      </c>
      <c r="K178">
        <f t="shared" si="49"/>
        <v>0.10013654984069185</v>
      </c>
      <c r="L178">
        <f t="shared" si="49"/>
        <v>0.1120055814951967</v>
      </c>
    </row>
    <row r="179" spans="1:12" x14ac:dyDescent="0.35">
      <c r="J179" s="2">
        <f>AVERAGE(B177:K177)</f>
        <v>5.4145498381257706E-2</v>
      </c>
      <c r="K179" s="2">
        <f>_xlfn.STDEV.S(B177:K177)</f>
        <v>5.4234357977106422E-3</v>
      </c>
    </row>
    <row r="180" spans="1:12" x14ac:dyDescent="0.35">
      <c r="J180" s="2">
        <f>AVERAGE(B178:K178)</f>
        <v>0.11230350500734572</v>
      </c>
      <c r="K180" s="2">
        <f>_xlfn.STDEV.S(B178:K178)</f>
        <v>7.8719513438703353E-3</v>
      </c>
    </row>
    <row r="182" spans="1:12" x14ac:dyDescent="0.35">
      <c r="A182" s="2" t="s">
        <v>13</v>
      </c>
      <c r="B182" t="s">
        <v>14</v>
      </c>
    </row>
    <row r="183" spans="1:12" x14ac:dyDescent="0.35">
      <c r="A183" s="2" t="s">
        <v>50</v>
      </c>
      <c r="B183">
        <v>3414</v>
      </c>
    </row>
    <row r="184" spans="1:12" x14ac:dyDescent="0.35">
      <c r="A184" t="s">
        <v>16</v>
      </c>
      <c r="B184">
        <v>1</v>
      </c>
      <c r="C184">
        <v>2</v>
      </c>
      <c r="D184">
        <v>3</v>
      </c>
      <c r="E184">
        <v>4</v>
      </c>
      <c r="F184">
        <v>5</v>
      </c>
      <c r="G184">
        <v>6</v>
      </c>
      <c r="H184">
        <v>7</v>
      </c>
      <c r="I184">
        <v>8</v>
      </c>
      <c r="J184">
        <v>9</v>
      </c>
      <c r="K184">
        <v>10</v>
      </c>
    </row>
    <row r="185" spans="1:12" x14ac:dyDescent="0.35">
      <c r="A185" t="s">
        <v>17</v>
      </c>
      <c r="B185">
        <v>2478</v>
      </c>
      <c r="C185">
        <v>2540</v>
      </c>
      <c r="D185">
        <v>2708</v>
      </c>
      <c r="E185">
        <v>2709</v>
      </c>
      <c r="F185">
        <v>2738</v>
      </c>
      <c r="G185">
        <v>2720</v>
      </c>
      <c r="H185">
        <v>2746</v>
      </c>
      <c r="I185">
        <v>3104</v>
      </c>
      <c r="J185">
        <v>3108</v>
      </c>
      <c r="K185">
        <v>3033</v>
      </c>
      <c r="L185">
        <f>SUM(B185:K185)</f>
        <v>27884</v>
      </c>
    </row>
    <row r="186" spans="1:12" x14ac:dyDescent="0.35">
      <c r="A186" t="s">
        <v>18</v>
      </c>
      <c r="B186">
        <v>100</v>
      </c>
      <c r="C186">
        <v>100</v>
      </c>
      <c r="D186">
        <v>100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f>SUM(B186:K186)</f>
        <v>1000</v>
      </c>
    </row>
    <row r="187" spans="1:12" x14ac:dyDescent="0.35">
      <c r="A187" t="s">
        <v>19</v>
      </c>
      <c r="B187">
        <v>200</v>
      </c>
      <c r="C187">
        <v>213</v>
      </c>
      <c r="D187">
        <v>192</v>
      </c>
      <c r="E187">
        <v>201</v>
      </c>
      <c r="F187">
        <v>204</v>
      </c>
      <c r="G187">
        <v>207</v>
      </c>
      <c r="H187">
        <v>191</v>
      </c>
      <c r="I187">
        <v>238</v>
      </c>
      <c r="J187">
        <v>225</v>
      </c>
      <c r="K187">
        <v>206</v>
      </c>
      <c r="L187">
        <f>SUM(B187:K187)</f>
        <v>2077</v>
      </c>
    </row>
    <row r="188" spans="1:12" x14ac:dyDescent="0.35">
      <c r="A188" s="2" t="s">
        <v>8</v>
      </c>
      <c r="B188">
        <f>B186/B185</f>
        <v>4.0355125100887811E-2</v>
      </c>
      <c r="C188">
        <f t="shared" ref="C188:L188" si="50">C186/C185</f>
        <v>3.937007874015748E-2</v>
      </c>
      <c r="D188">
        <f t="shared" si="50"/>
        <v>3.6927621861152143E-2</v>
      </c>
      <c r="E188">
        <f t="shared" si="50"/>
        <v>3.6913990402362498E-2</v>
      </c>
      <c r="F188">
        <f t="shared" si="50"/>
        <v>3.6523009495982466E-2</v>
      </c>
      <c r="G188">
        <f t="shared" si="50"/>
        <v>3.6764705882352942E-2</v>
      </c>
      <c r="H188">
        <f t="shared" si="50"/>
        <v>3.6416605972323379E-2</v>
      </c>
      <c r="I188">
        <f t="shared" si="50"/>
        <v>3.2216494845360821E-2</v>
      </c>
      <c r="J188">
        <f t="shared" si="50"/>
        <v>3.2175032175032175E-2</v>
      </c>
      <c r="K188">
        <f t="shared" si="50"/>
        <v>3.2970656116056707E-2</v>
      </c>
      <c r="L188">
        <f t="shared" si="50"/>
        <v>3.5862860421747238E-2</v>
      </c>
    </row>
    <row r="189" spans="1:12" x14ac:dyDescent="0.35">
      <c r="A189" s="2" t="s">
        <v>9</v>
      </c>
      <c r="B189">
        <f>B187/B185</f>
        <v>8.0710250201775621E-2</v>
      </c>
      <c r="C189">
        <f t="shared" ref="C189:L189" si="51">C187/C185</f>
        <v>8.3858267716535428E-2</v>
      </c>
      <c r="D189">
        <f t="shared" si="51"/>
        <v>7.0901033973412117E-2</v>
      </c>
      <c r="E189">
        <f t="shared" si="51"/>
        <v>7.4197120708748621E-2</v>
      </c>
      <c r="F189">
        <f t="shared" si="51"/>
        <v>7.4506939371804234E-2</v>
      </c>
      <c r="G189">
        <f t="shared" si="51"/>
        <v>7.6102941176470582E-2</v>
      </c>
      <c r="H189">
        <f t="shared" si="51"/>
        <v>6.955571740713766E-2</v>
      </c>
      <c r="I189">
        <f t="shared" si="51"/>
        <v>7.6675257731958768E-2</v>
      </c>
      <c r="J189">
        <f t="shared" si="51"/>
        <v>7.2393822393822388E-2</v>
      </c>
      <c r="K189">
        <f t="shared" si="51"/>
        <v>6.7919551599076824E-2</v>
      </c>
      <c r="L189">
        <f t="shared" si="51"/>
        <v>7.4487161095969021E-2</v>
      </c>
    </row>
    <row r="190" spans="1:12" x14ac:dyDescent="0.35">
      <c r="J190" s="2">
        <f>AVERAGE(B188:K188)</f>
        <v>3.6063332059166835E-2</v>
      </c>
      <c r="K190" s="2">
        <f>_xlfn.STDEV.S(B188:K188)</f>
        <v>2.8113734420293773E-3</v>
      </c>
    </row>
    <row r="191" spans="1:12" x14ac:dyDescent="0.35">
      <c r="J191" s="2">
        <f>AVERAGE(B189:K189)</f>
        <v>7.4682090228074233E-2</v>
      </c>
      <c r="K191" s="2">
        <f>_xlfn.STDEV.S(B189:K189)</f>
        <v>4.9254727514965518E-3</v>
      </c>
    </row>
    <row r="193" spans="1:12" x14ac:dyDescent="0.35">
      <c r="A193" s="2" t="s">
        <v>13</v>
      </c>
      <c r="B193" t="s">
        <v>14</v>
      </c>
    </row>
    <row r="194" spans="1:12" x14ac:dyDescent="0.35">
      <c r="A194" s="2" t="s">
        <v>51</v>
      </c>
      <c r="B194">
        <v>6866</v>
      </c>
    </row>
    <row r="195" spans="1:12" x14ac:dyDescent="0.35">
      <c r="A195" t="s">
        <v>16</v>
      </c>
      <c r="B195">
        <v>1</v>
      </c>
      <c r="C195">
        <v>2</v>
      </c>
      <c r="D195">
        <v>3</v>
      </c>
      <c r="E195">
        <v>4</v>
      </c>
      <c r="F195">
        <v>5</v>
      </c>
      <c r="G195">
        <v>6</v>
      </c>
      <c r="H195">
        <v>7</v>
      </c>
      <c r="I195">
        <v>8</v>
      </c>
      <c r="J195">
        <v>9</v>
      </c>
      <c r="K195">
        <v>10</v>
      </c>
    </row>
    <row r="196" spans="1:12" x14ac:dyDescent="0.35">
      <c r="A196" t="s">
        <v>17</v>
      </c>
      <c r="B196">
        <v>3856</v>
      </c>
      <c r="C196">
        <v>4108</v>
      </c>
      <c r="D196">
        <v>4320</v>
      </c>
      <c r="E196">
        <v>4413</v>
      </c>
      <c r="F196">
        <v>4702</v>
      </c>
      <c r="G196">
        <v>4738</v>
      </c>
      <c r="H196">
        <v>4855</v>
      </c>
      <c r="I196">
        <v>5101</v>
      </c>
      <c r="J196">
        <v>5032</v>
      </c>
      <c r="K196">
        <v>5196</v>
      </c>
      <c r="L196">
        <f>SUM(B196:K196)</f>
        <v>46321</v>
      </c>
    </row>
    <row r="197" spans="1:12" x14ac:dyDescent="0.35">
      <c r="A197" t="s">
        <v>18</v>
      </c>
      <c r="B197">
        <v>100</v>
      </c>
      <c r="C197">
        <v>100</v>
      </c>
      <c r="D197">
        <v>100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f>SUM(B197:K197)</f>
        <v>1000</v>
      </c>
    </row>
    <row r="198" spans="1:12" x14ac:dyDescent="0.35">
      <c r="A198" t="s">
        <v>19</v>
      </c>
      <c r="B198">
        <v>193</v>
      </c>
      <c r="C198">
        <v>186</v>
      </c>
      <c r="D198">
        <v>216</v>
      </c>
      <c r="E198">
        <v>208</v>
      </c>
      <c r="F198">
        <v>214</v>
      </c>
      <c r="G198">
        <v>225</v>
      </c>
      <c r="H198">
        <v>217</v>
      </c>
      <c r="I198">
        <v>238</v>
      </c>
      <c r="J198">
        <v>225</v>
      </c>
      <c r="K198">
        <v>226</v>
      </c>
      <c r="L198">
        <f>SUM(B198:K198)</f>
        <v>2148</v>
      </c>
    </row>
    <row r="199" spans="1:12" x14ac:dyDescent="0.35">
      <c r="A199" s="2" t="s">
        <v>8</v>
      </c>
      <c r="B199">
        <f>B197/B196</f>
        <v>2.5933609958506226E-2</v>
      </c>
      <c r="C199">
        <f t="shared" ref="C199:L199" si="52">C197/C196</f>
        <v>2.4342745861733205E-2</v>
      </c>
      <c r="D199">
        <f t="shared" si="52"/>
        <v>2.3148148148148147E-2</v>
      </c>
      <c r="E199">
        <f t="shared" si="52"/>
        <v>2.2660321776569226E-2</v>
      </c>
      <c r="F199">
        <f t="shared" si="52"/>
        <v>2.1267545725223311E-2</v>
      </c>
      <c r="G199">
        <f t="shared" si="52"/>
        <v>2.1105951878429716E-2</v>
      </c>
      <c r="H199">
        <f t="shared" si="52"/>
        <v>2.0597322348094749E-2</v>
      </c>
      <c r="I199">
        <f t="shared" si="52"/>
        <v>1.960399921584003E-2</v>
      </c>
      <c r="J199">
        <f t="shared" si="52"/>
        <v>1.987281399046105E-2</v>
      </c>
      <c r="K199">
        <f t="shared" si="52"/>
        <v>1.924557351809084E-2</v>
      </c>
      <c r="L199">
        <f t="shared" si="52"/>
        <v>2.1588480386865568E-2</v>
      </c>
    </row>
    <row r="200" spans="1:12" x14ac:dyDescent="0.35">
      <c r="A200" s="2" t="s">
        <v>9</v>
      </c>
      <c r="B200">
        <f>B198/B196</f>
        <v>5.0051867219917015E-2</v>
      </c>
      <c r="C200">
        <f t="shared" ref="C200:L200" si="53">C198/C196</f>
        <v>4.5277507302823761E-2</v>
      </c>
      <c r="D200">
        <f t="shared" si="53"/>
        <v>0.05</v>
      </c>
      <c r="E200">
        <f t="shared" si="53"/>
        <v>4.7133469295263991E-2</v>
      </c>
      <c r="F200">
        <f t="shared" si="53"/>
        <v>4.5512547851977884E-2</v>
      </c>
      <c r="G200">
        <f t="shared" si="53"/>
        <v>4.7488391726466864E-2</v>
      </c>
      <c r="H200">
        <f t="shared" si="53"/>
        <v>4.46961894953656E-2</v>
      </c>
      <c r="I200">
        <f t="shared" si="53"/>
        <v>4.6657518133699276E-2</v>
      </c>
      <c r="J200">
        <f t="shared" si="53"/>
        <v>4.4713831478537358E-2</v>
      </c>
      <c r="K200">
        <f t="shared" si="53"/>
        <v>4.3494996150885298E-2</v>
      </c>
      <c r="L200">
        <f t="shared" si="53"/>
        <v>4.6372055870987243E-2</v>
      </c>
    </row>
    <row r="201" spans="1:12" x14ac:dyDescent="0.35">
      <c r="J201" s="2">
        <f>AVERAGE(B199:K199)</f>
        <v>2.1777803242109647E-2</v>
      </c>
      <c r="K201" s="2">
        <f>_xlfn.STDEV.S(B199:K199)</f>
        <v>2.1954048406579055E-3</v>
      </c>
    </row>
    <row r="202" spans="1:12" x14ac:dyDescent="0.35">
      <c r="J202" s="2">
        <f>AVERAGE(B200:K200)</f>
        <v>4.6502631865493707E-2</v>
      </c>
      <c r="K202" s="2">
        <f>_xlfn.STDEV.S(B200:K200)</f>
        <v>2.2164143613895878E-3</v>
      </c>
    </row>
    <row r="204" spans="1:12" x14ac:dyDescent="0.35">
      <c r="A204" s="2" t="s">
        <v>13</v>
      </c>
      <c r="B204" t="s">
        <v>14</v>
      </c>
    </row>
    <row r="205" spans="1:12" x14ac:dyDescent="0.35">
      <c r="A205" s="2" t="s">
        <v>52</v>
      </c>
      <c r="B205">
        <v>17073</v>
      </c>
    </row>
    <row r="206" spans="1:12" x14ac:dyDescent="0.35">
      <c r="A206" t="s">
        <v>16</v>
      </c>
      <c r="B206">
        <v>1</v>
      </c>
      <c r="C206">
        <v>2</v>
      </c>
      <c r="D206">
        <v>3</v>
      </c>
      <c r="E206">
        <v>4</v>
      </c>
      <c r="F206">
        <v>5</v>
      </c>
      <c r="G206">
        <v>6</v>
      </c>
      <c r="H206">
        <v>7</v>
      </c>
      <c r="I206">
        <v>8</v>
      </c>
      <c r="J206">
        <v>9</v>
      </c>
      <c r="K206">
        <v>10</v>
      </c>
    </row>
    <row r="207" spans="1:12" x14ac:dyDescent="0.35">
      <c r="A207" t="s">
        <v>17</v>
      </c>
      <c r="B207">
        <v>10526</v>
      </c>
      <c r="C207">
        <v>10862</v>
      </c>
      <c r="D207">
        <v>11038</v>
      </c>
      <c r="E207">
        <v>12075</v>
      </c>
      <c r="F207">
        <v>12422</v>
      </c>
      <c r="G207">
        <v>12437</v>
      </c>
      <c r="H207">
        <v>13043</v>
      </c>
      <c r="I207">
        <v>13039</v>
      </c>
      <c r="J207">
        <v>13517</v>
      </c>
      <c r="K207">
        <v>14581</v>
      </c>
      <c r="L207">
        <f>SUM(B207:K207)</f>
        <v>123540</v>
      </c>
    </row>
    <row r="208" spans="1:12" x14ac:dyDescent="0.35">
      <c r="A208" t="s">
        <v>18</v>
      </c>
      <c r="B208">
        <v>100</v>
      </c>
      <c r="C208">
        <v>100</v>
      </c>
      <c r="D208">
        <v>100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f>SUM(B208:K208)</f>
        <v>1000</v>
      </c>
    </row>
    <row r="209" spans="1:12" x14ac:dyDescent="0.35">
      <c r="A209" t="s">
        <v>19</v>
      </c>
      <c r="B209">
        <v>226</v>
      </c>
      <c r="C209">
        <v>221</v>
      </c>
      <c r="D209">
        <v>217</v>
      </c>
      <c r="E209">
        <v>242</v>
      </c>
      <c r="F209">
        <v>240</v>
      </c>
      <c r="G209">
        <v>217</v>
      </c>
      <c r="H209">
        <v>224</v>
      </c>
      <c r="I209">
        <v>227</v>
      </c>
      <c r="J209">
        <v>212</v>
      </c>
      <c r="K209">
        <v>263</v>
      </c>
      <c r="L209">
        <f>SUM(B209:K209)</f>
        <v>2289</v>
      </c>
    </row>
    <row r="210" spans="1:12" x14ac:dyDescent="0.35">
      <c r="A210" s="2" t="s">
        <v>8</v>
      </c>
      <c r="B210">
        <f>B208/B207</f>
        <v>9.5002850085502567E-3</v>
      </c>
      <c r="C210">
        <f t="shared" ref="C210:L210" si="54">C208/C207</f>
        <v>9.2064076597311723E-3</v>
      </c>
      <c r="D210">
        <f t="shared" si="54"/>
        <v>9.0596122485957602E-3</v>
      </c>
      <c r="E210">
        <f t="shared" si="54"/>
        <v>8.2815734989648039E-3</v>
      </c>
      <c r="F210">
        <f t="shared" si="54"/>
        <v>8.050233456770247E-3</v>
      </c>
      <c r="G210">
        <f t="shared" si="54"/>
        <v>8.0405242421805901E-3</v>
      </c>
      <c r="H210">
        <f t="shared" si="54"/>
        <v>7.6669477880855633E-3</v>
      </c>
      <c r="I210">
        <f t="shared" si="54"/>
        <v>7.6692997929289058E-3</v>
      </c>
      <c r="J210">
        <f t="shared" si="54"/>
        <v>7.3980912924465486E-3</v>
      </c>
      <c r="K210">
        <f t="shared" si="54"/>
        <v>6.8582401755709482E-3</v>
      </c>
      <c r="L210">
        <f t="shared" si="54"/>
        <v>8.0945442771571969E-3</v>
      </c>
    </row>
    <row r="211" spans="1:12" x14ac:dyDescent="0.35">
      <c r="A211" s="2" t="s">
        <v>9</v>
      </c>
      <c r="B211">
        <f>B209/B207</f>
        <v>2.1470644119323579E-2</v>
      </c>
      <c r="C211">
        <f t="shared" ref="C211:L211" si="55">C209/C207</f>
        <v>2.0346160928005893E-2</v>
      </c>
      <c r="D211">
        <f t="shared" si="55"/>
        <v>1.96593585794528E-2</v>
      </c>
      <c r="E211">
        <f t="shared" si="55"/>
        <v>2.0041407867494823E-2</v>
      </c>
      <c r="F211">
        <f t="shared" si="55"/>
        <v>1.9320560296248592E-2</v>
      </c>
      <c r="G211">
        <f t="shared" si="55"/>
        <v>1.7447937605531882E-2</v>
      </c>
      <c r="H211">
        <f t="shared" si="55"/>
        <v>1.7173963045311661E-2</v>
      </c>
      <c r="I211">
        <f t="shared" si="55"/>
        <v>1.7409310529948617E-2</v>
      </c>
      <c r="J211">
        <f t="shared" si="55"/>
        <v>1.5683953539986684E-2</v>
      </c>
      <c r="K211">
        <f t="shared" si="55"/>
        <v>1.8037171661751596E-2</v>
      </c>
      <c r="L211">
        <f t="shared" si="55"/>
        <v>1.8528411850412822E-2</v>
      </c>
    </row>
    <row r="212" spans="1:12" x14ac:dyDescent="0.35">
      <c r="J212" s="2">
        <f>AVERAGE(B210:K210)</f>
        <v>8.1731215163824804E-3</v>
      </c>
      <c r="K212" s="2">
        <f>_xlfn.STDEV.S(B210:K210)</f>
        <v>8.4977038158661356E-4</v>
      </c>
    </row>
    <row r="213" spans="1:12" x14ac:dyDescent="0.35">
      <c r="J213" s="2">
        <f>AVERAGE(B211:K211)</f>
        <v>1.8659046817305618E-2</v>
      </c>
      <c r="K213" s="2">
        <f>_xlfn.STDEV.S(B211:K211)</f>
        <v>1.7817777647649057E-3</v>
      </c>
    </row>
    <row r="215" spans="1:12" x14ac:dyDescent="0.35">
      <c r="A215" s="2" t="s">
        <v>13</v>
      </c>
      <c r="B215" t="s">
        <v>14</v>
      </c>
    </row>
    <row r="216" spans="1:12" x14ac:dyDescent="0.35">
      <c r="A216" s="2" t="s">
        <v>53</v>
      </c>
      <c r="B216">
        <v>24477</v>
      </c>
    </row>
    <row r="217" spans="1:12" x14ac:dyDescent="0.35">
      <c r="A217" t="s">
        <v>16</v>
      </c>
      <c r="B217">
        <v>1</v>
      </c>
      <c r="C217">
        <v>2</v>
      </c>
      <c r="D217">
        <v>3</v>
      </c>
      <c r="E217">
        <v>4</v>
      </c>
      <c r="F217">
        <v>5</v>
      </c>
      <c r="G217">
        <v>6</v>
      </c>
      <c r="H217">
        <v>7</v>
      </c>
      <c r="I217">
        <v>8</v>
      </c>
      <c r="J217">
        <v>9</v>
      </c>
      <c r="K217">
        <v>10</v>
      </c>
    </row>
    <row r="218" spans="1:12" x14ac:dyDescent="0.35">
      <c r="A218" t="s">
        <v>17</v>
      </c>
      <c r="B218">
        <v>16543</v>
      </c>
      <c r="C218">
        <v>16895</v>
      </c>
      <c r="D218">
        <v>17977</v>
      </c>
      <c r="E218">
        <v>19459</v>
      </c>
      <c r="F218">
        <v>20010</v>
      </c>
      <c r="G218">
        <v>19852</v>
      </c>
      <c r="H218">
        <v>20604</v>
      </c>
      <c r="I218">
        <v>21386</v>
      </c>
      <c r="J218">
        <v>21374</v>
      </c>
      <c r="K218">
        <v>22245</v>
      </c>
      <c r="L218">
        <f>SUM(B218:K218)</f>
        <v>196345</v>
      </c>
    </row>
    <row r="219" spans="1:12" x14ac:dyDescent="0.35">
      <c r="A219" t="s">
        <v>18</v>
      </c>
      <c r="B219">
        <v>100</v>
      </c>
      <c r="C219">
        <v>100</v>
      </c>
      <c r="D219">
        <v>100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f>SUM(B219:K219)</f>
        <v>1000</v>
      </c>
    </row>
    <row r="220" spans="1:12" x14ac:dyDescent="0.35">
      <c r="A220" t="s">
        <v>19</v>
      </c>
      <c r="B220">
        <v>211</v>
      </c>
      <c r="C220">
        <v>208</v>
      </c>
      <c r="D220">
        <v>202</v>
      </c>
      <c r="E220">
        <v>201</v>
      </c>
      <c r="F220">
        <v>232</v>
      </c>
      <c r="G220">
        <v>212</v>
      </c>
      <c r="H220">
        <v>218</v>
      </c>
      <c r="I220">
        <v>233</v>
      </c>
      <c r="J220">
        <v>209</v>
      </c>
      <c r="K220">
        <v>243</v>
      </c>
      <c r="L220">
        <f>SUM(B220:K220)</f>
        <v>2169</v>
      </c>
    </row>
    <row r="221" spans="1:12" x14ac:dyDescent="0.35">
      <c r="A221" s="2" t="s">
        <v>8</v>
      </c>
      <c r="B221">
        <f>B219/B218</f>
        <v>6.0448528078341293E-3</v>
      </c>
      <c r="C221">
        <f t="shared" ref="C221:L221" si="56">C219/C218</f>
        <v>5.9189109203906477E-3</v>
      </c>
      <c r="D221">
        <f t="shared" si="56"/>
        <v>5.5626634032374701E-3</v>
      </c>
      <c r="E221">
        <f t="shared" si="56"/>
        <v>5.139010226630351E-3</v>
      </c>
      <c r="F221">
        <f t="shared" si="56"/>
        <v>4.9975012493753126E-3</v>
      </c>
      <c r="G221">
        <f t="shared" si="56"/>
        <v>5.0372758412250652E-3</v>
      </c>
      <c r="H221">
        <f t="shared" si="56"/>
        <v>4.8534265191225003E-3</v>
      </c>
      <c r="I221">
        <f t="shared" si="56"/>
        <v>4.6759562330496588E-3</v>
      </c>
      <c r="J221">
        <f t="shared" si="56"/>
        <v>4.6785814541031156E-3</v>
      </c>
      <c r="K221">
        <f t="shared" si="56"/>
        <v>4.4953922229714546E-3</v>
      </c>
      <c r="L221">
        <f t="shared" si="56"/>
        <v>5.0930759632279912E-3</v>
      </c>
    </row>
    <row r="222" spans="1:12" x14ac:dyDescent="0.35">
      <c r="A222" s="2" t="s">
        <v>9</v>
      </c>
      <c r="B222">
        <f>B220/B218</f>
        <v>1.2754639424530013E-2</v>
      </c>
      <c r="C222">
        <f t="shared" ref="C222:L222" si="57">C220/C218</f>
        <v>1.2311334714412548E-2</v>
      </c>
      <c r="D222">
        <f t="shared" si="57"/>
        <v>1.123658007453969E-2</v>
      </c>
      <c r="E222">
        <f t="shared" si="57"/>
        <v>1.0329410555527005E-2</v>
      </c>
      <c r="F222">
        <f t="shared" si="57"/>
        <v>1.1594202898550725E-2</v>
      </c>
      <c r="G222">
        <f t="shared" si="57"/>
        <v>1.0679024783397139E-2</v>
      </c>
      <c r="H222">
        <f t="shared" si="57"/>
        <v>1.0580469811687051E-2</v>
      </c>
      <c r="I222">
        <f t="shared" si="57"/>
        <v>1.0894978023005705E-2</v>
      </c>
      <c r="J222">
        <f t="shared" si="57"/>
        <v>9.7782352390755126E-3</v>
      </c>
      <c r="K222">
        <f t="shared" si="57"/>
        <v>1.0923803101820635E-2</v>
      </c>
      <c r="L222">
        <f t="shared" si="57"/>
        <v>1.1046881764241514E-2</v>
      </c>
    </row>
    <row r="223" spans="1:12" x14ac:dyDescent="0.35">
      <c r="J223" s="2">
        <f>AVERAGE(B221:K221)</f>
        <v>5.1403570877939708E-3</v>
      </c>
      <c r="K223" s="2">
        <f>_xlfn.STDEV.S(B221:K221)</f>
        <v>5.334218955361478E-4</v>
      </c>
    </row>
    <row r="224" spans="1:12" x14ac:dyDescent="0.35">
      <c r="J224" s="2">
        <f>AVERAGE(B222:K222)</f>
        <v>1.1108267862654602E-2</v>
      </c>
      <c r="K224" s="2">
        <f>_xlfn.STDEV.S(B222:K222)</f>
        <v>9.023704428038628E-4</v>
      </c>
    </row>
    <row r="228" spans="1:12" x14ac:dyDescent="0.35">
      <c r="A228" s="2" t="s">
        <v>13</v>
      </c>
      <c r="B228" t="s">
        <v>14</v>
      </c>
    </row>
    <row r="229" spans="1:12" x14ac:dyDescent="0.35">
      <c r="A229" s="2" t="s">
        <v>31</v>
      </c>
      <c r="B229">
        <v>24477</v>
      </c>
    </row>
    <row r="230" spans="1:12" x14ac:dyDescent="0.35">
      <c r="A230" t="s">
        <v>16</v>
      </c>
      <c r="B230">
        <v>1</v>
      </c>
      <c r="C230">
        <v>2</v>
      </c>
      <c r="D230">
        <v>3</v>
      </c>
      <c r="E230">
        <v>4</v>
      </c>
      <c r="F230">
        <v>5</v>
      </c>
      <c r="G230">
        <v>6</v>
      </c>
      <c r="H230">
        <v>7</v>
      </c>
      <c r="I230">
        <v>8</v>
      </c>
      <c r="J230">
        <v>9</v>
      </c>
      <c r="K230">
        <v>10</v>
      </c>
    </row>
    <row r="231" spans="1:12" x14ac:dyDescent="0.35">
      <c r="A231" t="s">
        <v>17</v>
      </c>
      <c r="B231">
        <v>9562</v>
      </c>
      <c r="C231">
        <v>10980</v>
      </c>
      <c r="D231">
        <v>11121</v>
      </c>
      <c r="E231">
        <v>10914</v>
      </c>
      <c r="F231">
        <v>11608</v>
      </c>
      <c r="G231">
        <v>11801</v>
      </c>
      <c r="H231">
        <v>12259</v>
      </c>
      <c r="I231">
        <v>12373</v>
      </c>
      <c r="J231">
        <v>12879</v>
      </c>
      <c r="K231">
        <v>13664</v>
      </c>
    </row>
    <row r="232" spans="1:12" x14ac:dyDescent="0.35">
      <c r="A232" t="s">
        <v>19</v>
      </c>
      <c r="B232">
        <v>100</v>
      </c>
      <c r="C232">
        <v>100</v>
      </c>
      <c r="D232">
        <v>100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</row>
    <row r="233" spans="1:12" x14ac:dyDescent="0.35">
      <c r="A233" t="s">
        <v>7</v>
      </c>
      <c r="B233">
        <v>1.18601</v>
      </c>
      <c r="C233">
        <v>1.18482</v>
      </c>
      <c r="D233">
        <v>1.18485</v>
      </c>
      <c r="E233">
        <v>1.18533</v>
      </c>
      <c r="F233">
        <v>1.1850000000000001</v>
      </c>
      <c r="G233">
        <v>1.1848700000000001</v>
      </c>
      <c r="H233">
        <v>1.1844399999999999</v>
      </c>
      <c r="I233">
        <v>1.1851400000000001</v>
      </c>
      <c r="J233">
        <v>1.18459</v>
      </c>
      <c r="K233">
        <v>1.18519</v>
      </c>
    </row>
    <row r="234" spans="1:12" x14ac:dyDescent="0.35">
      <c r="A234" s="2" t="s">
        <v>9</v>
      </c>
      <c r="B234">
        <f t="shared" ref="B234:K234" si="58">B232/B231</f>
        <v>1.0458063166701528E-2</v>
      </c>
      <c r="C234">
        <f t="shared" si="58"/>
        <v>9.1074681238615673E-3</v>
      </c>
      <c r="D234">
        <f t="shared" si="58"/>
        <v>8.9919971225609213E-3</v>
      </c>
      <c r="E234">
        <f t="shared" si="58"/>
        <v>9.1625435220817307E-3</v>
      </c>
      <c r="F234">
        <f t="shared" si="58"/>
        <v>8.6147484493452799E-3</v>
      </c>
      <c r="G234">
        <f t="shared" si="58"/>
        <v>8.4738581476146088E-3</v>
      </c>
      <c r="H234">
        <f t="shared" si="58"/>
        <v>8.1572722081735861E-3</v>
      </c>
      <c r="I234">
        <f t="shared" si="58"/>
        <v>8.0821142810959343E-3</v>
      </c>
      <c r="J234">
        <f t="shared" si="58"/>
        <v>7.7645779951859614E-3</v>
      </c>
      <c r="K234">
        <f t="shared" si="58"/>
        <v>7.3185011709601877E-3</v>
      </c>
    </row>
    <row r="235" spans="1:12" x14ac:dyDescent="0.35">
      <c r="K235" s="2">
        <f>AVERAGE(B233:K233)</f>
        <v>1.1850240000000001</v>
      </c>
      <c r="L235" s="2"/>
    </row>
    <row r="236" spans="1:12" x14ac:dyDescent="0.35">
      <c r="K236" s="2">
        <f>AVERAGE(B234:K234)</f>
        <v>8.6131144187581304E-3</v>
      </c>
      <c r="L236" s="2">
        <f>_xlfn.STDEV.S(B234:K234)</f>
        <v>8.818435034294483E-4</v>
      </c>
    </row>
    <row r="238" spans="1:12" x14ac:dyDescent="0.35">
      <c r="A238" s="2" t="s">
        <v>13</v>
      </c>
    </row>
    <row r="239" spans="1:12" x14ac:dyDescent="0.35">
      <c r="A239" s="2" t="s">
        <v>32</v>
      </c>
    </row>
    <row r="240" spans="1:12" x14ac:dyDescent="0.35">
      <c r="A240" t="s">
        <v>16</v>
      </c>
      <c r="B240">
        <v>1</v>
      </c>
      <c r="C240">
        <v>2</v>
      </c>
      <c r="D240">
        <v>3</v>
      </c>
      <c r="E240">
        <v>4</v>
      </c>
      <c r="F240">
        <v>5</v>
      </c>
      <c r="G240">
        <v>6</v>
      </c>
      <c r="H240">
        <v>7</v>
      </c>
      <c r="I240">
        <v>8</v>
      </c>
      <c r="J240">
        <v>9</v>
      </c>
      <c r="K240">
        <v>10</v>
      </c>
    </row>
    <row r="241" spans="1:12" x14ac:dyDescent="0.35">
      <c r="A241" t="s">
        <v>17</v>
      </c>
      <c r="B241">
        <v>11031</v>
      </c>
      <c r="C241">
        <v>11549</v>
      </c>
      <c r="D241">
        <v>11506</v>
      </c>
      <c r="E241">
        <v>11583</v>
      </c>
      <c r="F241">
        <v>11827</v>
      </c>
      <c r="G241">
        <v>12909</v>
      </c>
      <c r="H241">
        <v>13863</v>
      </c>
      <c r="I241">
        <v>14495</v>
      </c>
      <c r="J241">
        <v>15509</v>
      </c>
      <c r="K241">
        <v>16145</v>
      </c>
    </row>
    <row r="242" spans="1:12" x14ac:dyDescent="0.35">
      <c r="A242" t="s">
        <v>18</v>
      </c>
      <c r="B242">
        <v>100</v>
      </c>
      <c r="C242">
        <v>100</v>
      </c>
      <c r="D242">
        <v>100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</row>
    <row r="243" spans="1:12" x14ac:dyDescent="0.35">
      <c r="A243" t="s">
        <v>7</v>
      </c>
      <c r="B243">
        <v>1.1677299999999999</v>
      </c>
      <c r="C243">
        <v>1.1665000000000001</v>
      </c>
      <c r="D243">
        <v>1.16716</v>
      </c>
      <c r="E243">
        <v>1.16703</v>
      </c>
      <c r="F243">
        <v>1.1669799999999999</v>
      </c>
      <c r="G243">
        <v>1.16686</v>
      </c>
      <c r="H243">
        <v>1.16672</v>
      </c>
      <c r="I243">
        <v>1.16726</v>
      </c>
      <c r="J243">
        <v>1.16682</v>
      </c>
      <c r="K243">
        <v>1.1672100000000001</v>
      </c>
    </row>
    <row r="244" spans="1:12" x14ac:dyDescent="0.35">
      <c r="A244" t="s">
        <v>33</v>
      </c>
      <c r="B244">
        <v>2.4484599999999999</v>
      </c>
      <c r="C244">
        <v>2.4255800000000001</v>
      </c>
      <c r="D244">
        <v>2.43777</v>
      </c>
      <c r="E244">
        <v>2.43547</v>
      </c>
      <c r="F244">
        <v>2.4344299999999999</v>
      </c>
      <c r="G244">
        <v>2.4323299999999999</v>
      </c>
      <c r="H244">
        <v>2.42963</v>
      </c>
      <c r="I244">
        <v>2.43974</v>
      </c>
      <c r="J244">
        <v>2.4316200000000001</v>
      </c>
      <c r="K244">
        <v>2.4387099999999999</v>
      </c>
    </row>
    <row r="245" spans="1:12" x14ac:dyDescent="0.35">
      <c r="A245" s="2" t="s">
        <v>8</v>
      </c>
      <c r="B245">
        <f t="shared" ref="B245:K245" si="59">B242/B241</f>
        <v>9.0653612546459979E-3</v>
      </c>
      <c r="C245">
        <f t="shared" si="59"/>
        <v>8.6587583340548974E-3</v>
      </c>
      <c r="D245">
        <f t="shared" si="59"/>
        <v>8.6911176777333572E-3</v>
      </c>
      <c r="E245">
        <f t="shared" si="59"/>
        <v>8.6333419666752998E-3</v>
      </c>
      <c r="F245">
        <f t="shared" si="59"/>
        <v>8.45522955948254E-3</v>
      </c>
      <c r="G245">
        <f t="shared" si="59"/>
        <v>7.7465334262917344E-3</v>
      </c>
      <c r="H245">
        <f t="shared" si="59"/>
        <v>7.2134458630887972E-3</v>
      </c>
      <c r="I245">
        <f t="shared" si="59"/>
        <v>6.8989306657468094E-3</v>
      </c>
      <c r="J245">
        <f t="shared" si="59"/>
        <v>6.4478689793023404E-3</v>
      </c>
      <c r="K245">
        <f t="shared" si="59"/>
        <v>6.1938680706100958E-3</v>
      </c>
    </row>
    <row r="246" spans="1:12" x14ac:dyDescent="0.35">
      <c r="K246" s="2">
        <f>AVERAGE(B243:K243)</f>
        <v>1.167027</v>
      </c>
      <c r="L246" s="2"/>
    </row>
    <row r="247" spans="1:12" x14ac:dyDescent="0.35">
      <c r="K247" s="2">
        <f>AVERAGE(B245:K245)</f>
        <v>7.8004455797631867E-3</v>
      </c>
      <c r="L247" s="2">
        <f>_xlfn.STDEV.S(B245:K245)</f>
        <v>1.0447342441005688E-3</v>
      </c>
    </row>
    <row r="249" spans="1:12" x14ac:dyDescent="0.35">
      <c r="A249" s="2" t="s">
        <v>13</v>
      </c>
    </row>
    <row r="250" spans="1:12" x14ac:dyDescent="0.35">
      <c r="A250" s="2" t="s">
        <v>156</v>
      </c>
    </row>
    <row r="251" spans="1:12" x14ac:dyDescent="0.35">
      <c r="A251" t="s">
        <v>16</v>
      </c>
      <c r="B251">
        <v>1</v>
      </c>
      <c r="C251">
        <v>2</v>
      </c>
      <c r="D251">
        <v>3</v>
      </c>
      <c r="E251">
        <v>4</v>
      </c>
      <c r="F251">
        <v>5</v>
      </c>
      <c r="G251">
        <v>6</v>
      </c>
      <c r="H251">
        <v>7</v>
      </c>
      <c r="I251">
        <v>8</v>
      </c>
      <c r="J251">
        <v>9</v>
      </c>
      <c r="K251">
        <v>10</v>
      </c>
    </row>
    <row r="252" spans="1:12" x14ac:dyDescent="0.35">
      <c r="A252" t="s">
        <v>17</v>
      </c>
      <c r="B252">
        <v>11453</v>
      </c>
      <c r="C252">
        <v>11736</v>
      </c>
      <c r="D252">
        <v>11563</v>
      </c>
      <c r="E252">
        <v>11964</v>
      </c>
      <c r="F252">
        <v>11794</v>
      </c>
      <c r="G252">
        <v>12183</v>
      </c>
      <c r="H252">
        <v>12464</v>
      </c>
      <c r="I252">
        <v>13290</v>
      </c>
      <c r="J252">
        <v>14043</v>
      </c>
      <c r="K252">
        <v>14417</v>
      </c>
    </row>
    <row r="253" spans="1:12" x14ac:dyDescent="0.35">
      <c r="A253" t="s">
        <v>18</v>
      </c>
      <c r="B253">
        <v>100</v>
      </c>
      <c r="C253">
        <v>100</v>
      </c>
      <c r="D253">
        <v>100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</row>
    <row r="254" spans="1:12" x14ac:dyDescent="0.35">
      <c r="A254" t="s">
        <v>7</v>
      </c>
      <c r="B254">
        <v>1.1664099999999999</v>
      </c>
      <c r="C254">
        <v>1.1661999999999999</v>
      </c>
      <c r="D254">
        <v>1.16652</v>
      </c>
      <c r="E254">
        <v>1.16587</v>
      </c>
      <c r="F254">
        <v>1.16598</v>
      </c>
      <c r="G254">
        <v>1.16652</v>
      </c>
      <c r="H254">
        <v>1.16598</v>
      </c>
      <c r="I254">
        <v>1.16577</v>
      </c>
      <c r="J254">
        <v>1.16598</v>
      </c>
      <c r="K254">
        <v>1.1660900000000001</v>
      </c>
      <c r="L254" t="s">
        <v>157</v>
      </c>
    </row>
    <row r="255" spans="1:12" x14ac:dyDescent="0.35">
      <c r="A255" t="s">
        <v>33</v>
      </c>
      <c r="B255">
        <v>2.4071400000000001</v>
      </c>
      <c r="C255">
        <v>2.4062700000000001</v>
      </c>
      <c r="D255">
        <v>2.40578</v>
      </c>
      <c r="E255">
        <v>2.3924300000000001</v>
      </c>
      <c r="F255">
        <v>2.3939300000000001</v>
      </c>
      <c r="G255">
        <v>2.40639</v>
      </c>
      <c r="H255">
        <v>2.3921700000000001</v>
      </c>
      <c r="I255">
        <v>2.3881100000000002</v>
      </c>
      <c r="J255">
        <v>2.3954300000000002</v>
      </c>
      <c r="K255">
        <v>2.39994</v>
      </c>
      <c r="L255">
        <f>AVERAGE(B255:K255)</f>
        <v>2.3987590000000005</v>
      </c>
    </row>
    <row r="256" spans="1:12" x14ac:dyDescent="0.35">
      <c r="A256" s="2" t="s">
        <v>8</v>
      </c>
      <c r="B256">
        <f t="shared" ref="B256:K256" si="60">B253/B252</f>
        <v>8.7313367676591282E-3</v>
      </c>
      <c r="C256">
        <f t="shared" si="60"/>
        <v>8.5207907293796872E-3</v>
      </c>
      <c r="D256">
        <f t="shared" si="60"/>
        <v>8.6482746692034939E-3</v>
      </c>
      <c r="E256">
        <f t="shared" si="60"/>
        <v>8.3584085590103652E-3</v>
      </c>
      <c r="F256">
        <f t="shared" si="60"/>
        <v>8.4788875699508218E-3</v>
      </c>
      <c r="G256">
        <f t="shared" si="60"/>
        <v>8.2081589099564974E-3</v>
      </c>
      <c r="H256">
        <f t="shared" si="60"/>
        <v>8.0231065468549419E-3</v>
      </c>
      <c r="I256">
        <f t="shared" si="60"/>
        <v>7.5244544770504138E-3</v>
      </c>
      <c r="J256">
        <f t="shared" si="60"/>
        <v>7.1209855443993449E-3</v>
      </c>
      <c r="K256">
        <f t="shared" si="60"/>
        <v>6.9362558091142406E-3</v>
      </c>
    </row>
    <row r="257" spans="11:12" x14ac:dyDescent="0.35">
      <c r="K257" s="2">
        <f>AVERAGE(B254:K254)</f>
        <v>1.1661319999999999</v>
      </c>
      <c r="L257" s="2"/>
    </row>
    <row r="258" spans="11:12" x14ac:dyDescent="0.35">
      <c r="K258" s="2">
        <f>AVERAGE(B256:K256)</f>
        <v>8.0550659582578933E-3</v>
      </c>
      <c r="L258" s="2">
        <f>_xlfn.STDEV.S(B256:K256)</f>
        <v>6.4360353617587906E-4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AC33-11D8-4907-8216-0B82853B6473}">
  <dimension ref="A1:Z110"/>
  <sheetViews>
    <sheetView topLeftCell="K1" workbookViewId="0">
      <selection activeCell="X63" sqref="X63:X64"/>
    </sheetView>
  </sheetViews>
  <sheetFormatPr defaultRowHeight="14.15" x14ac:dyDescent="0.35"/>
  <sheetData>
    <row r="1" spans="1:26" x14ac:dyDescent="0.35">
      <c r="O1" s="5">
        <v>190</v>
      </c>
    </row>
    <row r="2" spans="1:26" x14ac:dyDescent="0.35">
      <c r="A2" s="2" t="s">
        <v>13</v>
      </c>
      <c r="B2" t="s">
        <v>14</v>
      </c>
      <c r="O2" t="s">
        <v>16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</row>
    <row r="3" spans="1:26" x14ac:dyDescent="0.35">
      <c r="A3" s="5" t="s">
        <v>143</v>
      </c>
      <c r="B3">
        <v>180</v>
      </c>
      <c r="O3" t="s">
        <v>17</v>
      </c>
      <c r="P3">
        <v>212</v>
      </c>
      <c r="Q3">
        <v>226</v>
      </c>
      <c r="R3">
        <v>239</v>
      </c>
      <c r="S3">
        <v>253</v>
      </c>
      <c r="T3">
        <v>259</v>
      </c>
      <c r="U3">
        <v>259</v>
      </c>
      <c r="V3">
        <v>266</v>
      </c>
      <c r="W3">
        <v>278</v>
      </c>
      <c r="X3">
        <v>277</v>
      </c>
      <c r="Y3">
        <v>297</v>
      </c>
      <c r="Z3">
        <f>SUM(P3:Y3)</f>
        <v>2566</v>
      </c>
    </row>
    <row r="4" spans="1:26" x14ac:dyDescent="0.35">
      <c r="A4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O4" t="s">
        <v>18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f>SUM(P4:Y4)</f>
        <v>1000</v>
      </c>
    </row>
    <row r="5" spans="1:26" x14ac:dyDescent="0.35">
      <c r="A5" t="s">
        <v>17</v>
      </c>
      <c r="B5">
        <v>121</v>
      </c>
      <c r="C5">
        <v>134</v>
      </c>
      <c r="D5">
        <v>133</v>
      </c>
      <c r="E5">
        <v>135</v>
      </c>
      <c r="F5">
        <v>141</v>
      </c>
      <c r="G5">
        <v>146</v>
      </c>
      <c r="H5">
        <v>149</v>
      </c>
      <c r="I5">
        <v>153</v>
      </c>
      <c r="J5">
        <v>151</v>
      </c>
      <c r="K5">
        <v>153</v>
      </c>
      <c r="L5">
        <f>SUM(B5:K5)</f>
        <v>1416</v>
      </c>
      <c r="O5" t="s">
        <v>19</v>
      </c>
      <c r="P5">
        <v>117</v>
      </c>
      <c r="Q5">
        <v>123</v>
      </c>
      <c r="R5">
        <v>117</v>
      </c>
      <c r="S5">
        <v>131</v>
      </c>
      <c r="T5">
        <v>121</v>
      </c>
      <c r="U5">
        <v>122</v>
      </c>
      <c r="V5">
        <v>128</v>
      </c>
      <c r="W5">
        <v>132</v>
      </c>
      <c r="X5">
        <v>137</v>
      </c>
      <c r="Y5">
        <v>138</v>
      </c>
      <c r="Z5">
        <f>SUM(P5:Y5)</f>
        <v>1266</v>
      </c>
    </row>
    <row r="6" spans="1:26" x14ac:dyDescent="0.35">
      <c r="A6" t="s">
        <v>18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f>SUM(B6:K6)</f>
        <v>1000</v>
      </c>
      <c r="O6" s="2" t="s">
        <v>8</v>
      </c>
      <c r="P6">
        <f>P4/P3</f>
        <v>0.47169811320754718</v>
      </c>
      <c r="Q6">
        <f t="shared" ref="Q6:Z6" si="0">Q4/Q3</f>
        <v>0.44247787610619471</v>
      </c>
      <c r="R6">
        <f t="shared" si="0"/>
        <v>0.41841004184100417</v>
      </c>
      <c r="S6">
        <f t="shared" si="0"/>
        <v>0.39525691699604742</v>
      </c>
      <c r="T6">
        <f t="shared" si="0"/>
        <v>0.38610038610038611</v>
      </c>
      <c r="U6">
        <f t="shared" si="0"/>
        <v>0.38610038610038611</v>
      </c>
      <c r="V6">
        <f t="shared" si="0"/>
        <v>0.37593984962406013</v>
      </c>
      <c r="W6">
        <f t="shared" si="0"/>
        <v>0.35971223021582732</v>
      </c>
      <c r="X6">
        <f t="shared" si="0"/>
        <v>0.36101083032490977</v>
      </c>
      <c r="Y6">
        <f t="shared" si="0"/>
        <v>0.33670033670033672</v>
      </c>
      <c r="Z6">
        <f t="shared" si="0"/>
        <v>0.38971161340607952</v>
      </c>
    </row>
    <row r="7" spans="1:26" x14ac:dyDescent="0.35">
      <c r="A7" t="s">
        <v>19</v>
      </c>
      <c r="B7">
        <v>111</v>
      </c>
      <c r="C7">
        <v>120</v>
      </c>
      <c r="D7">
        <v>114</v>
      </c>
      <c r="E7">
        <v>114</v>
      </c>
      <c r="F7">
        <v>119</v>
      </c>
      <c r="G7">
        <v>123</v>
      </c>
      <c r="H7">
        <v>126</v>
      </c>
      <c r="I7">
        <v>123</v>
      </c>
      <c r="J7">
        <v>120</v>
      </c>
      <c r="K7">
        <v>126</v>
      </c>
      <c r="L7">
        <f>SUM(B7:K7)</f>
        <v>1196</v>
      </c>
      <c r="O7" s="2" t="s">
        <v>9</v>
      </c>
      <c r="P7">
        <f>P5/P3</f>
        <v>0.55188679245283023</v>
      </c>
      <c r="Q7">
        <f t="shared" ref="Q7:Z7" si="1">Q5/Q3</f>
        <v>0.54424778761061943</v>
      </c>
      <c r="R7">
        <f t="shared" si="1"/>
        <v>0.4895397489539749</v>
      </c>
      <c r="S7">
        <f t="shared" si="1"/>
        <v>0.51778656126482214</v>
      </c>
      <c r="T7">
        <f t="shared" si="1"/>
        <v>0.46718146718146719</v>
      </c>
      <c r="U7">
        <f t="shared" si="1"/>
        <v>0.47104247104247104</v>
      </c>
      <c r="V7">
        <f t="shared" si="1"/>
        <v>0.48120300751879697</v>
      </c>
      <c r="W7">
        <f t="shared" si="1"/>
        <v>0.47482014388489208</v>
      </c>
      <c r="X7">
        <f t="shared" si="1"/>
        <v>0.49458483754512633</v>
      </c>
      <c r="Y7">
        <f t="shared" si="1"/>
        <v>0.46464646464646464</v>
      </c>
      <c r="Z7">
        <f t="shared" si="1"/>
        <v>0.49337490257209665</v>
      </c>
    </row>
    <row r="8" spans="1:26" x14ac:dyDescent="0.35">
      <c r="A8" s="2" t="s">
        <v>8</v>
      </c>
      <c r="B8">
        <f>B6/B5</f>
        <v>0.82644628099173556</v>
      </c>
      <c r="C8">
        <f t="shared" ref="C8:L8" si="2">C6/C5</f>
        <v>0.74626865671641796</v>
      </c>
      <c r="D8">
        <f t="shared" si="2"/>
        <v>0.75187969924812026</v>
      </c>
      <c r="E8">
        <f t="shared" si="2"/>
        <v>0.7407407407407407</v>
      </c>
      <c r="F8">
        <f t="shared" si="2"/>
        <v>0.70921985815602839</v>
      </c>
      <c r="G8">
        <f t="shared" si="2"/>
        <v>0.68493150684931503</v>
      </c>
      <c r="H8">
        <f t="shared" si="2"/>
        <v>0.67114093959731547</v>
      </c>
      <c r="I8">
        <f t="shared" si="2"/>
        <v>0.65359477124183007</v>
      </c>
      <c r="J8">
        <f t="shared" si="2"/>
        <v>0.66225165562913912</v>
      </c>
      <c r="K8">
        <f t="shared" si="2"/>
        <v>0.65359477124183007</v>
      </c>
      <c r="L8">
        <f t="shared" si="2"/>
        <v>0.70621468926553677</v>
      </c>
      <c r="W8" s="2" t="s">
        <v>37</v>
      </c>
      <c r="X8" s="2">
        <f>AVERAGE(P6:Y6)</f>
        <v>0.39334069672166994</v>
      </c>
      <c r="Y8" s="2">
        <f>_xlfn.STDEV.S(P6:Y6)</f>
        <v>4.0795355346566031E-2</v>
      </c>
      <c r="Z8" s="2" t="s">
        <v>38</v>
      </c>
    </row>
    <row r="9" spans="1:26" x14ac:dyDescent="0.35">
      <c r="A9" s="2" t="s">
        <v>9</v>
      </c>
      <c r="B9">
        <f>B7/B5</f>
        <v>0.9173553719008265</v>
      </c>
      <c r="C9">
        <f t="shared" ref="C9:L9" si="3">C7/C5</f>
        <v>0.89552238805970152</v>
      </c>
      <c r="D9">
        <f t="shared" si="3"/>
        <v>0.8571428571428571</v>
      </c>
      <c r="E9">
        <f t="shared" si="3"/>
        <v>0.84444444444444444</v>
      </c>
      <c r="F9">
        <f t="shared" si="3"/>
        <v>0.84397163120567376</v>
      </c>
      <c r="G9">
        <f t="shared" si="3"/>
        <v>0.84246575342465757</v>
      </c>
      <c r="H9">
        <f t="shared" si="3"/>
        <v>0.84563758389261745</v>
      </c>
      <c r="I9">
        <f t="shared" si="3"/>
        <v>0.80392156862745101</v>
      </c>
      <c r="J9">
        <f t="shared" si="3"/>
        <v>0.79470198675496684</v>
      </c>
      <c r="K9">
        <f t="shared" si="3"/>
        <v>0.82352941176470584</v>
      </c>
      <c r="L9">
        <f t="shared" si="3"/>
        <v>0.84463276836158196</v>
      </c>
      <c r="X9" s="2">
        <f>AVERAGE(P7:Y7)</f>
        <v>0.49569392821014652</v>
      </c>
      <c r="Y9" s="2">
        <f>_xlfn.STDEV.S(P7:Y7)</f>
        <v>3.1750074570107562E-2</v>
      </c>
    </row>
    <row r="10" spans="1:26" x14ac:dyDescent="0.35">
      <c r="L10" s="2">
        <f>AVERAGE(B8:K8)</f>
        <v>0.71000688804124734</v>
      </c>
      <c r="M10" s="2">
        <f>_xlfn.STDEV.S(B8:K8)</f>
        <v>5.6130920663683255E-2</v>
      </c>
    </row>
    <row r="11" spans="1:26" x14ac:dyDescent="0.35">
      <c r="L11" s="2">
        <f>AVERAGE(B9:K9)</f>
        <v>0.84686929972179015</v>
      </c>
      <c r="M11" s="2">
        <f>_xlfn.STDEV.S(B9:K9)</f>
        <v>3.7397009128967172E-2</v>
      </c>
      <c r="O11" s="2" t="s">
        <v>13</v>
      </c>
      <c r="P11" t="s">
        <v>14</v>
      </c>
    </row>
    <row r="12" spans="1:26" x14ac:dyDescent="0.35">
      <c r="O12" s="5">
        <v>210</v>
      </c>
    </row>
    <row r="13" spans="1:26" x14ac:dyDescent="0.35">
      <c r="A13" s="2" t="s">
        <v>13</v>
      </c>
      <c r="B13" t="s">
        <v>14</v>
      </c>
      <c r="O13" t="s">
        <v>16</v>
      </c>
      <c r="P13">
        <v>1</v>
      </c>
      <c r="Q13">
        <v>2</v>
      </c>
      <c r="R13">
        <v>3</v>
      </c>
      <c r="S13">
        <v>4</v>
      </c>
      <c r="T13">
        <v>5</v>
      </c>
      <c r="U13">
        <v>6</v>
      </c>
      <c r="V13">
        <v>7</v>
      </c>
      <c r="W13">
        <v>8</v>
      </c>
      <c r="X13">
        <v>9</v>
      </c>
      <c r="Y13">
        <v>10</v>
      </c>
    </row>
    <row r="14" spans="1:26" x14ac:dyDescent="0.35">
      <c r="A14" s="5" t="s">
        <v>142</v>
      </c>
      <c r="B14">
        <v>301</v>
      </c>
      <c r="O14" t="s">
        <v>17</v>
      </c>
      <c r="P14">
        <v>485</v>
      </c>
      <c r="Q14">
        <v>498</v>
      </c>
      <c r="R14">
        <v>534</v>
      </c>
      <c r="S14">
        <v>534</v>
      </c>
      <c r="T14">
        <v>536</v>
      </c>
      <c r="U14">
        <v>588</v>
      </c>
      <c r="V14">
        <v>589</v>
      </c>
      <c r="W14">
        <v>585</v>
      </c>
      <c r="X14">
        <v>611</v>
      </c>
      <c r="Y14">
        <v>666</v>
      </c>
      <c r="Z14">
        <f>SUM(P14:Y14)</f>
        <v>5626</v>
      </c>
    </row>
    <row r="15" spans="1:26" x14ac:dyDescent="0.35">
      <c r="A15" t="s">
        <v>16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O15" t="s">
        <v>18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f>SUM(P15:Y15)</f>
        <v>1000</v>
      </c>
    </row>
    <row r="16" spans="1:26" x14ac:dyDescent="0.35">
      <c r="A16" t="s">
        <v>17</v>
      </c>
      <c r="B16">
        <v>187</v>
      </c>
      <c r="C16">
        <v>198</v>
      </c>
      <c r="D16">
        <v>205</v>
      </c>
      <c r="E16">
        <v>205</v>
      </c>
      <c r="F16">
        <v>212</v>
      </c>
      <c r="G16">
        <v>214</v>
      </c>
      <c r="H16">
        <v>215</v>
      </c>
      <c r="I16">
        <v>222</v>
      </c>
      <c r="J16">
        <v>226</v>
      </c>
      <c r="K16">
        <v>254</v>
      </c>
      <c r="L16">
        <f>SUM(B16:K16)</f>
        <v>2138</v>
      </c>
      <c r="O16" t="s">
        <v>19</v>
      </c>
      <c r="P16">
        <v>124</v>
      </c>
      <c r="Q16">
        <v>147</v>
      </c>
      <c r="R16">
        <v>150</v>
      </c>
      <c r="S16">
        <v>146</v>
      </c>
      <c r="T16">
        <v>156</v>
      </c>
      <c r="U16">
        <v>140</v>
      </c>
      <c r="V16">
        <v>155</v>
      </c>
      <c r="W16">
        <v>151</v>
      </c>
      <c r="X16">
        <v>158</v>
      </c>
      <c r="Y16">
        <v>164</v>
      </c>
      <c r="Z16">
        <f>SUM(P16:Y16)</f>
        <v>1491</v>
      </c>
    </row>
    <row r="17" spans="1:26" x14ac:dyDescent="0.35">
      <c r="A17" t="s">
        <v>18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f>SUM(B17:K17)</f>
        <v>1000</v>
      </c>
      <c r="O17" s="2" t="s">
        <v>8</v>
      </c>
      <c r="P17">
        <f>P15/P14</f>
        <v>0.20618556701030927</v>
      </c>
      <c r="Q17">
        <f t="shared" ref="Q17:Z17" si="4">Q15/Q14</f>
        <v>0.20080321285140562</v>
      </c>
      <c r="R17">
        <f t="shared" si="4"/>
        <v>0.18726591760299627</v>
      </c>
      <c r="S17">
        <f t="shared" si="4"/>
        <v>0.18726591760299627</v>
      </c>
      <c r="T17">
        <f t="shared" si="4"/>
        <v>0.18656716417910449</v>
      </c>
      <c r="U17">
        <f t="shared" si="4"/>
        <v>0.17006802721088435</v>
      </c>
      <c r="V17">
        <f t="shared" si="4"/>
        <v>0.1697792869269949</v>
      </c>
      <c r="W17">
        <f t="shared" si="4"/>
        <v>0.17094017094017094</v>
      </c>
      <c r="X17">
        <f t="shared" si="4"/>
        <v>0.16366612111292964</v>
      </c>
      <c r="Y17">
        <f t="shared" si="4"/>
        <v>0.15015015015015015</v>
      </c>
      <c r="Z17">
        <f t="shared" si="4"/>
        <v>0.17774617845716317</v>
      </c>
    </row>
    <row r="18" spans="1:26" x14ac:dyDescent="0.35">
      <c r="A18" t="s">
        <v>19</v>
      </c>
      <c r="B18">
        <v>133</v>
      </c>
      <c r="C18">
        <v>139</v>
      </c>
      <c r="D18">
        <v>143</v>
      </c>
      <c r="E18">
        <v>143</v>
      </c>
      <c r="F18">
        <v>138</v>
      </c>
      <c r="G18">
        <v>139</v>
      </c>
      <c r="H18">
        <v>145</v>
      </c>
      <c r="I18">
        <v>142</v>
      </c>
      <c r="J18">
        <v>138</v>
      </c>
      <c r="K18">
        <v>151</v>
      </c>
      <c r="L18">
        <f>SUM(B18:K18)</f>
        <v>1411</v>
      </c>
      <c r="O18" s="2" t="s">
        <v>9</v>
      </c>
      <c r="P18">
        <f>P16/P14</f>
        <v>0.25567010309278349</v>
      </c>
      <c r="Q18">
        <f t="shared" ref="Q18:Z18" si="5">Q16/Q14</f>
        <v>0.29518072289156627</v>
      </c>
      <c r="R18">
        <f t="shared" si="5"/>
        <v>0.2808988764044944</v>
      </c>
      <c r="S18">
        <f t="shared" si="5"/>
        <v>0.27340823970037453</v>
      </c>
      <c r="T18">
        <f t="shared" si="5"/>
        <v>0.29104477611940299</v>
      </c>
      <c r="U18">
        <f t="shared" si="5"/>
        <v>0.23809523809523808</v>
      </c>
      <c r="V18">
        <f t="shared" si="5"/>
        <v>0.26315789473684209</v>
      </c>
      <c r="W18">
        <f t="shared" si="5"/>
        <v>0.25811965811965815</v>
      </c>
      <c r="X18">
        <f t="shared" si="5"/>
        <v>0.25859247135842883</v>
      </c>
      <c r="Y18">
        <f t="shared" si="5"/>
        <v>0.24624624624624625</v>
      </c>
      <c r="Z18">
        <f t="shared" si="5"/>
        <v>0.26501955207963029</v>
      </c>
    </row>
    <row r="19" spans="1:26" x14ac:dyDescent="0.35">
      <c r="A19" s="2" t="s">
        <v>8</v>
      </c>
      <c r="B19">
        <f>B17/B16</f>
        <v>0.53475935828877008</v>
      </c>
      <c r="C19">
        <f t="shared" ref="C19:L19" si="6">C17/C16</f>
        <v>0.50505050505050508</v>
      </c>
      <c r="D19">
        <f t="shared" si="6"/>
        <v>0.48780487804878048</v>
      </c>
      <c r="E19">
        <f t="shared" si="6"/>
        <v>0.48780487804878048</v>
      </c>
      <c r="F19">
        <f t="shared" si="6"/>
        <v>0.47169811320754718</v>
      </c>
      <c r="G19">
        <f t="shared" si="6"/>
        <v>0.46728971962616822</v>
      </c>
      <c r="H19">
        <f t="shared" si="6"/>
        <v>0.46511627906976744</v>
      </c>
      <c r="I19">
        <f t="shared" si="6"/>
        <v>0.45045045045045046</v>
      </c>
      <c r="J19">
        <f t="shared" si="6"/>
        <v>0.44247787610619471</v>
      </c>
      <c r="K19">
        <f t="shared" si="6"/>
        <v>0.39370078740157483</v>
      </c>
      <c r="L19">
        <f t="shared" si="6"/>
        <v>0.46772684752104771</v>
      </c>
      <c r="W19" s="2" t="s">
        <v>37</v>
      </c>
      <c r="X19" s="2">
        <f>AVERAGE(P17:Y17)</f>
        <v>0.17926915355879419</v>
      </c>
      <c r="Y19" s="2">
        <f>_xlfn.STDEV.S(P17:Y17)</f>
        <v>1.7335985948701706E-2</v>
      </c>
      <c r="Z19" s="2" t="s">
        <v>38</v>
      </c>
    </row>
    <row r="20" spans="1:26" x14ac:dyDescent="0.35">
      <c r="A20" s="2" t="s">
        <v>9</v>
      </c>
      <c r="B20">
        <f>B18/B16</f>
        <v>0.71122994652406413</v>
      </c>
      <c r="C20">
        <f t="shared" ref="C20:L20" si="7">C18/C16</f>
        <v>0.70202020202020199</v>
      </c>
      <c r="D20">
        <f t="shared" si="7"/>
        <v>0.69756097560975605</v>
      </c>
      <c r="E20">
        <f t="shared" si="7"/>
        <v>0.69756097560975605</v>
      </c>
      <c r="F20">
        <f t="shared" si="7"/>
        <v>0.65094339622641506</v>
      </c>
      <c r="G20">
        <f t="shared" si="7"/>
        <v>0.64953271028037385</v>
      </c>
      <c r="H20">
        <f t="shared" si="7"/>
        <v>0.67441860465116277</v>
      </c>
      <c r="I20">
        <f t="shared" si="7"/>
        <v>0.63963963963963966</v>
      </c>
      <c r="J20">
        <f t="shared" si="7"/>
        <v>0.61061946902654862</v>
      </c>
      <c r="K20">
        <f t="shared" si="7"/>
        <v>0.59448818897637801</v>
      </c>
      <c r="L20">
        <f t="shared" si="7"/>
        <v>0.65996258185219836</v>
      </c>
      <c r="X20" s="2">
        <f>AVERAGE(P18:Y18)</f>
        <v>0.26604142267650355</v>
      </c>
      <c r="Y20" s="2">
        <f>_xlfn.STDEV.S(P18:Y18)</f>
        <v>1.8726804615700123E-2</v>
      </c>
    </row>
    <row r="21" spans="1:26" x14ac:dyDescent="0.35">
      <c r="L21" s="2">
        <f>AVERAGE(B19:K19)</f>
        <v>0.47061528452985391</v>
      </c>
      <c r="M21" s="2">
        <f>_xlfn.STDEV.S(B19:K19)</f>
        <v>3.8075737356333843E-2</v>
      </c>
    </row>
    <row r="22" spans="1:26" x14ac:dyDescent="0.35">
      <c r="L22" s="2">
        <f>AVERAGE(B20:K20)</f>
        <v>0.66280141085642963</v>
      </c>
      <c r="M22" s="2">
        <f>_xlfn.STDEV.S(B20:K20)</f>
        <v>4.0383770710544567E-2</v>
      </c>
      <c r="O22" s="2" t="s">
        <v>13</v>
      </c>
      <c r="P22" t="s">
        <v>14</v>
      </c>
    </row>
    <row r="23" spans="1:26" x14ac:dyDescent="0.35">
      <c r="O23" s="5">
        <v>230</v>
      </c>
    </row>
    <row r="24" spans="1:26" x14ac:dyDescent="0.35">
      <c r="A24" s="2" t="s">
        <v>13</v>
      </c>
      <c r="B24" t="s">
        <v>14</v>
      </c>
      <c r="O24" t="s">
        <v>16</v>
      </c>
      <c r="P24">
        <v>1</v>
      </c>
      <c r="Q24">
        <v>2</v>
      </c>
      <c r="R24">
        <v>3</v>
      </c>
      <c r="S24">
        <v>4</v>
      </c>
      <c r="T24">
        <v>5</v>
      </c>
      <c r="U24">
        <v>6</v>
      </c>
      <c r="V24">
        <v>7</v>
      </c>
      <c r="W24">
        <v>8</v>
      </c>
      <c r="X24">
        <v>9</v>
      </c>
      <c r="Y24">
        <v>10</v>
      </c>
    </row>
    <row r="25" spans="1:26" x14ac:dyDescent="0.35">
      <c r="A25" s="5" t="s">
        <v>141</v>
      </c>
      <c r="B25">
        <v>490</v>
      </c>
      <c r="O25" t="s">
        <v>17</v>
      </c>
      <c r="P25">
        <v>1290</v>
      </c>
      <c r="Q25">
        <v>1292</v>
      </c>
      <c r="R25">
        <v>1345</v>
      </c>
      <c r="S25">
        <v>1332</v>
      </c>
      <c r="T25">
        <v>1359</v>
      </c>
      <c r="U25">
        <v>1365</v>
      </c>
      <c r="V25">
        <v>1442</v>
      </c>
      <c r="W25">
        <v>1459</v>
      </c>
      <c r="X25">
        <v>1512</v>
      </c>
      <c r="Y25">
        <v>1725</v>
      </c>
      <c r="Z25">
        <f>SUM(P25:Y25)</f>
        <v>14121</v>
      </c>
    </row>
    <row r="26" spans="1:26" x14ac:dyDescent="0.35">
      <c r="A26" t="s">
        <v>16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O26" t="s">
        <v>18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f>SUM(P26:Y26)</f>
        <v>1000</v>
      </c>
    </row>
    <row r="27" spans="1:26" x14ac:dyDescent="0.35">
      <c r="A27" t="s">
        <v>17</v>
      </c>
      <c r="B27">
        <v>302</v>
      </c>
      <c r="C27">
        <v>314</v>
      </c>
      <c r="D27">
        <v>353</v>
      </c>
      <c r="E27">
        <v>363</v>
      </c>
      <c r="F27">
        <v>360</v>
      </c>
      <c r="G27">
        <v>367</v>
      </c>
      <c r="H27">
        <v>388</v>
      </c>
      <c r="I27">
        <v>390</v>
      </c>
      <c r="J27">
        <v>388</v>
      </c>
      <c r="K27">
        <v>403</v>
      </c>
      <c r="L27">
        <f>SUM(B27:K27)</f>
        <v>3628</v>
      </c>
      <c r="O27" t="s">
        <v>19</v>
      </c>
      <c r="P27">
        <v>163</v>
      </c>
      <c r="Q27">
        <v>150</v>
      </c>
      <c r="R27">
        <v>164</v>
      </c>
      <c r="S27">
        <v>162</v>
      </c>
      <c r="T27">
        <v>159</v>
      </c>
      <c r="U27">
        <v>162</v>
      </c>
      <c r="V27">
        <v>151</v>
      </c>
      <c r="W27">
        <v>155</v>
      </c>
      <c r="X27">
        <v>177</v>
      </c>
      <c r="Y27">
        <v>180</v>
      </c>
      <c r="Z27">
        <f>SUM(P27:Y27)</f>
        <v>1623</v>
      </c>
    </row>
    <row r="28" spans="1:26" x14ac:dyDescent="0.35">
      <c r="A28" t="s">
        <v>18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f>SUM(B28:K28)</f>
        <v>1000</v>
      </c>
      <c r="O28" s="2" t="s">
        <v>8</v>
      </c>
      <c r="P28">
        <f>P26/P25</f>
        <v>7.7519379844961239E-2</v>
      </c>
      <c r="Q28">
        <f t="shared" ref="Q28:Z28" si="8">Q26/Q25</f>
        <v>7.7399380804953566E-2</v>
      </c>
      <c r="R28">
        <f t="shared" si="8"/>
        <v>7.434944237918216E-2</v>
      </c>
      <c r="S28">
        <f t="shared" si="8"/>
        <v>7.5075075075075076E-2</v>
      </c>
      <c r="T28">
        <f t="shared" si="8"/>
        <v>7.358351729212656E-2</v>
      </c>
      <c r="U28">
        <f t="shared" si="8"/>
        <v>7.3260073260073263E-2</v>
      </c>
      <c r="V28">
        <f t="shared" si="8"/>
        <v>6.9348127600554782E-2</v>
      </c>
      <c r="W28">
        <f t="shared" si="8"/>
        <v>6.8540095956134334E-2</v>
      </c>
      <c r="X28">
        <f t="shared" si="8"/>
        <v>6.6137566137566134E-2</v>
      </c>
      <c r="Y28">
        <f t="shared" si="8"/>
        <v>5.7971014492753624E-2</v>
      </c>
      <c r="Z28">
        <f t="shared" si="8"/>
        <v>7.0816514411160686E-2</v>
      </c>
    </row>
    <row r="29" spans="1:26" x14ac:dyDescent="0.35">
      <c r="A29" t="s">
        <v>19</v>
      </c>
      <c r="B29">
        <v>141</v>
      </c>
      <c r="C29">
        <v>146</v>
      </c>
      <c r="D29">
        <v>158</v>
      </c>
      <c r="E29">
        <v>158</v>
      </c>
      <c r="F29">
        <v>155</v>
      </c>
      <c r="G29">
        <v>159</v>
      </c>
      <c r="H29">
        <v>162</v>
      </c>
      <c r="I29">
        <v>175</v>
      </c>
      <c r="J29">
        <v>173</v>
      </c>
      <c r="K29">
        <v>182</v>
      </c>
      <c r="L29">
        <f>SUM(B29:K29)</f>
        <v>1609</v>
      </c>
      <c r="O29" s="2" t="s">
        <v>9</v>
      </c>
      <c r="P29">
        <f>P27/P25</f>
        <v>0.12635658914728681</v>
      </c>
      <c r="Q29">
        <f t="shared" ref="Q29:Z29" si="9">Q27/Q25</f>
        <v>0.11609907120743033</v>
      </c>
      <c r="R29">
        <f t="shared" si="9"/>
        <v>0.12193308550185873</v>
      </c>
      <c r="S29">
        <f t="shared" si="9"/>
        <v>0.12162162162162163</v>
      </c>
      <c r="T29">
        <f t="shared" si="9"/>
        <v>0.11699779249448124</v>
      </c>
      <c r="U29">
        <f t="shared" si="9"/>
        <v>0.11868131868131868</v>
      </c>
      <c r="V29">
        <f t="shared" si="9"/>
        <v>0.10471567267683772</v>
      </c>
      <c r="W29">
        <f t="shared" si="9"/>
        <v>0.10623714873200822</v>
      </c>
      <c r="X29">
        <f t="shared" si="9"/>
        <v>0.11706349206349206</v>
      </c>
      <c r="Y29">
        <f t="shared" si="9"/>
        <v>0.10434782608695652</v>
      </c>
      <c r="Z29">
        <f t="shared" si="9"/>
        <v>0.11493520288931379</v>
      </c>
    </row>
    <row r="30" spans="1:26" x14ac:dyDescent="0.35">
      <c r="A30" s="2" t="s">
        <v>8</v>
      </c>
      <c r="B30">
        <f>B28/B27</f>
        <v>0.33112582781456956</v>
      </c>
      <c r="C30">
        <f t="shared" ref="C30:L30" si="10">C28/C27</f>
        <v>0.31847133757961782</v>
      </c>
      <c r="D30">
        <f t="shared" si="10"/>
        <v>0.28328611898016998</v>
      </c>
      <c r="E30">
        <f t="shared" si="10"/>
        <v>0.27548209366391185</v>
      </c>
      <c r="F30">
        <f t="shared" si="10"/>
        <v>0.27777777777777779</v>
      </c>
      <c r="G30">
        <f t="shared" si="10"/>
        <v>0.27247956403269757</v>
      </c>
      <c r="H30">
        <f t="shared" si="10"/>
        <v>0.25773195876288657</v>
      </c>
      <c r="I30">
        <f t="shared" si="10"/>
        <v>0.25641025641025639</v>
      </c>
      <c r="J30">
        <f t="shared" si="10"/>
        <v>0.25773195876288657</v>
      </c>
      <c r="K30">
        <f t="shared" si="10"/>
        <v>0.24813895781637718</v>
      </c>
      <c r="L30">
        <f t="shared" si="10"/>
        <v>0.27563395810363839</v>
      </c>
      <c r="W30" s="2" t="s">
        <v>37</v>
      </c>
      <c r="X30" s="2">
        <f>AVERAGE(P28:Y28)</f>
        <v>7.1318367284338074E-2</v>
      </c>
      <c r="Y30" s="2">
        <f>_xlfn.STDEV.S(P28:Y28)</f>
        <v>6.0020907614167333E-3</v>
      </c>
      <c r="Z30" s="2" t="s">
        <v>38</v>
      </c>
    </row>
    <row r="31" spans="1:26" x14ac:dyDescent="0.35">
      <c r="A31" s="2" t="s">
        <v>9</v>
      </c>
      <c r="B31">
        <f>B29/B27</f>
        <v>0.46688741721854304</v>
      </c>
      <c r="C31">
        <f t="shared" ref="C31:L31" si="11">C29/C27</f>
        <v>0.46496815286624205</v>
      </c>
      <c r="D31">
        <f t="shared" si="11"/>
        <v>0.44759206798866857</v>
      </c>
      <c r="E31">
        <f t="shared" si="11"/>
        <v>0.43526170798898073</v>
      </c>
      <c r="F31">
        <f t="shared" si="11"/>
        <v>0.43055555555555558</v>
      </c>
      <c r="G31">
        <f t="shared" si="11"/>
        <v>0.43324250681198911</v>
      </c>
      <c r="H31">
        <f t="shared" si="11"/>
        <v>0.4175257731958763</v>
      </c>
      <c r="I31">
        <f t="shared" si="11"/>
        <v>0.44871794871794873</v>
      </c>
      <c r="J31">
        <f t="shared" si="11"/>
        <v>0.44587628865979384</v>
      </c>
      <c r="K31">
        <f t="shared" si="11"/>
        <v>0.45161290322580644</v>
      </c>
      <c r="L31">
        <f t="shared" si="11"/>
        <v>0.44349503858875411</v>
      </c>
      <c r="X31" s="2">
        <f>AVERAGE(P29:Y29)</f>
        <v>0.11540536182132918</v>
      </c>
      <c r="Y31" s="2">
        <f>_xlfn.STDEV.S(P29:Y29)</f>
        <v>7.7335882248403959E-3</v>
      </c>
    </row>
    <row r="32" spans="1:26" x14ac:dyDescent="0.35">
      <c r="L32" s="2">
        <f>AVERAGE(B30:K30)</f>
        <v>0.27786358516011511</v>
      </c>
      <c r="M32" s="2">
        <f>_xlfn.STDEV.S(B30:K30)</f>
        <v>2.7293242994268888E-2</v>
      </c>
    </row>
    <row r="33" spans="1:26" x14ac:dyDescent="0.35">
      <c r="L33" s="2">
        <f>AVERAGE(B31:K31)</f>
        <v>0.44422403222294038</v>
      </c>
      <c r="M33" s="2">
        <f>_xlfn.STDEV.S(B31:K31)</f>
        <v>1.5396079308437418E-2</v>
      </c>
      <c r="O33" s="2" t="s">
        <v>13</v>
      </c>
      <c r="P33" t="s">
        <v>14</v>
      </c>
    </row>
    <row r="34" spans="1:26" x14ac:dyDescent="0.35">
      <c r="O34" s="5" t="s">
        <v>195</v>
      </c>
    </row>
    <row r="35" spans="1:26" x14ac:dyDescent="0.35">
      <c r="A35" s="2" t="s">
        <v>13</v>
      </c>
      <c r="B35" t="s">
        <v>14</v>
      </c>
      <c r="O35" t="s">
        <v>16</v>
      </c>
      <c r="P35">
        <v>1</v>
      </c>
      <c r="Q35">
        <v>2</v>
      </c>
      <c r="R35">
        <v>3</v>
      </c>
      <c r="S35">
        <v>4</v>
      </c>
      <c r="T35">
        <v>5</v>
      </c>
      <c r="U35">
        <v>6</v>
      </c>
      <c r="V35">
        <v>7</v>
      </c>
      <c r="W35">
        <v>8</v>
      </c>
      <c r="X35">
        <v>9</v>
      </c>
      <c r="Y35">
        <v>10</v>
      </c>
    </row>
    <row r="36" spans="1:26" x14ac:dyDescent="0.35">
      <c r="A36" s="5" t="s">
        <v>140</v>
      </c>
      <c r="B36">
        <v>895</v>
      </c>
      <c r="O36" t="s">
        <v>17</v>
      </c>
      <c r="P36">
        <v>4685</v>
      </c>
      <c r="Q36">
        <v>5152</v>
      </c>
      <c r="R36">
        <v>5282</v>
      </c>
      <c r="S36">
        <v>5366</v>
      </c>
      <c r="T36">
        <v>5363</v>
      </c>
      <c r="U36">
        <v>5421</v>
      </c>
      <c r="V36">
        <v>5516</v>
      </c>
      <c r="W36">
        <v>5903</v>
      </c>
      <c r="X36">
        <v>5971</v>
      </c>
      <c r="Y36">
        <v>6117</v>
      </c>
      <c r="Z36">
        <f>SUM(P36:Y36)</f>
        <v>54776</v>
      </c>
    </row>
    <row r="37" spans="1:26" x14ac:dyDescent="0.35">
      <c r="A37" t="s">
        <v>16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O37" t="s">
        <v>18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f>SUM(P37:Y37)</f>
        <v>1000</v>
      </c>
    </row>
    <row r="38" spans="1:26" x14ac:dyDescent="0.35">
      <c r="A38" t="s">
        <v>17</v>
      </c>
      <c r="B38">
        <v>616</v>
      </c>
      <c r="C38">
        <v>620</v>
      </c>
      <c r="D38">
        <v>627</v>
      </c>
      <c r="E38">
        <v>644</v>
      </c>
      <c r="F38">
        <v>642</v>
      </c>
      <c r="G38">
        <v>648</v>
      </c>
      <c r="H38">
        <v>656</v>
      </c>
      <c r="I38">
        <v>691</v>
      </c>
      <c r="J38">
        <v>732</v>
      </c>
      <c r="K38">
        <v>769</v>
      </c>
      <c r="L38">
        <f>SUM(B38:K38)</f>
        <v>6645</v>
      </c>
      <c r="O38" t="s">
        <v>19</v>
      </c>
      <c r="P38">
        <v>179</v>
      </c>
      <c r="Q38">
        <v>197</v>
      </c>
      <c r="R38">
        <v>193</v>
      </c>
      <c r="S38">
        <v>187</v>
      </c>
      <c r="T38">
        <v>190</v>
      </c>
      <c r="U38">
        <v>219</v>
      </c>
      <c r="V38">
        <v>197</v>
      </c>
      <c r="W38">
        <v>214</v>
      </c>
      <c r="X38">
        <v>199</v>
      </c>
      <c r="Y38">
        <v>215</v>
      </c>
      <c r="Z38">
        <f>SUM(P38:Y38)</f>
        <v>1990</v>
      </c>
    </row>
    <row r="39" spans="1:26" x14ac:dyDescent="0.35">
      <c r="A39" t="s">
        <v>18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f>SUM(B39:K39)</f>
        <v>1000</v>
      </c>
      <c r="O39" s="2" t="s">
        <v>8</v>
      </c>
      <c r="P39">
        <f>P37/P36</f>
        <v>2.1344717182497332E-2</v>
      </c>
      <c r="Q39">
        <f t="shared" ref="Q39:Z39" si="12">Q37/Q36</f>
        <v>1.9409937888198756E-2</v>
      </c>
      <c r="R39">
        <f t="shared" si="12"/>
        <v>1.8932222642938281E-2</v>
      </c>
      <c r="S39">
        <f t="shared" si="12"/>
        <v>1.8635855385762207E-2</v>
      </c>
      <c r="T39">
        <f t="shared" si="12"/>
        <v>1.8646280067126608E-2</v>
      </c>
      <c r="U39">
        <f t="shared" si="12"/>
        <v>1.8446781036709093E-2</v>
      </c>
      <c r="V39">
        <f t="shared" si="12"/>
        <v>1.8129079042784626E-2</v>
      </c>
      <c r="W39">
        <f t="shared" si="12"/>
        <v>1.694053870913095E-2</v>
      </c>
      <c r="X39">
        <f t="shared" si="12"/>
        <v>1.6747613465081225E-2</v>
      </c>
      <c r="Y39">
        <f t="shared" si="12"/>
        <v>1.6347882949158083E-2</v>
      </c>
      <c r="Z39">
        <f t="shared" si="12"/>
        <v>1.8256170585657951E-2</v>
      </c>
    </row>
    <row r="40" spans="1:26" x14ac:dyDescent="0.35">
      <c r="A40" t="s">
        <v>19</v>
      </c>
      <c r="B40">
        <v>158</v>
      </c>
      <c r="C40">
        <v>181</v>
      </c>
      <c r="D40">
        <v>163</v>
      </c>
      <c r="E40">
        <v>166</v>
      </c>
      <c r="F40">
        <v>177</v>
      </c>
      <c r="G40">
        <v>171</v>
      </c>
      <c r="H40">
        <v>156</v>
      </c>
      <c r="I40">
        <v>170</v>
      </c>
      <c r="J40">
        <v>184</v>
      </c>
      <c r="K40">
        <v>196</v>
      </c>
      <c r="L40">
        <f>SUM(B40:K40)</f>
        <v>1722</v>
      </c>
      <c r="O40" s="2" t="s">
        <v>9</v>
      </c>
      <c r="P40">
        <f>P38/P36</f>
        <v>3.8207043756670223E-2</v>
      </c>
      <c r="Q40">
        <f t="shared" ref="Q40:Z40" si="13">Q38/Q36</f>
        <v>3.8237577639751552E-2</v>
      </c>
      <c r="R40">
        <f t="shared" si="13"/>
        <v>3.6539189700870882E-2</v>
      </c>
      <c r="S40">
        <f t="shared" si="13"/>
        <v>3.4849049571375329E-2</v>
      </c>
      <c r="T40">
        <f t="shared" si="13"/>
        <v>3.5427932127540557E-2</v>
      </c>
      <c r="U40">
        <f t="shared" si="13"/>
        <v>4.0398450470392915E-2</v>
      </c>
      <c r="V40">
        <f t="shared" si="13"/>
        <v>3.5714285714285712E-2</v>
      </c>
      <c r="W40">
        <f t="shared" si="13"/>
        <v>3.6252752837540231E-2</v>
      </c>
      <c r="X40">
        <f t="shared" si="13"/>
        <v>3.3327750795511639E-2</v>
      </c>
      <c r="Y40">
        <f t="shared" si="13"/>
        <v>3.5147948340689877E-2</v>
      </c>
      <c r="Z40">
        <f t="shared" si="13"/>
        <v>3.6329779465459323E-2</v>
      </c>
    </row>
    <row r="41" spans="1:26" x14ac:dyDescent="0.35">
      <c r="A41" s="2" t="s">
        <v>8</v>
      </c>
      <c r="B41">
        <f>B39/B38</f>
        <v>0.16233766233766234</v>
      </c>
      <c r="C41">
        <f t="shared" ref="C41:L41" si="14">C39/C38</f>
        <v>0.16129032258064516</v>
      </c>
      <c r="D41">
        <f t="shared" si="14"/>
        <v>0.15948963317384371</v>
      </c>
      <c r="E41">
        <f t="shared" si="14"/>
        <v>0.15527950310559005</v>
      </c>
      <c r="F41">
        <f t="shared" si="14"/>
        <v>0.1557632398753894</v>
      </c>
      <c r="G41">
        <f t="shared" si="14"/>
        <v>0.15432098765432098</v>
      </c>
      <c r="H41">
        <f t="shared" si="14"/>
        <v>0.1524390243902439</v>
      </c>
      <c r="I41">
        <f t="shared" si="14"/>
        <v>0.14471780028943559</v>
      </c>
      <c r="J41">
        <f t="shared" si="14"/>
        <v>0.13661202185792351</v>
      </c>
      <c r="K41">
        <f t="shared" si="14"/>
        <v>0.13003901170351106</v>
      </c>
      <c r="L41">
        <f t="shared" si="14"/>
        <v>0.15048908954100829</v>
      </c>
      <c r="W41" s="2" t="s">
        <v>37</v>
      </c>
      <c r="X41" s="2">
        <f>AVERAGE(P39:Y39)</f>
        <v>1.8358090836938717E-2</v>
      </c>
      <c r="Y41" s="2">
        <f>_xlfn.STDEV.S(P39:Y39)</f>
        <v>1.4613727245557241E-3</v>
      </c>
      <c r="Z41" s="2" t="s">
        <v>38</v>
      </c>
    </row>
    <row r="42" spans="1:26" x14ac:dyDescent="0.35">
      <c r="A42" s="2" t="s">
        <v>9</v>
      </c>
      <c r="B42">
        <f>B40/B38</f>
        <v>0.2564935064935065</v>
      </c>
      <c r="C42">
        <f t="shared" ref="C42:L42" si="15">C40/C38</f>
        <v>0.29193548387096774</v>
      </c>
      <c r="D42">
        <f t="shared" si="15"/>
        <v>0.25996810207336524</v>
      </c>
      <c r="E42">
        <f t="shared" si="15"/>
        <v>0.25776397515527949</v>
      </c>
      <c r="F42">
        <f t="shared" si="15"/>
        <v>0.27570093457943923</v>
      </c>
      <c r="G42">
        <f t="shared" si="15"/>
        <v>0.2638888888888889</v>
      </c>
      <c r="H42">
        <f t="shared" si="15"/>
        <v>0.23780487804878048</v>
      </c>
      <c r="I42">
        <f t="shared" si="15"/>
        <v>0.24602026049204051</v>
      </c>
      <c r="J42">
        <f t="shared" si="15"/>
        <v>0.25136612021857924</v>
      </c>
      <c r="K42">
        <f t="shared" si="15"/>
        <v>0.25487646293888166</v>
      </c>
      <c r="L42">
        <f t="shared" si="15"/>
        <v>0.25914221218961625</v>
      </c>
      <c r="X42" s="2">
        <f>AVERAGE(P40:Y40)</f>
        <v>3.6410198095462899E-2</v>
      </c>
      <c r="Y42" s="2">
        <f>_xlfn.STDEV.S(P40:Y40)</f>
        <v>2.0411498983389904E-3</v>
      </c>
    </row>
    <row r="43" spans="1:26" x14ac:dyDescent="0.35">
      <c r="L43" s="2">
        <f>AVERAGE(B41:K41)</f>
        <v>0.15122892069685656</v>
      </c>
      <c r="M43" s="2">
        <f>_xlfn.STDEV.S(B41:K41)</f>
        <v>1.0780272519702486E-2</v>
      </c>
    </row>
    <row r="44" spans="1:26" x14ac:dyDescent="0.35">
      <c r="L44" s="2">
        <f>AVERAGE(B42:K42)</f>
        <v>0.25958186127597288</v>
      </c>
      <c r="M44" s="2">
        <f>_xlfn.STDEV.S(B42:K42)</f>
        <v>1.5223946495706055E-2</v>
      </c>
      <c r="O44" s="2" t="s">
        <v>13</v>
      </c>
      <c r="P44" t="s">
        <v>14</v>
      </c>
    </row>
    <row r="45" spans="1:26" x14ac:dyDescent="0.35">
      <c r="O45" s="5">
        <v>260</v>
      </c>
    </row>
    <row r="46" spans="1:26" x14ac:dyDescent="0.35">
      <c r="A46" s="2" t="s">
        <v>13</v>
      </c>
      <c r="B46" t="s">
        <v>14</v>
      </c>
      <c r="O46" t="s">
        <v>16</v>
      </c>
      <c r="P46">
        <v>1</v>
      </c>
      <c r="Q46">
        <v>2</v>
      </c>
      <c r="R46">
        <v>3</v>
      </c>
      <c r="S46">
        <v>4</v>
      </c>
      <c r="T46">
        <v>5</v>
      </c>
      <c r="U46">
        <v>6</v>
      </c>
      <c r="V46">
        <v>7</v>
      </c>
      <c r="W46">
        <v>8</v>
      </c>
      <c r="X46">
        <v>9</v>
      </c>
      <c r="Y46">
        <v>10</v>
      </c>
    </row>
    <row r="47" spans="1:26" x14ac:dyDescent="0.35">
      <c r="A47" s="5" t="s">
        <v>139</v>
      </c>
      <c r="B47">
        <v>1891</v>
      </c>
      <c r="O47" t="s">
        <v>17</v>
      </c>
      <c r="P47">
        <v>8874</v>
      </c>
      <c r="Q47">
        <v>8889</v>
      </c>
      <c r="R47">
        <v>9951</v>
      </c>
      <c r="S47">
        <v>10040</v>
      </c>
      <c r="T47">
        <v>10675</v>
      </c>
      <c r="U47">
        <v>10774</v>
      </c>
      <c r="V47">
        <v>11151</v>
      </c>
      <c r="W47">
        <v>11275</v>
      </c>
      <c r="X47">
        <v>11505</v>
      </c>
      <c r="Y47">
        <v>11879</v>
      </c>
      <c r="Z47">
        <f>SUM(P47:Y47)</f>
        <v>105013</v>
      </c>
    </row>
    <row r="48" spans="1:26" x14ac:dyDescent="0.35">
      <c r="A48" t="s">
        <v>16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O48" t="s">
        <v>18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f>SUM(P48:Y48)</f>
        <v>1000</v>
      </c>
    </row>
    <row r="49" spans="1:26" x14ac:dyDescent="0.35">
      <c r="A49" t="s">
        <v>17</v>
      </c>
      <c r="B49">
        <v>1205</v>
      </c>
      <c r="C49">
        <v>1346</v>
      </c>
      <c r="D49">
        <v>1383</v>
      </c>
      <c r="E49">
        <v>1409</v>
      </c>
      <c r="F49">
        <v>1407</v>
      </c>
      <c r="G49">
        <v>1471</v>
      </c>
      <c r="H49">
        <v>1472</v>
      </c>
      <c r="I49">
        <v>1526</v>
      </c>
      <c r="J49">
        <v>1533</v>
      </c>
      <c r="K49">
        <v>1552</v>
      </c>
      <c r="L49">
        <f>SUM(B49:K49)</f>
        <v>14304</v>
      </c>
      <c r="O49" t="s">
        <v>19</v>
      </c>
      <c r="P49">
        <v>221</v>
      </c>
      <c r="Q49">
        <v>184</v>
      </c>
      <c r="R49">
        <v>210</v>
      </c>
      <c r="S49">
        <v>213</v>
      </c>
      <c r="T49">
        <v>211</v>
      </c>
      <c r="U49">
        <v>231</v>
      </c>
      <c r="V49">
        <v>247</v>
      </c>
      <c r="W49">
        <v>215</v>
      </c>
      <c r="X49">
        <v>234</v>
      </c>
      <c r="Y49">
        <v>242</v>
      </c>
      <c r="Z49">
        <f>SUM(P49:Y49)</f>
        <v>2208</v>
      </c>
    </row>
    <row r="50" spans="1:26" x14ac:dyDescent="0.35">
      <c r="A50" t="s">
        <v>18</v>
      </c>
      <c r="B50"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f>SUM(B50:K50)</f>
        <v>1000</v>
      </c>
      <c r="O50" s="2" t="s">
        <v>8</v>
      </c>
      <c r="P50">
        <f>P48/P47</f>
        <v>1.1268875366238449E-2</v>
      </c>
      <c r="Q50">
        <f t="shared" ref="Q50:Z50" si="16">Q48/Q47</f>
        <v>1.1249859376757791E-2</v>
      </c>
      <c r="R50">
        <f t="shared" si="16"/>
        <v>1.0049241282283187E-2</v>
      </c>
      <c r="S50">
        <f t="shared" si="16"/>
        <v>9.9601593625498006E-3</v>
      </c>
      <c r="T50">
        <f t="shared" si="16"/>
        <v>9.3676814988290398E-3</v>
      </c>
      <c r="U50">
        <f t="shared" si="16"/>
        <v>9.2816038611472067E-3</v>
      </c>
      <c r="V50">
        <f t="shared" si="16"/>
        <v>8.9678055779750694E-3</v>
      </c>
      <c r="W50">
        <f t="shared" si="16"/>
        <v>8.869179600886918E-3</v>
      </c>
      <c r="X50">
        <f t="shared" si="16"/>
        <v>8.6918730986527588E-3</v>
      </c>
      <c r="Y50">
        <f t="shared" si="16"/>
        <v>8.4182170216348176E-3</v>
      </c>
      <c r="Z50">
        <f t="shared" si="16"/>
        <v>9.5226305314580102E-3</v>
      </c>
    </row>
    <row r="51" spans="1:26" x14ac:dyDescent="0.35">
      <c r="A51" t="s">
        <v>19</v>
      </c>
      <c r="B51">
        <v>163</v>
      </c>
      <c r="C51">
        <v>179</v>
      </c>
      <c r="D51">
        <v>195</v>
      </c>
      <c r="E51">
        <v>198</v>
      </c>
      <c r="F51">
        <v>181</v>
      </c>
      <c r="G51">
        <v>191</v>
      </c>
      <c r="H51">
        <v>205</v>
      </c>
      <c r="I51">
        <v>205</v>
      </c>
      <c r="J51">
        <v>203</v>
      </c>
      <c r="K51">
        <v>202</v>
      </c>
      <c r="L51">
        <f>SUM(B51:K51)</f>
        <v>1922</v>
      </c>
      <c r="O51" s="2" t="s">
        <v>9</v>
      </c>
      <c r="P51">
        <f>P49/P47</f>
        <v>2.4904214559386972E-2</v>
      </c>
      <c r="Q51">
        <f t="shared" ref="Q51:Z51" si="17">Q49/Q47</f>
        <v>2.0699741253234333E-2</v>
      </c>
      <c r="R51">
        <f t="shared" si="17"/>
        <v>2.1103406692794695E-2</v>
      </c>
      <c r="S51">
        <f t="shared" si="17"/>
        <v>2.1215139442231076E-2</v>
      </c>
      <c r="T51">
        <f t="shared" si="17"/>
        <v>1.9765807962529275E-2</v>
      </c>
      <c r="U51">
        <f t="shared" si="17"/>
        <v>2.1440504919250047E-2</v>
      </c>
      <c r="V51">
        <f t="shared" si="17"/>
        <v>2.215047977759842E-2</v>
      </c>
      <c r="W51">
        <f t="shared" si="17"/>
        <v>1.9068736141906874E-2</v>
      </c>
      <c r="X51">
        <f t="shared" si="17"/>
        <v>2.0338983050847456E-2</v>
      </c>
      <c r="Y51">
        <f t="shared" si="17"/>
        <v>2.0372085192356258E-2</v>
      </c>
      <c r="Z51">
        <f t="shared" si="17"/>
        <v>2.1025968213459287E-2</v>
      </c>
    </row>
    <row r="52" spans="1:26" x14ac:dyDescent="0.35">
      <c r="A52" s="2" t="s">
        <v>8</v>
      </c>
      <c r="B52">
        <f>B50/B49</f>
        <v>8.2987551867219914E-2</v>
      </c>
      <c r="C52">
        <f t="shared" ref="C52:L52" si="18">C50/C49</f>
        <v>7.4294205052005943E-2</v>
      </c>
      <c r="D52">
        <f t="shared" si="18"/>
        <v>7.230657989877079E-2</v>
      </c>
      <c r="E52">
        <f t="shared" si="18"/>
        <v>7.0972320794889993E-2</v>
      </c>
      <c r="F52">
        <f t="shared" si="18"/>
        <v>7.1073205401563616E-2</v>
      </c>
      <c r="G52">
        <f t="shared" si="18"/>
        <v>6.7980965329707682E-2</v>
      </c>
      <c r="H52">
        <f t="shared" si="18"/>
        <v>6.7934782608695649E-2</v>
      </c>
      <c r="I52">
        <f t="shared" si="18"/>
        <v>6.5530799475753604E-2</v>
      </c>
      <c r="J52">
        <f t="shared" si="18"/>
        <v>6.5231572080887146E-2</v>
      </c>
      <c r="K52">
        <f t="shared" si="18"/>
        <v>6.4432989690721643E-2</v>
      </c>
      <c r="L52">
        <f t="shared" si="18"/>
        <v>6.9910514541387025E-2</v>
      </c>
      <c r="W52" s="2" t="s">
        <v>37</v>
      </c>
      <c r="X52" s="2">
        <f>AVERAGE(P50:Y50)</f>
        <v>9.6124496046955023E-3</v>
      </c>
      <c r="Y52" s="2">
        <f>_xlfn.STDEV.S(P50:Y50)</f>
        <v>1.0081658388605326E-3</v>
      </c>
      <c r="Z52" s="2" t="s">
        <v>38</v>
      </c>
    </row>
    <row r="53" spans="1:26" x14ac:dyDescent="0.35">
      <c r="A53" s="2" t="s">
        <v>9</v>
      </c>
      <c r="B53">
        <f>B51/B49</f>
        <v>0.13526970954356846</v>
      </c>
      <c r="C53">
        <f t="shared" ref="C53:L53" si="19">C51/C49</f>
        <v>0.13298662704309064</v>
      </c>
      <c r="D53">
        <f t="shared" si="19"/>
        <v>0.14099783080260303</v>
      </c>
      <c r="E53">
        <f t="shared" si="19"/>
        <v>0.14052519517388218</v>
      </c>
      <c r="F53">
        <f t="shared" si="19"/>
        <v>0.12864250177683015</v>
      </c>
      <c r="G53">
        <f t="shared" si="19"/>
        <v>0.12984364377974167</v>
      </c>
      <c r="H53">
        <f t="shared" si="19"/>
        <v>0.13926630434782608</v>
      </c>
      <c r="I53">
        <f t="shared" si="19"/>
        <v>0.13433813892529489</v>
      </c>
      <c r="J53">
        <f t="shared" si="19"/>
        <v>0.13242009132420091</v>
      </c>
      <c r="K53">
        <f t="shared" si="19"/>
        <v>0.13015463917525774</v>
      </c>
      <c r="L53">
        <f t="shared" si="19"/>
        <v>0.13436800894854586</v>
      </c>
      <c r="X53" s="2">
        <f>AVERAGE(P51:Y51)</f>
        <v>2.110590989921354E-2</v>
      </c>
      <c r="Y53" s="2">
        <f>_xlfn.STDEV.S(P51:Y51)</f>
        <v>1.5944255073762118E-3</v>
      </c>
    </row>
    <row r="54" spans="1:26" x14ac:dyDescent="0.35">
      <c r="L54" s="2">
        <f>AVERAGE(B52:K52)</f>
        <v>7.0274497220021589E-2</v>
      </c>
      <c r="M54" s="2">
        <f>_xlfn.STDEV.S(B52:K52)</f>
        <v>5.5359992321816097E-3</v>
      </c>
    </row>
    <row r="55" spans="1:26" x14ac:dyDescent="0.35">
      <c r="L55" s="2">
        <f>AVERAGE(B53:K53)</f>
        <v>0.13444446818922956</v>
      </c>
      <c r="M55" s="2">
        <f>_xlfn.STDEV.S(B53:K53)</f>
        <v>4.5131987955769658E-3</v>
      </c>
      <c r="O55" s="2" t="s">
        <v>13</v>
      </c>
      <c r="P55" t="s">
        <v>14</v>
      </c>
    </row>
    <row r="56" spans="1:26" x14ac:dyDescent="0.35">
      <c r="O56" s="5">
        <v>270</v>
      </c>
    </row>
    <row r="57" spans="1:26" x14ac:dyDescent="0.35">
      <c r="A57" s="2" t="s">
        <v>13</v>
      </c>
      <c r="B57" t="s">
        <v>14</v>
      </c>
      <c r="O57" t="s">
        <v>16</v>
      </c>
      <c r="P57">
        <v>1</v>
      </c>
      <c r="Q57">
        <v>2</v>
      </c>
      <c r="R57">
        <v>3</v>
      </c>
      <c r="S57">
        <v>4</v>
      </c>
      <c r="T57">
        <v>5</v>
      </c>
      <c r="U57">
        <v>6</v>
      </c>
      <c r="V57">
        <v>7</v>
      </c>
      <c r="W57">
        <v>8</v>
      </c>
      <c r="X57">
        <v>9</v>
      </c>
      <c r="Y57">
        <v>10</v>
      </c>
    </row>
    <row r="58" spans="1:26" x14ac:dyDescent="0.35">
      <c r="A58" s="5" t="s">
        <v>138</v>
      </c>
      <c r="B58">
        <v>5034</v>
      </c>
      <c r="O58" t="s">
        <v>17</v>
      </c>
      <c r="P58">
        <v>19008</v>
      </c>
      <c r="Q58">
        <v>19866</v>
      </c>
      <c r="R58">
        <v>20743</v>
      </c>
      <c r="S58">
        <v>21999</v>
      </c>
      <c r="T58">
        <v>21742</v>
      </c>
      <c r="U58">
        <v>22306</v>
      </c>
      <c r="V58">
        <v>22571</v>
      </c>
      <c r="W58">
        <v>24038</v>
      </c>
      <c r="X58">
        <v>25107</v>
      </c>
      <c r="Y58">
        <v>25802</v>
      </c>
      <c r="Z58">
        <f>SUM(P58:Y58)</f>
        <v>223182</v>
      </c>
    </row>
    <row r="59" spans="1:26" x14ac:dyDescent="0.35">
      <c r="A59" t="s">
        <v>16</v>
      </c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O59" t="s">
        <v>18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f>SUM(P59:Y59)</f>
        <v>1000</v>
      </c>
    </row>
    <row r="60" spans="1:26" x14ac:dyDescent="0.35">
      <c r="A60" t="s">
        <v>17</v>
      </c>
      <c r="B60">
        <v>2526</v>
      </c>
      <c r="C60">
        <v>2839</v>
      </c>
      <c r="D60">
        <v>2930</v>
      </c>
      <c r="E60">
        <v>3174</v>
      </c>
      <c r="F60">
        <v>3209</v>
      </c>
      <c r="G60">
        <v>3221</v>
      </c>
      <c r="H60">
        <v>3327</v>
      </c>
      <c r="I60">
        <v>3351</v>
      </c>
      <c r="J60">
        <v>4149</v>
      </c>
      <c r="K60">
        <v>4198</v>
      </c>
      <c r="L60">
        <f>SUM(B60:K60)</f>
        <v>32924</v>
      </c>
      <c r="O60" t="s">
        <v>19</v>
      </c>
      <c r="P60">
        <v>185</v>
      </c>
      <c r="Q60">
        <v>204</v>
      </c>
      <c r="R60">
        <v>216</v>
      </c>
      <c r="S60">
        <v>226</v>
      </c>
      <c r="T60">
        <v>209</v>
      </c>
      <c r="U60">
        <v>219</v>
      </c>
      <c r="V60">
        <v>243</v>
      </c>
      <c r="W60">
        <v>231</v>
      </c>
      <c r="X60">
        <v>235</v>
      </c>
      <c r="Y60">
        <v>262</v>
      </c>
      <c r="Z60">
        <f>SUM(P60:Y60)</f>
        <v>2230</v>
      </c>
    </row>
    <row r="61" spans="1:26" x14ac:dyDescent="0.35">
      <c r="A61" t="s">
        <v>18</v>
      </c>
      <c r="B61">
        <v>100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f>SUM(B61:K61)</f>
        <v>1000</v>
      </c>
      <c r="O61" s="2" t="s">
        <v>8</v>
      </c>
      <c r="P61">
        <f>P59/P58</f>
        <v>5.2609427609427613E-3</v>
      </c>
      <c r="Q61">
        <f t="shared" ref="Q61:Z61" si="20">Q59/Q58</f>
        <v>5.0337259639585217E-3</v>
      </c>
      <c r="R61">
        <f t="shared" si="20"/>
        <v>4.8209034373041509E-3</v>
      </c>
      <c r="S61">
        <f t="shared" si="20"/>
        <v>4.5456611664166551E-3</v>
      </c>
      <c r="T61">
        <f t="shared" si="20"/>
        <v>4.5993928801398212E-3</v>
      </c>
      <c r="U61">
        <f t="shared" si="20"/>
        <v>4.4830987178337669E-3</v>
      </c>
      <c r="V61">
        <f t="shared" si="20"/>
        <v>4.4304638695671439E-3</v>
      </c>
      <c r="W61">
        <f t="shared" si="20"/>
        <v>4.1600798735335716E-3</v>
      </c>
      <c r="X61">
        <f t="shared" si="20"/>
        <v>3.9829529613255267E-3</v>
      </c>
      <c r="Y61">
        <f t="shared" si="20"/>
        <v>3.8756685528253624E-3</v>
      </c>
      <c r="Z61">
        <f t="shared" si="20"/>
        <v>4.4806480809384272E-3</v>
      </c>
    </row>
    <row r="62" spans="1:26" x14ac:dyDescent="0.35">
      <c r="A62" t="s">
        <v>19</v>
      </c>
      <c r="B62">
        <v>178</v>
      </c>
      <c r="C62">
        <v>180</v>
      </c>
      <c r="D62">
        <v>190</v>
      </c>
      <c r="E62">
        <v>198</v>
      </c>
      <c r="F62">
        <v>196</v>
      </c>
      <c r="G62">
        <v>193</v>
      </c>
      <c r="H62">
        <v>199</v>
      </c>
      <c r="I62">
        <v>221</v>
      </c>
      <c r="J62">
        <v>233</v>
      </c>
      <c r="K62">
        <v>234</v>
      </c>
      <c r="L62">
        <f>SUM(B62:K62)</f>
        <v>2022</v>
      </c>
      <c r="O62" s="2" t="s">
        <v>9</v>
      </c>
      <c r="P62">
        <f>P60/P58</f>
        <v>9.7327441077441085E-3</v>
      </c>
      <c r="Q62">
        <f t="shared" ref="Q62:Z62" si="21">Q60/Q58</f>
        <v>1.0268800966475386E-2</v>
      </c>
      <c r="R62">
        <f t="shared" si="21"/>
        <v>1.0413151424576966E-2</v>
      </c>
      <c r="S62">
        <f t="shared" si="21"/>
        <v>1.0273194236101641E-2</v>
      </c>
      <c r="T62">
        <f t="shared" si="21"/>
        <v>9.6127311194922262E-3</v>
      </c>
      <c r="U62">
        <f t="shared" si="21"/>
        <v>9.8179861920559483E-3</v>
      </c>
      <c r="V62">
        <f t="shared" si="21"/>
        <v>1.0766027203048159E-2</v>
      </c>
      <c r="W62">
        <f t="shared" si="21"/>
        <v>9.6097845078625503E-3</v>
      </c>
      <c r="X62">
        <f t="shared" si="21"/>
        <v>9.3599394591149885E-3</v>
      </c>
      <c r="Y62">
        <f t="shared" si="21"/>
        <v>1.015425160840245E-2</v>
      </c>
      <c r="Z62">
        <f t="shared" si="21"/>
        <v>9.9918452204926927E-3</v>
      </c>
    </row>
    <row r="63" spans="1:26" x14ac:dyDescent="0.35">
      <c r="A63" s="2" t="s">
        <v>8</v>
      </c>
      <c r="B63">
        <f>B61/B60</f>
        <v>3.9588281868566902E-2</v>
      </c>
      <c r="C63">
        <f t="shared" ref="C63:L63" si="22">C61/C60</f>
        <v>3.522367030644593E-2</v>
      </c>
      <c r="D63">
        <f t="shared" si="22"/>
        <v>3.4129692832764506E-2</v>
      </c>
      <c r="E63">
        <f t="shared" si="22"/>
        <v>3.1505986137366097E-2</v>
      </c>
      <c r="F63">
        <f t="shared" si="22"/>
        <v>3.1162355874104083E-2</v>
      </c>
      <c r="G63">
        <f t="shared" si="22"/>
        <v>3.1046258925799441E-2</v>
      </c>
      <c r="H63">
        <f t="shared" si="22"/>
        <v>3.0057108506161709E-2</v>
      </c>
      <c r="I63">
        <f t="shared" si="22"/>
        <v>2.9841838257236644E-2</v>
      </c>
      <c r="J63">
        <f t="shared" si="22"/>
        <v>2.4102193299590263E-2</v>
      </c>
      <c r="K63">
        <f t="shared" si="22"/>
        <v>2.3820867079561697E-2</v>
      </c>
      <c r="L63">
        <f t="shared" si="22"/>
        <v>3.0372980196816911E-2</v>
      </c>
      <c r="W63" s="2" t="s">
        <v>37</v>
      </c>
      <c r="X63" s="2">
        <f>AVERAGE(P61:Y61)</f>
        <v>4.5192890183847279E-3</v>
      </c>
      <c r="Y63" s="2">
        <f>_xlfn.STDEV.S(P61:Y61)</f>
        <v>4.4132547145961072E-4</v>
      </c>
      <c r="Z63" s="2" t="s">
        <v>38</v>
      </c>
    </row>
    <row r="64" spans="1:26" x14ac:dyDescent="0.35">
      <c r="A64" s="2" t="s">
        <v>9</v>
      </c>
      <c r="B64">
        <f>B62/B60</f>
        <v>7.0467141726049093E-2</v>
      </c>
      <c r="C64">
        <f t="shared" ref="C64:L64" si="23">C62/C60</f>
        <v>6.340260655160268E-2</v>
      </c>
      <c r="D64">
        <f t="shared" si="23"/>
        <v>6.4846416382252553E-2</v>
      </c>
      <c r="E64">
        <f t="shared" si="23"/>
        <v>6.2381852551984876E-2</v>
      </c>
      <c r="F64">
        <f t="shared" si="23"/>
        <v>6.1078217513244E-2</v>
      </c>
      <c r="G64">
        <f t="shared" si="23"/>
        <v>5.9919279726792923E-2</v>
      </c>
      <c r="H64">
        <f t="shared" si="23"/>
        <v>5.9813645927261801E-2</v>
      </c>
      <c r="I64">
        <f t="shared" si="23"/>
        <v>6.5950462548492989E-2</v>
      </c>
      <c r="J64">
        <f t="shared" si="23"/>
        <v>5.6158110388045315E-2</v>
      </c>
      <c r="K64">
        <f t="shared" si="23"/>
        <v>5.5740828966174369E-2</v>
      </c>
      <c r="L64">
        <f t="shared" si="23"/>
        <v>6.1414165957963798E-2</v>
      </c>
      <c r="X64" s="2">
        <f>AVERAGE(P62:Y62)</f>
        <v>1.0000861082487444E-2</v>
      </c>
      <c r="Y64" s="2">
        <f>_xlfn.STDEV.S(P62:Y62)</f>
        <v>4.4028330778928649E-4</v>
      </c>
    </row>
    <row r="65" spans="1:13" x14ac:dyDescent="0.35">
      <c r="L65" s="2">
        <f>AVERAGE(B63:K63)</f>
        <v>3.1047825308759731E-2</v>
      </c>
      <c r="M65" s="2">
        <f>_xlfn.STDEV.S(B63:K63)</f>
        <v>4.7493236007732547E-3</v>
      </c>
    </row>
    <row r="66" spans="1:13" x14ac:dyDescent="0.35">
      <c r="L66" s="2">
        <f>AVERAGE(B64:K64)</f>
        <v>6.197585622819006E-2</v>
      </c>
      <c r="M66" s="2">
        <f>_xlfn.STDEV.S(B64:K64)</f>
        <v>4.4817176404518648E-3</v>
      </c>
    </row>
    <row r="68" spans="1:13" x14ac:dyDescent="0.35">
      <c r="A68" s="2" t="s">
        <v>13</v>
      </c>
      <c r="B68" t="s">
        <v>14</v>
      </c>
    </row>
    <row r="69" spans="1:13" x14ac:dyDescent="0.35">
      <c r="A69" s="5" t="s">
        <v>117</v>
      </c>
    </row>
    <row r="70" spans="1:13" x14ac:dyDescent="0.35">
      <c r="A70" t="s">
        <v>16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13" x14ac:dyDescent="0.35">
      <c r="A71" t="s">
        <v>17</v>
      </c>
      <c r="B71">
        <v>5707</v>
      </c>
      <c r="C71">
        <v>6643</v>
      </c>
      <c r="D71">
        <v>6990</v>
      </c>
      <c r="E71">
        <v>6978</v>
      </c>
      <c r="F71">
        <v>7070</v>
      </c>
      <c r="G71">
        <v>7154</v>
      </c>
      <c r="H71">
        <v>7200</v>
      </c>
      <c r="I71">
        <v>7386</v>
      </c>
      <c r="J71">
        <v>7434</v>
      </c>
      <c r="K71">
        <v>7500</v>
      </c>
      <c r="L71">
        <f>SUM(B71:K71)</f>
        <v>70062</v>
      </c>
    </row>
    <row r="72" spans="1:13" x14ac:dyDescent="0.35">
      <c r="A72" t="s">
        <v>18</v>
      </c>
      <c r="B72">
        <v>100</v>
      </c>
      <c r="C72">
        <v>100</v>
      </c>
      <c r="D72">
        <v>100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f>SUM(B72:K72)</f>
        <v>1000</v>
      </c>
    </row>
    <row r="73" spans="1:13" x14ac:dyDescent="0.35">
      <c r="A73" t="s">
        <v>19</v>
      </c>
      <c r="B73">
        <v>173</v>
      </c>
      <c r="C73">
        <v>202</v>
      </c>
      <c r="D73">
        <v>187</v>
      </c>
      <c r="E73">
        <v>192</v>
      </c>
      <c r="F73">
        <v>219</v>
      </c>
      <c r="G73">
        <v>205</v>
      </c>
      <c r="H73">
        <v>215</v>
      </c>
      <c r="I73">
        <v>200</v>
      </c>
      <c r="J73">
        <v>222</v>
      </c>
      <c r="K73">
        <v>227</v>
      </c>
      <c r="L73">
        <f>SUM(B73:K73)</f>
        <v>2042</v>
      </c>
    </row>
    <row r="74" spans="1:13" x14ac:dyDescent="0.35">
      <c r="A74" s="2" t="s">
        <v>8</v>
      </c>
      <c r="B74">
        <f>B72/B71</f>
        <v>1.7522340984755563E-2</v>
      </c>
      <c r="C74">
        <f t="shared" ref="C74:L74" si="24">C72/C71</f>
        <v>1.5053439710973957E-2</v>
      </c>
      <c r="D74">
        <f t="shared" si="24"/>
        <v>1.4306151645207439E-2</v>
      </c>
      <c r="E74">
        <f t="shared" si="24"/>
        <v>1.4330753797649757E-2</v>
      </c>
      <c r="F74">
        <f t="shared" si="24"/>
        <v>1.4144271570014143E-2</v>
      </c>
      <c r="G74">
        <f t="shared" si="24"/>
        <v>1.3978194017332961E-2</v>
      </c>
      <c r="H74">
        <f t="shared" si="24"/>
        <v>1.3888888888888888E-2</v>
      </c>
      <c r="I74">
        <f t="shared" si="24"/>
        <v>1.3539128080151638E-2</v>
      </c>
      <c r="J74">
        <f t="shared" si="24"/>
        <v>1.3451708366962604E-2</v>
      </c>
      <c r="K74">
        <f t="shared" si="24"/>
        <v>1.3333333333333334E-2</v>
      </c>
      <c r="L74">
        <f t="shared" si="24"/>
        <v>1.4273072421569466E-2</v>
      </c>
    </row>
    <row r="75" spans="1:13" x14ac:dyDescent="0.35">
      <c r="A75" s="2" t="s">
        <v>9</v>
      </c>
      <c r="B75">
        <f>B73/B71</f>
        <v>3.0313649903627126E-2</v>
      </c>
      <c r="C75">
        <f t="shared" ref="C75:L75" si="25">C73/C71</f>
        <v>3.0407948216167394E-2</v>
      </c>
      <c r="D75">
        <f t="shared" si="25"/>
        <v>2.6752503576537912E-2</v>
      </c>
      <c r="E75">
        <f t="shared" si="25"/>
        <v>2.7515047291487533E-2</v>
      </c>
      <c r="F75">
        <f t="shared" si="25"/>
        <v>3.0975954738330976E-2</v>
      </c>
      <c r="G75">
        <f t="shared" si="25"/>
        <v>2.8655297735532569E-2</v>
      </c>
      <c r="H75">
        <f t="shared" si="25"/>
        <v>2.9861111111111113E-2</v>
      </c>
      <c r="I75">
        <f t="shared" si="25"/>
        <v>2.7078256160303276E-2</v>
      </c>
      <c r="J75">
        <f t="shared" si="25"/>
        <v>2.9862792574656981E-2</v>
      </c>
      <c r="K75">
        <f t="shared" si="25"/>
        <v>3.0266666666666667E-2</v>
      </c>
      <c r="L75">
        <f t="shared" si="25"/>
        <v>2.9145613884844851E-2</v>
      </c>
    </row>
    <row r="76" spans="1:13" x14ac:dyDescent="0.35">
      <c r="L76" s="2">
        <f>AVERAGE(B74:K74)</f>
        <v>1.4354821039527028E-2</v>
      </c>
      <c r="M76" s="2">
        <f>_xlfn.STDEV.S(B74:K74)</f>
        <v>1.2225599277641869E-3</v>
      </c>
    </row>
    <row r="77" spans="1:13" x14ac:dyDescent="0.35">
      <c r="L77" s="2">
        <f>AVERAGE(B75:K75)</f>
        <v>2.9168922797442154E-2</v>
      </c>
      <c r="M77" s="2">
        <f>_xlfn.STDEV.S(B75:K75)</f>
        <v>1.5450873342891104E-3</v>
      </c>
    </row>
    <row r="79" spans="1:13" x14ac:dyDescent="0.35">
      <c r="A79" s="2" t="s">
        <v>13</v>
      </c>
      <c r="B79" t="s">
        <v>14</v>
      </c>
    </row>
    <row r="80" spans="1:13" x14ac:dyDescent="0.35">
      <c r="A80" s="5" t="s">
        <v>122</v>
      </c>
    </row>
    <row r="81" spans="1:13" x14ac:dyDescent="0.35">
      <c r="A81" t="s">
        <v>16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</row>
    <row r="82" spans="1:13" x14ac:dyDescent="0.35">
      <c r="A82" t="s">
        <v>17</v>
      </c>
      <c r="B82">
        <v>8974</v>
      </c>
      <c r="C82">
        <v>10242</v>
      </c>
      <c r="D82">
        <v>10725</v>
      </c>
      <c r="E82">
        <v>11086</v>
      </c>
      <c r="F82">
        <v>11593</v>
      </c>
      <c r="G82">
        <v>12255</v>
      </c>
      <c r="H82">
        <v>12381</v>
      </c>
      <c r="I82">
        <v>12656</v>
      </c>
      <c r="J82">
        <v>12896</v>
      </c>
      <c r="K82">
        <v>13354</v>
      </c>
      <c r="L82">
        <f>SUM(B82:K82)</f>
        <v>116162</v>
      </c>
    </row>
    <row r="83" spans="1:13" x14ac:dyDescent="0.35">
      <c r="A83" t="s">
        <v>18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f>SUM(B83:K83)</f>
        <v>1000</v>
      </c>
    </row>
    <row r="84" spans="1:13" x14ac:dyDescent="0.35">
      <c r="A84" t="s">
        <v>19</v>
      </c>
      <c r="L84">
        <f>SUM(B84:K84)</f>
        <v>0</v>
      </c>
    </row>
    <row r="85" spans="1:13" x14ac:dyDescent="0.35">
      <c r="A85" s="2" t="s">
        <v>8</v>
      </c>
      <c r="B85">
        <f>B83/B82</f>
        <v>1.1143302874972142E-2</v>
      </c>
      <c r="C85">
        <f t="shared" ref="C85:L85" si="26">C83/C82</f>
        <v>9.7637180238234721E-3</v>
      </c>
      <c r="D85">
        <f t="shared" si="26"/>
        <v>9.324009324009324E-3</v>
      </c>
      <c r="E85">
        <f t="shared" si="26"/>
        <v>9.0203860725239036E-3</v>
      </c>
      <c r="F85">
        <f t="shared" si="26"/>
        <v>8.6258949365996714E-3</v>
      </c>
      <c r="G85">
        <f t="shared" si="26"/>
        <v>8.1599347205222363E-3</v>
      </c>
      <c r="H85">
        <f t="shared" si="26"/>
        <v>8.0768920119537995E-3</v>
      </c>
      <c r="I85">
        <f t="shared" si="26"/>
        <v>7.9013906447534758E-3</v>
      </c>
      <c r="J85">
        <f t="shared" si="26"/>
        <v>7.7543424317617869E-3</v>
      </c>
      <c r="K85">
        <f t="shared" si="26"/>
        <v>7.4883929908641607E-3</v>
      </c>
      <c r="L85">
        <f t="shared" si="26"/>
        <v>8.6086672061431446E-3</v>
      </c>
    </row>
    <row r="86" spans="1:13" x14ac:dyDescent="0.35">
      <c r="A86" s="2" t="s">
        <v>9</v>
      </c>
      <c r="B86">
        <f>B84/B82</f>
        <v>0</v>
      </c>
      <c r="C86">
        <f t="shared" ref="C86:L86" si="27">C84/C82</f>
        <v>0</v>
      </c>
      <c r="D86">
        <f t="shared" si="27"/>
        <v>0</v>
      </c>
      <c r="E86">
        <f t="shared" si="27"/>
        <v>0</v>
      </c>
      <c r="F86">
        <f t="shared" si="27"/>
        <v>0</v>
      </c>
      <c r="G86">
        <f t="shared" si="27"/>
        <v>0</v>
      </c>
      <c r="H86">
        <f t="shared" si="27"/>
        <v>0</v>
      </c>
      <c r="I86">
        <f t="shared" si="27"/>
        <v>0</v>
      </c>
      <c r="J86">
        <f t="shared" si="27"/>
        <v>0</v>
      </c>
      <c r="K86">
        <f t="shared" si="27"/>
        <v>0</v>
      </c>
      <c r="L86">
        <f t="shared" si="27"/>
        <v>0</v>
      </c>
    </row>
    <row r="87" spans="1:13" x14ac:dyDescent="0.35">
      <c r="L87" s="2">
        <f>AVERAGE(B85:K85)</f>
        <v>8.7258264031783977E-3</v>
      </c>
      <c r="M87" s="2">
        <f>_xlfn.STDEV.S(B85:K85)</f>
        <v>1.1191292313663186E-3</v>
      </c>
    </row>
    <row r="88" spans="1:13" x14ac:dyDescent="0.35">
      <c r="L88" s="2">
        <f>AVERAGE(B86:K86)</f>
        <v>0</v>
      </c>
      <c r="M88" s="2">
        <f>_xlfn.STDEV.S(B86:K86)</f>
        <v>0</v>
      </c>
    </row>
    <row r="90" spans="1:13" x14ac:dyDescent="0.35">
      <c r="A90" s="2" t="s">
        <v>13</v>
      </c>
      <c r="B90" t="s">
        <v>14</v>
      </c>
    </row>
    <row r="91" spans="1:13" x14ac:dyDescent="0.35">
      <c r="A91" s="5" t="s">
        <v>118</v>
      </c>
    </row>
    <row r="92" spans="1:13" x14ac:dyDescent="0.35">
      <c r="A92" t="s">
        <v>16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</row>
    <row r="93" spans="1:13" x14ac:dyDescent="0.35">
      <c r="A93" t="s">
        <v>17</v>
      </c>
      <c r="B93">
        <v>14431</v>
      </c>
      <c r="C93">
        <v>16383</v>
      </c>
      <c r="D93">
        <v>16915</v>
      </c>
      <c r="E93">
        <v>17498</v>
      </c>
      <c r="F93">
        <v>17576</v>
      </c>
      <c r="G93">
        <v>19526</v>
      </c>
      <c r="H93">
        <v>19908</v>
      </c>
      <c r="I93">
        <v>20548</v>
      </c>
      <c r="J93">
        <v>20648</v>
      </c>
      <c r="K93">
        <v>7500</v>
      </c>
      <c r="L93">
        <f>SUM(B93:K93)</f>
        <v>170933</v>
      </c>
    </row>
    <row r="94" spans="1:13" x14ac:dyDescent="0.35">
      <c r="A94" t="s">
        <v>18</v>
      </c>
      <c r="B94">
        <v>100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f>SUM(B94:K94)</f>
        <v>1000</v>
      </c>
    </row>
    <row r="95" spans="1:13" x14ac:dyDescent="0.35">
      <c r="A95" t="s">
        <v>19</v>
      </c>
      <c r="B95">
        <v>184</v>
      </c>
      <c r="C95">
        <v>189</v>
      </c>
      <c r="D95">
        <v>200</v>
      </c>
      <c r="E95">
        <v>192</v>
      </c>
      <c r="F95">
        <v>230</v>
      </c>
      <c r="G95">
        <v>244</v>
      </c>
      <c r="H95">
        <v>241</v>
      </c>
      <c r="I95">
        <v>240</v>
      </c>
      <c r="J95">
        <v>248</v>
      </c>
      <c r="K95">
        <v>227</v>
      </c>
      <c r="L95">
        <f>SUM(B95:K95)</f>
        <v>2195</v>
      </c>
    </row>
    <row r="96" spans="1:13" x14ac:dyDescent="0.35">
      <c r="A96" s="2" t="s">
        <v>8</v>
      </c>
      <c r="B96">
        <f>B94/B93</f>
        <v>6.9295267133254795E-3</v>
      </c>
      <c r="C96">
        <f t="shared" ref="C96:L96" si="28">C94/C93</f>
        <v>6.1038881767686015E-3</v>
      </c>
      <c r="D96">
        <f t="shared" si="28"/>
        <v>5.9119125036949452E-3</v>
      </c>
      <c r="E96">
        <f t="shared" si="28"/>
        <v>5.714938850154303E-3</v>
      </c>
      <c r="F96">
        <f t="shared" si="28"/>
        <v>5.6895766954938552E-3</v>
      </c>
      <c r="G96">
        <f t="shared" si="28"/>
        <v>5.1213766260370785E-3</v>
      </c>
      <c r="H96">
        <f t="shared" si="28"/>
        <v>5.0231062889290736E-3</v>
      </c>
      <c r="I96">
        <f t="shared" si="28"/>
        <v>4.8666536889234958E-3</v>
      </c>
      <c r="J96">
        <f t="shared" si="28"/>
        <v>4.8430840759395586E-3</v>
      </c>
      <c r="K96">
        <f t="shared" si="28"/>
        <v>1.3333333333333334E-2</v>
      </c>
      <c r="L96">
        <f t="shared" si="28"/>
        <v>5.8502454177952763E-3</v>
      </c>
    </row>
    <row r="97" spans="1:13" x14ac:dyDescent="0.35">
      <c r="A97" s="2" t="s">
        <v>9</v>
      </c>
      <c r="B97">
        <f>B95/B93</f>
        <v>1.2750329152518882E-2</v>
      </c>
      <c r="C97">
        <f t="shared" ref="C97:L97" si="29">C95/C93</f>
        <v>1.1536348654092657E-2</v>
      </c>
      <c r="D97">
        <f t="shared" si="29"/>
        <v>1.182382500738989E-2</v>
      </c>
      <c r="E97">
        <f t="shared" si="29"/>
        <v>1.0972682592296262E-2</v>
      </c>
      <c r="F97">
        <f t="shared" si="29"/>
        <v>1.3086026399635867E-2</v>
      </c>
      <c r="G97">
        <f t="shared" si="29"/>
        <v>1.2496158967530473E-2</v>
      </c>
      <c r="H97">
        <f t="shared" si="29"/>
        <v>1.2105686156319068E-2</v>
      </c>
      <c r="I97">
        <f t="shared" si="29"/>
        <v>1.167996885341639E-2</v>
      </c>
      <c r="J97">
        <f t="shared" si="29"/>
        <v>1.2010848508330105E-2</v>
      </c>
      <c r="K97">
        <f t="shared" si="29"/>
        <v>3.0266666666666667E-2</v>
      </c>
      <c r="L97">
        <f t="shared" si="29"/>
        <v>1.2841288692060632E-2</v>
      </c>
    </row>
    <row r="98" spans="1:13" x14ac:dyDescent="0.35">
      <c r="L98" s="2">
        <f>AVERAGE(B96:K96)</f>
        <v>6.3537396952599717E-3</v>
      </c>
      <c r="M98" s="2">
        <f>_xlfn.STDEV.S(B96:K96)</f>
        <v>2.5371874911695735E-3</v>
      </c>
    </row>
    <row r="99" spans="1:13" x14ac:dyDescent="0.35">
      <c r="L99" s="2">
        <f>AVERAGE(B97:K97)</f>
        <v>1.3872854095819625E-2</v>
      </c>
      <c r="M99" s="2">
        <f>_xlfn.STDEV.S(B97:K97)</f>
        <v>5.792706197461907E-3</v>
      </c>
    </row>
    <row r="101" spans="1:13" x14ac:dyDescent="0.35">
      <c r="A101" s="2" t="s">
        <v>13</v>
      </c>
      <c r="B101" t="s">
        <v>14</v>
      </c>
    </row>
    <row r="102" spans="1:13" x14ac:dyDescent="0.35">
      <c r="A102" s="5" t="s">
        <v>119</v>
      </c>
    </row>
    <row r="103" spans="1:13" x14ac:dyDescent="0.35">
      <c r="A103" t="s">
        <v>16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</row>
    <row r="104" spans="1:13" x14ac:dyDescent="0.35">
      <c r="A104" t="s">
        <v>17</v>
      </c>
      <c r="B104">
        <v>11603</v>
      </c>
      <c r="C104">
        <v>12256</v>
      </c>
      <c r="D104">
        <v>13498</v>
      </c>
      <c r="E104">
        <v>13725</v>
      </c>
      <c r="F104">
        <v>14028</v>
      </c>
      <c r="G104">
        <v>14268</v>
      </c>
      <c r="H104">
        <v>14554</v>
      </c>
      <c r="I104">
        <v>14892</v>
      </c>
      <c r="J104">
        <v>16228</v>
      </c>
      <c r="K104">
        <v>16343</v>
      </c>
      <c r="L104">
        <f>SUM(B104:K104)</f>
        <v>141395</v>
      </c>
    </row>
    <row r="105" spans="1:13" x14ac:dyDescent="0.35">
      <c r="A105" t="s">
        <v>18</v>
      </c>
      <c r="L105">
        <f>SUM(B105:K105)</f>
        <v>0</v>
      </c>
    </row>
    <row r="106" spans="1:13" x14ac:dyDescent="0.35">
      <c r="A106" t="s">
        <v>19</v>
      </c>
      <c r="B106">
        <v>100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f>SUM(B106:K106)</f>
        <v>1000</v>
      </c>
    </row>
    <row r="107" spans="1:13" x14ac:dyDescent="0.35">
      <c r="A107" s="2" t="s">
        <v>8</v>
      </c>
      <c r="B107">
        <f>B105/B104</f>
        <v>0</v>
      </c>
      <c r="C107">
        <f t="shared" ref="C107:L107" si="30">C105/C104</f>
        <v>0</v>
      </c>
      <c r="D107">
        <f t="shared" si="30"/>
        <v>0</v>
      </c>
      <c r="E107">
        <f t="shared" si="30"/>
        <v>0</v>
      </c>
      <c r="F107">
        <f t="shared" si="30"/>
        <v>0</v>
      </c>
      <c r="G107">
        <f t="shared" si="30"/>
        <v>0</v>
      </c>
      <c r="H107">
        <f t="shared" si="30"/>
        <v>0</v>
      </c>
      <c r="I107">
        <f t="shared" si="30"/>
        <v>0</v>
      </c>
      <c r="J107">
        <f t="shared" si="30"/>
        <v>0</v>
      </c>
      <c r="K107">
        <f t="shared" si="30"/>
        <v>0</v>
      </c>
      <c r="L107">
        <f t="shared" si="30"/>
        <v>0</v>
      </c>
    </row>
    <row r="108" spans="1:13" x14ac:dyDescent="0.35">
      <c r="A108" s="2" t="s">
        <v>9</v>
      </c>
      <c r="B108">
        <f>B106/B104</f>
        <v>8.6184607429113155E-3</v>
      </c>
      <c r="C108">
        <f t="shared" ref="C108:L108" si="31">C106/C104</f>
        <v>8.1592689295039173E-3</v>
      </c>
      <c r="D108">
        <f t="shared" si="31"/>
        <v>7.4085049636983258E-3</v>
      </c>
      <c r="E108">
        <f t="shared" si="31"/>
        <v>7.2859744990892532E-3</v>
      </c>
      <c r="F108">
        <f t="shared" si="31"/>
        <v>7.1285999429712005E-3</v>
      </c>
      <c r="G108">
        <f t="shared" si="31"/>
        <v>7.0086907765629378E-3</v>
      </c>
      <c r="H108">
        <f t="shared" si="31"/>
        <v>6.8709633090559301E-3</v>
      </c>
      <c r="I108">
        <f t="shared" si="31"/>
        <v>6.7150147730325009E-3</v>
      </c>
      <c r="J108">
        <f t="shared" si="31"/>
        <v>6.1621888094651224E-3</v>
      </c>
      <c r="K108">
        <f t="shared" si="31"/>
        <v>6.1188276326255894E-3</v>
      </c>
      <c r="L108">
        <f t="shared" si="31"/>
        <v>7.0723858693730332E-3</v>
      </c>
    </row>
    <row r="109" spans="1:13" x14ac:dyDescent="0.35">
      <c r="L109" s="2">
        <f>AVERAGE(B107:K107)</f>
        <v>0</v>
      </c>
      <c r="M109" s="2">
        <f>_xlfn.STDEV.S(B107:K107)</f>
        <v>0</v>
      </c>
    </row>
    <row r="110" spans="1:13" x14ac:dyDescent="0.35">
      <c r="L110" s="2">
        <f>AVERAGE(B108:K108)</f>
        <v>7.1476494378916082E-3</v>
      </c>
      <c r="M110" s="2">
        <f>_xlfn.STDEV.S(B108:K108)</f>
        <v>7.8788370798652137E-4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61"/>
  <sheetViews>
    <sheetView workbookViewId="0">
      <selection activeCell="AK54" sqref="AK54"/>
    </sheetView>
  </sheetViews>
  <sheetFormatPr defaultColWidth="9" defaultRowHeight="14.15" x14ac:dyDescent="0.35"/>
  <cols>
    <col min="20" max="21" width="11.5"/>
  </cols>
  <sheetData>
    <row r="1" spans="1:26" x14ac:dyDescent="0.35">
      <c r="A1" s="2" t="s">
        <v>13</v>
      </c>
      <c r="B1" t="s">
        <v>14</v>
      </c>
      <c r="O1" s="2" t="s">
        <v>13</v>
      </c>
      <c r="P1" t="s">
        <v>14</v>
      </c>
    </row>
    <row r="2" spans="1:26" x14ac:dyDescent="0.35">
      <c r="A2" s="2" t="s">
        <v>54</v>
      </c>
      <c r="B2">
        <v>348</v>
      </c>
      <c r="O2" s="5">
        <v>230</v>
      </c>
    </row>
    <row r="3" spans="1:26" x14ac:dyDescent="0.35">
      <c r="A3" t="s">
        <v>16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O3" t="s">
        <v>16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</row>
    <row r="4" spans="1:26" x14ac:dyDescent="0.35">
      <c r="A4" t="s">
        <v>17</v>
      </c>
      <c r="B4">
        <v>166</v>
      </c>
      <c r="C4">
        <v>168</v>
      </c>
      <c r="D4">
        <v>177</v>
      </c>
      <c r="E4">
        <v>182</v>
      </c>
      <c r="F4">
        <v>186</v>
      </c>
      <c r="G4">
        <v>192</v>
      </c>
      <c r="H4">
        <v>195</v>
      </c>
      <c r="I4">
        <v>200</v>
      </c>
      <c r="J4">
        <v>209</v>
      </c>
      <c r="K4">
        <v>217</v>
      </c>
      <c r="L4">
        <f>SUM(B4:K4)</f>
        <v>1892</v>
      </c>
      <c r="O4" t="s">
        <v>17</v>
      </c>
      <c r="P4">
        <v>332</v>
      </c>
      <c r="Q4">
        <v>361</v>
      </c>
      <c r="R4">
        <v>358</v>
      </c>
      <c r="S4">
        <v>364</v>
      </c>
      <c r="T4">
        <v>372</v>
      </c>
      <c r="U4">
        <v>366</v>
      </c>
      <c r="V4">
        <v>392</v>
      </c>
      <c r="W4">
        <v>418</v>
      </c>
      <c r="X4">
        <v>427</v>
      </c>
      <c r="Y4">
        <v>432</v>
      </c>
      <c r="Z4">
        <f>SUM(P4:Y4)</f>
        <v>3822</v>
      </c>
    </row>
    <row r="5" spans="1:26" x14ac:dyDescent="0.35">
      <c r="A5" t="s">
        <v>18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f>SUM(B5:K5)</f>
        <v>1000</v>
      </c>
      <c r="O5" t="s">
        <v>18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f>SUM(P5:Y5)</f>
        <v>1000</v>
      </c>
    </row>
    <row r="6" spans="1:26" x14ac:dyDescent="0.35">
      <c r="A6" t="s">
        <v>19</v>
      </c>
      <c r="B6">
        <v>129</v>
      </c>
      <c r="C6">
        <v>131</v>
      </c>
      <c r="D6">
        <v>126</v>
      </c>
      <c r="E6">
        <v>140</v>
      </c>
      <c r="F6">
        <v>128</v>
      </c>
      <c r="G6">
        <v>138</v>
      </c>
      <c r="H6">
        <v>146</v>
      </c>
      <c r="I6">
        <v>145</v>
      </c>
      <c r="J6">
        <v>137</v>
      </c>
      <c r="K6">
        <v>148</v>
      </c>
      <c r="L6">
        <f>SUM(B6:K6)</f>
        <v>1368</v>
      </c>
      <c r="O6" t="s">
        <v>19</v>
      </c>
      <c r="P6">
        <v>125</v>
      </c>
      <c r="Q6">
        <v>126</v>
      </c>
      <c r="R6">
        <v>128</v>
      </c>
      <c r="S6">
        <v>146</v>
      </c>
      <c r="T6">
        <v>134</v>
      </c>
      <c r="U6">
        <v>138</v>
      </c>
      <c r="V6">
        <v>125</v>
      </c>
      <c r="W6">
        <v>140</v>
      </c>
      <c r="X6">
        <v>134</v>
      </c>
      <c r="Y6">
        <v>138</v>
      </c>
      <c r="Z6">
        <f>SUM(P6:Y6)</f>
        <v>1334</v>
      </c>
    </row>
    <row r="7" spans="1:26" x14ac:dyDescent="0.35">
      <c r="A7" s="2" t="s">
        <v>8</v>
      </c>
      <c r="B7">
        <f>B5/B4</f>
        <v>0.60240963855421692</v>
      </c>
      <c r="C7">
        <f t="shared" ref="C7:L7" si="0">C5/C4</f>
        <v>0.59523809523809523</v>
      </c>
      <c r="D7">
        <f t="shared" si="0"/>
        <v>0.56497175141242939</v>
      </c>
      <c r="E7">
        <f t="shared" si="0"/>
        <v>0.5494505494505495</v>
      </c>
      <c r="F7">
        <f t="shared" si="0"/>
        <v>0.5376344086021505</v>
      </c>
      <c r="G7">
        <f t="shared" si="0"/>
        <v>0.52083333333333337</v>
      </c>
      <c r="H7">
        <f t="shared" si="0"/>
        <v>0.51282051282051277</v>
      </c>
      <c r="I7">
        <f t="shared" si="0"/>
        <v>0.5</v>
      </c>
      <c r="J7">
        <f t="shared" si="0"/>
        <v>0.4784688995215311</v>
      </c>
      <c r="K7">
        <f t="shared" si="0"/>
        <v>0.46082949308755761</v>
      </c>
      <c r="L7">
        <f t="shared" si="0"/>
        <v>0.52854122621564481</v>
      </c>
      <c r="O7" s="2" t="s">
        <v>8</v>
      </c>
      <c r="P7">
        <f>P5/P4</f>
        <v>0.30120481927710846</v>
      </c>
      <c r="Q7">
        <f t="shared" ref="Q7:Z7" si="1">Q5/Q4</f>
        <v>0.2770083102493075</v>
      </c>
      <c r="R7">
        <f t="shared" si="1"/>
        <v>0.27932960893854747</v>
      </c>
      <c r="S7">
        <f t="shared" si="1"/>
        <v>0.27472527472527475</v>
      </c>
      <c r="T7">
        <f t="shared" si="1"/>
        <v>0.26881720430107525</v>
      </c>
      <c r="U7">
        <f t="shared" si="1"/>
        <v>0.27322404371584702</v>
      </c>
      <c r="V7">
        <f t="shared" si="1"/>
        <v>0.25510204081632654</v>
      </c>
      <c r="W7">
        <f t="shared" si="1"/>
        <v>0.23923444976076555</v>
      </c>
      <c r="X7">
        <f t="shared" si="1"/>
        <v>0.23419203747072601</v>
      </c>
      <c r="Y7">
        <f t="shared" si="1"/>
        <v>0.23148148148148148</v>
      </c>
      <c r="Z7">
        <f t="shared" si="1"/>
        <v>0.2616431187859759</v>
      </c>
    </row>
    <row r="8" spans="1:26" x14ac:dyDescent="0.35">
      <c r="A8" s="2" t="s">
        <v>9</v>
      </c>
      <c r="B8">
        <f>B6/B4</f>
        <v>0.77710843373493976</v>
      </c>
      <c r="C8">
        <f t="shared" ref="C8:L8" si="2">C6/C4</f>
        <v>0.77976190476190477</v>
      </c>
      <c r="D8">
        <f t="shared" si="2"/>
        <v>0.71186440677966101</v>
      </c>
      <c r="E8">
        <f t="shared" si="2"/>
        <v>0.76923076923076927</v>
      </c>
      <c r="F8">
        <f t="shared" si="2"/>
        <v>0.68817204301075274</v>
      </c>
      <c r="G8">
        <f t="shared" si="2"/>
        <v>0.71875</v>
      </c>
      <c r="H8">
        <f t="shared" si="2"/>
        <v>0.74871794871794872</v>
      </c>
      <c r="I8">
        <f t="shared" si="2"/>
        <v>0.72499999999999998</v>
      </c>
      <c r="J8">
        <f t="shared" si="2"/>
        <v>0.65550239234449759</v>
      </c>
      <c r="K8">
        <f t="shared" si="2"/>
        <v>0.6820276497695853</v>
      </c>
      <c r="L8">
        <f t="shared" si="2"/>
        <v>0.72304439746300209</v>
      </c>
      <c r="O8" s="2" t="s">
        <v>9</v>
      </c>
      <c r="P8">
        <f>P6/P4</f>
        <v>0.37650602409638556</v>
      </c>
      <c r="Q8">
        <f t="shared" ref="Q8:Z8" si="3">Q6/Q4</f>
        <v>0.34903047091412742</v>
      </c>
      <c r="R8">
        <f t="shared" si="3"/>
        <v>0.35754189944134079</v>
      </c>
      <c r="S8">
        <f t="shared" si="3"/>
        <v>0.40109890109890112</v>
      </c>
      <c r="T8">
        <f t="shared" si="3"/>
        <v>0.36021505376344087</v>
      </c>
      <c r="U8">
        <f t="shared" si="3"/>
        <v>0.37704918032786883</v>
      </c>
      <c r="V8">
        <f t="shared" si="3"/>
        <v>0.31887755102040816</v>
      </c>
      <c r="W8">
        <f t="shared" si="3"/>
        <v>0.3349282296650718</v>
      </c>
      <c r="X8">
        <f t="shared" si="3"/>
        <v>0.31381733021077285</v>
      </c>
      <c r="Y8">
        <f t="shared" si="3"/>
        <v>0.31944444444444442</v>
      </c>
      <c r="Z8">
        <f t="shared" si="3"/>
        <v>0.34903192046049186</v>
      </c>
    </row>
    <row r="9" spans="1:26" x14ac:dyDescent="0.35">
      <c r="L9" s="2">
        <f>AVERAGE(B7:K7)</f>
        <v>0.53226566820203769</v>
      </c>
      <c r="M9" s="2">
        <f>_xlfn.STDEV.S(B7:K7)</f>
        <v>4.6935700304766514E-2</v>
      </c>
      <c r="W9" s="2" t="s">
        <v>37</v>
      </c>
      <c r="X9" s="2">
        <f>AVERAGE(P7:Y7)</f>
        <v>0.26343192707364593</v>
      </c>
      <c r="Y9" s="2">
        <f>_xlfn.STDEV.S(P7:Y7)</f>
        <v>2.2722918791025216E-2</v>
      </c>
      <c r="Z9" s="2" t="s">
        <v>38</v>
      </c>
    </row>
    <row r="10" spans="1:26" x14ac:dyDescent="0.35">
      <c r="L10" s="2">
        <f>AVERAGE(B8:K8)</f>
        <v>0.72561355483500589</v>
      </c>
      <c r="M10" s="2">
        <f>_xlfn.STDEV.S(B8:K8)</f>
        <v>4.2783353073172166E-2</v>
      </c>
      <c r="X10" s="2">
        <f>AVERAGE(P8:Y8)</f>
        <v>0.35085090849827621</v>
      </c>
      <c r="Y10" s="2">
        <f>_xlfn.STDEV.S(P8:Y8)</f>
        <v>2.9133495285059544E-2</v>
      </c>
    </row>
    <row r="12" spans="1:26" x14ac:dyDescent="0.35">
      <c r="A12" s="2" t="s">
        <v>13</v>
      </c>
      <c r="B12" t="s">
        <v>14</v>
      </c>
      <c r="O12" s="2" t="s">
        <v>13</v>
      </c>
      <c r="P12" t="s">
        <v>14</v>
      </c>
    </row>
    <row r="13" spans="1:26" x14ac:dyDescent="0.35">
      <c r="A13" s="2" t="s">
        <v>55</v>
      </c>
      <c r="B13">
        <v>559</v>
      </c>
      <c r="O13" s="5">
        <v>250</v>
      </c>
    </row>
    <row r="14" spans="1:26" x14ac:dyDescent="0.35">
      <c r="A14" t="s">
        <v>16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O14" t="s">
        <v>16</v>
      </c>
      <c r="P14">
        <v>1</v>
      </c>
      <c r="Q14">
        <v>2</v>
      </c>
      <c r="R14">
        <v>3</v>
      </c>
      <c r="S14">
        <v>4</v>
      </c>
      <c r="T14">
        <v>5</v>
      </c>
      <c r="U14">
        <v>6</v>
      </c>
      <c r="V14">
        <v>7</v>
      </c>
      <c r="W14">
        <v>8</v>
      </c>
      <c r="X14">
        <v>9</v>
      </c>
      <c r="Y14">
        <v>10</v>
      </c>
    </row>
    <row r="15" spans="1:26" x14ac:dyDescent="0.35">
      <c r="A15" t="s">
        <v>17</v>
      </c>
      <c r="B15">
        <v>299</v>
      </c>
      <c r="C15">
        <v>298</v>
      </c>
      <c r="D15">
        <v>322</v>
      </c>
      <c r="E15">
        <v>324</v>
      </c>
      <c r="F15">
        <v>324</v>
      </c>
      <c r="G15">
        <v>334</v>
      </c>
      <c r="H15">
        <v>339</v>
      </c>
      <c r="I15">
        <v>344</v>
      </c>
      <c r="J15">
        <v>346</v>
      </c>
      <c r="K15">
        <v>351</v>
      </c>
      <c r="L15">
        <f>SUM(B15:K15)</f>
        <v>3281</v>
      </c>
      <c r="O15" t="s">
        <v>17</v>
      </c>
      <c r="P15">
        <v>782</v>
      </c>
      <c r="Q15">
        <v>789</v>
      </c>
      <c r="R15">
        <v>793</v>
      </c>
      <c r="S15">
        <v>856</v>
      </c>
      <c r="T15">
        <v>815</v>
      </c>
      <c r="U15">
        <v>817</v>
      </c>
      <c r="V15">
        <v>915</v>
      </c>
      <c r="W15">
        <v>1000</v>
      </c>
      <c r="X15">
        <v>1011</v>
      </c>
      <c r="Y15">
        <v>1031</v>
      </c>
      <c r="Z15">
        <f>SUM(P15:Y15)</f>
        <v>8809</v>
      </c>
    </row>
    <row r="16" spans="1:26" x14ac:dyDescent="0.35">
      <c r="A16" t="s">
        <v>18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f>SUM(B16:K16)</f>
        <v>1000</v>
      </c>
      <c r="O16" t="s">
        <v>18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f>SUM(P16:Y16)</f>
        <v>1000</v>
      </c>
    </row>
    <row r="17" spans="1:26" x14ac:dyDescent="0.35">
      <c r="A17" t="s">
        <v>19</v>
      </c>
      <c r="B17">
        <v>150</v>
      </c>
      <c r="C17">
        <v>143</v>
      </c>
      <c r="D17">
        <v>154</v>
      </c>
      <c r="E17">
        <v>158</v>
      </c>
      <c r="F17">
        <v>162</v>
      </c>
      <c r="G17">
        <v>161</v>
      </c>
      <c r="H17">
        <v>146</v>
      </c>
      <c r="I17">
        <v>152</v>
      </c>
      <c r="J17">
        <v>163</v>
      </c>
      <c r="K17">
        <v>163</v>
      </c>
      <c r="L17">
        <f>SUM(B17:K17)</f>
        <v>1552</v>
      </c>
      <c r="O17" t="s">
        <v>19</v>
      </c>
      <c r="P17">
        <v>152</v>
      </c>
      <c r="Q17">
        <v>136</v>
      </c>
      <c r="R17">
        <v>148</v>
      </c>
      <c r="S17">
        <v>158</v>
      </c>
      <c r="T17">
        <v>152</v>
      </c>
      <c r="U17">
        <v>143</v>
      </c>
      <c r="V17">
        <v>149</v>
      </c>
      <c r="W17">
        <v>189</v>
      </c>
      <c r="X17">
        <v>162</v>
      </c>
      <c r="Y17">
        <v>146</v>
      </c>
      <c r="Z17">
        <f>SUM(P17:Y17)</f>
        <v>1535</v>
      </c>
    </row>
    <row r="18" spans="1:26" x14ac:dyDescent="0.35">
      <c r="A18" s="2" t="s">
        <v>8</v>
      </c>
      <c r="B18">
        <f>B16/B15</f>
        <v>0.33444816053511706</v>
      </c>
      <c r="C18">
        <f t="shared" ref="C18:L18" si="4">C16/C15</f>
        <v>0.33557046979865773</v>
      </c>
      <c r="D18">
        <f t="shared" si="4"/>
        <v>0.3105590062111801</v>
      </c>
      <c r="E18">
        <f t="shared" si="4"/>
        <v>0.30864197530864196</v>
      </c>
      <c r="F18">
        <f t="shared" si="4"/>
        <v>0.30864197530864196</v>
      </c>
      <c r="G18">
        <f t="shared" si="4"/>
        <v>0.29940119760479039</v>
      </c>
      <c r="H18">
        <f t="shared" si="4"/>
        <v>0.29498525073746312</v>
      </c>
      <c r="I18">
        <f t="shared" si="4"/>
        <v>0.29069767441860467</v>
      </c>
      <c r="J18">
        <f t="shared" si="4"/>
        <v>0.28901734104046245</v>
      </c>
      <c r="K18">
        <f t="shared" si="4"/>
        <v>0.28490028490028491</v>
      </c>
      <c r="L18">
        <f t="shared" si="4"/>
        <v>0.30478512648582751</v>
      </c>
      <c r="O18" s="2" t="s">
        <v>8</v>
      </c>
      <c r="P18">
        <f>P16/P15</f>
        <v>0.12787723785166241</v>
      </c>
      <c r="Q18">
        <f t="shared" ref="Q18:Z18" si="5">Q16/Q15</f>
        <v>0.1267427122940431</v>
      </c>
      <c r="R18">
        <f t="shared" si="5"/>
        <v>0.12610340479192939</v>
      </c>
      <c r="S18">
        <f t="shared" si="5"/>
        <v>0.11682242990654206</v>
      </c>
      <c r="T18">
        <f t="shared" si="5"/>
        <v>0.12269938650306748</v>
      </c>
      <c r="U18">
        <f t="shared" si="5"/>
        <v>0.12239902080783353</v>
      </c>
      <c r="V18">
        <f t="shared" si="5"/>
        <v>0.10928961748633879</v>
      </c>
      <c r="W18">
        <f t="shared" si="5"/>
        <v>0.1</v>
      </c>
      <c r="X18">
        <f t="shared" si="5"/>
        <v>9.8911968348170135E-2</v>
      </c>
      <c r="Y18">
        <f t="shared" si="5"/>
        <v>9.6993210475266725E-2</v>
      </c>
      <c r="Z18">
        <f t="shared" si="5"/>
        <v>0.11352026336701102</v>
      </c>
    </row>
    <row r="19" spans="1:26" x14ac:dyDescent="0.35">
      <c r="A19" s="2" t="s">
        <v>9</v>
      </c>
      <c r="B19">
        <f>B17/B15</f>
        <v>0.50167224080267558</v>
      </c>
      <c r="C19">
        <f t="shared" ref="C19:L19" si="6">C17/C15</f>
        <v>0.47986577181208051</v>
      </c>
      <c r="D19">
        <f t="shared" si="6"/>
        <v>0.47826086956521741</v>
      </c>
      <c r="E19">
        <f t="shared" si="6"/>
        <v>0.48765432098765432</v>
      </c>
      <c r="F19">
        <f t="shared" si="6"/>
        <v>0.5</v>
      </c>
      <c r="G19">
        <f t="shared" si="6"/>
        <v>0.4820359281437126</v>
      </c>
      <c r="H19">
        <f t="shared" si="6"/>
        <v>0.43067846607669619</v>
      </c>
      <c r="I19">
        <f t="shared" si="6"/>
        <v>0.44186046511627908</v>
      </c>
      <c r="J19">
        <f t="shared" si="6"/>
        <v>0.47109826589595377</v>
      </c>
      <c r="K19">
        <f t="shared" si="6"/>
        <v>0.46438746438746437</v>
      </c>
      <c r="L19">
        <f t="shared" si="6"/>
        <v>0.47302651630600429</v>
      </c>
      <c r="O19" s="2" t="s">
        <v>9</v>
      </c>
      <c r="P19">
        <f>P17/P15</f>
        <v>0.19437340153452684</v>
      </c>
      <c r="Q19">
        <f t="shared" ref="Q19:Z19" si="7">Q17/Q15</f>
        <v>0.17237008871989862</v>
      </c>
      <c r="R19">
        <f t="shared" si="7"/>
        <v>0.18663303909205547</v>
      </c>
      <c r="S19">
        <f t="shared" si="7"/>
        <v>0.18457943925233644</v>
      </c>
      <c r="T19">
        <f t="shared" si="7"/>
        <v>0.18650306748466258</v>
      </c>
      <c r="U19">
        <f t="shared" si="7"/>
        <v>0.17503059975520197</v>
      </c>
      <c r="V19">
        <f t="shared" si="7"/>
        <v>0.1628415300546448</v>
      </c>
      <c r="W19">
        <f t="shared" si="7"/>
        <v>0.189</v>
      </c>
      <c r="X19">
        <f t="shared" si="7"/>
        <v>0.16023738872403562</v>
      </c>
      <c r="Y19">
        <f t="shared" si="7"/>
        <v>0.14161008729388944</v>
      </c>
      <c r="Z19">
        <f t="shared" si="7"/>
        <v>0.17425360426836189</v>
      </c>
    </row>
    <row r="20" spans="1:26" x14ac:dyDescent="0.35">
      <c r="L20" s="2">
        <f>AVERAGE(B18:K18)</f>
        <v>0.30568633358638447</v>
      </c>
      <c r="M20" s="2">
        <f>_xlfn.STDEV.S(B18:K18)</f>
        <v>1.7795473849153191E-2</v>
      </c>
      <c r="W20" s="2" t="s">
        <v>37</v>
      </c>
      <c r="X20" s="2">
        <f>AVERAGE(P18:Y18)</f>
        <v>0.11478389884648535</v>
      </c>
      <c r="Y20" s="2">
        <f>_xlfn.STDEV.S(P18:Y18)</f>
        <v>1.2403217143907111E-2</v>
      </c>
      <c r="Z20" s="2" t="s">
        <v>38</v>
      </c>
    </row>
    <row r="21" spans="1:26" x14ac:dyDescent="0.35">
      <c r="L21" s="2">
        <f>AVERAGE(B19:K19)</f>
        <v>0.47375137927877342</v>
      </c>
      <c r="M21" s="2">
        <f>_xlfn.STDEV.S(B19:K19)</f>
        <v>2.298608179191574E-2</v>
      </c>
      <c r="X21" s="2">
        <f>AVERAGE(P19:Y19)</f>
        <v>0.17531786419112519</v>
      </c>
      <c r="Y21" s="2">
        <f>_xlfn.STDEV.S(P19:Y19)</f>
        <v>1.6388677834090388E-2</v>
      </c>
    </row>
    <row r="23" spans="1:26" x14ac:dyDescent="0.35">
      <c r="A23" s="2" t="s">
        <v>13</v>
      </c>
      <c r="B23" t="s">
        <v>14</v>
      </c>
      <c r="O23" s="2" t="s">
        <v>13</v>
      </c>
      <c r="P23" t="s">
        <v>14</v>
      </c>
    </row>
    <row r="24" spans="1:26" x14ac:dyDescent="0.35">
      <c r="A24" s="2" t="s">
        <v>56</v>
      </c>
      <c r="B24">
        <v>907</v>
      </c>
      <c r="O24" s="5">
        <v>270</v>
      </c>
    </row>
    <row r="25" spans="1:26" x14ac:dyDescent="0.35">
      <c r="A25" t="s">
        <v>16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O25" t="s">
        <v>16</v>
      </c>
      <c r="P25">
        <v>1</v>
      </c>
      <c r="Q25">
        <v>2</v>
      </c>
      <c r="R25">
        <v>3</v>
      </c>
      <c r="S25">
        <v>4</v>
      </c>
      <c r="T25">
        <v>5</v>
      </c>
      <c r="U25">
        <v>6</v>
      </c>
      <c r="V25">
        <v>7</v>
      </c>
      <c r="W25">
        <v>8</v>
      </c>
      <c r="X25">
        <v>9</v>
      </c>
      <c r="Y25">
        <v>10</v>
      </c>
    </row>
    <row r="26" spans="1:26" x14ac:dyDescent="0.35">
      <c r="A26" t="s">
        <v>17</v>
      </c>
      <c r="B26">
        <v>597</v>
      </c>
      <c r="C26">
        <v>611</v>
      </c>
      <c r="D26">
        <v>622</v>
      </c>
      <c r="E26">
        <v>629</v>
      </c>
      <c r="F26">
        <v>629</v>
      </c>
      <c r="G26">
        <v>673</v>
      </c>
      <c r="H26">
        <v>750</v>
      </c>
      <c r="I26">
        <v>758</v>
      </c>
      <c r="J26">
        <v>802</v>
      </c>
      <c r="K26">
        <v>805</v>
      </c>
      <c r="L26">
        <f>SUM(B26:K26)</f>
        <v>6876</v>
      </c>
      <c r="O26" t="s">
        <v>17</v>
      </c>
      <c r="P26">
        <v>2300</v>
      </c>
      <c r="Q26">
        <v>2363</v>
      </c>
      <c r="R26">
        <v>2415</v>
      </c>
      <c r="S26">
        <v>2382</v>
      </c>
      <c r="T26">
        <v>2454</v>
      </c>
      <c r="U26">
        <v>2521</v>
      </c>
      <c r="V26">
        <v>2680</v>
      </c>
      <c r="W26">
        <v>2705</v>
      </c>
      <c r="X26">
        <v>2880</v>
      </c>
      <c r="Y26">
        <v>2998</v>
      </c>
      <c r="Z26">
        <f>SUM(P26:Y26)</f>
        <v>25698</v>
      </c>
    </row>
    <row r="27" spans="1:26" x14ac:dyDescent="0.35">
      <c r="A27" t="s">
        <v>18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f>SUM(B27:K27)</f>
        <v>1000</v>
      </c>
      <c r="O27" t="s">
        <v>18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f>SUM(P27:Y27)</f>
        <v>1000</v>
      </c>
    </row>
    <row r="28" spans="1:26" x14ac:dyDescent="0.35">
      <c r="A28" t="s">
        <v>19</v>
      </c>
      <c r="B28">
        <v>174</v>
      </c>
      <c r="C28">
        <v>180</v>
      </c>
      <c r="D28">
        <v>152</v>
      </c>
      <c r="E28">
        <v>175</v>
      </c>
      <c r="F28">
        <v>171</v>
      </c>
      <c r="G28">
        <v>196</v>
      </c>
      <c r="H28">
        <v>198</v>
      </c>
      <c r="I28">
        <v>189</v>
      </c>
      <c r="J28">
        <v>192</v>
      </c>
      <c r="K28">
        <v>180</v>
      </c>
      <c r="L28">
        <f>SUM(B28:K28)</f>
        <v>1807</v>
      </c>
      <c r="O28" t="s">
        <v>19</v>
      </c>
      <c r="P28">
        <v>170</v>
      </c>
      <c r="Q28">
        <v>160</v>
      </c>
      <c r="R28">
        <v>184</v>
      </c>
      <c r="S28">
        <v>158</v>
      </c>
      <c r="T28">
        <v>168</v>
      </c>
      <c r="U28">
        <v>183</v>
      </c>
      <c r="V28">
        <v>170</v>
      </c>
      <c r="W28">
        <v>194</v>
      </c>
      <c r="X28">
        <v>184</v>
      </c>
      <c r="Y28">
        <v>199</v>
      </c>
      <c r="Z28">
        <f>SUM(P28:Y28)</f>
        <v>1770</v>
      </c>
    </row>
    <row r="29" spans="1:26" x14ac:dyDescent="0.35">
      <c r="A29" s="2" t="s">
        <v>8</v>
      </c>
      <c r="B29">
        <f>B27/B26</f>
        <v>0.16750418760469013</v>
      </c>
      <c r="C29">
        <f t="shared" ref="C29:L29" si="8">C27/C26</f>
        <v>0.16366612111292964</v>
      </c>
      <c r="D29">
        <f t="shared" si="8"/>
        <v>0.16077170418006431</v>
      </c>
      <c r="E29">
        <f t="shared" si="8"/>
        <v>0.1589825119236884</v>
      </c>
      <c r="F29">
        <f t="shared" si="8"/>
        <v>0.1589825119236884</v>
      </c>
      <c r="G29">
        <f t="shared" si="8"/>
        <v>0.14858841010401189</v>
      </c>
      <c r="H29">
        <f t="shared" si="8"/>
        <v>0.13333333333333333</v>
      </c>
      <c r="I29">
        <f t="shared" si="8"/>
        <v>0.13192612137203166</v>
      </c>
      <c r="J29">
        <f t="shared" si="8"/>
        <v>0.12468827930174564</v>
      </c>
      <c r="K29">
        <f t="shared" si="8"/>
        <v>0.12422360248447205</v>
      </c>
      <c r="L29">
        <f t="shared" si="8"/>
        <v>0.14543339150668994</v>
      </c>
      <c r="O29" s="2" t="s">
        <v>8</v>
      </c>
      <c r="P29">
        <f>P27/P26</f>
        <v>4.3478260869565216E-2</v>
      </c>
      <c r="Q29">
        <f t="shared" ref="Q29:Z29" si="9">Q27/Q26</f>
        <v>4.2319085907744393E-2</v>
      </c>
      <c r="R29">
        <f t="shared" si="9"/>
        <v>4.1407867494824016E-2</v>
      </c>
      <c r="S29">
        <f t="shared" si="9"/>
        <v>4.1981528127623846E-2</v>
      </c>
      <c r="T29">
        <f t="shared" si="9"/>
        <v>4.0749796251018745E-2</v>
      </c>
      <c r="U29">
        <f t="shared" si="9"/>
        <v>3.9666798889329634E-2</v>
      </c>
      <c r="V29">
        <f t="shared" si="9"/>
        <v>3.7313432835820892E-2</v>
      </c>
      <c r="W29">
        <f t="shared" si="9"/>
        <v>3.6968576709796676E-2</v>
      </c>
      <c r="X29">
        <f t="shared" si="9"/>
        <v>3.4722222222222224E-2</v>
      </c>
      <c r="Y29">
        <f t="shared" si="9"/>
        <v>3.3355570380253503E-2</v>
      </c>
      <c r="Z29">
        <f t="shared" si="9"/>
        <v>3.8913534127169427E-2</v>
      </c>
    </row>
    <row r="30" spans="1:26" x14ac:dyDescent="0.35">
      <c r="A30" s="2" t="s">
        <v>9</v>
      </c>
      <c r="B30">
        <f>B28/B26</f>
        <v>0.29145728643216079</v>
      </c>
      <c r="C30">
        <f t="shared" ref="C30:L30" si="10">C28/C26</f>
        <v>0.29459901800327332</v>
      </c>
      <c r="D30">
        <f t="shared" si="10"/>
        <v>0.24437299035369775</v>
      </c>
      <c r="E30">
        <f t="shared" si="10"/>
        <v>0.27821939586645467</v>
      </c>
      <c r="F30">
        <f t="shared" si="10"/>
        <v>0.27186009538950717</v>
      </c>
      <c r="G30">
        <f t="shared" si="10"/>
        <v>0.29123328380386332</v>
      </c>
      <c r="H30">
        <f t="shared" si="10"/>
        <v>0.26400000000000001</v>
      </c>
      <c r="I30">
        <f t="shared" si="10"/>
        <v>0.24934036939313983</v>
      </c>
      <c r="J30">
        <f t="shared" si="10"/>
        <v>0.23940149625935161</v>
      </c>
      <c r="K30">
        <f t="shared" si="10"/>
        <v>0.2236024844720497</v>
      </c>
      <c r="L30">
        <f t="shared" si="10"/>
        <v>0.2627981384525887</v>
      </c>
      <c r="O30" s="2" t="s">
        <v>9</v>
      </c>
      <c r="P30">
        <f>P28/P26</f>
        <v>7.3913043478260873E-2</v>
      </c>
      <c r="Q30">
        <f t="shared" ref="Q30:Z30" si="11">Q28/Q26</f>
        <v>6.7710537452391029E-2</v>
      </c>
      <c r="R30">
        <f t="shared" si="11"/>
        <v>7.6190476190476197E-2</v>
      </c>
      <c r="S30">
        <f t="shared" si="11"/>
        <v>6.633081444164568E-2</v>
      </c>
      <c r="T30">
        <f t="shared" si="11"/>
        <v>6.8459657701711488E-2</v>
      </c>
      <c r="U30">
        <f t="shared" si="11"/>
        <v>7.2590241967473226E-2</v>
      </c>
      <c r="V30">
        <f t="shared" si="11"/>
        <v>6.3432835820895525E-2</v>
      </c>
      <c r="W30">
        <f t="shared" si="11"/>
        <v>7.1719038817005545E-2</v>
      </c>
      <c r="X30">
        <f t="shared" si="11"/>
        <v>6.3888888888888884E-2</v>
      </c>
      <c r="Y30">
        <f t="shared" si="11"/>
        <v>6.6377585056704463E-2</v>
      </c>
      <c r="Z30">
        <f t="shared" si="11"/>
        <v>6.8876955405089896E-2</v>
      </c>
    </row>
    <row r="31" spans="1:26" x14ac:dyDescent="0.35">
      <c r="L31" s="2">
        <f>AVERAGE(B29:K29)</f>
        <v>0.14726667833406554</v>
      </c>
      <c r="M31" s="2">
        <f>_xlfn.STDEV.S(B29:K29)</f>
        <v>1.702087265877374E-2</v>
      </c>
      <c r="W31" s="2" t="s">
        <v>37</v>
      </c>
      <c r="X31" s="2">
        <f>AVERAGE(P29:Y29)</f>
        <v>3.919631396881991E-2</v>
      </c>
      <c r="Y31" s="2">
        <f>_xlfn.STDEV.S(P29:Y29)</f>
        <v>3.4320331080740776E-3</v>
      </c>
      <c r="Z31" s="2" t="s">
        <v>38</v>
      </c>
    </row>
    <row r="32" spans="1:26" x14ac:dyDescent="0.35">
      <c r="L32" s="2">
        <f>AVERAGE(B30:K30)</f>
        <v>0.26480864199734983</v>
      </c>
      <c r="M32" s="2">
        <f>_xlfn.STDEV.S(B30:K30)</f>
        <v>2.4780048990086453E-2</v>
      </c>
      <c r="X32" s="2">
        <f>AVERAGE(P30:Y30)</f>
        <v>6.906131198154529E-2</v>
      </c>
      <c r="Y32" s="2">
        <f>_xlfn.STDEV.S(P30:Y30)</f>
        <v>4.3353768370830497E-3</v>
      </c>
    </row>
    <row r="34" spans="1:39" x14ac:dyDescent="0.35">
      <c r="A34" s="2" t="s">
        <v>13</v>
      </c>
      <c r="B34" t="s">
        <v>14</v>
      </c>
      <c r="O34" s="2" t="s">
        <v>13</v>
      </c>
      <c r="P34" t="s">
        <v>14</v>
      </c>
    </row>
    <row r="35" spans="1:39" x14ac:dyDescent="0.35">
      <c r="A35" s="2" t="s">
        <v>57</v>
      </c>
      <c r="B35">
        <v>2913</v>
      </c>
      <c r="O35" s="5">
        <v>290</v>
      </c>
    </row>
    <row r="36" spans="1:39" x14ac:dyDescent="0.35">
      <c r="A36" t="s">
        <v>16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O36" t="s">
        <v>16</v>
      </c>
      <c r="P36">
        <v>1</v>
      </c>
      <c r="Q36">
        <v>2</v>
      </c>
      <c r="R36">
        <v>3</v>
      </c>
      <c r="S36">
        <v>4</v>
      </c>
      <c r="T36">
        <v>5</v>
      </c>
      <c r="U36">
        <v>6</v>
      </c>
      <c r="V36">
        <v>7</v>
      </c>
      <c r="W36">
        <v>8</v>
      </c>
      <c r="X36">
        <v>9</v>
      </c>
      <c r="Y36">
        <v>10</v>
      </c>
    </row>
    <row r="37" spans="1:39" x14ac:dyDescent="0.35">
      <c r="A37" t="s">
        <v>17</v>
      </c>
      <c r="B37">
        <v>1394</v>
      </c>
      <c r="C37">
        <v>1464</v>
      </c>
      <c r="D37">
        <v>1471</v>
      </c>
      <c r="E37">
        <v>1603</v>
      </c>
      <c r="F37">
        <v>1623</v>
      </c>
      <c r="G37">
        <v>1653</v>
      </c>
      <c r="H37">
        <v>1705</v>
      </c>
      <c r="I37">
        <v>1761</v>
      </c>
      <c r="J37">
        <v>1852</v>
      </c>
      <c r="K37">
        <v>1920</v>
      </c>
      <c r="L37">
        <f>SUM(B37:K37)</f>
        <v>16446</v>
      </c>
      <c r="O37" t="s">
        <v>17</v>
      </c>
      <c r="P37">
        <v>7751</v>
      </c>
      <c r="Q37">
        <v>7999</v>
      </c>
      <c r="R37">
        <v>8249</v>
      </c>
      <c r="S37">
        <v>8481</v>
      </c>
      <c r="T37">
        <v>8728</v>
      </c>
      <c r="U37">
        <v>9176</v>
      </c>
      <c r="V37">
        <v>9379</v>
      </c>
      <c r="W37">
        <v>9338</v>
      </c>
      <c r="X37">
        <v>9664</v>
      </c>
      <c r="Y37">
        <v>10448</v>
      </c>
      <c r="Z37">
        <f>SUM(P37:Y37)</f>
        <v>89213</v>
      </c>
    </row>
    <row r="38" spans="1:39" x14ac:dyDescent="0.35">
      <c r="A38" t="s">
        <v>18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f>SUM(B38:K38)</f>
        <v>1000</v>
      </c>
      <c r="O38" t="s">
        <v>18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f>SUM(P38:Y38)</f>
        <v>1000</v>
      </c>
    </row>
    <row r="39" spans="1:39" x14ac:dyDescent="0.35">
      <c r="A39" t="s">
        <v>19</v>
      </c>
      <c r="B39">
        <v>173</v>
      </c>
      <c r="C39">
        <v>181</v>
      </c>
      <c r="D39">
        <v>153</v>
      </c>
      <c r="E39">
        <v>191</v>
      </c>
      <c r="F39">
        <v>191</v>
      </c>
      <c r="G39">
        <v>166</v>
      </c>
      <c r="H39">
        <v>206</v>
      </c>
      <c r="I39">
        <v>205</v>
      </c>
      <c r="J39">
        <v>197</v>
      </c>
      <c r="K39">
        <v>207</v>
      </c>
      <c r="L39">
        <f>SUM(B39:K39)</f>
        <v>1870</v>
      </c>
      <c r="O39" t="s">
        <v>19</v>
      </c>
      <c r="P39">
        <v>191</v>
      </c>
      <c r="Q39">
        <v>180</v>
      </c>
      <c r="R39">
        <v>165</v>
      </c>
      <c r="S39">
        <v>176</v>
      </c>
      <c r="T39">
        <v>203</v>
      </c>
      <c r="U39">
        <v>192</v>
      </c>
      <c r="V39">
        <v>192</v>
      </c>
      <c r="W39">
        <v>216</v>
      </c>
      <c r="X39">
        <v>189</v>
      </c>
      <c r="Y39">
        <v>180</v>
      </c>
      <c r="Z39">
        <f>SUM(P39:Y39)</f>
        <v>1884</v>
      </c>
    </row>
    <row r="40" spans="1:39" x14ac:dyDescent="0.35">
      <c r="A40" s="2" t="s">
        <v>8</v>
      </c>
      <c r="B40">
        <f>B38/B37</f>
        <v>7.1736011477761832E-2</v>
      </c>
      <c r="C40">
        <f t="shared" ref="C40:L40" si="12">C38/C37</f>
        <v>6.8306010928961755E-2</v>
      </c>
      <c r="D40">
        <f t="shared" si="12"/>
        <v>6.7980965329707682E-2</v>
      </c>
      <c r="E40">
        <f t="shared" si="12"/>
        <v>6.2383031815346227E-2</v>
      </c>
      <c r="F40">
        <f t="shared" si="12"/>
        <v>6.1614294516327786E-2</v>
      </c>
      <c r="G40">
        <f t="shared" si="12"/>
        <v>6.0496067755595885E-2</v>
      </c>
      <c r="H40">
        <f t="shared" si="12"/>
        <v>5.865102639296188E-2</v>
      </c>
      <c r="I40">
        <f t="shared" si="12"/>
        <v>5.6785917092561047E-2</v>
      </c>
      <c r="J40">
        <f t="shared" si="12"/>
        <v>5.3995680345572353E-2</v>
      </c>
      <c r="K40">
        <f t="shared" si="12"/>
        <v>5.2083333333333336E-2</v>
      </c>
      <c r="L40">
        <f t="shared" si="12"/>
        <v>6.0805058980907212E-2</v>
      </c>
      <c r="O40" s="2" t="s">
        <v>8</v>
      </c>
      <c r="P40">
        <f>P38/P37</f>
        <v>1.2901561088891756E-2</v>
      </c>
      <c r="Q40">
        <f t="shared" ref="Q40:Z40" si="13">Q38/Q37</f>
        <v>1.2501562695336917E-2</v>
      </c>
      <c r="R40">
        <f t="shared" si="13"/>
        <v>1.2122681537156019E-2</v>
      </c>
      <c r="S40">
        <f t="shared" si="13"/>
        <v>1.1791062374719963E-2</v>
      </c>
      <c r="T40">
        <f t="shared" si="13"/>
        <v>1.1457378551787351E-2</v>
      </c>
      <c r="U40">
        <f t="shared" si="13"/>
        <v>1.0897994768962511E-2</v>
      </c>
      <c r="V40">
        <f t="shared" si="13"/>
        <v>1.0662117496534812E-2</v>
      </c>
      <c r="W40">
        <f t="shared" si="13"/>
        <v>1.0708931248661383E-2</v>
      </c>
      <c r="X40">
        <f t="shared" si="13"/>
        <v>1.0347682119205299E-2</v>
      </c>
      <c r="Y40">
        <f t="shared" si="13"/>
        <v>9.5712098009188354E-3</v>
      </c>
      <c r="Z40">
        <f t="shared" si="13"/>
        <v>1.1209128714425028E-2</v>
      </c>
    </row>
    <row r="41" spans="1:39" x14ac:dyDescent="0.35">
      <c r="A41" s="2" t="s">
        <v>9</v>
      </c>
      <c r="B41">
        <f>B39/B37</f>
        <v>0.12410329985652797</v>
      </c>
      <c r="C41">
        <f t="shared" ref="C41:L41" si="14">C39/C37</f>
        <v>0.12363387978142076</v>
      </c>
      <c r="D41">
        <f t="shared" si="14"/>
        <v>0.10401087695445276</v>
      </c>
      <c r="E41">
        <f t="shared" si="14"/>
        <v>0.11915159076731129</v>
      </c>
      <c r="F41">
        <f t="shared" si="14"/>
        <v>0.11768330252618607</v>
      </c>
      <c r="G41">
        <f t="shared" si="14"/>
        <v>0.10042347247428918</v>
      </c>
      <c r="H41">
        <f t="shared" si="14"/>
        <v>0.12082111436950146</v>
      </c>
      <c r="I41">
        <f t="shared" si="14"/>
        <v>0.11641113003975014</v>
      </c>
      <c r="J41">
        <f t="shared" si="14"/>
        <v>0.10637149028077754</v>
      </c>
      <c r="K41">
        <f t="shared" si="14"/>
        <v>0.10781250000000001</v>
      </c>
      <c r="L41">
        <f t="shared" si="14"/>
        <v>0.11370546029429648</v>
      </c>
      <c r="O41" s="2" t="s">
        <v>9</v>
      </c>
      <c r="P41">
        <f>P39/P37</f>
        <v>2.4641981679783254E-2</v>
      </c>
      <c r="Q41">
        <f t="shared" ref="Q41:Z41" si="15">Q39/Q37</f>
        <v>2.2502812851606453E-2</v>
      </c>
      <c r="R41">
        <f t="shared" si="15"/>
        <v>2.000242453630743E-2</v>
      </c>
      <c r="S41">
        <f t="shared" si="15"/>
        <v>2.0752269779507133E-2</v>
      </c>
      <c r="T41">
        <f t="shared" si="15"/>
        <v>2.3258478460128323E-2</v>
      </c>
      <c r="U41">
        <f t="shared" si="15"/>
        <v>2.0924149956408022E-2</v>
      </c>
      <c r="V41">
        <f t="shared" si="15"/>
        <v>2.0471265593346839E-2</v>
      </c>
      <c r="W41">
        <f t="shared" si="15"/>
        <v>2.3131291497108589E-2</v>
      </c>
      <c r="X41">
        <f t="shared" si="15"/>
        <v>1.9557119205298013E-2</v>
      </c>
      <c r="Y41">
        <f t="shared" si="15"/>
        <v>1.7228177641653904E-2</v>
      </c>
      <c r="Z41">
        <f t="shared" si="15"/>
        <v>2.1117998497976753E-2</v>
      </c>
    </row>
    <row r="42" spans="1:39" x14ac:dyDescent="0.35">
      <c r="L42" s="2">
        <f>AVERAGE(B40:K40)</f>
        <v>6.1403233898812984E-2</v>
      </c>
      <c r="M42" s="2">
        <f>_xlfn.STDEV.S(B40:K40)</f>
        <v>6.4129671741712429E-3</v>
      </c>
      <c r="W42" s="2" t="s">
        <v>37</v>
      </c>
      <c r="X42" s="2">
        <f>AVERAGE(P40:Y40)</f>
        <v>1.1296218168217484E-2</v>
      </c>
      <c r="Y42" s="2">
        <f>_xlfn.STDEV.S(P40:Y40)</f>
        <v>1.0416233296107651E-3</v>
      </c>
      <c r="Z42" s="2" t="s">
        <v>38</v>
      </c>
    </row>
    <row r="43" spans="1:39" x14ac:dyDescent="0.35">
      <c r="L43" s="2">
        <f>AVERAGE(B41:K41)</f>
        <v>0.11404226570502174</v>
      </c>
      <c r="M43" s="2">
        <f>_xlfn.STDEV.S(B41:K41)</f>
        <v>8.6145948098495084E-3</v>
      </c>
      <c r="X43" s="2">
        <f>AVERAGE(P41:Y41)</f>
        <v>2.1246997120114797E-2</v>
      </c>
      <c r="Y43" s="2">
        <f>_xlfn.STDEV.S(P41:Y41)</f>
        <v>2.1655360873446897E-3</v>
      </c>
    </row>
    <row r="45" spans="1:39" x14ac:dyDescent="0.35">
      <c r="A45" s="2" t="s">
        <v>13</v>
      </c>
      <c r="B45" t="s">
        <v>14</v>
      </c>
      <c r="O45" s="2" t="s">
        <v>13</v>
      </c>
      <c r="P45" t="s">
        <v>14</v>
      </c>
      <c r="AB45" s="2" t="s">
        <v>13</v>
      </c>
      <c r="AC45" t="s">
        <v>14</v>
      </c>
    </row>
    <row r="46" spans="1:39" x14ac:dyDescent="0.35">
      <c r="A46" s="2" t="s">
        <v>58</v>
      </c>
      <c r="B46">
        <v>6914</v>
      </c>
      <c r="O46" s="5">
        <v>300</v>
      </c>
      <c r="AB46" s="5">
        <v>300</v>
      </c>
    </row>
    <row r="47" spans="1:39" x14ac:dyDescent="0.35">
      <c r="A47" t="s">
        <v>16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O47" t="s">
        <v>16</v>
      </c>
      <c r="P47">
        <v>1</v>
      </c>
      <c r="Q47">
        <v>2</v>
      </c>
      <c r="R47">
        <v>3</v>
      </c>
      <c r="S47">
        <v>4</v>
      </c>
      <c r="T47">
        <v>5</v>
      </c>
      <c r="U47">
        <v>6</v>
      </c>
      <c r="V47">
        <v>7</v>
      </c>
      <c r="W47">
        <v>8</v>
      </c>
      <c r="X47">
        <v>9</v>
      </c>
      <c r="Y47">
        <v>10</v>
      </c>
      <c r="AB47" t="s">
        <v>16</v>
      </c>
      <c r="AC47">
        <v>1</v>
      </c>
      <c r="AD47">
        <v>2</v>
      </c>
      <c r="AE47">
        <v>3</v>
      </c>
      <c r="AF47">
        <v>4</v>
      </c>
      <c r="AG47">
        <v>5</v>
      </c>
      <c r="AH47">
        <v>6</v>
      </c>
      <c r="AI47">
        <v>7</v>
      </c>
      <c r="AJ47">
        <v>8</v>
      </c>
      <c r="AK47">
        <v>9</v>
      </c>
      <c r="AL47">
        <v>10</v>
      </c>
    </row>
    <row r="48" spans="1:39" x14ac:dyDescent="0.35">
      <c r="A48" t="s">
        <v>17</v>
      </c>
      <c r="B48">
        <v>3914</v>
      </c>
      <c r="C48">
        <v>4021</v>
      </c>
      <c r="D48">
        <v>4122</v>
      </c>
      <c r="E48">
        <v>4251</v>
      </c>
      <c r="F48">
        <v>4303</v>
      </c>
      <c r="G48">
        <v>4435</v>
      </c>
      <c r="H48">
        <v>4429</v>
      </c>
      <c r="I48">
        <v>4595</v>
      </c>
      <c r="J48">
        <v>4718</v>
      </c>
      <c r="K48">
        <v>4882</v>
      </c>
      <c r="L48">
        <f>SUM(B48:K48)</f>
        <v>43670</v>
      </c>
      <c r="O48" t="s">
        <v>17</v>
      </c>
      <c r="P48">
        <v>17762</v>
      </c>
      <c r="Q48">
        <v>19250</v>
      </c>
      <c r="R48">
        <v>19346</v>
      </c>
      <c r="S48">
        <v>19590</v>
      </c>
      <c r="T48">
        <v>20141</v>
      </c>
      <c r="U48">
        <v>20265</v>
      </c>
      <c r="V48">
        <v>20704</v>
      </c>
      <c r="W48">
        <v>20786</v>
      </c>
      <c r="X48">
        <v>21201</v>
      </c>
      <c r="Y48">
        <v>22029</v>
      </c>
      <c r="Z48">
        <f>SUM(P48:Y48)</f>
        <v>201074</v>
      </c>
      <c r="AB48" t="s">
        <v>17</v>
      </c>
      <c r="AC48">
        <v>1894</v>
      </c>
      <c r="AD48">
        <v>1954</v>
      </c>
      <c r="AE48">
        <v>1972</v>
      </c>
      <c r="AF48">
        <v>1882</v>
      </c>
      <c r="AG48">
        <v>1980</v>
      </c>
      <c r="AH48">
        <v>1995</v>
      </c>
      <c r="AI48">
        <v>1980</v>
      </c>
      <c r="AJ48">
        <v>2107</v>
      </c>
      <c r="AK48">
        <v>2092</v>
      </c>
      <c r="AL48">
        <v>2151</v>
      </c>
      <c r="AM48">
        <f>SUM(AC48:AL48)</f>
        <v>20007</v>
      </c>
    </row>
    <row r="49" spans="1:39" x14ac:dyDescent="0.35">
      <c r="A49" t="s">
        <v>18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f>SUM(B49:K49)</f>
        <v>1000</v>
      </c>
      <c r="O49" t="s">
        <v>18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f>SUM(P49:Y49)</f>
        <v>1000</v>
      </c>
      <c r="AB49" t="s">
        <v>18</v>
      </c>
      <c r="AC49">
        <v>515</v>
      </c>
      <c r="AD49">
        <v>516</v>
      </c>
      <c r="AE49">
        <v>509</v>
      </c>
      <c r="AF49">
        <v>503</v>
      </c>
      <c r="AG49">
        <v>505</v>
      </c>
      <c r="AH49">
        <v>504</v>
      </c>
      <c r="AI49">
        <v>517</v>
      </c>
      <c r="AJ49">
        <v>547</v>
      </c>
      <c r="AK49">
        <v>519</v>
      </c>
      <c r="AL49">
        <v>520</v>
      </c>
      <c r="AM49">
        <f>SUM(AC49:AL49)</f>
        <v>5155</v>
      </c>
    </row>
    <row r="50" spans="1:39" x14ac:dyDescent="0.35">
      <c r="A50" t="s">
        <v>19</v>
      </c>
      <c r="B50">
        <v>193</v>
      </c>
      <c r="C50">
        <v>173</v>
      </c>
      <c r="D50">
        <v>198</v>
      </c>
      <c r="E50">
        <v>212</v>
      </c>
      <c r="F50">
        <v>190</v>
      </c>
      <c r="G50">
        <v>232</v>
      </c>
      <c r="H50">
        <v>196</v>
      </c>
      <c r="I50">
        <v>212</v>
      </c>
      <c r="J50">
        <v>205</v>
      </c>
      <c r="K50">
        <v>224</v>
      </c>
      <c r="L50">
        <f>SUM(B50:K50)</f>
        <v>2035</v>
      </c>
      <c r="O50" t="s">
        <v>19</v>
      </c>
      <c r="P50">
        <v>214</v>
      </c>
      <c r="Q50">
        <v>195</v>
      </c>
      <c r="R50">
        <v>216</v>
      </c>
      <c r="S50">
        <v>243</v>
      </c>
      <c r="T50">
        <v>237</v>
      </c>
      <c r="U50">
        <v>212</v>
      </c>
      <c r="V50">
        <v>246</v>
      </c>
      <c r="W50">
        <v>215</v>
      </c>
      <c r="X50">
        <v>247</v>
      </c>
      <c r="Y50">
        <v>212</v>
      </c>
      <c r="Z50">
        <f>SUM(P50:Y50)</f>
        <v>2237</v>
      </c>
      <c r="AB50" t="s">
        <v>19</v>
      </c>
      <c r="AC50">
        <v>500</v>
      </c>
      <c r="AD50">
        <v>500</v>
      </c>
      <c r="AE50">
        <v>500</v>
      </c>
      <c r="AF50">
        <v>500</v>
      </c>
      <c r="AG50">
        <v>500</v>
      </c>
      <c r="AH50">
        <v>500</v>
      </c>
      <c r="AI50">
        <v>500</v>
      </c>
      <c r="AJ50">
        <v>500</v>
      </c>
      <c r="AK50">
        <v>500</v>
      </c>
      <c r="AL50">
        <v>500</v>
      </c>
      <c r="AM50">
        <f>SUM(AC50:AL50)</f>
        <v>5000</v>
      </c>
    </row>
    <row r="51" spans="1:39" x14ac:dyDescent="0.35">
      <c r="A51" s="2" t="s">
        <v>8</v>
      </c>
      <c r="B51">
        <f>B49/B48</f>
        <v>2.5549310168625446E-2</v>
      </c>
      <c r="C51">
        <f t="shared" ref="C51:L51" si="16">C49/C48</f>
        <v>2.4869435463814971E-2</v>
      </c>
      <c r="D51">
        <f t="shared" si="16"/>
        <v>2.4260067928190198E-2</v>
      </c>
      <c r="E51">
        <f t="shared" si="16"/>
        <v>2.3523876734885908E-2</v>
      </c>
      <c r="F51">
        <f t="shared" si="16"/>
        <v>2.3239600278875203E-2</v>
      </c>
      <c r="G51">
        <f t="shared" si="16"/>
        <v>2.2547914317925591E-2</v>
      </c>
      <c r="H51">
        <f t="shared" si="16"/>
        <v>2.2578460149017838E-2</v>
      </c>
      <c r="I51">
        <f t="shared" si="16"/>
        <v>2.176278563656148E-2</v>
      </c>
      <c r="J51">
        <f t="shared" si="16"/>
        <v>2.1195421788893599E-2</v>
      </c>
      <c r="K51">
        <f t="shared" si="16"/>
        <v>2.0483408439164276E-2</v>
      </c>
      <c r="L51">
        <f t="shared" si="16"/>
        <v>2.2899015342340279E-2</v>
      </c>
      <c r="O51" s="2" t="s">
        <v>8</v>
      </c>
      <c r="P51">
        <f>P49/P48</f>
        <v>5.6299966220020271E-3</v>
      </c>
      <c r="Q51">
        <f t="shared" ref="Q51:Z51" si="17">Q49/Q48</f>
        <v>5.1948051948051948E-3</v>
      </c>
      <c r="R51">
        <f t="shared" si="17"/>
        <v>5.1690271890830145E-3</v>
      </c>
      <c r="S51">
        <f t="shared" si="17"/>
        <v>5.1046452271567124E-3</v>
      </c>
      <c r="T51">
        <f t="shared" si="17"/>
        <v>4.9649967727520977E-3</v>
      </c>
      <c r="U51">
        <f t="shared" si="17"/>
        <v>4.9346163335800639E-3</v>
      </c>
      <c r="V51">
        <f t="shared" si="17"/>
        <v>4.829984544049459E-3</v>
      </c>
      <c r="W51">
        <f t="shared" si="17"/>
        <v>4.8109304339459249E-3</v>
      </c>
      <c r="X51">
        <f t="shared" si="17"/>
        <v>4.7167586434602145E-3</v>
      </c>
      <c r="Y51">
        <f t="shared" si="17"/>
        <v>4.5394706977166461E-3</v>
      </c>
      <c r="Z51">
        <f t="shared" si="17"/>
        <v>4.9732934143648603E-3</v>
      </c>
      <c r="AB51" s="2" t="s">
        <v>8</v>
      </c>
      <c r="AC51">
        <f>AC49/AC48</f>
        <v>0.27191129883843718</v>
      </c>
      <c r="AD51">
        <f t="shared" ref="AD51:AM51" si="18">AD49/AD48</f>
        <v>0.26407369498464689</v>
      </c>
      <c r="AE51">
        <f t="shared" si="18"/>
        <v>0.25811359026369168</v>
      </c>
      <c r="AF51">
        <f t="shared" si="18"/>
        <v>0.26726886291179597</v>
      </c>
      <c r="AG51">
        <f t="shared" si="18"/>
        <v>0.25505050505050503</v>
      </c>
      <c r="AH51">
        <f t="shared" si="18"/>
        <v>0.25263157894736843</v>
      </c>
      <c r="AI51">
        <f t="shared" si="18"/>
        <v>0.26111111111111113</v>
      </c>
      <c r="AJ51">
        <f t="shared" si="18"/>
        <v>0.25961082107261507</v>
      </c>
      <c r="AK51">
        <f t="shared" si="18"/>
        <v>0.24808795411089865</v>
      </c>
      <c r="AL51">
        <f t="shared" si="18"/>
        <v>0.24174802417480243</v>
      </c>
      <c r="AM51">
        <f t="shared" si="18"/>
        <v>0.25765981906332786</v>
      </c>
    </row>
    <row r="52" spans="1:39" x14ac:dyDescent="0.35">
      <c r="A52" s="2" t="s">
        <v>9</v>
      </c>
      <c r="B52">
        <f>B50/B48</f>
        <v>4.9310168625447112E-2</v>
      </c>
      <c r="C52">
        <f t="shared" ref="C52:L52" si="19">C50/C48</f>
        <v>4.3024123352399898E-2</v>
      </c>
      <c r="D52">
        <f t="shared" si="19"/>
        <v>4.8034934497816595E-2</v>
      </c>
      <c r="E52">
        <f t="shared" si="19"/>
        <v>4.9870618677958126E-2</v>
      </c>
      <c r="F52">
        <f t="shared" si="19"/>
        <v>4.4155240529862888E-2</v>
      </c>
      <c r="G52">
        <f t="shared" si="19"/>
        <v>5.2311161217587374E-2</v>
      </c>
      <c r="H52">
        <f t="shared" si="19"/>
        <v>4.4253781892074961E-2</v>
      </c>
      <c r="I52">
        <f t="shared" si="19"/>
        <v>4.6137105549510338E-2</v>
      </c>
      <c r="J52">
        <f t="shared" si="19"/>
        <v>4.3450614667231879E-2</v>
      </c>
      <c r="K52">
        <f t="shared" si="19"/>
        <v>4.5882834903727979E-2</v>
      </c>
      <c r="L52">
        <f t="shared" si="19"/>
        <v>4.659949622166247E-2</v>
      </c>
      <c r="O52" s="2" t="s">
        <v>9</v>
      </c>
      <c r="P52">
        <f>P50/P48</f>
        <v>1.2048192771084338E-2</v>
      </c>
      <c r="Q52">
        <f t="shared" ref="Q52:Z52" si="20">Q50/Q48</f>
        <v>1.0129870129870129E-2</v>
      </c>
      <c r="R52">
        <f t="shared" si="20"/>
        <v>1.1165098728419311E-2</v>
      </c>
      <c r="S52">
        <f t="shared" si="20"/>
        <v>1.2404287901990812E-2</v>
      </c>
      <c r="T52">
        <f t="shared" si="20"/>
        <v>1.1767042351422471E-2</v>
      </c>
      <c r="U52">
        <f t="shared" si="20"/>
        <v>1.0461386627189736E-2</v>
      </c>
      <c r="V52">
        <f t="shared" si="20"/>
        <v>1.1881761978361669E-2</v>
      </c>
      <c r="W52">
        <f t="shared" si="20"/>
        <v>1.0343500432983739E-2</v>
      </c>
      <c r="X52">
        <f t="shared" si="20"/>
        <v>1.1650393849346729E-2</v>
      </c>
      <c r="Y52">
        <f t="shared" si="20"/>
        <v>9.6236778791592894E-3</v>
      </c>
      <c r="Z52">
        <f t="shared" si="20"/>
        <v>1.1125257367934193E-2</v>
      </c>
      <c r="AB52" s="2" t="s">
        <v>9</v>
      </c>
      <c r="AC52">
        <f>AC50/AC48</f>
        <v>0.26399155227032733</v>
      </c>
      <c r="AD52">
        <f t="shared" ref="AD52:AM52" si="21">AD50/AD48</f>
        <v>0.25588536335721596</v>
      </c>
      <c r="AE52">
        <f t="shared" si="21"/>
        <v>0.25354969574036512</v>
      </c>
      <c r="AF52">
        <f t="shared" si="21"/>
        <v>0.26567481402763016</v>
      </c>
      <c r="AG52">
        <f t="shared" si="21"/>
        <v>0.25252525252525254</v>
      </c>
      <c r="AH52">
        <f t="shared" si="21"/>
        <v>0.25062656641604009</v>
      </c>
      <c r="AI52">
        <f t="shared" si="21"/>
        <v>0.25252525252525254</v>
      </c>
      <c r="AJ52">
        <f t="shared" si="21"/>
        <v>0.23730422401518747</v>
      </c>
      <c r="AK52">
        <f t="shared" si="21"/>
        <v>0.23900573613766729</v>
      </c>
      <c r="AL52">
        <f t="shared" si="21"/>
        <v>0.23245002324500233</v>
      </c>
      <c r="AM52">
        <f t="shared" si="21"/>
        <v>0.24991253061428501</v>
      </c>
    </row>
    <row r="53" spans="1:39" x14ac:dyDescent="0.35">
      <c r="L53" s="2">
        <f>AVERAGE(B51:K51)</f>
        <v>2.3001028090595455E-2</v>
      </c>
      <c r="M53" s="2">
        <f>_xlfn.STDEV.S(B51:K51)</f>
        <v>1.612999253469542E-3</v>
      </c>
      <c r="W53" s="2" t="s">
        <v>37</v>
      </c>
      <c r="X53" s="2">
        <f>AVERAGE(P51:Y51)</f>
        <v>4.9895231658551361E-3</v>
      </c>
      <c r="Y53" s="2">
        <f>_xlfn.STDEV.S(P51:Y51)</f>
        <v>3.0472823802973637E-4</v>
      </c>
      <c r="Z53" s="2" t="s">
        <v>38</v>
      </c>
      <c r="AJ53" s="2" t="s">
        <v>37</v>
      </c>
      <c r="AK53" s="2">
        <f>AVERAGE(AC51:AL51)</f>
        <v>0.25796074414658726</v>
      </c>
      <c r="AL53" s="2">
        <f>_xlfn.STDEV.S(AC51:AL51)</f>
        <v>8.996863108907462E-3</v>
      </c>
      <c r="AM53" s="2" t="s">
        <v>38</v>
      </c>
    </row>
    <row r="54" spans="1:39" x14ac:dyDescent="0.35">
      <c r="L54" s="2">
        <f>AVERAGE(B52:K52)</f>
        <v>4.6643058391361715E-2</v>
      </c>
      <c r="M54" s="2">
        <f>_xlfn.STDEV.S(B52:K52)</f>
        <v>3.12010553290341E-3</v>
      </c>
      <c r="X54" s="2">
        <f>AVERAGE(P52:Y52)</f>
        <v>1.1147521264982823E-2</v>
      </c>
      <c r="Y54" s="2">
        <f>_xlfn.STDEV.S(P52:Y52)</f>
        <v>9.4526421254318034E-4</v>
      </c>
      <c r="AK54" s="2">
        <f>AVERAGE(AC52:AL52)</f>
        <v>0.25035384802599414</v>
      </c>
      <c r="AL54" s="2">
        <f>_xlfn.STDEV.S(AC52:AL52)</f>
        <v>1.1008348968513321E-2</v>
      </c>
    </row>
    <row r="55" spans="1:39" x14ac:dyDescent="0.35">
      <c r="A55" s="2" t="s">
        <v>13</v>
      </c>
      <c r="B55" t="s">
        <v>14</v>
      </c>
    </row>
    <row r="56" spans="1:39" x14ac:dyDescent="0.35">
      <c r="A56" s="2" t="s">
        <v>59</v>
      </c>
      <c r="AB56" t="s">
        <v>82</v>
      </c>
      <c r="AC56">
        <v>1894</v>
      </c>
      <c r="AD56" t="s">
        <v>120</v>
      </c>
      <c r="AE56">
        <v>515</v>
      </c>
      <c r="AF56" t="s">
        <v>172</v>
      </c>
      <c r="AG56">
        <v>0.27191100000000001</v>
      </c>
      <c r="AH56" t="s">
        <v>197</v>
      </c>
      <c r="AI56">
        <v>500</v>
      </c>
      <c r="AJ56" t="s">
        <v>198</v>
      </c>
      <c r="AK56">
        <v>0.263992</v>
      </c>
    </row>
    <row r="57" spans="1:39" x14ac:dyDescent="0.35">
      <c r="A57" t="s">
        <v>16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AB57" t="s">
        <v>82</v>
      </c>
      <c r="AC57">
        <v>1954</v>
      </c>
      <c r="AD57" t="s">
        <v>120</v>
      </c>
      <c r="AE57">
        <v>516</v>
      </c>
      <c r="AF57" t="s">
        <v>172</v>
      </c>
      <c r="AG57">
        <v>0.26407399999999998</v>
      </c>
      <c r="AH57" t="s">
        <v>197</v>
      </c>
      <c r="AI57">
        <v>500</v>
      </c>
      <c r="AJ57" t="s">
        <v>198</v>
      </c>
      <c r="AK57">
        <v>0.25588499999999997</v>
      </c>
    </row>
    <row r="58" spans="1:39" x14ac:dyDescent="0.35">
      <c r="A58" t="s">
        <v>17</v>
      </c>
      <c r="B58">
        <v>5728</v>
      </c>
      <c r="C58">
        <v>6557</v>
      </c>
      <c r="D58">
        <v>6696</v>
      </c>
      <c r="E58">
        <v>6795</v>
      </c>
      <c r="F58">
        <v>6799</v>
      </c>
      <c r="G58">
        <v>6971</v>
      </c>
      <c r="H58">
        <v>7122</v>
      </c>
      <c r="I58">
        <v>7340</v>
      </c>
      <c r="J58">
        <v>7556</v>
      </c>
      <c r="K58">
        <v>7998</v>
      </c>
      <c r="L58">
        <f>SUM(B58:K58)</f>
        <v>69562</v>
      </c>
      <c r="AB58" t="s">
        <v>82</v>
      </c>
      <c r="AC58">
        <v>1972</v>
      </c>
      <c r="AD58" t="s">
        <v>120</v>
      </c>
      <c r="AE58">
        <v>509</v>
      </c>
      <c r="AF58" t="s">
        <v>172</v>
      </c>
      <c r="AG58">
        <v>0.25811400000000001</v>
      </c>
      <c r="AH58" t="s">
        <v>197</v>
      </c>
      <c r="AI58">
        <v>500</v>
      </c>
      <c r="AJ58" t="s">
        <v>198</v>
      </c>
      <c r="AK58">
        <v>0.25355</v>
      </c>
    </row>
    <row r="59" spans="1:39" x14ac:dyDescent="0.35">
      <c r="A59" t="s">
        <v>18</v>
      </c>
      <c r="B59">
        <v>100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f>SUM(B59:K59)</f>
        <v>1000</v>
      </c>
      <c r="AB59" t="s">
        <v>82</v>
      </c>
      <c r="AC59">
        <v>1882</v>
      </c>
      <c r="AD59" t="s">
        <v>120</v>
      </c>
      <c r="AE59">
        <v>503</v>
      </c>
      <c r="AF59" t="s">
        <v>172</v>
      </c>
      <c r="AG59">
        <v>0.26726899999999998</v>
      </c>
      <c r="AH59" t="s">
        <v>197</v>
      </c>
      <c r="AI59">
        <v>500</v>
      </c>
      <c r="AJ59" t="s">
        <v>198</v>
      </c>
      <c r="AK59">
        <v>0.26567499999999999</v>
      </c>
    </row>
    <row r="60" spans="1:39" x14ac:dyDescent="0.35">
      <c r="A60" t="s">
        <v>19</v>
      </c>
      <c r="L60">
        <f>SUM(B60:K60)</f>
        <v>0</v>
      </c>
      <c r="AB60" t="s">
        <v>82</v>
      </c>
      <c r="AC60">
        <v>1980</v>
      </c>
      <c r="AD60" t="s">
        <v>120</v>
      </c>
      <c r="AE60">
        <v>505</v>
      </c>
      <c r="AF60" t="s">
        <v>172</v>
      </c>
      <c r="AG60">
        <v>0.25505100000000003</v>
      </c>
      <c r="AH60" t="s">
        <v>197</v>
      </c>
      <c r="AI60">
        <v>500</v>
      </c>
      <c r="AJ60" t="s">
        <v>198</v>
      </c>
      <c r="AK60">
        <v>0.252525</v>
      </c>
    </row>
    <row r="61" spans="1:39" x14ac:dyDescent="0.35">
      <c r="A61" s="2" t="s">
        <v>8</v>
      </c>
      <c r="B61">
        <f>B59/B58</f>
        <v>1.7458100558659217E-2</v>
      </c>
      <c r="C61">
        <f t="shared" ref="C61:L61" si="22">C59/C58</f>
        <v>1.5250876925423212E-2</v>
      </c>
      <c r="D61">
        <f t="shared" si="22"/>
        <v>1.4934289127837515E-2</v>
      </c>
      <c r="E61">
        <f t="shared" si="22"/>
        <v>1.4716703458425313E-2</v>
      </c>
      <c r="F61">
        <f t="shared" si="22"/>
        <v>1.4708045300779526E-2</v>
      </c>
      <c r="G61">
        <f t="shared" si="22"/>
        <v>1.4345144168698896E-2</v>
      </c>
      <c r="H61">
        <f t="shared" si="22"/>
        <v>1.4040999719180006E-2</v>
      </c>
      <c r="I61">
        <f t="shared" si="22"/>
        <v>1.3623978201634877E-2</v>
      </c>
      <c r="J61">
        <f t="shared" si="22"/>
        <v>1.3234515616728428E-2</v>
      </c>
      <c r="K61">
        <f t="shared" si="22"/>
        <v>1.2503125781445362E-2</v>
      </c>
      <c r="L61">
        <f t="shared" si="22"/>
        <v>1.4375664874500446E-2</v>
      </c>
      <c r="AB61" t="s">
        <v>82</v>
      </c>
      <c r="AC61">
        <v>1995</v>
      </c>
      <c r="AD61" t="s">
        <v>120</v>
      </c>
      <c r="AE61">
        <v>504</v>
      </c>
      <c r="AF61" t="s">
        <v>172</v>
      </c>
      <c r="AG61">
        <v>0.25263200000000002</v>
      </c>
      <c r="AH61" t="s">
        <v>197</v>
      </c>
      <c r="AI61">
        <v>500</v>
      </c>
      <c r="AJ61" t="s">
        <v>198</v>
      </c>
      <c r="AK61">
        <v>0.25062699999999999</v>
      </c>
    </row>
    <row r="62" spans="1:39" x14ac:dyDescent="0.35">
      <c r="A62" s="2" t="s">
        <v>9</v>
      </c>
      <c r="B62">
        <f>B60/B58</f>
        <v>0</v>
      </c>
      <c r="C62">
        <f t="shared" ref="C62:L62" si="23">C60/C58</f>
        <v>0</v>
      </c>
      <c r="D62">
        <f t="shared" si="23"/>
        <v>0</v>
      </c>
      <c r="E62">
        <f t="shared" si="23"/>
        <v>0</v>
      </c>
      <c r="F62">
        <f t="shared" si="23"/>
        <v>0</v>
      </c>
      <c r="G62">
        <f t="shared" si="23"/>
        <v>0</v>
      </c>
      <c r="H62">
        <f t="shared" si="23"/>
        <v>0</v>
      </c>
      <c r="I62">
        <f t="shared" si="23"/>
        <v>0</v>
      </c>
      <c r="J62">
        <f t="shared" si="23"/>
        <v>0</v>
      </c>
      <c r="K62">
        <f t="shared" si="23"/>
        <v>0</v>
      </c>
      <c r="L62">
        <f t="shared" si="23"/>
        <v>0</v>
      </c>
      <c r="AB62" t="s">
        <v>82</v>
      </c>
      <c r="AC62">
        <v>1980</v>
      </c>
      <c r="AD62" t="s">
        <v>120</v>
      </c>
      <c r="AE62">
        <v>517</v>
      </c>
      <c r="AF62" t="s">
        <v>172</v>
      </c>
      <c r="AG62">
        <v>0.26111099999999998</v>
      </c>
      <c r="AH62" t="s">
        <v>197</v>
      </c>
      <c r="AI62">
        <v>500</v>
      </c>
      <c r="AJ62" t="s">
        <v>198</v>
      </c>
      <c r="AK62">
        <v>0.252525</v>
      </c>
    </row>
    <row r="63" spans="1:39" x14ac:dyDescent="0.35">
      <c r="L63" s="2">
        <f>AVERAGE(B61:K61)</f>
        <v>1.4481577885881234E-2</v>
      </c>
      <c r="M63" s="2">
        <f>_xlfn.STDEV.S(B61:K61)</f>
        <v>1.3408399008970635E-3</v>
      </c>
      <c r="AB63" t="s">
        <v>82</v>
      </c>
      <c r="AC63">
        <v>2107</v>
      </c>
      <c r="AD63" t="s">
        <v>120</v>
      </c>
      <c r="AE63">
        <v>547</v>
      </c>
      <c r="AF63" t="s">
        <v>172</v>
      </c>
      <c r="AG63">
        <v>0.25961099999999998</v>
      </c>
      <c r="AH63" t="s">
        <v>197</v>
      </c>
      <c r="AI63">
        <v>500</v>
      </c>
      <c r="AJ63" t="s">
        <v>198</v>
      </c>
      <c r="AK63">
        <v>0.23730399999999999</v>
      </c>
    </row>
    <row r="64" spans="1:39" x14ac:dyDescent="0.35">
      <c r="L64" s="2">
        <f>AVERAGE(B62:K62)</f>
        <v>0</v>
      </c>
      <c r="M64" s="2">
        <f>_xlfn.STDEV.S(B62:K62)</f>
        <v>0</v>
      </c>
      <c r="AB64" t="s">
        <v>82</v>
      </c>
      <c r="AC64">
        <v>2092</v>
      </c>
      <c r="AD64" t="s">
        <v>120</v>
      </c>
      <c r="AE64">
        <v>519</v>
      </c>
      <c r="AF64" t="s">
        <v>172</v>
      </c>
      <c r="AG64">
        <v>0.248088</v>
      </c>
      <c r="AH64" t="s">
        <v>197</v>
      </c>
      <c r="AI64">
        <v>500</v>
      </c>
      <c r="AJ64" t="s">
        <v>198</v>
      </c>
      <c r="AK64">
        <v>0.239006</v>
      </c>
    </row>
    <row r="65" spans="1:37" x14ac:dyDescent="0.35">
      <c r="A65" s="2" t="s">
        <v>13</v>
      </c>
      <c r="B65" t="s">
        <v>14</v>
      </c>
      <c r="AB65" t="s">
        <v>82</v>
      </c>
      <c r="AC65">
        <v>2151</v>
      </c>
      <c r="AD65" t="s">
        <v>120</v>
      </c>
      <c r="AE65">
        <v>520</v>
      </c>
      <c r="AF65" t="s">
        <v>172</v>
      </c>
      <c r="AG65">
        <v>0.24174799999999999</v>
      </c>
      <c r="AH65" t="s">
        <v>197</v>
      </c>
      <c r="AI65">
        <v>500</v>
      </c>
      <c r="AJ65" t="s">
        <v>198</v>
      </c>
      <c r="AK65">
        <v>0.23244999999999999</v>
      </c>
    </row>
    <row r="66" spans="1:37" x14ac:dyDescent="0.35">
      <c r="A66" s="2" t="s">
        <v>60</v>
      </c>
    </row>
    <row r="67" spans="1:37" x14ac:dyDescent="0.35">
      <c r="A67" t="s">
        <v>16</v>
      </c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</row>
    <row r="68" spans="1:37" x14ac:dyDescent="0.35">
      <c r="A68" t="s">
        <v>17</v>
      </c>
      <c r="B68">
        <v>8361</v>
      </c>
      <c r="C68">
        <v>7778</v>
      </c>
      <c r="D68">
        <v>7603</v>
      </c>
      <c r="E68">
        <v>7716</v>
      </c>
      <c r="F68">
        <v>7934</v>
      </c>
      <c r="G68">
        <v>8239</v>
      </c>
      <c r="H68">
        <v>8274</v>
      </c>
      <c r="I68">
        <v>8565</v>
      </c>
      <c r="J68">
        <v>9297</v>
      </c>
      <c r="K68">
        <v>8921</v>
      </c>
      <c r="L68">
        <f>SUM(B68:K68)</f>
        <v>82688</v>
      </c>
    </row>
    <row r="69" spans="1:37" x14ac:dyDescent="0.35">
      <c r="A69" t="s">
        <v>18</v>
      </c>
      <c r="B69">
        <v>100</v>
      </c>
      <c r="C69">
        <v>100</v>
      </c>
      <c r="D69">
        <v>100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f>SUM(B69:K69)</f>
        <v>1000</v>
      </c>
    </row>
    <row r="70" spans="1:37" x14ac:dyDescent="0.35">
      <c r="A70" t="s">
        <v>19</v>
      </c>
      <c r="L70">
        <f>SUM(B70:K70)</f>
        <v>0</v>
      </c>
    </row>
    <row r="71" spans="1:37" x14ac:dyDescent="0.35">
      <c r="A71" s="2" t="s">
        <v>8</v>
      </c>
      <c r="B71">
        <f>B69/B68</f>
        <v>1.1960291831120679E-2</v>
      </c>
      <c r="C71">
        <f t="shared" ref="C71:L71" si="24">C69/C68</f>
        <v>1.2856775520699408E-2</v>
      </c>
      <c r="D71">
        <f t="shared" si="24"/>
        <v>1.3152702880441932E-2</v>
      </c>
      <c r="E71">
        <f t="shared" si="24"/>
        <v>1.2960082944530845E-2</v>
      </c>
      <c r="F71">
        <f t="shared" si="24"/>
        <v>1.2603982858583312E-2</v>
      </c>
      <c r="G71">
        <f t="shared" si="24"/>
        <v>1.2137395314965408E-2</v>
      </c>
      <c r="H71">
        <f t="shared" si="24"/>
        <v>1.2086052695189751E-2</v>
      </c>
      <c r="I71">
        <f t="shared" si="24"/>
        <v>1.1675423234092236E-2</v>
      </c>
      <c r="J71">
        <f t="shared" si="24"/>
        <v>1.0756157900397977E-2</v>
      </c>
      <c r="K71">
        <f t="shared" si="24"/>
        <v>1.1209505660800359E-2</v>
      </c>
      <c r="L71">
        <f t="shared" si="24"/>
        <v>1.2093653250773995E-2</v>
      </c>
    </row>
    <row r="72" spans="1:37" x14ac:dyDescent="0.35">
      <c r="A72" s="2" t="s">
        <v>9</v>
      </c>
      <c r="B72">
        <f>B70/B68</f>
        <v>0</v>
      </c>
      <c r="C72">
        <f t="shared" ref="C72:L72" si="25">C70/C68</f>
        <v>0</v>
      </c>
      <c r="D72">
        <f t="shared" si="25"/>
        <v>0</v>
      </c>
      <c r="E72">
        <f t="shared" si="25"/>
        <v>0</v>
      </c>
      <c r="F72">
        <f t="shared" si="25"/>
        <v>0</v>
      </c>
      <c r="G72">
        <f t="shared" si="25"/>
        <v>0</v>
      </c>
      <c r="H72">
        <f t="shared" si="25"/>
        <v>0</v>
      </c>
      <c r="I72">
        <f t="shared" si="25"/>
        <v>0</v>
      </c>
      <c r="J72">
        <f t="shared" si="25"/>
        <v>0</v>
      </c>
      <c r="K72">
        <f t="shared" si="25"/>
        <v>0</v>
      </c>
      <c r="L72">
        <f t="shared" si="25"/>
        <v>0</v>
      </c>
    </row>
    <row r="73" spans="1:37" x14ac:dyDescent="0.35">
      <c r="L73" s="2">
        <f>AVERAGE(B71:K71)</f>
        <v>1.213983708408219E-2</v>
      </c>
      <c r="M73" s="2">
        <f>_xlfn.STDEV.S(B71:K71)</f>
        <v>7.7881908468741315E-4</v>
      </c>
    </row>
    <row r="74" spans="1:37" x14ac:dyDescent="0.35">
      <c r="L74" s="2">
        <f>AVERAGE(B72:K72)</f>
        <v>0</v>
      </c>
      <c r="M74" s="2">
        <f>_xlfn.STDEV.S(B72:K72)</f>
        <v>0</v>
      </c>
    </row>
    <row r="75" spans="1:37" x14ac:dyDescent="0.35">
      <c r="A75" s="2" t="s">
        <v>13</v>
      </c>
      <c r="B75" t="s">
        <v>14</v>
      </c>
    </row>
    <row r="76" spans="1:37" x14ac:dyDescent="0.35">
      <c r="A76" s="2" t="s">
        <v>61</v>
      </c>
    </row>
    <row r="77" spans="1:37" x14ac:dyDescent="0.35">
      <c r="A77" t="s">
        <v>16</v>
      </c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</row>
    <row r="78" spans="1:37" x14ac:dyDescent="0.35">
      <c r="A78" t="s">
        <v>17</v>
      </c>
      <c r="B78">
        <v>8852</v>
      </c>
      <c r="C78">
        <v>8869</v>
      </c>
      <c r="D78">
        <v>9637</v>
      </c>
      <c r="E78">
        <v>10262</v>
      </c>
      <c r="F78">
        <v>9297</v>
      </c>
      <c r="G78">
        <v>10850</v>
      </c>
      <c r="H78">
        <v>12213</v>
      </c>
      <c r="I78">
        <v>11849</v>
      </c>
      <c r="J78">
        <v>12700</v>
      </c>
      <c r="K78">
        <v>12433</v>
      </c>
      <c r="L78">
        <f>SUM(B78:K78)</f>
        <v>106962</v>
      </c>
    </row>
    <row r="79" spans="1:37" x14ac:dyDescent="0.35">
      <c r="A79" t="s">
        <v>18</v>
      </c>
      <c r="B79">
        <v>100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f>SUM(B79:K79)</f>
        <v>1000</v>
      </c>
    </row>
    <row r="80" spans="1:37" x14ac:dyDescent="0.35">
      <c r="A80" t="s">
        <v>19</v>
      </c>
      <c r="L80">
        <f>SUM(B80:K80)</f>
        <v>0</v>
      </c>
    </row>
    <row r="81" spans="1:13" x14ac:dyDescent="0.35">
      <c r="A81" s="2" t="s">
        <v>8</v>
      </c>
      <c r="B81">
        <f>B79/B78</f>
        <v>1.1296882060551287E-2</v>
      </c>
      <c r="C81">
        <f t="shared" ref="C81:L81" si="26">C79/C78</f>
        <v>1.1275228323373548E-2</v>
      </c>
      <c r="D81">
        <f t="shared" si="26"/>
        <v>1.0376673238559718E-2</v>
      </c>
      <c r="E81">
        <f t="shared" si="26"/>
        <v>9.744689144416294E-3</v>
      </c>
      <c r="F81">
        <f t="shared" si="26"/>
        <v>1.0756157900397977E-2</v>
      </c>
      <c r="G81">
        <f t="shared" si="26"/>
        <v>9.2165898617511521E-3</v>
      </c>
      <c r="H81">
        <f t="shared" si="26"/>
        <v>8.1879963972815856E-3</v>
      </c>
      <c r="I81">
        <f t="shared" si="26"/>
        <v>8.4395307620896282E-3</v>
      </c>
      <c r="J81">
        <f t="shared" si="26"/>
        <v>7.874015748031496E-3</v>
      </c>
      <c r="K81">
        <f t="shared" si="26"/>
        <v>8.0431110753639515E-3</v>
      </c>
      <c r="L81">
        <f t="shared" si="26"/>
        <v>9.3491146388437023E-3</v>
      </c>
    </row>
    <row r="82" spans="1:13" x14ac:dyDescent="0.35">
      <c r="A82" s="2" t="s">
        <v>9</v>
      </c>
      <c r="B82">
        <f>B80/B78</f>
        <v>0</v>
      </c>
      <c r="C82">
        <f t="shared" ref="C82:L82" si="27">C80/C78</f>
        <v>0</v>
      </c>
      <c r="D82">
        <f t="shared" si="27"/>
        <v>0</v>
      </c>
      <c r="E82">
        <f t="shared" si="27"/>
        <v>0</v>
      </c>
      <c r="F82">
        <f t="shared" si="27"/>
        <v>0</v>
      </c>
      <c r="G82">
        <f t="shared" si="27"/>
        <v>0</v>
      </c>
      <c r="H82">
        <f t="shared" si="27"/>
        <v>0</v>
      </c>
      <c r="I82">
        <f t="shared" si="27"/>
        <v>0</v>
      </c>
      <c r="J82">
        <f t="shared" si="27"/>
        <v>0</v>
      </c>
      <c r="K82">
        <f t="shared" si="27"/>
        <v>0</v>
      </c>
      <c r="L82">
        <f t="shared" si="27"/>
        <v>0</v>
      </c>
    </row>
    <row r="83" spans="1:13" x14ac:dyDescent="0.35">
      <c r="L83" s="2">
        <f>AVERAGE(B81:K81)</f>
        <v>9.5210874511816642E-3</v>
      </c>
      <c r="M83" s="2">
        <f>_xlfn.STDEV.S(B81:K81)</f>
        <v>1.3529701992258374E-3</v>
      </c>
    </row>
    <row r="84" spans="1:13" x14ac:dyDescent="0.35">
      <c r="L84" s="2">
        <f>AVERAGE(B82:K82)</f>
        <v>0</v>
      </c>
      <c r="M84" s="2">
        <f>_xlfn.STDEV.S(B82:K82)</f>
        <v>0</v>
      </c>
    </row>
    <row r="86" spans="1:13" x14ac:dyDescent="0.35">
      <c r="A86" s="2" t="s">
        <v>13</v>
      </c>
      <c r="B86" t="s">
        <v>14</v>
      </c>
    </row>
    <row r="87" spans="1:13" x14ac:dyDescent="0.35">
      <c r="A87" s="2" t="s">
        <v>62</v>
      </c>
      <c r="B87">
        <v>21637</v>
      </c>
    </row>
    <row r="88" spans="1:13" x14ac:dyDescent="0.35">
      <c r="A88" t="s">
        <v>16</v>
      </c>
      <c r="B88">
        <v>1</v>
      </c>
      <c r="C88">
        <v>2</v>
      </c>
      <c r="D88">
        <v>3</v>
      </c>
      <c r="E88">
        <v>4</v>
      </c>
      <c r="F88">
        <v>5</v>
      </c>
      <c r="G88">
        <v>6</v>
      </c>
      <c r="H88">
        <v>7</v>
      </c>
      <c r="I88">
        <v>8</v>
      </c>
      <c r="J88">
        <v>9</v>
      </c>
      <c r="K88">
        <v>10</v>
      </c>
    </row>
    <row r="89" spans="1:13" x14ac:dyDescent="0.35">
      <c r="A89" t="s">
        <v>17</v>
      </c>
      <c r="B89">
        <v>11276</v>
      </c>
      <c r="C89">
        <v>12138</v>
      </c>
      <c r="D89">
        <v>12825</v>
      </c>
      <c r="E89">
        <v>12516</v>
      </c>
      <c r="F89">
        <v>13023</v>
      </c>
      <c r="G89">
        <v>12908</v>
      </c>
      <c r="H89">
        <v>13029</v>
      </c>
      <c r="I89">
        <v>13287</v>
      </c>
      <c r="J89">
        <v>13752</v>
      </c>
      <c r="K89">
        <v>14045</v>
      </c>
      <c r="L89">
        <f>SUM(B89:K89)</f>
        <v>128799</v>
      </c>
    </row>
    <row r="90" spans="1:13" x14ac:dyDescent="0.35">
      <c r="A90" t="s">
        <v>18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f>SUM(B90:K90)</f>
        <v>1000</v>
      </c>
    </row>
    <row r="91" spans="1:13" x14ac:dyDescent="0.35">
      <c r="A91" t="s">
        <v>19</v>
      </c>
      <c r="B91">
        <v>192</v>
      </c>
      <c r="C91">
        <v>209</v>
      </c>
      <c r="D91">
        <v>215</v>
      </c>
      <c r="E91">
        <v>222</v>
      </c>
      <c r="F91">
        <v>204</v>
      </c>
      <c r="G91">
        <v>216</v>
      </c>
      <c r="H91">
        <v>218</v>
      </c>
      <c r="I91">
        <v>215</v>
      </c>
      <c r="J91">
        <v>228</v>
      </c>
      <c r="K91">
        <v>225</v>
      </c>
      <c r="L91">
        <f>SUM(B91:K91)</f>
        <v>2144</v>
      </c>
    </row>
    <row r="92" spans="1:13" x14ac:dyDescent="0.35">
      <c r="A92" s="2" t="s">
        <v>8</v>
      </c>
      <c r="B92">
        <f>B90/B89</f>
        <v>8.8683930471798508E-3</v>
      </c>
      <c r="C92">
        <f t="shared" ref="C92:L92" si="28">C90/C89</f>
        <v>8.2385895534684457E-3</v>
      </c>
      <c r="D92">
        <f t="shared" si="28"/>
        <v>7.7972709551656916E-3</v>
      </c>
      <c r="E92">
        <f t="shared" si="28"/>
        <v>7.9897730904442306E-3</v>
      </c>
      <c r="F92">
        <f t="shared" si="28"/>
        <v>7.6787222606158334E-3</v>
      </c>
      <c r="G92">
        <f t="shared" si="28"/>
        <v>7.7471335605825845E-3</v>
      </c>
      <c r="H92">
        <f t="shared" si="28"/>
        <v>7.6751861232634893E-3</v>
      </c>
      <c r="I92">
        <f t="shared" si="28"/>
        <v>7.5261533830059454E-3</v>
      </c>
      <c r="J92">
        <f t="shared" si="28"/>
        <v>7.2716695753344968E-3</v>
      </c>
      <c r="K92">
        <f t="shared" si="28"/>
        <v>7.1199715201139199E-3</v>
      </c>
      <c r="L92">
        <f t="shared" si="28"/>
        <v>7.7640354350577258E-3</v>
      </c>
    </row>
    <row r="93" spans="1:13" x14ac:dyDescent="0.35">
      <c r="A93" s="2" t="s">
        <v>9</v>
      </c>
      <c r="B93">
        <f>B91/B89</f>
        <v>1.7027314650585313E-2</v>
      </c>
      <c r="C93">
        <f t="shared" ref="C93:L93" si="29">C91/C89</f>
        <v>1.7218652166749053E-2</v>
      </c>
      <c r="D93">
        <f t="shared" si="29"/>
        <v>1.6764132553606238E-2</v>
      </c>
      <c r="E93">
        <f t="shared" si="29"/>
        <v>1.7737296260786194E-2</v>
      </c>
      <c r="F93">
        <f t="shared" si="29"/>
        <v>1.56645934116563E-2</v>
      </c>
      <c r="G93">
        <f t="shared" si="29"/>
        <v>1.6733808490858381E-2</v>
      </c>
      <c r="H93">
        <f t="shared" si="29"/>
        <v>1.6731905748714405E-2</v>
      </c>
      <c r="I93">
        <f t="shared" si="29"/>
        <v>1.6181229773462782E-2</v>
      </c>
      <c r="J93">
        <f t="shared" si="29"/>
        <v>1.6579406631762654E-2</v>
      </c>
      <c r="K93">
        <f t="shared" si="29"/>
        <v>1.6019935920256318E-2</v>
      </c>
      <c r="L93">
        <f t="shared" si="29"/>
        <v>1.6646091972763764E-2</v>
      </c>
    </row>
    <row r="94" spans="1:13" x14ac:dyDescent="0.35">
      <c r="L94" s="2">
        <f>AVERAGE(B92:K92)</f>
        <v>7.7912863069174495E-3</v>
      </c>
      <c r="M94" s="2">
        <f>_xlfn.STDEV.S(B92:K92)</f>
        <v>4.9651360994888802E-4</v>
      </c>
    </row>
    <row r="95" spans="1:13" x14ac:dyDescent="0.35">
      <c r="L95" s="2">
        <f>AVERAGE(B93:K93)</f>
        <v>1.6665827560843765E-2</v>
      </c>
      <c r="M95" s="2">
        <f>_xlfn.STDEV.S(B93:K93)</f>
        <v>6.0230429432472986E-4</v>
      </c>
    </row>
    <row r="97" spans="1:13" x14ac:dyDescent="0.35">
      <c r="A97" s="2" t="s">
        <v>13</v>
      </c>
      <c r="B97" t="s">
        <v>14</v>
      </c>
    </row>
    <row r="98" spans="1:13" x14ac:dyDescent="0.35">
      <c r="A98" s="2" t="s">
        <v>63</v>
      </c>
    </row>
    <row r="99" spans="1:13" x14ac:dyDescent="0.35">
      <c r="A99" t="s">
        <v>16</v>
      </c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  <c r="H99">
        <v>7</v>
      </c>
      <c r="I99">
        <v>8</v>
      </c>
      <c r="J99">
        <v>9</v>
      </c>
      <c r="K99">
        <v>10</v>
      </c>
    </row>
    <row r="100" spans="1:13" x14ac:dyDescent="0.35">
      <c r="A100" t="s">
        <v>17</v>
      </c>
      <c r="B100">
        <v>6563</v>
      </c>
      <c r="C100">
        <v>6746</v>
      </c>
      <c r="D100">
        <v>6809</v>
      </c>
      <c r="E100">
        <v>7000</v>
      </c>
      <c r="F100">
        <v>7199</v>
      </c>
      <c r="G100">
        <v>7635</v>
      </c>
      <c r="H100">
        <v>8071</v>
      </c>
      <c r="I100">
        <v>8368</v>
      </c>
      <c r="J100">
        <v>8413</v>
      </c>
      <c r="K100">
        <v>8733</v>
      </c>
      <c r="L100">
        <f>SUM(B100:K100)</f>
        <v>75537</v>
      </c>
    </row>
    <row r="101" spans="1:13" x14ac:dyDescent="0.35">
      <c r="A101" t="s">
        <v>18</v>
      </c>
      <c r="L101">
        <f>SUM(B101:K101)</f>
        <v>0</v>
      </c>
    </row>
    <row r="102" spans="1:13" x14ac:dyDescent="0.35">
      <c r="A102" t="s">
        <v>19</v>
      </c>
      <c r="B102">
        <v>100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f>SUM(B102:K102)</f>
        <v>1000</v>
      </c>
    </row>
    <row r="103" spans="1:13" x14ac:dyDescent="0.35">
      <c r="A103" s="2" t="s">
        <v>8</v>
      </c>
      <c r="B103">
        <f>B101/B100</f>
        <v>0</v>
      </c>
      <c r="C103">
        <f t="shared" ref="C103:L103" si="30">C101/C100</f>
        <v>0</v>
      </c>
      <c r="D103">
        <f t="shared" si="30"/>
        <v>0</v>
      </c>
      <c r="E103">
        <f t="shared" si="30"/>
        <v>0</v>
      </c>
      <c r="F103">
        <f t="shared" si="30"/>
        <v>0</v>
      </c>
      <c r="G103">
        <f t="shared" si="30"/>
        <v>0</v>
      </c>
      <c r="H103">
        <f t="shared" si="30"/>
        <v>0</v>
      </c>
      <c r="I103">
        <f t="shared" si="30"/>
        <v>0</v>
      </c>
      <c r="J103">
        <f t="shared" si="30"/>
        <v>0</v>
      </c>
      <c r="K103">
        <f t="shared" si="30"/>
        <v>0</v>
      </c>
      <c r="L103">
        <f t="shared" si="30"/>
        <v>0</v>
      </c>
    </row>
    <row r="104" spans="1:13" x14ac:dyDescent="0.35">
      <c r="A104" s="2" t="s">
        <v>9</v>
      </c>
      <c r="B104">
        <f>B102/B100</f>
        <v>1.5236934328813043E-2</v>
      </c>
      <c r="C104">
        <f t="shared" ref="C104:L104" si="31">C102/C100</f>
        <v>1.4823599169878446E-2</v>
      </c>
      <c r="D104">
        <f t="shared" si="31"/>
        <v>1.4686444411807902E-2</v>
      </c>
      <c r="E104">
        <f t="shared" si="31"/>
        <v>1.4285714285714285E-2</v>
      </c>
      <c r="F104">
        <f t="shared" si="31"/>
        <v>1.3890818169190165E-2</v>
      </c>
      <c r="G104">
        <f t="shared" si="31"/>
        <v>1.3097576948264571E-2</v>
      </c>
      <c r="H104">
        <f t="shared" si="31"/>
        <v>1.2390038409119068E-2</v>
      </c>
      <c r="I104">
        <f t="shared" si="31"/>
        <v>1.1950286806883365E-2</v>
      </c>
      <c r="J104">
        <f t="shared" si="31"/>
        <v>1.1886366337810532E-2</v>
      </c>
      <c r="K104">
        <f t="shared" si="31"/>
        <v>1.1450818733539448E-2</v>
      </c>
      <c r="L104">
        <f t="shared" si="31"/>
        <v>1.3238545348637092E-2</v>
      </c>
    </row>
    <row r="105" spans="1:13" x14ac:dyDescent="0.35">
      <c r="L105" s="2">
        <f>AVERAGE(B103:K103)</f>
        <v>0</v>
      </c>
      <c r="M105" s="2">
        <f>_xlfn.STDEV.S(B103:K103)</f>
        <v>0</v>
      </c>
    </row>
    <row r="106" spans="1:13" x14ac:dyDescent="0.35">
      <c r="L106" s="2">
        <f>AVERAGE(B104:K104)</f>
        <v>1.3369859760102085E-2</v>
      </c>
      <c r="M106" s="2">
        <f>_xlfn.STDEV.S(B104:K104)</f>
        <v>1.3894744974846795E-3</v>
      </c>
    </row>
    <row r="108" spans="1:13" x14ac:dyDescent="0.35">
      <c r="A108" s="2" t="s">
        <v>13</v>
      </c>
      <c r="B108" t="s">
        <v>14</v>
      </c>
    </row>
    <row r="109" spans="1:13" x14ac:dyDescent="0.35">
      <c r="A109" s="2" t="s">
        <v>64</v>
      </c>
    </row>
    <row r="110" spans="1:13" x14ac:dyDescent="0.35">
      <c r="A110" t="s">
        <v>16</v>
      </c>
      <c r="B110">
        <v>1</v>
      </c>
      <c r="C110">
        <v>2</v>
      </c>
      <c r="D110">
        <v>3</v>
      </c>
      <c r="E110">
        <v>4</v>
      </c>
      <c r="F110">
        <v>5</v>
      </c>
      <c r="G110">
        <v>6</v>
      </c>
      <c r="H110">
        <v>7</v>
      </c>
      <c r="I110">
        <v>8</v>
      </c>
      <c r="J110">
        <v>9</v>
      </c>
      <c r="K110">
        <v>10</v>
      </c>
    </row>
    <row r="111" spans="1:13" x14ac:dyDescent="0.35">
      <c r="A111" t="s">
        <v>17</v>
      </c>
      <c r="B111">
        <v>9327</v>
      </c>
      <c r="C111">
        <v>9818</v>
      </c>
      <c r="D111">
        <v>9620</v>
      </c>
      <c r="E111">
        <v>8791</v>
      </c>
      <c r="F111">
        <v>9621</v>
      </c>
      <c r="G111">
        <v>9457</v>
      </c>
      <c r="H111">
        <v>10545</v>
      </c>
      <c r="I111">
        <v>10111</v>
      </c>
      <c r="J111">
        <v>10072</v>
      </c>
      <c r="K111">
        <v>11708</v>
      </c>
      <c r="L111">
        <f>SUM(B111:K111)</f>
        <v>99070</v>
      </c>
    </row>
    <row r="112" spans="1:13" x14ac:dyDescent="0.35">
      <c r="A112" t="s">
        <v>18</v>
      </c>
      <c r="L112">
        <f>SUM(B112:K112)</f>
        <v>0</v>
      </c>
    </row>
    <row r="113" spans="1:13" x14ac:dyDescent="0.35">
      <c r="A113" t="s">
        <v>19</v>
      </c>
      <c r="B113">
        <v>100</v>
      </c>
      <c r="C113">
        <v>100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f>SUM(B113:K113)</f>
        <v>1000</v>
      </c>
    </row>
    <row r="114" spans="1:13" x14ac:dyDescent="0.35">
      <c r="A114" s="2" t="s">
        <v>8</v>
      </c>
      <c r="B114">
        <f>B112/B111</f>
        <v>0</v>
      </c>
      <c r="C114">
        <f t="shared" ref="C114:L114" si="32">C112/C111</f>
        <v>0</v>
      </c>
      <c r="D114">
        <f t="shared" si="32"/>
        <v>0</v>
      </c>
      <c r="E114">
        <f t="shared" si="32"/>
        <v>0</v>
      </c>
      <c r="F114">
        <f t="shared" si="32"/>
        <v>0</v>
      </c>
      <c r="G114">
        <f t="shared" si="32"/>
        <v>0</v>
      </c>
      <c r="H114">
        <f t="shared" si="32"/>
        <v>0</v>
      </c>
      <c r="I114">
        <f t="shared" si="32"/>
        <v>0</v>
      </c>
      <c r="J114">
        <f t="shared" si="32"/>
        <v>0</v>
      </c>
      <c r="K114">
        <f t="shared" si="32"/>
        <v>0</v>
      </c>
      <c r="L114">
        <f t="shared" si="32"/>
        <v>0</v>
      </c>
    </row>
    <row r="115" spans="1:13" x14ac:dyDescent="0.35">
      <c r="A115" s="2" t="s">
        <v>9</v>
      </c>
      <c r="B115">
        <f>B113/B111</f>
        <v>1.0721561059290233E-2</v>
      </c>
      <c r="C115">
        <f t="shared" ref="C115:L115" si="33">C113/C111</f>
        <v>1.0185373803218578E-2</v>
      </c>
      <c r="D115">
        <f t="shared" si="33"/>
        <v>1.0395010395010396E-2</v>
      </c>
      <c r="E115">
        <f t="shared" si="33"/>
        <v>1.1375270162666363E-2</v>
      </c>
      <c r="F115">
        <f t="shared" si="33"/>
        <v>1.0393929944912171E-2</v>
      </c>
      <c r="G115">
        <f t="shared" si="33"/>
        <v>1.0574177857671566E-2</v>
      </c>
      <c r="H115">
        <f t="shared" si="33"/>
        <v>9.4831673779042207E-3</v>
      </c>
      <c r="I115">
        <f t="shared" si="33"/>
        <v>9.8902185738304824E-3</v>
      </c>
      <c r="J115">
        <f t="shared" si="33"/>
        <v>9.9285146942017476E-3</v>
      </c>
      <c r="K115">
        <f t="shared" si="33"/>
        <v>8.5411684318414758E-3</v>
      </c>
      <c r="L115">
        <f t="shared" si="33"/>
        <v>1.009387301907742E-2</v>
      </c>
    </row>
    <row r="116" spans="1:13" x14ac:dyDescent="0.35">
      <c r="L116" s="2">
        <f>AVERAGE(B114:K114)</f>
        <v>0</v>
      </c>
      <c r="M116" s="2">
        <f>_xlfn.STDEV.S(B114:K114)</f>
        <v>0</v>
      </c>
    </row>
    <row r="117" spans="1:13" x14ac:dyDescent="0.35">
      <c r="L117" s="2">
        <f>AVERAGE(B115:K115)</f>
        <v>1.0148839230054725E-2</v>
      </c>
      <c r="M117" s="2">
        <f>_xlfn.STDEV.S(B115:K115)</f>
        <v>7.6581202403371398E-4</v>
      </c>
    </row>
    <row r="119" spans="1:13" x14ac:dyDescent="0.35">
      <c r="A119" s="2" t="s">
        <v>13</v>
      </c>
      <c r="B119" t="s">
        <v>14</v>
      </c>
    </row>
    <row r="120" spans="1:13" x14ac:dyDescent="0.35">
      <c r="A120" s="2" t="s">
        <v>65</v>
      </c>
    </row>
    <row r="121" spans="1:13" x14ac:dyDescent="0.35">
      <c r="A121" t="s">
        <v>16</v>
      </c>
      <c r="B121">
        <v>1</v>
      </c>
      <c r="C121">
        <v>2</v>
      </c>
      <c r="D121">
        <v>3</v>
      </c>
      <c r="E121">
        <v>4</v>
      </c>
      <c r="F121">
        <v>5</v>
      </c>
      <c r="G121">
        <v>6</v>
      </c>
      <c r="H121">
        <v>7</v>
      </c>
      <c r="I121">
        <v>8</v>
      </c>
      <c r="J121">
        <v>9</v>
      </c>
      <c r="K121">
        <v>10</v>
      </c>
    </row>
    <row r="122" spans="1:13" x14ac:dyDescent="0.35">
      <c r="A122" t="s">
        <v>17</v>
      </c>
      <c r="B122">
        <v>10328</v>
      </c>
      <c r="C122">
        <v>10574</v>
      </c>
      <c r="D122">
        <v>12464</v>
      </c>
      <c r="E122">
        <v>12917</v>
      </c>
      <c r="F122">
        <v>12808</v>
      </c>
      <c r="G122">
        <v>11718</v>
      </c>
      <c r="H122">
        <v>12638</v>
      </c>
      <c r="I122">
        <v>12493</v>
      </c>
      <c r="J122">
        <v>11385</v>
      </c>
      <c r="K122">
        <v>13931</v>
      </c>
      <c r="L122">
        <f>SUM(B122:K122)</f>
        <v>121256</v>
      </c>
    </row>
    <row r="123" spans="1:13" x14ac:dyDescent="0.35">
      <c r="A123" t="s">
        <v>18</v>
      </c>
      <c r="L123">
        <f>SUM(B123:K123)</f>
        <v>0</v>
      </c>
    </row>
    <row r="124" spans="1:13" x14ac:dyDescent="0.35">
      <c r="A124" t="s">
        <v>19</v>
      </c>
      <c r="B124">
        <v>100</v>
      </c>
      <c r="C124">
        <v>100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f>SUM(B124:K124)</f>
        <v>1000</v>
      </c>
    </row>
    <row r="125" spans="1:13" x14ac:dyDescent="0.35">
      <c r="A125" s="2" t="s">
        <v>8</v>
      </c>
      <c r="B125">
        <f>B123/B122</f>
        <v>0</v>
      </c>
      <c r="C125">
        <f t="shared" ref="C125:L125" si="34">C123/C122</f>
        <v>0</v>
      </c>
      <c r="D125">
        <f t="shared" si="34"/>
        <v>0</v>
      </c>
      <c r="E125">
        <f t="shared" si="34"/>
        <v>0</v>
      </c>
      <c r="F125">
        <f t="shared" si="34"/>
        <v>0</v>
      </c>
      <c r="G125">
        <f t="shared" si="34"/>
        <v>0</v>
      </c>
      <c r="H125">
        <f t="shared" si="34"/>
        <v>0</v>
      </c>
      <c r="I125">
        <f t="shared" si="34"/>
        <v>0</v>
      </c>
      <c r="J125">
        <f t="shared" si="34"/>
        <v>0</v>
      </c>
      <c r="K125">
        <f t="shared" si="34"/>
        <v>0</v>
      </c>
      <c r="L125">
        <f t="shared" si="34"/>
        <v>0</v>
      </c>
    </row>
    <row r="126" spans="1:13" x14ac:dyDescent="0.35">
      <c r="A126" s="2" t="s">
        <v>9</v>
      </c>
      <c r="B126">
        <f>B124/B122</f>
        <v>9.6824167312161112E-3</v>
      </c>
      <c r="C126">
        <f t="shared" ref="C126:L126" si="35">C124/C122</f>
        <v>9.4571590694155477E-3</v>
      </c>
      <c r="D126">
        <f t="shared" si="35"/>
        <v>8.0231065468549419E-3</v>
      </c>
      <c r="E126">
        <f t="shared" si="35"/>
        <v>7.7417356971432993E-3</v>
      </c>
      <c r="F126">
        <f t="shared" si="35"/>
        <v>7.8076202373516552E-3</v>
      </c>
      <c r="G126">
        <f t="shared" si="35"/>
        <v>8.5338795016214365E-3</v>
      </c>
      <c r="H126">
        <f t="shared" si="35"/>
        <v>7.9126444057604044E-3</v>
      </c>
      <c r="I126">
        <f t="shared" si="35"/>
        <v>8.0044825102057147E-3</v>
      </c>
      <c r="J126">
        <f t="shared" si="35"/>
        <v>8.7834870443566099E-3</v>
      </c>
      <c r="K126">
        <f t="shared" si="35"/>
        <v>7.1782355896920537E-3</v>
      </c>
      <c r="L126">
        <f t="shared" si="35"/>
        <v>8.2470145807217784E-3</v>
      </c>
    </row>
    <row r="127" spans="1:13" x14ac:dyDescent="0.35">
      <c r="L127" s="2">
        <f>AVERAGE(B125:K125)</f>
        <v>0</v>
      </c>
      <c r="M127" s="2">
        <f>_xlfn.STDEV.S(B125:K125)</f>
        <v>0</v>
      </c>
    </row>
    <row r="128" spans="1:13" x14ac:dyDescent="0.35">
      <c r="L128" s="2">
        <f>AVERAGE(B126:K126)</f>
        <v>8.3124767333617768E-3</v>
      </c>
      <c r="M128" s="2">
        <f>_xlfn.STDEV.S(B126:K126)</f>
        <v>7.9326981311274335E-4</v>
      </c>
    </row>
    <row r="131" spans="1:12" x14ac:dyDescent="0.35">
      <c r="A131" s="2" t="s">
        <v>13</v>
      </c>
      <c r="B131" t="s">
        <v>14</v>
      </c>
    </row>
    <row r="132" spans="1:12" x14ac:dyDescent="0.35">
      <c r="A132" s="2" t="s">
        <v>31</v>
      </c>
      <c r="B132">
        <v>24477</v>
      </c>
    </row>
    <row r="133" spans="1:12" x14ac:dyDescent="0.35">
      <c r="A133" t="s">
        <v>16</v>
      </c>
      <c r="B133">
        <v>1</v>
      </c>
      <c r="C133">
        <v>2</v>
      </c>
      <c r="D133">
        <v>3</v>
      </c>
      <c r="E133">
        <v>4</v>
      </c>
      <c r="F133">
        <v>5</v>
      </c>
      <c r="G133">
        <v>6</v>
      </c>
      <c r="H133">
        <v>7</v>
      </c>
      <c r="I133">
        <v>8</v>
      </c>
      <c r="J133">
        <v>9</v>
      </c>
      <c r="K133">
        <v>10</v>
      </c>
    </row>
    <row r="134" spans="1:12" x14ac:dyDescent="0.35">
      <c r="A134" t="s">
        <v>17</v>
      </c>
      <c r="B134">
        <v>9440</v>
      </c>
      <c r="C134">
        <v>10764</v>
      </c>
      <c r="D134">
        <v>11113</v>
      </c>
      <c r="E134">
        <v>11831</v>
      </c>
      <c r="F134">
        <v>12640</v>
      </c>
      <c r="G134">
        <v>12453</v>
      </c>
      <c r="H134">
        <v>12452</v>
      </c>
      <c r="I134">
        <v>12940</v>
      </c>
      <c r="J134">
        <v>12633</v>
      </c>
      <c r="K134">
        <v>14674</v>
      </c>
    </row>
    <row r="135" spans="1:12" x14ac:dyDescent="0.35">
      <c r="A135" t="s">
        <v>19</v>
      </c>
      <c r="B135">
        <v>100</v>
      </c>
      <c r="C135">
        <v>100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</row>
    <row r="136" spans="1:12" x14ac:dyDescent="0.35">
      <c r="A136" t="s">
        <v>7</v>
      </c>
      <c r="B136">
        <v>1.1589</v>
      </c>
      <c r="C136">
        <v>1.1590199999999999</v>
      </c>
      <c r="D136">
        <v>1.1590100000000001</v>
      </c>
      <c r="E136">
        <v>1.1586799999999999</v>
      </c>
      <c r="F136">
        <v>1.15839</v>
      </c>
      <c r="G136">
        <v>1.15818</v>
      </c>
      <c r="H136">
        <v>1.1582399999999999</v>
      </c>
      <c r="I136">
        <v>1.15802</v>
      </c>
      <c r="J136">
        <v>1.1588700000000001</v>
      </c>
      <c r="K136">
        <v>1.1587499999999999</v>
      </c>
    </row>
    <row r="137" spans="1:12" x14ac:dyDescent="0.35">
      <c r="A137" s="2" t="s">
        <v>9</v>
      </c>
      <c r="B137">
        <f t="shared" ref="B137:K137" si="36">B135/B134</f>
        <v>1.059322033898305E-2</v>
      </c>
      <c r="C137">
        <f t="shared" si="36"/>
        <v>9.2902266815310299E-3</v>
      </c>
      <c r="D137">
        <f t="shared" si="36"/>
        <v>8.9984702600557909E-3</v>
      </c>
      <c r="E137">
        <f t="shared" si="36"/>
        <v>8.4523708900346543E-3</v>
      </c>
      <c r="F137">
        <f t="shared" si="36"/>
        <v>7.9113924050632917E-3</v>
      </c>
      <c r="G137">
        <f t="shared" si="36"/>
        <v>8.0301935276640164E-3</v>
      </c>
      <c r="H137">
        <f t="shared" si="36"/>
        <v>8.0308384195309987E-3</v>
      </c>
      <c r="I137">
        <f t="shared" si="36"/>
        <v>7.7279752704791345E-3</v>
      </c>
      <c r="J137">
        <f t="shared" si="36"/>
        <v>7.9157761418507076E-3</v>
      </c>
      <c r="K137">
        <f t="shared" si="36"/>
        <v>6.8147744309663347E-3</v>
      </c>
    </row>
    <row r="138" spans="1:12" x14ac:dyDescent="0.35">
      <c r="K138" s="2">
        <f>AVERAGE(B136:K136)</f>
        <v>1.158606</v>
      </c>
      <c r="L138" s="2"/>
    </row>
    <row r="139" spans="1:12" x14ac:dyDescent="0.35">
      <c r="K139" s="2">
        <f>AVERAGE(B137:K137)</f>
        <v>8.3765238366159019E-3</v>
      </c>
      <c r="L139" s="2">
        <f>_xlfn.STDEV.S(B137:K137)</f>
        <v>1.0364963218872968E-3</v>
      </c>
    </row>
    <row r="141" spans="1:12" x14ac:dyDescent="0.35">
      <c r="A141" s="2" t="s">
        <v>13</v>
      </c>
    </row>
    <row r="142" spans="1:12" x14ac:dyDescent="0.35">
      <c r="A142" s="2" t="s">
        <v>32</v>
      </c>
    </row>
    <row r="143" spans="1:12" x14ac:dyDescent="0.35">
      <c r="A143" t="s">
        <v>16</v>
      </c>
      <c r="B143">
        <v>1</v>
      </c>
      <c r="C143">
        <v>2</v>
      </c>
      <c r="D143">
        <v>3</v>
      </c>
      <c r="E143">
        <v>4</v>
      </c>
      <c r="F143">
        <v>5</v>
      </c>
      <c r="G143">
        <v>6</v>
      </c>
      <c r="H143">
        <v>7</v>
      </c>
      <c r="I143">
        <v>8</v>
      </c>
      <c r="J143">
        <v>9</v>
      </c>
      <c r="K143">
        <v>10</v>
      </c>
    </row>
    <row r="144" spans="1:12" x14ac:dyDescent="0.35">
      <c r="A144" t="s">
        <v>17</v>
      </c>
      <c r="B144">
        <v>10847</v>
      </c>
      <c r="C144">
        <v>12043</v>
      </c>
      <c r="D144">
        <v>12121</v>
      </c>
      <c r="E144">
        <v>12213</v>
      </c>
      <c r="F144">
        <v>13116</v>
      </c>
      <c r="G144">
        <v>13258</v>
      </c>
      <c r="H144">
        <v>13130</v>
      </c>
      <c r="I144">
        <v>14164</v>
      </c>
      <c r="J144">
        <v>14677</v>
      </c>
      <c r="K144">
        <v>14847</v>
      </c>
    </row>
    <row r="145" spans="1:12" x14ac:dyDescent="0.35">
      <c r="A145" t="s">
        <v>18</v>
      </c>
      <c r="B145">
        <v>100</v>
      </c>
      <c r="C145">
        <v>100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</row>
    <row r="146" spans="1:12" x14ac:dyDescent="0.35">
      <c r="A146" t="s">
        <v>7</v>
      </c>
      <c r="B146">
        <v>1.14375</v>
      </c>
      <c r="C146">
        <v>1.14415</v>
      </c>
      <c r="D146">
        <v>1.1439299999999999</v>
      </c>
      <c r="E146">
        <v>1.1443300000000001</v>
      </c>
      <c r="F146">
        <v>1.1438900000000001</v>
      </c>
      <c r="G146">
        <v>1.1438200000000001</v>
      </c>
      <c r="H146">
        <v>1.1449499999999999</v>
      </c>
      <c r="I146">
        <v>1.1441399999999999</v>
      </c>
      <c r="J146">
        <v>1.1442600000000001</v>
      </c>
      <c r="K146">
        <v>1.14436</v>
      </c>
    </row>
    <row r="147" spans="1:12" x14ac:dyDescent="0.35">
      <c r="A147" t="s">
        <v>33</v>
      </c>
      <c r="B147">
        <v>2.1420699999999999</v>
      </c>
      <c r="C147">
        <v>2.1522899999999998</v>
      </c>
      <c r="D147">
        <v>2.1466099999999999</v>
      </c>
      <c r="E147">
        <v>2.0156640000000001</v>
      </c>
      <c r="F147">
        <v>2.14547</v>
      </c>
      <c r="G147">
        <v>2.1437599999999999</v>
      </c>
      <c r="H147">
        <v>2.17258</v>
      </c>
      <c r="I147">
        <v>2.1517900000000001</v>
      </c>
      <c r="J147">
        <v>2.1549399999999999</v>
      </c>
      <c r="K147">
        <v>2.15747</v>
      </c>
    </row>
    <row r="148" spans="1:12" x14ac:dyDescent="0.35">
      <c r="A148" s="2" t="s">
        <v>8</v>
      </c>
      <c r="B148">
        <f t="shared" ref="B148:K148" si="37">B145/B144</f>
        <v>9.2191389324237111E-3</v>
      </c>
      <c r="C148">
        <f t="shared" si="37"/>
        <v>8.3035788424811099E-3</v>
      </c>
      <c r="D148">
        <f t="shared" si="37"/>
        <v>8.2501443775266064E-3</v>
      </c>
      <c r="E148">
        <f t="shared" si="37"/>
        <v>8.1879963972815856E-3</v>
      </c>
      <c r="F148">
        <f t="shared" si="37"/>
        <v>7.6242756938090881E-3</v>
      </c>
      <c r="G148">
        <f t="shared" si="37"/>
        <v>7.5426157791522097E-3</v>
      </c>
      <c r="H148">
        <f t="shared" si="37"/>
        <v>7.6161462300076161E-3</v>
      </c>
      <c r="I148">
        <f t="shared" si="37"/>
        <v>7.0601524992939847E-3</v>
      </c>
      <c r="J148">
        <f t="shared" si="37"/>
        <v>6.8133814812291341E-3</v>
      </c>
      <c r="K148">
        <f t="shared" si="37"/>
        <v>6.7353674142924492E-3</v>
      </c>
    </row>
    <row r="149" spans="1:12" x14ac:dyDescent="0.35">
      <c r="K149" s="2">
        <f>AVERAGE(B146:K146)</f>
        <v>1.144158</v>
      </c>
      <c r="L149" s="2"/>
    </row>
    <row r="150" spans="1:12" x14ac:dyDescent="0.35">
      <c r="K150" s="2">
        <f>AVERAGE(B148:K148)</f>
        <v>7.7352797647497499E-3</v>
      </c>
      <c r="L150" s="2">
        <f>_xlfn.STDEV.S(B148:K148)</f>
        <v>7.7200977848082889E-4</v>
      </c>
    </row>
    <row r="152" spans="1:12" x14ac:dyDescent="0.35">
      <c r="A152" s="2" t="s">
        <v>13</v>
      </c>
    </row>
    <row r="153" spans="1:12" x14ac:dyDescent="0.35">
      <c r="A153" s="2" t="s">
        <v>34</v>
      </c>
    </row>
    <row r="154" spans="1:12" x14ac:dyDescent="0.35">
      <c r="A154" t="s">
        <v>16</v>
      </c>
      <c r="B154">
        <v>1</v>
      </c>
      <c r="C154">
        <v>2</v>
      </c>
      <c r="D154">
        <v>3</v>
      </c>
      <c r="E154">
        <v>4</v>
      </c>
      <c r="F154">
        <v>5</v>
      </c>
      <c r="G154">
        <v>6</v>
      </c>
      <c r="H154">
        <v>7</v>
      </c>
      <c r="I154">
        <v>8</v>
      </c>
      <c r="J154">
        <v>9</v>
      </c>
      <c r="K154">
        <v>10</v>
      </c>
    </row>
    <row r="155" spans="1:12" x14ac:dyDescent="0.35">
      <c r="A155" t="s">
        <v>17</v>
      </c>
      <c r="B155">
        <v>11205</v>
      </c>
      <c r="C155">
        <v>12122</v>
      </c>
      <c r="D155">
        <v>12601</v>
      </c>
      <c r="E155">
        <v>13605</v>
      </c>
      <c r="F155">
        <v>13883</v>
      </c>
      <c r="G155">
        <v>14162</v>
      </c>
      <c r="H155">
        <v>14560</v>
      </c>
      <c r="I155">
        <v>14632</v>
      </c>
      <c r="J155">
        <v>14589</v>
      </c>
      <c r="K155">
        <v>14783</v>
      </c>
    </row>
    <row r="156" spans="1:12" x14ac:dyDescent="0.35">
      <c r="A156" t="s">
        <v>18</v>
      </c>
      <c r="B156">
        <v>100</v>
      </c>
      <c r="C156">
        <v>100</v>
      </c>
      <c r="D156">
        <v>100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</row>
    <row r="157" spans="1:12" x14ac:dyDescent="0.35">
      <c r="A157" t="s">
        <v>7</v>
      </c>
      <c r="B157">
        <v>1.1422600000000001</v>
      </c>
      <c r="C157">
        <v>1.1428100000000001</v>
      </c>
      <c r="D157">
        <v>1.14273</v>
      </c>
      <c r="E157">
        <v>1.1422600000000001</v>
      </c>
      <c r="F157">
        <v>1.14242</v>
      </c>
      <c r="G157">
        <v>1.1423399999999999</v>
      </c>
      <c r="H157">
        <v>1.1426499999999999</v>
      </c>
      <c r="I157">
        <v>1.14242</v>
      </c>
      <c r="J157">
        <v>1.14242</v>
      </c>
      <c r="K157">
        <v>1.1422600000000001</v>
      </c>
    </row>
    <row r="158" spans="1:12" x14ac:dyDescent="0.35">
      <c r="A158" t="s">
        <v>33</v>
      </c>
      <c r="B158">
        <v>2.1038800000000002</v>
      </c>
      <c r="C158">
        <v>2.1287699999999998</v>
      </c>
      <c r="D158">
        <v>2.12086</v>
      </c>
      <c r="E158">
        <v>2.1049600000000002</v>
      </c>
      <c r="F158">
        <v>2.1106400000000001</v>
      </c>
      <c r="G158">
        <v>2.1109300000000002</v>
      </c>
      <c r="H158">
        <v>2.1179899999999998</v>
      </c>
      <c r="I158">
        <v>2.1132499999999999</v>
      </c>
      <c r="J158">
        <v>2.1201599999999998</v>
      </c>
      <c r="K158">
        <v>2.1110699999999998</v>
      </c>
    </row>
    <row r="159" spans="1:12" x14ac:dyDescent="0.35">
      <c r="A159" s="2" t="s">
        <v>8</v>
      </c>
      <c r="B159">
        <f t="shared" ref="B159:K159" si="38">B156/B155</f>
        <v>8.9245872378402504E-3</v>
      </c>
      <c r="C159">
        <f t="shared" si="38"/>
        <v>8.2494637848539842E-3</v>
      </c>
      <c r="D159">
        <f t="shared" si="38"/>
        <v>7.9358781049123084E-3</v>
      </c>
      <c r="E159">
        <f t="shared" si="38"/>
        <v>7.3502388827636897E-3</v>
      </c>
      <c r="F159">
        <f t="shared" si="38"/>
        <v>7.2030540949362528E-3</v>
      </c>
      <c r="G159">
        <f t="shared" si="38"/>
        <v>7.0611495551475782E-3</v>
      </c>
      <c r="H159">
        <f t="shared" si="38"/>
        <v>6.868131868131868E-3</v>
      </c>
      <c r="I159">
        <f t="shared" si="38"/>
        <v>6.8343357025697103E-3</v>
      </c>
      <c r="J159">
        <f t="shared" si="38"/>
        <v>6.8544794022893964E-3</v>
      </c>
      <c r="K159">
        <f t="shared" si="38"/>
        <v>6.7645268213488464E-3</v>
      </c>
    </row>
    <row r="160" spans="1:12" x14ac:dyDescent="0.35">
      <c r="K160" s="2">
        <f>AVERAGE(B157:K157)</f>
        <v>1.1424570000000001</v>
      </c>
      <c r="L160" s="2"/>
    </row>
    <row r="161" spans="11:12" x14ac:dyDescent="0.35">
      <c r="K161" s="2">
        <f>AVERAGE(B159:K159)</f>
        <v>7.404584545479387E-3</v>
      </c>
      <c r="L161" s="2">
        <f>_xlfn.STDEV.S(B159:K159)</f>
        <v>7.2978477063051527E-4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694C-C3DD-4902-A781-97BA9E0366B1}">
  <dimension ref="A1:AK110"/>
  <sheetViews>
    <sheetView topLeftCell="Q1" workbookViewId="0">
      <selection activeCell="U52" sqref="U52"/>
    </sheetView>
  </sheetViews>
  <sheetFormatPr defaultRowHeight="14.15" x14ac:dyDescent="0.35"/>
  <sheetData>
    <row r="1" spans="1:37" x14ac:dyDescent="0.35">
      <c r="O1" s="5" t="s">
        <v>196</v>
      </c>
      <c r="P1" t="s">
        <v>14</v>
      </c>
    </row>
    <row r="2" spans="1:37" x14ac:dyDescent="0.35">
      <c r="A2" s="2" t="s">
        <v>13</v>
      </c>
      <c r="B2" t="s">
        <v>14</v>
      </c>
      <c r="O2" s="5">
        <v>260</v>
      </c>
    </row>
    <row r="3" spans="1:37" x14ac:dyDescent="0.35">
      <c r="A3" s="5" t="s">
        <v>152</v>
      </c>
      <c r="B3">
        <v>261</v>
      </c>
      <c r="O3" t="s">
        <v>16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AB3" t="s">
        <v>82</v>
      </c>
      <c r="AC3">
        <v>328</v>
      </c>
      <c r="AD3" t="s">
        <v>120</v>
      </c>
      <c r="AE3">
        <v>100</v>
      </c>
      <c r="AF3" t="s">
        <v>172</v>
      </c>
      <c r="AG3">
        <v>0.30487799999999998</v>
      </c>
      <c r="AH3" t="s">
        <v>121</v>
      </c>
      <c r="AI3">
        <v>133</v>
      </c>
      <c r="AJ3" t="s">
        <v>173</v>
      </c>
      <c r="AK3">
        <v>0.40548800000000002</v>
      </c>
    </row>
    <row r="4" spans="1:37" x14ac:dyDescent="0.35">
      <c r="A4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O4" t="s">
        <v>17</v>
      </c>
      <c r="P4">
        <v>328</v>
      </c>
      <c r="Q4">
        <v>376</v>
      </c>
      <c r="R4">
        <v>378</v>
      </c>
      <c r="S4">
        <v>399</v>
      </c>
      <c r="T4">
        <v>400</v>
      </c>
      <c r="U4">
        <v>405</v>
      </c>
      <c r="V4">
        <v>413</v>
      </c>
      <c r="W4">
        <v>425</v>
      </c>
      <c r="X4">
        <v>431</v>
      </c>
      <c r="Y4">
        <v>467</v>
      </c>
      <c r="Z4">
        <f>SUM(P4:Y4)</f>
        <v>4022</v>
      </c>
      <c r="AB4" t="s">
        <v>82</v>
      </c>
      <c r="AC4">
        <v>376</v>
      </c>
      <c r="AD4" t="s">
        <v>120</v>
      </c>
      <c r="AE4">
        <v>100</v>
      </c>
      <c r="AF4" t="s">
        <v>172</v>
      </c>
      <c r="AG4">
        <v>0.265957</v>
      </c>
      <c r="AH4" t="s">
        <v>121</v>
      </c>
      <c r="AI4">
        <v>127</v>
      </c>
      <c r="AJ4" t="s">
        <v>173</v>
      </c>
      <c r="AK4">
        <v>0.33776600000000001</v>
      </c>
    </row>
    <row r="5" spans="1:37" x14ac:dyDescent="0.35">
      <c r="A5" t="s">
        <v>17</v>
      </c>
      <c r="B5">
        <v>172</v>
      </c>
      <c r="C5">
        <v>176</v>
      </c>
      <c r="D5">
        <v>176</v>
      </c>
      <c r="E5">
        <v>183</v>
      </c>
      <c r="F5">
        <v>187</v>
      </c>
      <c r="G5">
        <v>192</v>
      </c>
      <c r="H5">
        <v>197</v>
      </c>
      <c r="I5">
        <v>202</v>
      </c>
      <c r="J5">
        <v>208</v>
      </c>
      <c r="K5">
        <v>215</v>
      </c>
      <c r="L5">
        <f>SUM(B5:K5)</f>
        <v>1908</v>
      </c>
      <c r="O5" t="s">
        <v>18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f>SUM(P5:Y5)</f>
        <v>1000</v>
      </c>
      <c r="AB5" t="s">
        <v>82</v>
      </c>
      <c r="AC5">
        <v>378</v>
      </c>
      <c r="AD5" t="s">
        <v>120</v>
      </c>
      <c r="AE5">
        <v>100</v>
      </c>
      <c r="AF5" t="s">
        <v>172</v>
      </c>
      <c r="AG5">
        <v>0.26455000000000001</v>
      </c>
      <c r="AH5" t="s">
        <v>121</v>
      </c>
      <c r="AI5">
        <v>137</v>
      </c>
      <c r="AJ5" t="s">
        <v>173</v>
      </c>
      <c r="AK5">
        <v>0.36243399999999998</v>
      </c>
    </row>
    <row r="6" spans="1:37" x14ac:dyDescent="0.35">
      <c r="A6" t="s">
        <v>18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f>SUM(B6:K6)</f>
        <v>1000</v>
      </c>
      <c r="O6" t="s">
        <v>19</v>
      </c>
      <c r="P6">
        <v>133</v>
      </c>
      <c r="Q6">
        <v>127</v>
      </c>
      <c r="R6">
        <v>137</v>
      </c>
      <c r="S6">
        <v>129</v>
      </c>
      <c r="T6">
        <v>128</v>
      </c>
      <c r="U6">
        <v>142</v>
      </c>
      <c r="V6">
        <v>139</v>
      </c>
      <c r="W6">
        <v>128</v>
      </c>
      <c r="X6">
        <v>137</v>
      </c>
      <c r="Y6">
        <v>153</v>
      </c>
      <c r="Z6">
        <f>SUM(P6:Y6)</f>
        <v>1353</v>
      </c>
      <c r="AB6" t="s">
        <v>82</v>
      </c>
      <c r="AC6">
        <v>399</v>
      </c>
      <c r="AD6" t="s">
        <v>120</v>
      </c>
      <c r="AE6">
        <v>100</v>
      </c>
      <c r="AF6" t="s">
        <v>172</v>
      </c>
      <c r="AG6">
        <v>0.25062699999999999</v>
      </c>
      <c r="AH6" t="s">
        <v>121</v>
      </c>
      <c r="AI6">
        <v>129</v>
      </c>
      <c r="AJ6" t="s">
        <v>173</v>
      </c>
      <c r="AK6">
        <v>0.32330799999999998</v>
      </c>
    </row>
    <row r="7" spans="1:37" x14ac:dyDescent="0.35">
      <c r="A7" t="s">
        <v>19</v>
      </c>
      <c r="B7">
        <v>119</v>
      </c>
      <c r="C7">
        <v>130</v>
      </c>
      <c r="D7">
        <v>130</v>
      </c>
      <c r="E7">
        <v>121</v>
      </c>
      <c r="F7">
        <v>132</v>
      </c>
      <c r="G7">
        <v>129</v>
      </c>
      <c r="H7">
        <v>145</v>
      </c>
      <c r="I7">
        <v>136</v>
      </c>
      <c r="J7">
        <v>137</v>
      </c>
      <c r="K7">
        <v>137</v>
      </c>
      <c r="L7">
        <f>SUM(B7:K7)</f>
        <v>1316</v>
      </c>
      <c r="O7" s="2" t="s">
        <v>8</v>
      </c>
      <c r="P7">
        <f>P5/P4</f>
        <v>0.3048780487804878</v>
      </c>
      <c r="Q7">
        <f t="shared" ref="Q7:Z7" si="0">Q5/Q4</f>
        <v>0.26595744680851063</v>
      </c>
      <c r="R7">
        <f t="shared" si="0"/>
        <v>0.26455026455026454</v>
      </c>
      <c r="S7">
        <f t="shared" si="0"/>
        <v>0.25062656641604009</v>
      </c>
      <c r="T7">
        <f t="shared" si="0"/>
        <v>0.25</v>
      </c>
      <c r="U7">
        <f t="shared" si="0"/>
        <v>0.24691358024691357</v>
      </c>
      <c r="V7">
        <f t="shared" si="0"/>
        <v>0.24213075060532688</v>
      </c>
      <c r="W7">
        <f t="shared" si="0"/>
        <v>0.23529411764705882</v>
      </c>
      <c r="X7">
        <f t="shared" si="0"/>
        <v>0.23201856148491878</v>
      </c>
      <c r="Y7">
        <f t="shared" si="0"/>
        <v>0.21413276231263384</v>
      </c>
      <c r="Z7">
        <f t="shared" si="0"/>
        <v>0.2486325211337643</v>
      </c>
      <c r="AB7" t="s">
        <v>82</v>
      </c>
      <c r="AC7">
        <v>400</v>
      </c>
      <c r="AD7" t="s">
        <v>120</v>
      </c>
      <c r="AE7">
        <v>100</v>
      </c>
      <c r="AF7" t="s">
        <v>172</v>
      </c>
      <c r="AG7">
        <v>0.25</v>
      </c>
      <c r="AH7" t="s">
        <v>121</v>
      </c>
      <c r="AI7">
        <v>128</v>
      </c>
      <c r="AJ7" t="s">
        <v>173</v>
      </c>
      <c r="AK7">
        <v>0.32</v>
      </c>
    </row>
    <row r="8" spans="1:37" x14ac:dyDescent="0.35">
      <c r="A8" s="2" t="s">
        <v>8</v>
      </c>
      <c r="B8">
        <f>B6/B5</f>
        <v>0.58139534883720934</v>
      </c>
      <c r="C8">
        <f t="shared" ref="C8:L8" si="1">C6/C5</f>
        <v>0.56818181818181823</v>
      </c>
      <c r="D8">
        <f t="shared" si="1"/>
        <v>0.56818181818181823</v>
      </c>
      <c r="E8">
        <f t="shared" si="1"/>
        <v>0.54644808743169404</v>
      </c>
      <c r="F8">
        <f t="shared" si="1"/>
        <v>0.53475935828877008</v>
      </c>
      <c r="G8">
        <f t="shared" si="1"/>
        <v>0.52083333333333337</v>
      </c>
      <c r="H8">
        <f t="shared" si="1"/>
        <v>0.50761421319796951</v>
      </c>
      <c r="I8">
        <f t="shared" si="1"/>
        <v>0.49504950495049505</v>
      </c>
      <c r="J8">
        <f t="shared" si="1"/>
        <v>0.48076923076923078</v>
      </c>
      <c r="K8">
        <f t="shared" si="1"/>
        <v>0.46511627906976744</v>
      </c>
      <c r="L8">
        <f t="shared" si="1"/>
        <v>0.52410901467505244</v>
      </c>
      <c r="O8" s="2" t="s">
        <v>9</v>
      </c>
      <c r="P8">
        <f>P6/P4</f>
        <v>0.40548780487804881</v>
      </c>
      <c r="Q8">
        <f t="shared" ref="Q8:Z8" si="2">Q6/Q4</f>
        <v>0.33776595744680848</v>
      </c>
      <c r="R8">
        <f t="shared" si="2"/>
        <v>0.36243386243386244</v>
      </c>
      <c r="S8">
        <f t="shared" si="2"/>
        <v>0.32330827067669171</v>
      </c>
      <c r="T8">
        <f t="shared" si="2"/>
        <v>0.32</v>
      </c>
      <c r="U8">
        <f t="shared" si="2"/>
        <v>0.35061728395061731</v>
      </c>
      <c r="V8">
        <f t="shared" si="2"/>
        <v>0.33656174334140437</v>
      </c>
      <c r="W8">
        <f t="shared" si="2"/>
        <v>0.30117647058823527</v>
      </c>
      <c r="X8">
        <f t="shared" si="2"/>
        <v>0.31786542923433875</v>
      </c>
      <c r="Y8">
        <f t="shared" si="2"/>
        <v>0.32762312633832974</v>
      </c>
      <c r="Z8">
        <f t="shared" si="2"/>
        <v>0.3363998010939831</v>
      </c>
      <c r="AB8" t="s">
        <v>82</v>
      </c>
      <c r="AC8">
        <v>405</v>
      </c>
      <c r="AD8" t="s">
        <v>120</v>
      </c>
      <c r="AE8">
        <v>100</v>
      </c>
      <c r="AF8" t="s">
        <v>172</v>
      </c>
      <c r="AG8">
        <v>0.24691399999999999</v>
      </c>
      <c r="AH8" t="s">
        <v>121</v>
      </c>
      <c r="AI8">
        <v>142</v>
      </c>
      <c r="AJ8" t="s">
        <v>173</v>
      </c>
      <c r="AK8">
        <v>0.35061700000000001</v>
      </c>
    </row>
    <row r="9" spans="1:37" x14ac:dyDescent="0.35">
      <c r="A9" s="2" t="s">
        <v>9</v>
      </c>
      <c r="B9">
        <f>B7/B5</f>
        <v>0.69186046511627908</v>
      </c>
      <c r="C9">
        <f t="shared" ref="C9:L9" si="3">C7/C5</f>
        <v>0.73863636363636365</v>
      </c>
      <c r="D9">
        <f t="shared" si="3"/>
        <v>0.73863636363636365</v>
      </c>
      <c r="E9">
        <f t="shared" si="3"/>
        <v>0.66120218579234968</v>
      </c>
      <c r="F9">
        <f t="shared" si="3"/>
        <v>0.70588235294117652</v>
      </c>
      <c r="G9">
        <f t="shared" si="3"/>
        <v>0.671875</v>
      </c>
      <c r="H9">
        <f t="shared" si="3"/>
        <v>0.73604060913705582</v>
      </c>
      <c r="I9">
        <f t="shared" si="3"/>
        <v>0.67326732673267331</v>
      </c>
      <c r="J9">
        <f t="shared" si="3"/>
        <v>0.65865384615384615</v>
      </c>
      <c r="K9">
        <f t="shared" si="3"/>
        <v>0.63720930232558137</v>
      </c>
      <c r="L9">
        <f t="shared" si="3"/>
        <v>0.689727463312369</v>
      </c>
      <c r="W9" s="2" t="s">
        <v>37</v>
      </c>
      <c r="X9" s="2">
        <f>AVERAGE(P7:Y7)</f>
        <v>0.25065020988521547</v>
      </c>
      <c r="Y9" s="2">
        <f>_xlfn.STDEV.S(P7:Y7)</f>
        <v>2.4430446215755131E-2</v>
      </c>
      <c r="Z9" s="2" t="s">
        <v>38</v>
      </c>
      <c r="AB9" t="s">
        <v>82</v>
      </c>
      <c r="AC9">
        <v>413</v>
      </c>
      <c r="AD9" t="s">
        <v>120</v>
      </c>
      <c r="AE9">
        <v>100</v>
      </c>
      <c r="AF9" t="s">
        <v>172</v>
      </c>
      <c r="AG9">
        <v>0.24213100000000001</v>
      </c>
      <c r="AH9" t="s">
        <v>121</v>
      </c>
      <c r="AI9">
        <v>139</v>
      </c>
      <c r="AJ9" t="s">
        <v>173</v>
      </c>
      <c r="AK9">
        <v>0.33656199999999997</v>
      </c>
    </row>
    <row r="10" spans="1:37" x14ac:dyDescent="0.35">
      <c r="L10" s="2">
        <f>AVERAGE(B8:K8)</f>
        <v>0.52683489922421067</v>
      </c>
      <c r="M10" s="2">
        <f>_xlfn.STDEV.S(B8:K8)</f>
        <v>3.970789316614317E-2</v>
      </c>
      <c r="X10" s="2">
        <f>AVERAGE(P8:Y8)</f>
        <v>0.33828399488883371</v>
      </c>
      <c r="Y10" s="2">
        <f>_xlfn.STDEV.S(P8:Y8)</f>
        <v>2.9289796854318123E-2</v>
      </c>
      <c r="AB10" t="s">
        <v>82</v>
      </c>
      <c r="AC10">
        <v>425</v>
      </c>
      <c r="AD10" t="s">
        <v>120</v>
      </c>
      <c r="AE10">
        <v>100</v>
      </c>
      <c r="AF10" t="s">
        <v>172</v>
      </c>
      <c r="AG10">
        <v>0.235294</v>
      </c>
      <c r="AH10" t="s">
        <v>121</v>
      </c>
      <c r="AI10">
        <v>128</v>
      </c>
      <c r="AJ10" t="s">
        <v>173</v>
      </c>
      <c r="AK10">
        <v>0.301176</v>
      </c>
    </row>
    <row r="11" spans="1:37" x14ac:dyDescent="0.35">
      <c r="L11" s="2">
        <f>AVERAGE(B9:K9)</f>
        <v>0.69132638154716886</v>
      </c>
      <c r="M11" s="2">
        <f>_xlfn.STDEV.S(B9:K9)</f>
        <v>3.696259102159416E-2</v>
      </c>
      <c r="AB11" t="s">
        <v>82</v>
      </c>
      <c r="AC11">
        <v>431</v>
      </c>
      <c r="AD11" t="s">
        <v>120</v>
      </c>
      <c r="AE11">
        <v>100</v>
      </c>
      <c r="AF11" t="s">
        <v>172</v>
      </c>
      <c r="AG11">
        <v>0.232019</v>
      </c>
      <c r="AH11" t="s">
        <v>121</v>
      </c>
      <c r="AI11">
        <v>137</v>
      </c>
      <c r="AJ11" t="s">
        <v>173</v>
      </c>
      <c r="AK11">
        <v>0.31786500000000001</v>
      </c>
    </row>
    <row r="12" spans="1:37" x14ac:dyDescent="0.35">
      <c r="O12" s="2" t="s">
        <v>13</v>
      </c>
      <c r="P12" t="s">
        <v>14</v>
      </c>
      <c r="AB12" t="s">
        <v>82</v>
      </c>
      <c r="AC12">
        <v>467</v>
      </c>
      <c r="AD12" t="s">
        <v>120</v>
      </c>
      <c r="AE12">
        <v>100</v>
      </c>
      <c r="AF12" t="s">
        <v>172</v>
      </c>
      <c r="AG12">
        <v>0.21413299999999999</v>
      </c>
      <c r="AH12" t="s">
        <v>121</v>
      </c>
      <c r="AI12">
        <v>153</v>
      </c>
      <c r="AJ12" t="s">
        <v>173</v>
      </c>
      <c r="AK12">
        <v>0.327623</v>
      </c>
    </row>
    <row r="13" spans="1:37" x14ac:dyDescent="0.35">
      <c r="A13" s="2" t="s">
        <v>13</v>
      </c>
      <c r="B13" t="s">
        <v>14</v>
      </c>
      <c r="O13" s="5">
        <v>280</v>
      </c>
    </row>
    <row r="14" spans="1:37" x14ac:dyDescent="0.35">
      <c r="A14" s="5" t="s">
        <v>148</v>
      </c>
      <c r="B14">
        <v>420</v>
      </c>
      <c r="O14" t="s">
        <v>16</v>
      </c>
      <c r="P14">
        <v>1</v>
      </c>
      <c r="Q14">
        <v>2</v>
      </c>
      <c r="R14">
        <v>3</v>
      </c>
      <c r="S14">
        <v>4</v>
      </c>
      <c r="T14">
        <v>5</v>
      </c>
      <c r="U14">
        <v>6</v>
      </c>
      <c r="V14">
        <v>7</v>
      </c>
      <c r="W14">
        <v>8</v>
      </c>
      <c r="X14">
        <v>9</v>
      </c>
      <c r="Y14">
        <v>10</v>
      </c>
    </row>
    <row r="15" spans="1:37" x14ac:dyDescent="0.35">
      <c r="A15" t="s">
        <v>16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O15" t="s">
        <v>17</v>
      </c>
      <c r="P15">
        <v>822</v>
      </c>
      <c r="Q15">
        <v>816</v>
      </c>
      <c r="R15">
        <v>903</v>
      </c>
      <c r="S15">
        <v>927</v>
      </c>
      <c r="T15">
        <v>955</v>
      </c>
      <c r="U15">
        <v>921</v>
      </c>
      <c r="V15">
        <v>960</v>
      </c>
      <c r="W15">
        <v>983</v>
      </c>
      <c r="X15">
        <v>1035</v>
      </c>
      <c r="Y15">
        <v>1035</v>
      </c>
      <c r="Z15">
        <f>SUM(P15:Y15)</f>
        <v>9357</v>
      </c>
    </row>
    <row r="16" spans="1:37" x14ac:dyDescent="0.35">
      <c r="A16" t="s">
        <v>17</v>
      </c>
      <c r="B16">
        <v>290</v>
      </c>
      <c r="C16">
        <v>291</v>
      </c>
      <c r="D16">
        <v>290</v>
      </c>
      <c r="E16">
        <v>291</v>
      </c>
      <c r="F16">
        <v>316</v>
      </c>
      <c r="G16">
        <v>315</v>
      </c>
      <c r="H16">
        <v>315</v>
      </c>
      <c r="I16">
        <v>321</v>
      </c>
      <c r="J16">
        <v>325</v>
      </c>
      <c r="K16">
        <v>337</v>
      </c>
      <c r="L16">
        <f>SUM(B16:K16)</f>
        <v>3091</v>
      </c>
      <c r="O16" t="s">
        <v>18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f>SUM(P16:Y16)</f>
        <v>1000</v>
      </c>
    </row>
    <row r="17" spans="1:26" x14ac:dyDescent="0.35">
      <c r="A17" t="s">
        <v>18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f>SUM(B17:K17)</f>
        <v>1000</v>
      </c>
      <c r="O17" t="s">
        <v>19</v>
      </c>
      <c r="P17">
        <v>146</v>
      </c>
      <c r="Q17">
        <v>150</v>
      </c>
      <c r="R17">
        <v>147</v>
      </c>
      <c r="S17">
        <v>146</v>
      </c>
      <c r="T17">
        <v>146</v>
      </c>
      <c r="U17">
        <v>161</v>
      </c>
      <c r="V17">
        <v>164</v>
      </c>
      <c r="W17">
        <v>166</v>
      </c>
      <c r="X17">
        <v>155</v>
      </c>
      <c r="Y17">
        <v>168</v>
      </c>
      <c r="Z17">
        <f>SUM(P17:Y17)</f>
        <v>1549</v>
      </c>
    </row>
    <row r="18" spans="1:26" x14ac:dyDescent="0.35">
      <c r="A18" t="s">
        <v>19</v>
      </c>
      <c r="B18">
        <v>157</v>
      </c>
      <c r="C18">
        <v>149</v>
      </c>
      <c r="D18">
        <v>148</v>
      </c>
      <c r="E18">
        <v>144</v>
      </c>
      <c r="F18">
        <v>165</v>
      </c>
      <c r="G18">
        <v>156</v>
      </c>
      <c r="H18">
        <v>152</v>
      </c>
      <c r="I18">
        <v>165</v>
      </c>
      <c r="J18">
        <v>161</v>
      </c>
      <c r="K18">
        <v>171</v>
      </c>
      <c r="L18">
        <f>SUM(B18:K18)</f>
        <v>1568</v>
      </c>
      <c r="O18" s="2" t="s">
        <v>8</v>
      </c>
      <c r="P18">
        <f>P16/P15</f>
        <v>0.12165450121654502</v>
      </c>
      <c r="Q18">
        <f t="shared" ref="Q18:Z18" si="4">Q16/Q15</f>
        <v>0.12254901960784313</v>
      </c>
      <c r="R18">
        <f t="shared" si="4"/>
        <v>0.11074197120708748</v>
      </c>
      <c r="S18">
        <f t="shared" si="4"/>
        <v>0.10787486515641856</v>
      </c>
      <c r="T18">
        <f t="shared" si="4"/>
        <v>0.10471204188481675</v>
      </c>
      <c r="U18">
        <f t="shared" si="4"/>
        <v>0.10857763300760044</v>
      </c>
      <c r="V18">
        <f t="shared" si="4"/>
        <v>0.10416666666666667</v>
      </c>
      <c r="W18">
        <f t="shared" si="4"/>
        <v>0.10172939979654121</v>
      </c>
      <c r="X18">
        <f t="shared" si="4"/>
        <v>9.6618357487922704E-2</v>
      </c>
      <c r="Y18">
        <f t="shared" si="4"/>
        <v>9.6618357487922704E-2</v>
      </c>
      <c r="Z18">
        <f t="shared" si="4"/>
        <v>0.10687186063909372</v>
      </c>
    </row>
    <row r="19" spans="1:26" x14ac:dyDescent="0.35">
      <c r="A19" s="2" t="s">
        <v>8</v>
      </c>
      <c r="B19">
        <f>B17/B16</f>
        <v>0.34482758620689657</v>
      </c>
      <c r="C19">
        <f t="shared" ref="C19:L19" si="5">C17/C16</f>
        <v>0.3436426116838488</v>
      </c>
      <c r="D19">
        <f t="shared" si="5"/>
        <v>0.34482758620689657</v>
      </c>
      <c r="E19">
        <f t="shared" si="5"/>
        <v>0.3436426116838488</v>
      </c>
      <c r="F19">
        <f t="shared" si="5"/>
        <v>0.31645569620253167</v>
      </c>
      <c r="G19">
        <f t="shared" si="5"/>
        <v>0.31746031746031744</v>
      </c>
      <c r="H19">
        <f t="shared" si="5"/>
        <v>0.31746031746031744</v>
      </c>
      <c r="I19">
        <f t="shared" si="5"/>
        <v>0.3115264797507788</v>
      </c>
      <c r="J19">
        <f t="shared" si="5"/>
        <v>0.30769230769230771</v>
      </c>
      <c r="K19">
        <f t="shared" si="5"/>
        <v>0.29673590504451036</v>
      </c>
      <c r="L19">
        <f t="shared" si="5"/>
        <v>0.32351989647363311</v>
      </c>
      <c r="O19" s="2" t="s">
        <v>9</v>
      </c>
      <c r="P19">
        <f>P17/P15</f>
        <v>0.17761557177615572</v>
      </c>
      <c r="Q19">
        <f t="shared" ref="Q19:Z19" si="6">Q17/Q15</f>
        <v>0.18382352941176472</v>
      </c>
      <c r="R19">
        <f t="shared" si="6"/>
        <v>0.16279069767441862</v>
      </c>
      <c r="S19">
        <f t="shared" si="6"/>
        <v>0.1574973031283711</v>
      </c>
      <c r="T19">
        <f t="shared" si="6"/>
        <v>0.15287958115183245</v>
      </c>
      <c r="U19">
        <f t="shared" si="6"/>
        <v>0.17480998914223669</v>
      </c>
      <c r="V19">
        <f t="shared" si="6"/>
        <v>0.17083333333333334</v>
      </c>
      <c r="W19">
        <f t="shared" si="6"/>
        <v>0.1688708036622584</v>
      </c>
      <c r="X19">
        <f t="shared" si="6"/>
        <v>0.14975845410628019</v>
      </c>
      <c r="Y19">
        <f t="shared" si="6"/>
        <v>0.16231884057971013</v>
      </c>
      <c r="Z19">
        <f t="shared" si="6"/>
        <v>0.16554451212995619</v>
      </c>
    </row>
    <row r="20" spans="1:26" x14ac:dyDescent="0.35">
      <c r="A20" s="2" t="s">
        <v>9</v>
      </c>
      <c r="B20">
        <f>B18/B16</f>
        <v>0.54137931034482756</v>
      </c>
      <c r="C20">
        <f t="shared" ref="C20:L20" si="7">C18/C16</f>
        <v>0.51202749140893467</v>
      </c>
      <c r="D20">
        <f t="shared" si="7"/>
        <v>0.51034482758620692</v>
      </c>
      <c r="E20">
        <f t="shared" si="7"/>
        <v>0.49484536082474229</v>
      </c>
      <c r="F20">
        <f t="shared" si="7"/>
        <v>0.52215189873417722</v>
      </c>
      <c r="G20">
        <f t="shared" si="7"/>
        <v>0.49523809523809526</v>
      </c>
      <c r="H20">
        <f t="shared" si="7"/>
        <v>0.48253968253968255</v>
      </c>
      <c r="I20">
        <f t="shared" si="7"/>
        <v>0.51401869158878499</v>
      </c>
      <c r="J20">
        <f t="shared" si="7"/>
        <v>0.49538461538461537</v>
      </c>
      <c r="K20">
        <f t="shared" si="7"/>
        <v>0.50741839762611274</v>
      </c>
      <c r="L20">
        <f t="shared" si="7"/>
        <v>0.50727919767065677</v>
      </c>
      <c r="W20" s="2" t="s">
        <v>37</v>
      </c>
      <c r="X20" s="2">
        <f>AVERAGE(P18:Y18)</f>
        <v>0.10752428135193645</v>
      </c>
      <c r="Y20" s="2">
        <f>_xlfn.STDEV.S(P18:Y18)</f>
        <v>8.9915585714270881E-3</v>
      </c>
      <c r="Z20" s="2" t="s">
        <v>38</v>
      </c>
    </row>
    <row r="21" spans="1:26" x14ac:dyDescent="0.35">
      <c r="L21" s="2">
        <f>AVERAGE(B19:K19)</f>
        <v>0.32442714193922545</v>
      </c>
      <c r="M21" s="2">
        <f>_xlfn.STDEV.S(B19:K19)</f>
        <v>1.8088450595013249E-2</v>
      </c>
      <c r="X21" s="2">
        <f>AVERAGE(P19:Y19)</f>
        <v>0.16611981039663615</v>
      </c>
      <c r="Y21" s="2">
        <f>_xlfn.STDEV.S(P19:Y19)</f>
        <v>1.1023985518892974E-2</v>
      </c>
    </row>
    <row r="22" spans="1:26" x14ac:dyDescent="0.35">
      <c r="L22" s="2">
        <f>AVERAGE(B20:K20)</f>
        <v>0.50753483712761804</v>
      </c>
      <c r="M22" s="2">
        <f>_xlfn.STDEV.S(B20:K20)</f>
        <v>1.671279976637326E-2</v>
      </c>
    </row>
    <row r="23" spans="1:26" x14ac:dyDescent="0.35">
      <c r="O23" s="2" t="s">
        <v>13</v>
      </c>
      <c r="P23" t="s">
        <v>14</v>
      </c>
    </row>
    <row r="24" spans="1:26" x14ac:dyDescent="0.35">
      <c r="A24" s="2" t="s">
        <v>13</v>
      </c>
      <c r="B24" t="s">
        <v>14</v>
      </c>
      <c r="O24" s="5">
        <v>300</v>
      </c>
    </row>
    <row r="25" spans="1:26" x14ac:dyDescent="0.35">
      <c r="A25" s="5" t="s">
        <v>147</v>
      </c>
      <c r="B25">
        <v>721</v>
      </c>
      <c r="O25" t="s">
        <v>16</v>
      </c>
      <c r="P25">
        <v>1</v>
      </c>
      <c r="Q25">
        <v>2</v>
      </c>
      <c r="R25">
        <v>3</v>
      </c>
      <c r="S25">
        <v>4</v>
      </c>
      <c r="T25">
        <v>5</v>
      </c>
      <c r="U25">
        <v>6</v>
      </c>
      <c r="V25">
        <v>7</v>
      </c>
      <c r="W25">
        <v>8</v>
      </c>
      <c r="X25">
        <v>9</v>
      </c>
      <c r="Y25">
        <v>10</v>
      </c>
    </row>
    <row r="26" spans="1:26" x14ac:dyDescent="0.35">
      <c r="A26" t="s">
        <v>16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O26" t="s">
        <v>17</v>
      </c>
      <c r="P26">
        <v>2224</v>
      </c>
      <c r="Q26">
        <v>2419</v>
      </c>
      <c r="R26">
        <v>2566</v>
      </c>
      <c r="S26">
        <v>2636</v>
      </c>
      <c r="T26">
        <v>2684</v>
      </c>
      <c r="U26">
        <v>2700</v>
      </c>
      <c r="V26">
        <v>2814</v>
      </c>
      <c r="W26">
        <v>2926</v>
      </c>
      <c r="X26">
        <v>2988</v>
      </c>
      <c r="Y26">
        <v>3102</v>
      </c>
      <c r="Z26">
        <f>SUM(P26:Y26)</f>
        <v>27059</v>
      </c>
    </row>
    <row r="27" spans="1:26" x14ac:dyDescent="0.35">
      <c r="A27" t="s">
        <v>17</v>
      </c>
      <c r="B27">
        <v>477</v>
      </c>
      <c r="C27">
        <v>479</v>
      </c>
      <c r="D27">
        <v>480</v>
      </c>
      <c r="E27">
        <v>520</v>
      </c>
      <c r="F27">
        <v>524</v>
      </c>
      <c r="G27">
        <v>526</v>
      </c>
      <c r="H27">
        <v>555</v>
      </c>
      <c r="I27">
        <v>571</v>
      </c>
      <c r="J27">
        <v>576</v>
      </c>
      <c r="K27">
        <v>584</v>
      </c>
      <c r="L27">
        <f>SUM(B27:K27)</f>
        <v>5292</v>
      </c>
      <c r="O27" t="s">
        <v>18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f>SUM(P27:Y27)</f>
        <v>1000</v>
      </c>
    </row>
    <row r="28" spans="1:26" x14ac:dyDescent="0.35">
      <c r="A28" t="s">
        <v>18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f>SUM(B28:K28)</f>
        <v>1000</v>
      </c>
      <c r="O28" t="s">
        <v>19</v>
      </c>
      <c r="P28">
        <v>138</v>
      </c>
      <c r="Q28">
        <v>152</v>
      </c>
      <c r="R28">
        <v>169</v>
      </c>
      <c r="S28">
        <v>170</v>
      </c>
      <c r="T28">
        <v>170</v>
      </c>
      <c r="U28">
        <v>166</v>
      </c>
      <c r="V28">
        <v>174</v>
      </c>
      <c r="W28">
        <v>183</v>
      </c>
      <c r="X28">
        <v>185</v>
      </c>
      <c r="Y28">
        <v>191</v>
      </c>
      <c r="Z28">
        <f>SUM(P28:Y28)</f>
        <v>1698</v>
      </c>
    </row>
    <row r="29" spans="1:26" x14ac:dyDescent="0.35">
      <c r="A29" t="s">
        <v>19</v>
      </c>
      <c r="B29">
        <v>162</v>
      </c>
      <c r="C29">
        <v>165</v>
      </c>
      <c r="D29">
        <v>167</v>
      </c>
      <c r="E29">
        <v>174</v>
      </c>
      <c r="F29">
        <v>175</v>
      </c>
      <c r="G29">
        <v>162</v>
      </c>
      <c r="H29">
        <v>177</v>
      </c>
      <c r="I29">
        <v>183</v>
      </c>
      <c r="J29">
        <v>189</v>
      </c>
      <c r="K29">
        <v>172</v>
      </c>
      <c r="L29">
        <f>SUM(B29:K29)</f>
        <v>1726</v>
      </c>
      <c r="O29" s="2" t="s">
        <v>8</v>
      </c>
      <c r="P29">
        <f>P27/P26</f>
        <v>4.4964028776978415E-2</v>
      </c>
      <c r="Q29">
        <f t="shared" ref="Q29:Z29" si="8">Q27/Q26</f>
        <v>4.1339396444811903E-2</v>
      </c>
      <c r="R29">
        <f t="shared" si="8"/>
        <v>3.8971161340607949E-2</v>
      </c>
      <c r="S29">
        <f t="shared" si="8"/>
        <v>3.7936267071320182E-2</v>
      </c>
      <c r="T29">
        <f t="shared" si="8"/>
        <v>3.7257824143070044E-2</v>
      </c>
      <c r="U29">
        <f t="shared" si="8"/>
        <v>3.7037037037037035E-2</v>
      </c>
      <c r="V29">
        <f t="shared" si="8"/>
        <v>3.5536602700781808E-2</v>
      </c>
      <c r="W29">
        <f t="shared" si="8"/>
        <v>3.4176349965823652E-2</v>
      </c>
      <c r="X29">
        <f t="shared" si="8"/>
        <v>3.3467202141900937E-2</v>
      </c>
      <c r="Y29">
        <f t="shared" si="8"/>
        <v>3.2237266279819474E-2</v>
      </c>
      <c r="Z29">
        <f t="shared" si="8"/>
        <v>3.6956280719908349E-2</v>
      </c>
    </row>
    <row r="30" spans="1:26" x14ac:dyDescent="0.35">
      <c r="A30" s="2" t="s">
        <v>8</v>
      </c>
      <c r="B30">
        <f>B28/B27</f>
        <v>0.20964360587002095</v>
      </c>
      <c r="C30">
        <f t="shared" ref="C30:L30" si="9">C28/C27</f>
        <v>0.20876826722338204</v>
      </c>
      <c r="D30">
        <f t="shared" si="9"/>
        <v>0.20833333333333334</v>
      </c>
      <c r="E30">
        <f t="shared" si="9"/>
        <v>0.19230769230769232</v>
      </c>
      <c r="F30">
        <f t="shared" si="9"/>
        <v>0.19083969465648856</v>
      </c>
      <c r="G30">
        <f t="shared" si="9"/>
        <v>0.19011406844106463</v>
      </c>
      <c r="H30">
        <f t="shared" si="9"/>
        <v>0.18018018018018017</v>
      </c>
      <c r="I30">
        <f t="shared" si="9"/>
        <v>0.17513134851138354</v>
      </c>
      <c r="J30">
        <f t="shared" si="9"/>
        <v>0.1736111111111111</v>
      </c>
      <c r="K30">
        <f t="shared" si="9"/>
        <v>0.17123287671232876</v>
      </c>
      <c r="L30">
        <f t="shared" si="9"/>
        <v>0.1889644746787604</v>
      </c>
      <c r="O30" s="2" t="s">
        <v>9</v>
      </c>
      <c r="P30">
        <f>P28/P26</f>
        <v>6.2050359712230219E-2</v>
      </c>
      <c r="Q30">
        <f t="shared" ref="Q30:Z30" si="10">Q28/Q26</f>
        <v>6.2835882596114098E-2</v>
      </c>
      <c r="R30">
        <f t="shared" si="10"/>
        <v>6.5861262665627432E-2</v>
      </c>
      <c r="S30">
        <f t="shared" si="10"/>
        <v>6.4491654021244307E-2</v>
      </c>
      <c r="T30">
        <f t="shared" si="10"/>
        <v>6.3338301043219081E-2</v>
      </c>
      <c r="U30">
        <f t="shared" si="10"/>
        <v>6.1481481481481484E-2</v>
      </c>
      <c r="V30">
        <f t="shared" si="10"/>
        <v>6.1833688699360338E-2</v>
      </c>
      <c r="W30">
        <f t="shared" si="10"/>
        <v>6.2542720437457275E-2</v>
      </c>
      <c r="X30">
        <f t="shared" si="10"/>
        <v>6.1914323962516733E-2</v>
      </c>
      <c r="Y30">
        <f t="shared" si="10"/>
        <v>6.1573178594455193E-2</v>
      </c>
      <c r="Z30">
        <f t="shared" si="10"/>
        <v>6.2751764662404369E-2</v>
      </c>
    </row>
    <row r="31" spans="1:26" x14ac:dyDescent="0.35">
      <c r="A31" s="2" t="s">
        <v>9</v>
      </c>
      <c r="B31">
        <f>B29/B27</f>
        <v>0.33962264150943394</v>
      </c>
      <c r="C31">
        <f t="shared" ref="C31:L31" si="11">C29/C27</f>
        <v>0.3444676409185804</v>
      </c>
      <c r="D31">
        <f t="shared" si="11"/>
        <v>0.34791666666666665</v>
      </c>
      <c r="E31">
        <f t="shared" si="11"/>
        <v>0.33461538461538459</v>
      </c>
      <c r="F31">
        <f t="shared" si="11"/>
        <v>0.33396946564885494</v>
      </c>
      <c r="G31">
        <f t="shared" si="11"/>
        <v>0.30798479087452474</v>
      </c>
      <c r="H31">
        <f t="shared" si="11"/>
        <v>0.31891891891891894</v>
      </c>
      <c r="I31">
        <f t="shared" si="11"/>
        <v>0.3204903677758319</v>
      </c>
      <c r="J31">
        <f t="shared" si="11"/>
        <v>0.328125</v>
      </c>
      <c r="K31">
        <f t="shared" si="11"/>
        <v>0.29452054794520549</v>
      </c>
      <c r="L31">
        <f t="shared" si="11"/>
        <v>0.32615268329554042</v>
      </c>
      <c r="W31" s="2" t="s">
        <v>37</v>
      </c>
      <c r="X31" s="2">
        <f>AVERAGE(P29:Y29)</f>
        <v>3.7292313590215141E-2</v>
      </c>
      <c r="Y31" s="2">
        <f>_xlfn.STDEV.S(P29:Y29)</f>
        <v>3.8225992607175767E-3</v>
      </c>
      <c r="Z31" s="2" t="s">
        <v>38</v>
      </c>
    </row>
    <row r="32" spans="1:26" x14ac:dyDescent="0.35">
      <c r="L32" s="2">
        <f>AVERAGE(B30:K30)</f>
        <v>0.19001621783469855</v>
      </c>
      <c r="M32" s="2">
        <f>_xlfn.STDEV.S(B30:K30)</f>
        <v>1.4976193639972268E-2</v>
      </c>
      <c r="X32" s="2">
        <f>AVERAGE(P30:Y30)</f>
        <v>6.2792285321370614E-2</v>
      </c>
      <c r="Y32" s="2">
        <f>_xlfn.STDEV.S(P30:Y30)</f>
        <v>1.4186612468165742E-3</v>
      </c>
    </row>
    <row r="33" spans="1:26" x14ac:dyDescent="0.35">
      <c r="L33" s="2">
        <f>AVERAGE(B31:K31)</f>
        <v>0.32706314248734014</v>
      </c>
      <c r="M33" s="2">
        <f>_xlfn.STDEV.S(B31:K31)</f>
        <v>1.6779358877013515E-2</v>
      </c>
    </row>
    <row r="34" spans="1:26" x14ac:dyDescent="0.35">
      <c r="O34" s="2" t="s">
        <v>13</v>
      </c>
      <c r="P34" t="s">
        <v>14</v>
      </c>
    </row>
    <row r="35" spans="1:26" x14ac:dyDescent="0.35">
      <c r="A35" s="2" t="s">
        <v>13</v>
      </c>
      <c r="B35" t="s">
        <v>14</v>
      </c>
      <c r="O35" s="5">
        <v>320</v>
      </c>
    </row>
    <row r="36" spans="1:26" x14ac:dyDescent="0.35">
      <c r="A36" s="5" t="s">
        <v>146</v>
      </c>
      <c r="B36">
        <v>1345</v>
      </c>
      <c r="O36" t="s">
        <v>16</v>
      </c>
      <c r="P36">
        <v>1</v>
      </c>
      <c r="Q36">
        <v>2</v>
      </c>
      <c r="R36">
        <v>3</v>
      </c>
      <c r="S36">
        <v>4</v>
      </c>
      <c r="T36">
        <v>5</v>
      </c>
      <c r="U36">
        <v>6</v>
      </c>
      <c r="V36">
        <v>7</v>
      </c>
      <c r="W36">
        <v>8</v>
      </c>
      <c r="X36">
        <v>9</v>
      </c>
      <c r="Y36">
        <v>10</v>
      </c>
    </row>
    <row r="37" spans="1:26" x14ac:dyDescent="0.35">
      <c r="A37" t="s">
        <v>16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O37" t="s">
        <v>17</v>
      </c>
      <c r="P37">
        <v>9293</v>
      </c>
      <c r="Q37">
        <v>9291</v>
      </c>
      <c r="R37">
        <v>9363</v>
      </c>
      <c r="S37">
        <v>9998</v>
      </c>
      <c r="T37">
        <v>10255</v>
      </c>
      <c r="U37">
        <v>11059</v>
      </c>
      <c r="V37">
        <v>11190</v>
      </c>
      <c r="W37">
        <v>11486</v>
      </c>
      <c r="X37">
        <v>11972</v>
      </c>
      <c r="Y37">
        <v>13019</v>
      </c>
      <c r="Z37">
        <f>SUM(P37:Y37)</f>
        <v>106926</v>
      </c>
    </row>
    <row r="38" spans="1:26" x14ac:dyDescent="0.35">
      <c r="A38" t="s">
        <v>17</v>
      </c>
      <c r="B38">
        <v>855</v>
      </c>
      <c r="C38">
        <v>924</v>
      </c>
      <c r="D38">
        <v>937</v>
      </c>
      <c r="E38">
        <v>959</v>
      </c>
      <c r="F38">
        <v>962</v>
      </c>
      <c r="G38">
        <v>1010</v>
      </c>
      <c r="H38">
        <v>1043</v>
      </c>
      <c r="I38">
        <v>1043</v>
      </c>
      <c r="J38">
        <v>1047</v>
      </c>
      <c r="K38">
        <v>1089</v>
      </c>
      <c r="L38">
        <f>SUM(B38:K38)</f>
        <v>9869</v>
      </c>
      <c r="O38" t="s">
        <v>18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f>SUM(P38:Y38)</f>
        <v>1000</v>
      </c>
    </row>
    <row r="39" spans="1:26" x14ac:dyDescent="0.35">
      <c r="A39" t="s">
        <v>18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f>SUM(B39:K39)</f>
        <v>1000</v>
      </c>
      <c r="O39" t="s">
        <v>19</v>
      </c>
      <c r="P39">
        <v>191</v>
      </c>
      <c r="Q39">
        <v>181</v>
      </c>
      <c r="R39">
        <v>191</v>
      </c>
      <c r="S39">
        <v>180</v>
      </c>
      <c r="T39">
        <v>188</v>
      </c>
      <c r="U39">
        <v>232</v>
      </c>
      <c r="V39">
        <v>219</v>
      </c>
      <c r="W39">
        <v>230</v>
      </c>
      <c r="X39">
        <v>245</v>
      </c>
      <c r="Y39">
        <v>226</v>
      </c>
      <c r="Z39">
        <f>SUM(P39:Y39)</f>
        <v>2083</v>
      </c>
    </row>
    <row r="40" spans="1:26" x14ac:dyDescent="0.35">
      <c r="A40" t="s">
        <v>19</v>
      </c>
      <c r="B40">
        <v>144</v>
      </c>
      <c r="C40">
        <v>170</v>
      </c>
      <c r="D40">
        <v>187</v>
      </c>
      <c r="E40">
        <v>163</v>
      </c>
      <c r="F40">
        <v>206</v>
      </c>
      <c r="G40">
        <v>184</v>
      </c>
      <c r="H40">
        <v>186</v>
      </c>
      <c r="I40">
        <v>180</v>
      </c>
      <c r="J40">
        <v>197</v>
      </c>
      <c r="K40">
        <v>189</v>
      </c>
      <c r="L40">
        <f>SUM(B40:K40)</f>
        <v>1806</v>
      </c>
      <c r="O40" s="2" t="s">
        <v>8</v>
      </c>
      <c r="P40">
        <f>P38/P37</f>
        <v>1.0760787689658883E-2</v>
      </c>
      <c r="Q40">
        <f t="shared" ref="Q40:Z40" si="12">Q38/Q37</f>
        <v>1.0763104079216447E-2</v>
      </c>
      <c r="R40">
        <f t="shared" si="12"/>
        <v>1.0680337498664958E-2</v>
      </c>
      <c r="S40">
        <f t="shared" si="12"/>
        <v>1.0002000400080016E-2</v>
      </c>
      <c r="T40">
        <f t="shared" si="12"/>
        <v>9.751340809361287E-3</v>
      </c>
      <c r="U40">
        <f t="shared" si="12"/>
        <v>9.0424088977303554E-3</v>
      </c>
      <c r="V40">
        <f t="shared" si="12"/>
        <v>8.9365504915102766E-3</v>
      </c>
      <c r="W40">
        <f t="shared" si="12"/>
        <v>8.7062510882813856E-3</v>
      </c>
      <c r="X40">
        <f t="shared" si="12"/>
        <v>8.35282325425994E-3</v>
      </c>
      <c r="Y40">
        <f t="shared" si="12"/>
        <v>7.6810814962746752E-3</v>
      </c>
      <c r="Z40">
        <f t="shared" si="12"/>
        <v>9.3522623122533344E-3</v>
      </c>
    </row>
    <row r="41" spans="1:26" x14ac:dyDescent="0.35">
      <c r="A41" s="2" t="s">
        <v>8</v>
      </c>
      <c r="B41">
        <f>B39/B38</f>
        <v>0.11695906432748537</v>
      </c>
      <c r="C41">
        <f t="shared" ref="C41:L41" si="13">C39/C38</f>
        <v>0.10822510822510822</v>
      </c>
      <c r="D41">
        <f t="shared" si="13"/>
        <v>0.10672358591248667</v>
      </c>
      <c r="E41">
        <f t="shared" si="13"/>
        <v>0.10427528675703858</v>
      </c>
      <c r="F41">
        <f t="shared" si="13"/>
        <v>0.10395010395010396</v>
      </c>
      <c r="G41">
        <f t="shared" si="13"/>
        <v>9.9009900990099015E-2</v>
      </c>
      <c r="H41">
        <f t="shared" si="13"/>
        <v>9.5877277085330781E-2</v>
      </c>
      <c r="I41">
        <f t="shared" si="13"/>
        <v>9.5877277085330781E-2</v>
      </c>
      <c r="J41">
        <f t="shared" si="13"/>
        <v>9.5510983763132759E-2</v>
      </c>
      <c r="K41">
        <f t="shared" si="13"/>
        <v>9.1827364554637275E-2</v>
      </c>
      <c r="L41">
        <f t="shared" si="13"/>
        <v>0.1013273887931908</v>
      </c>
      <c r="O41" s="2" t="s">
        <v>9</v>
      </c>
      <c r="P41">
        <f>P39/P37</f>
        <v>2.0553104487248466E-2</v>
      </c>
      <c r="Q41">
        <f t="shared" ref="Q41:Z41" si="14">Q39/Q37</f>
        <v>1.9481218383381769E-2</v>
      </c>
      <c r="R41">
        <f t="shared" si="14"/>
        <v>2.039944462245007E-2</v>
      </c>
      <c r="S41">
        <f t="shared" si="14"/>
        <v>1.8003600720144029E-2</v>
      </c>
      <c r="T41">
        <f t="shared" si="14"/>
        <v>1.8332520721599219E-2</v>
      </c>
      <c r="U41">
        <f t="shared" si="14"/>
        <v>2.0978388642734425E-2</v>
      </c>
      <c r="V41">
        <f t="shared" si="14"/>
        <v>1.9571045576407507E-2</v>
      </c>
      <c r="W41">
        <f t="shared" si="14"/>
        <v>2.0024377503047187E-2</v>
      </c>
      <c r="X41">
        <f t="shared" si="14"/>
        <v>2.0464416972936852E-2</v>
      </c>
      <c r="Y41">
        <f t="shared" si="14"/>
        <v>1.7359244181580767E-2</v>
      </c>
      <c r="Z41">
        <f t="shared" si="14"/>
        <v>1.9480762396423695E-2</v>
      </c>
    </row>
    <row r="42" spans="1:26" x14ac:dyDescent="0.35">
      <c r="A42" s="2" t="s">
        <v>9</v>
      </c>
      <c r="B42">
        <f>B40/B38</f>
        <v>0.16842105263157894</v>
      </c>
      <c r="C42">
        <f t="shared" ref="C42:L42" si="15">C40/C38</f>
        <v>0.18398268398268397</v>
      </c>
      <c r="D42">
        <f t="shared" si="15"/>
        <v>0.19957310565635006</v>
      </c>
      <c r="E42">
        <f t="shared" si="15"/>
        <v>0.16996871741397288</v>
      </c>
      <c r="F42">
        <f t="shared" si="15"/>
        <v>0.21413721413721415</v>
      </c>
      <c r="G42">
        <f t="shared" si="15"/>
        <v>0.18217821782178217</v>
      </c>
      <c r="H42">
        <f t="shared" si="15"/>
        <v>0.17833173537871524</v>
      </c>
      <c r="I42">
        <f t="shared" si="15"/>
        <v>0.17257909875359539</v>
      </c>
      <c r="J42">
        <f t="shared" si="15"/>
        <v>0.18815663801337154</v>
      </c>
      <c r="K42">
        <f t="shared" si="15"/>
        <v>0.17355371900826447</v>
      </c>
      <c r="L42">
        <f t="shared" si="15"/>
        <v>0.18299726416050258</v>
      </c>
      <c r="W42" s="2" t="s">
        <v>37</v>
      </c>
      <c r="X42" s="2">
        <f>AVERAGE(P40:Y40)</f>
        <v>9.4676685705038215E-3</v>
      </c>
      <c r="Y42" s="2">
        <f>_xlfn.STDEV.S(P40:Y40)</f>
        <v>1.0885422884854749E-3</v>
      </c>
      <c r="Z42" s="2" t="s">
        <v>38</v>
      </c>
    </row>
    <row r="43" spans="1:26" x14ac:dyDescent="0.35">
      <c r="L43" s="2">
        <f>AVERAGE(B41:K41)</f>
        <v>0.10182359526507534</v>
      </c>
      <c r="M43" s="2">
        <f>_xlfn.STDEV.S(B41:K41)</f>
        <v>7.623155502035627E-3</v>
      </c>
      <c r="X43" s="2">
        <f>AVERAGE(P41:Y41)</f>
        <v>1.951673618115303E-2</v>
      </c>
      <c r="Y43" s="2">
        <f>_xlfn.STDEV.S(P41:Y41)</f>
        <v>1.2245810123408874E-3</v>
      </c>
    </row>
    <row r="44" spans="1:26" x14ac:dyDescent="0.35">
      <c r="L44" s="2">
        <f>AVERAGE(B42:K42)</f>
        <v>0.18308821827975288</v>
      </c>
      <c r="M44" s="2">
        <f>_xlfn.STDEV.S(B42:K42)</f>
        <v>1.4431170562278718E-2</v>
      </c>
    </row>
    <row r="45" spans="1:26" x14ac:dyDescent="0.35">
      <c r="O45" s="2" t="s">
        <v>13</v>
      </c>
      <c r="P45" t="s">
        <v>14</v>
      </c>
    </row>
    <row r="46" spans="1:26" x14ac:dyDescent="0.35">
      <c r="A46" s="2" t="s">
        <v>13</v>
      </c>
      <c r="B46" t="s">
        <v>14</v>
      </c>
      <c r="O46" s="5">
        <v>330</v>
      </c>
    </row>
    <row r="47" spans="1:26" x14ac:dyDescent="0.35">
      <c r="A47" s="5" t="s">
        <v>145</v>
      </c>
      <c r="B47">
        <v>2728</v>
      </c>
      <c r="O47" t="s">
        <v>16</v>
      </c>
      <c r="P47">
        <v>1</v>
      </c>
      <c r="Q47">
        <v>2</v>
      </c>
      <c r="R47">
        <v>3</v>
      </c>
      <c r="S47">
        <v>4</v>
      </c>
      <c r="T47">
        <v>5</v>
      </c>
      <c r="U47">
        <v>6</v>
      </c>
      <c r="V47">
        <v>7</v>
      </c>
      <c r="W47">
        <v>8</v>
      </c>
      <c r="X47">
        <v>9</v>
      </c>
      <c r="Y47">
        <v>10</v>
      </c>
    </row>
    <row r="48" spans="1:26" x14ac:dyDescent="0.35">
      <c r="A48" t="s">
        <v>16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O48" t="s">
        <v>17</v>
      </c>
      <c r="P48">
        <v>16742</v>
      </c>
      <c r="Q48">
        <v>17215</v>
      </c>
      <c r="R48">
        <v>17587</v>
      </c>
      <c r="S48">
        <v>17563</v>
      </c>
      <c r="T48">
        <v>18605</v>
      </c>
      <c r="U48">
        <v>19256</v>
      </c>
      <c r="V48">
        <v>19732</v>
      </c>
      <c r="W48">
        <v>20524</v>
      </c>
      <c r="X48">
        <v>21355</v>
      </c>
      <c r="Y48">
        <v>22642</v>
      </c>
      <c r="Z48">
        <f>SUM(P48:Y48)</f>
        <v>191221</v>
      </c>
    </row>
    <row r="49" spans="1:26" x14ac:dyDescent="0.35">
      <c r="A49" t="s">
        <v>17</v>
      </c>
      <c r="B49">
        <v>1748</v>
      </c>
      <c r="C49">
        <v>1761</v>
      </c>
      <c r="D49">
        <v>1857</v>
      </c>
      <c r="E49">
        <v>1860</v>
      </c>
      <c r="F49">
        <v>1903</v>
      </c>
      <c r="G49">
        <v>1904</v>
      </c>
      <c r="H49">
        <v>1966</v>
      </c>
      <c r="I49">
        <v>2015</v>
      </c>
      <c r="J49">
        <v>2155</v>
      </c>
      <c r="K49">
        <v>2221</v>
      </c>
      <c r="L49">
        <f>SUM(B49:K49)</f>
        <v>19390</v>
      </c>
      <c r="O49" t="s">
        <v>18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f>SUM(P49:Y49)</f>
        <v>1000</v>
      </c>
    </row>
    <row r="50" spans="1:26" x14ac:dyDescent="0.35">
      <c r="A50" t="s">
        <v>18</v>
      </c>
      <c r="B50"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f>SUM(B50:K50)</f>
        <v>1000</v>
      </c>
      <c r="O50" t="s">
        <v>19</v>
      </c>
      <c r="P50">
        <v>205</v>
      </c>
      <c r="Q50">
        <v>200</v>
      </c>
      <c r="R50">
        <v>190</v>
      </c>
      <c r="S50">
        <v>173</v>
      </c>
      <c r="T50">
        <v>210</v>
      </c>
      <c r="U50">
        <v>231</v>
      </c>
      <c r="V50">
        <v>220</v>
      </c>
      <c r="W50">
        <v>219</v>
      </c>
      <c r="X50">
        <v>246</v>
      </c>
      <c r="Y50">
        <v>220</v>
      </c>
      <c r="Z50">
        <f>SUM(P50:Y50)</f>
        <v>2114</v>
      </c>
    </row>
    <row r="51" spans="1:26" x14ac:dyDescent="0.35">
      <c r="A51" t="s">
        <v>19</v>
      </c>
      <c r="B51">
        <v>174</v>
      </c>
      <c r="C51">
        <v>168</v>
      </c>
      <c r="D51">
        <v>192</v>
      </c>
      <c r="E51">
        <v>177</v>
      </c>
      <c r="F51">
        <v>201</v>
      </c>
      <c r="G51">
        <v>193</v>
      </c>
      <c r="H51">
        <v>187</v>
      </c>
      <c r="I51">
        <v>191</v>
      </c>
      <c r="J51">
        <v>209</v>
      </c>
      <c r="K51">
        <v>214</v>
      </c>
      <c r="L51">
        <f>SUM(B51:K51)</f>
        <v>1906</v>
      </c>
      <c r="O51" s="2" t="s">
        <v>8</v>
      </c>
      <c r="P51">
        <f>P49/P48</f>
        <v>5.9730020308206904E-3</v>
      </c>
      <c r="Q51">
        <f t="shared" ref="Q51:Z51" si="16">Q49/Q48</f>
        <v>5.8088875980249781E-3</v>
      </c>
      <c r="R51">
        <f t="shared" si="16"/>
        <v>5.6860180815374991E-3</v>
      </c>
      <c r="S51">
        <f t="shared" si="16"/>
        <v>5.6937880772077662E-3</v>
      </c>
      <c r="T51">
        <f t="shared" si="16"/>
        <v>5.3748992206396132E-3</v>
      </c>
      <c r="U51">
        <f t="shared" si="16"/>
        <v>5.1931865392604902E-3</v>
      </c>
      <c r="V51">
        <f t="shared" si="16"/>
        <v>5.067909993918508E-3</v>
      </c>
      <c r="W51">
        <f t="shared" si="16"/>
        <v>4.872344572208147E-3</v>
      </c>
      <c r="X51">
        <f t="shared" si="16"/>
        <v>4.6827440880355892E-3</v>
      </c>
      <c r="Y51">
        <f t="shared" si="16"/>
        <v>4.4165709742955573E-3</v>
      </c>
      <c r="Z51">
        <f t="shared" si="16"/>
        <v>5.2295511476249997E-3</v>
      </c>
    </row>
    <row r="52" spans="1:26" x14ac:dyDescent="0.35">
      <c r="A52" s="2" t="s">
        <v>8</v>
      </c>
      <c r="B52">
        <f>B50/B49</f>
        <v>5.7208237986270026E-2</v>
      </c>
      <c r="C52">
        <f t="shared" ref="C52:L52" si="17">C50/C49</f>
        <v>5.6785917092561047E-2</v>
      </c>
      <c r="D52">
        <f t="shared" si="17"/>
        <v>5.3850296176628974E-2</v>
      </c>
      <c r="E52">
        <f t="shared" si="17"/>
        <v>5.3763440860215055E-2</v>
      </c>
      <c r="F52">
        <f t="shared" si="17"/>
        <v>5.2548607461902257E-2</v>
      </c>
      <c r="G52">
        <f t="shared" si="17"/>
        <v>5.2521008403361345E-2</v>
      </c>
      <c r="H52">
        <f t="shared" si="17"/>
        <v>5.0864699898270603E-2</v>
      </c>
      <c r="I52">
        <f t="shared" si="17"/>
        <v>4.9627791563275438E-2</v>
      </c>
      <c r="J52">
        <f t="shared" si="17"/>
        <v>4.6403712296983757E-2</v>
      </c>
      <c r="K52">
        <f t="shared" si="17"/>
        <v>4.5024763619990998E-2</v>
      </c>
      <c r="L52">
        <f t="shared" si="17"/>
        <v>5.1572975760701391E-2</v>
      </c>
      <c r="O52" s="2" t="s">
        <v>9</v>
      </c>
      <c r="P52">
        <f>P50/P48</f>
        <v>1.2244654163182416E-2</v>
      </c>
      <c r="Q52">
        <f t="shared" ref="Q52:Z52" si="18">Q50/Q48</f>
        <v>1.1617775196049956E-2</v>
      </c>
      <c r="R52">
        <f t="shared" si="18"/>
        <v>1.0803434354921249E-2</v>
      </c>
      <c r="S52">
        <f t="shared" si="18"/>
        <v>9.8502533735694356E-3</v>
      </c>
      <c r="T52">
        <f t="shared" si="18"/>
        <v>1.1287288363343187E-2</v>
      </c>
      <c r="U52">
        <f t="shared" si="18"/>
        <v>1.1996260905691732E-2</v>
      </c>
      <c r="V52">
        <f t="shared" si="18"/>
        <v>1.1149401986620717E-2</v>
      </c>
      <c r="W52">
        <f t="shared" si="18"/>
        <v>1.067043461313584E-2</v>
      </c>
      <c r="X52">
        <f t="shared" si="18"/>
        <v>1.1519550456567549E-2</v>
      </c>
      <c r="Y52">
        <f t="shared" si="18"/>
        <v>9.7164561434502257E-3</v>
      </c>
      <c r="Z52">
        <f t="shared" si="18"/>
        <v>1.1055271126079248E-2</v>
      </c>
    </row>
    <row r="53" spans="1:26" x14ac:dyDescent="0.35">
      <c r="A53" s="2" t="s">
        <v>9</v>
      </c>
      <c r="B53">
        <f>B51/B49</f>
        <v>9.9542334096109839E-2</v>
      </c>
      <c r="C53">
        <f t="shared" ref="C53:L53" si="19">C51/C49</f>
        <v>9.540034071550256E-2</v>
      </c>
      <c r="D53">
        <f t="shared" si="19"/>
        <v>0.10339256865912763</v>
      </c>
      <c r="E53">
        <f t="shared" si="19"/>
        <v>9.5161290322580638E-2</v>
      </c>
      <c r="F53">
        <f t="shared" si="19"/>
        <v>0.10562270099842354</v>
      </c>
      <c r="G53">
        <f t="shared" si="19"/>
        <v>0.1013655462184874</v>
      </c>
      <c r="H53">
        <f t="shared" si="19"/>
        <v>9.5116988809766018E-2</v>
      </c>
      <c r="I53">
        <f t="shared" si="19"/>
        <v>9.478908188585608E-2</v>
      </c>
      <c r="J53">
        <f t="shared" si="19"/>
        <v>9.698375870069606E-2</v>
      </c>
      <c r="K53">
        <f t="shared" si="19"/>
        <v>9.6352994146780724E-2</v>
      </c>
      <c r="L53">
        <f t="shared" si="19"/>
        <v>9.8298091799896847E-2</v>
      </c>
      <c r="W53" s="2" t="s">
        <v>37</v>
      </c>
      <c r="X53" s="2">
        <f>AVERAGE(P51:Y51)</f>
        <v>5.2769351175948834E-3</v>
      </c>
      <c r="Y53" s="2">
        <f>_xlfn.STDEV.S(P51:Y51)</f>
        <v>5.1917488925923999E-4</v>
      </c>
      <c r="Z53" s="2" t="s">
        <v>38</v>
      </c>
    </row>
    <row r="54" spans="1:26" x14ac:dyDescent="0.35">
      <c r="L54" s="2">
        <f>AVERAGE(B52:K52)</f>
        <v>5.1859847535945948E-2</v>
      </c>
      <c r="M54" s="2">
        <f>_xlfn.STDEV.S(B52:K52)</f>
        <v>3.9976200630879189E-3</v>
      </c>
      <c r="X54" s="2">
        <f>AVERAGE(P52:Y52)</f>
        <v>1.108555095565323E-2</v>
      </c>
      <c r="Y54" s="2">
        <f>_xlfn.STDEV.S(P52:Y52)</f>
        <v>8.3941766049891421E-4</v>
      </c>
    </row>
    <row r="55" spans="1:26" x14ac:dyDescent="0.35">
      <c r="L55" s="2">
        <f>AVERAGE(B53:K53)</f>
        <v>9.8372760455333053E-2</v>
      </c>
      <c r="M55" s="2">
        <f>_xlfn.STDEV.S(B53:K53)</f>
        <v>3.897081298767337E-3</v>
      </c>
    </row>
    <row r="57" spans="1:26" x14ac:dyDescent="0.35">
      <c r="A57" s="2" t="s">
        <v>13</v>
      </c>
      <c r="B57" t="s">
        <v>14</v>
      </c>
    </row>
    <row r="58" spans="1:26" x14ac:dyDescent="0.35">
      <c r="A58" s="5" t="s">
        <v>144</v>
      </c>
      <c r="B58">
        <v>6800</v>
      </c>
    </row>
    <row r="59" spans="1:26" x14ac:dyDescent="0.35">
      <c r="A59" t="s">
        <v>16</v>
      </c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</row>
    <row r="60" spans="1:26" x14ac:dyDescent="0.35">
      <c r="A60" t="s">
        <v>17</v>
      </c>
      <c r="B60">
        <v>3798</v>
      </c>
      <c r="C60">
        <v>4297</v>
      </c>
      <c r="D60">
        <v>4309</v>
      </c>
      <c r="E60">
        <v>4311</v>
      </c>
      <c r="F60">
        <v>4415</v>
      </c>
      <c r="G60">
        <v>4482</v>
      </c>
      <c r="H60">
        <v>4514</v>
      </c>
      <c r="I60">
        <v>4531</v>
      </c>
      <c r="J60">
        <v>5161</v>
      </c>
      <c r="K60">
        <v>5200</v>
      </c>
      <c r="L60">
        <f>SUM(B60:K60)</f>
        <v>45018</v>
      </c>
    </row>
    <row r="61" spans="1:26" x14ac:dyDescent="0.35">
      <c r="A61" t="s">
        <v>18</v>
      </c>
      <c r="B61">
        <v>100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f>SUM(B61:K61)</f>
        <v>1000</v>
      </c>
    </row>
    <row r="62" spans="1:26" x14ac:dyDescent="0.35">
      <c r="A62" t="s">
        <v>19</v>
      </c>
      <c r="B62">
        <v>195</v>
      </c>
      <c r="C62">
        <v>192</v>
      </c>
      <c r="D62">
        <v>190</v>
      </c>
      <c r="E62">
        <v>203</v>
      </c>
      <c r="F62">
        <v>196</v>
      </c>
      <c r="G62">
        <v>194</v>
      </c>
      <c r="H62">
        <v>210</v>
      </c>
      <c r="I62">
        <v>218</v>
      </c>
      <c r="J62">
        <v>206</v>
      </c>
      <c r="K62">
        <v>232</v>
      </c>
      <c r="L62">
        <f>SUM(B62:K62)</f>
        <v>2036</v>
      </c>
    </row>
    <row r="63" spans="1:26" x14ac:dyDescent="0.35">
      <c r="A63" s="2" t="s">
        <v>8</v>
      </c>
      <c r="B63">
        <f>B61/B60</f>
        <v>2.6329647182727751E-2</v>
      </c>
      <c r="C63">
        <f t="shared" ref="C63:L63" si="20">C61/C60</f>
        <v>2.3272050267628578E-2</v>
      </c>
      <c r="D63">
        <f t="shared" si="20"/>
        <v>2.3207240659085634E-2</v>
      </c>
      <c r="E63">
        <f t="shared" si="20"/>
        <v>2.3196474135931337E-2</v>
      </c>
      <c r="F63">
        <f t="shared" si="20"/>
        <v>2.2650056625141562E-2</v>
      </c>
      <c r="G63">
        <f t="shared" si="20"/>
        <v>2.2311468094600623E-2</v>
      </c>
      <c r="H63">
        <f t="shared" si="20"/>
        <v>2.2153300841825433E-2</v>
      </c>
      <c r="I63">
        <f t="shared" si="20"/>
        <v>2.2070183182520416E-2</v>
      </c>
      <c r="J63">
        <f t="shared" si="20"/>
        <v>1.937608990505716E-2</v>
      </c>
      <c r="K63">
        <f t="shared" si="20"/>
        <v>1.9230769230769232E-2</v>
      </c>
      <c r="L63">
        <f t="shared" si="20"/>
        <v>2.2213336887467235E-2</v>
      </c>
    </row>
    <row r="64" spans="1:26" x14ac:dyDescent="0.35">
      <c r="A64" s="2" t="s">
        <v>9</v>
      </c>
      <c r="B64">
        <f>B62/B60</f>
        <v>5.1342812006319113E-2</v>
      </c>
      <c r="C64">
        <f t="shared" ref="C64:L64" si="21">C62/C60</f>
        <v>4.4682336513846871E-2</v>
      </c>
      <c r="D64">
        <f t="shared" si="21"/>
        <v>4.4093757252262708E-2</v>
      </c>
      <c r="E64">
        <f t="shared" si="21"/>
        <v>4.7088842495940614E-2</v>
      </c>
      <c r="F64">
        <f t="shared" si="21"/>
        <v>4.4394110985277464E-2</v>
      </c>
      <c r="G64">
        <f t="shared" si="21"/>
        <v>4.3284248103525214E-2</v>
      </c>
      <c r="H64">
        <f t="shared" si="21"/>
        <v>4.652193176783341E-2</v>
      </c>
      <c r="I64">
        <f t="shared" si="21"/>
        <v>4.8112999337894508E-2</v>
      </c>
      <c r="J64">
        <f t="shared" si="21"/>
        <v>3.9914745204417748E-2</v>
      </c>
      <c r="K64">
        <f t="shared" si="21"/>
        <v>4.4615384615384612E-2</v>
      </c>
      <c r="L64">
        <f t="shared" si="21"/>
        <v>4.5226353902883293E-2</v>
      </c>
    </row>
    <row r="65" spans="1:13" x14ac:dyDescent="0.35">
      <c r="L65" s="2">
        <f>AVERAGE(B63:K63)</f>
        <v>2.2379728012528771E-2</v>
      </c>
      <c r="M65" s="2">
        <f>_xlfn.STDEV.S(B63:K63)</f>
        <v>2.0251902352026907E-3</v>
      </c>
    </row>
    <row r="66" spans="1:13" x14ac:dyDescent="0.35">
      <c r="L66" s="2">
        <f>AVERAGE(B64:K64)</f>
        <v>4.5405116828270232E-2</v>
      </c>
      <c r="M66" s="2">
        <f>_xlfn.STDEV.S(B64:K64)</f>
        <v>3.0768167039130091E-3</v>
      </c>
    </row>
    <row r="68" spans="1:13" x14ac:dyDescent="0.35">
      <c r="A68" s="2" t="s">
        <v>13</v>
      </c>
      <c r="B68" t="s">
        <v>14</v>
      </c>
    </row>
    <row r="69" spans="1:13" x14ac:dyDescent="0.35">
      <c r="A69" s="5" t="s">
        <v>126</v>
      </c>
    </row>
    <row r="70" spans="1:13" x14ac:dyDescent="0.35">
      <c r="A70" t="s">
        <v>16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13" x14ac:dyDescent="0.35">
      <c r="A71" t="s">
        <v>17</v>
      </c>
      <c r="B71">
        <v>8699</v>
      </c>
      <c r="C71">
        <v>9998</v>
      </c>
      <c r="D71">
        <v>10292</v>
      </c>
      <c r="E71">
        <v>10415</v>
      </c>
      <c r="F71">
        <v>10728</v>
      </c>
      <c r="G71">
        <v>11563</v>
      </c>
      <c r="H71">
        <v>11919</v>
      </c>
      <c r="I71">
        <v>12107</v>
      </c>
      <c r="J71">
        <v>12304</v>
      </c>
      <c r="K71">
        <v>12756</v>
      </c>
      <c r="L71">
        <f>SUM(B71:K71)</f>
        <v>110781</v>
      </c>
    </row>
    <row r="72" spans="1:13" x14ac:dyDescent="0.35">
      <c r="A72" t="s">
        <v>18</v>
      </c>
      <c r="B72">
        <v>100</v>
      </c>
      <c r="C72">
        <v>100</v>
      </c>
      <c r="D72">
        <v>100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f>SUM(B72:K72)</f>
        <v>1000</v>
      </c>
    </row>
    <row r="73" spans="1:13" x14ac:dyDescent="0.35">
      <c r="A73" t="s">
        <v>19</v>
      </c>
      <c r="L73">
        <f>SUM(B73:K73)</f>
        <v>0</v>
      </c>
    </row>
    <row r="74" spans="1:13" x14ac:dyDescent="0.35">
      <c r="A74" s="2" t="s">
        <v>8</v>
      </c>
      <c r="B74">
        <f>B72/B71</f>
        <v>1.1495574203931486E-2</v>
      </c>
      <c r="C74">
        <f t="shared" ref="C74:L74" si="22">C72/C71</f>
        <v>1.0002000400080016E-2</v>
      </c>
      <c r="D74">
        <f t="shared" si="22"/>
        <v>9.7162844928099495E-3</v>
      </c>
      <c r="E74">
        <f t="shared" si="22"/>
        <v>9.6015362457993279E-3</v>
      </c>
      <c r="F74">
        <f t="shared" si="22"/>
        <v>9.3214019388516041E-3</v>
      </c>
      <c r="G74">
        <f t="shared" si="22"/>
        <v>8.6482746692034939E-3</v>
      </c>
      <c r="H74">
        <f t="shared" si="22"/>
        <v>8.3899656011410355E-3</v>
      </c>
      <c r="I74">
        <f t="shared" si="22"/>
        <v>8.2596844800528618E-3</v>
      </c>
      <c r="J74">
        <f t="shared" si="22"/>
        <v>8.1274382314694416E-3</v>
      </c>
      <c r="K74">
        <f t="shared" si="22"/>
        <v>7.8394481028535596E-3</v>
      </c>
      <c r="L74">
        <f t="shared" si="22"/>
        <v>9.0268186782932087E-3</v>
      </c>
    </row>
    <row r="75" spans="1:13" x14ac:dyDescent="0.35">
      <c r="A75" s="2" t="s">
        <v>9</v>
      </c>
      <c r="B75">
        <f>B73/B71</f>
        <v>0</v>
      </c>
      <c r="C75">
        <f t="shared" ref="C75:L75" si="23">C73/C71</f>
        <v>0</v>
      </c>
      <c r="D75">
        <f t="shared" si="23"/>
        <v>0</v>
      </c>
      <c r="E75">
        <f t="shared" si="23"/>
        <v>0</v>
      </c>
      <c r="F75">
        <f t="shared" si="23"/>
        <v>0</v>
      </c>
      <c r="G75">
        <f t="shared" si="23"/>
        <v>0</v>
      </c>
      <c r="H75">
        <f t="shared" si="23"/>
        <v>0</v>
      </c>
      <c r="I75">
        <f t="shared" si="23"/>
        <v>0</v>
      </c>
      <c r="J75">
        <f t="shared" si="23"/>
        <v>0</v>
      </c>
      <c r="K75">
        <f t="shared" si="23"/>
        <v>0</v>
      </c>
      <c r="L75">
        <f t="shared" si="23"/>
        <v>0</v>
      </c>
    </row>
    <row r="76" spans="1:13" x14ac:dyDescent="0.35">
      <c r="L76" s="2">
        <f>AVERAGE(B74:K74)</f>
        <v>9.1401608366192787E-3</v>
      </c>
      <c r="M76" s="2">
        <f>_xlfn.STDEV.S(B74:K74)</f>
        <v>1.1138430886340051E-3</v>
      </c>
    </row>
    <row r="77" spans="1:13" x14ac:dyDescent="0.35">
      <c r="L77" s="2">
        <f>AVERAGE(B75:K75)</f>
        <v>0</v>
      </c>
      <c r="M77" s="2">
        <f>_xlfn.STDEV.S(B75:K75)</f>
        <v>0</v>
      </c>
    </row>
    <row r="79" spans="1:13" x14ac:dyDescent="0.35">
      <c r="A79" s="2" t="s">
        <v>13</v>
      </c>
      <c r="B79" t="s">
        <v>14</v>
      </c>
    </row>
    <row r="80" spans="1:13" x14ac:dyDescent="0.35">
      <c r="A80" s="5" t="s">
        <v>124</v>
      </c>
    </row>
    <row r="81" spans="1:13" x14ac:dyDescent="0.35">
      <c r="A81" t="s">
        <v>16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</row>
    <row r="82" spans="1:13" x14ac:dyDescent="0.35">
      <c r="A82" t="s">
        <v>17</v>
      </c>
      <c r="B82">
        <v>14005</v>
      </c>
      <c r="C82">
        <v>14918</v>
      </c>
      <c r="D82">
        <v>16400</v>
      </c>
      <c r="E82">
        <v>16568</v>
      </c>
      <c r="F82">
        <v>16723</v>
      </c>
      <c r="G82">
        <v>16714</v>
      </c>
      <c r="H82">
        <v>16817</v>
      </c>
      <c r="I82">
        <v>16848</v>
      </c>
      <c r="J82">
        <v>17868</v>
      </c>
      <c r="K82">
        <v>17911</v>
      </c>
      <c r="L82">
        <f>SUM(B82:K82)</f>
        <v>164772</v>
      </c>
    </row>
    <row r="83" spans="1:13" x14ac:dyDescent="0.35">
      <c r="A83" t="s">
        <v>18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f>SUM(B83:K83)</f>
        <v>1000</v>
      </c>
    </row>
    <row r="84" spans="1:13" x14ac:dyDescent="0.35">
      <c r="A84" t="s">
        <v>19</v>
      </c>
      <c r="B84">
        <v>192</v>
      </c>
      <c r="C84">
        <v>191</v>
      </c>
      <c r="D84">
        <v>210</v>
      </c>
      <c r="E84">
        <v>220</v>
      </c>
      <c r="F84">
        <v>223</v>
      </c>
      <c r="G84">
        <v>199</v>
      </c>
      <c r="H84">
        <v>206</v>
      </c>
      <c r="I84">
        <v>192</v>
      </c>
      <c r="J84">
        <v>217</v>
      </c>
      <c r="K84">
        <v>212</v>
      </c>
      <c r="L84">
        <f>SUM(B84:K84)</f>
        <v>2062</v>
      </c>
    </row>
    <row r="85" spans="1:13" x14ac:dyDescent="0.35">
      <c r="A85" s="2" t="s">
        <v>8</v>
      </c>
      <c r="B85">
        <f>B83/B82</f>
        <v>7.140307033202428E-3</v>
      </c>
      <c r="C85">
        <f t="shared" ref="C85:L85" si="24">C83/C82</f>
        <v>6.7033114358493098E-3</v>
      </c>
      <c r="D85">
        <f t="shared" si="24"/>
        <v>6.0975609756097563E-3</v>
      </c>
      <c r="E85">
        <f t="shared" si="24"/>
        <v>6.0357315306615164E-3</v>
      </c>
      <c r="F85">
        <f t="shared" si="24"/>
        <v>5.9797883154936319E-3</v>
      </c>
      <c r="G85">
        <f t="shared" si="24"/>
        <v>5.9830082565513944E-3</v>
      </c>
      <c r="H85">
        <f t="shared" si="24"/>
        <v>5.9463637985371944E-3</v>
      </c>
      <c r="I85">
        <f t="shared" si="24"/>
        <v>5.9354226020892692E-3</v>
      </c>
      <c r="J85">
        <f t="shared" si="24"/>
        <v>5.5965972688605328E-3</v>
      </c>
      <c r="K85">
        <f t="shared" si="24"/>
        <v>5.5831611858634363E-3</v>
      </c>
      <c r="L85">
        <f t="shared" si="24"/>
        <v>6.0689923045177578E-3</v>
      </c>
    </row>
    <row r="86" spans="1:13" x14ac:dyDescent="0.35">
      <c r="A86" s="2" t="s">
        <v>9</v>
      </c>
      <c r="B86">
        <f>B84/B82</f>
        <v>1.3709389503748661E-2</v>
      </c>
      <c r="C86">
        <f t="shared" ref="C86:L86" si="25">C84/C82</f>
        <v>1.2803324842472182E-2</v>
      </c>
      <c r="D86">
        <f t="shared" si="25"/>
        <v>1.2804878048780487E-2</v>
      </c>
      <c r="E86">
        <f t="shared" si="25"/>
        <v>1.3278609367455336E-2</v>
      </c>
      <c r="F86">
        <f t="shared" si="25"/>
        <v>1.3334927943550798E-2</v>
      </c>
      <c r="G86">
        <f t="shared" si="25"/>
        <v>1.1906186430537273E-2</v>
      </c>
      <c r="H86">
        <f t="shared" si="25"/>
        <v>1.2249509424986621E-2</v>
      </c>
      <c r="I86">
        <f t="shared" si="25"/>
        <v>1.1396011396011397E-2</v>
      </c>
      <c r="J86">
        <f t="shared" si="25"/>
        <v>1.2144616073427357E-2</v>
      </c>
      <c r="K86">
        <f t="shared" si="25"/>
        <v>1.1836301714030485E-2</v>
      </c>
      <c r="L86">
        <f t="shared" si="25"/>
        <v>1.2514262131915617E-2</v>
      </c>
    </row>
    <row r="87" spans="1:13" x14ac:dyDescent="0.35">
      <c r="L87" s="2">
        <f>AVERAGE(B85:K85)</f>
        <v>6.1001252402718472E-3</v>
      </c>
      <c r="M87" s="2">
        <f>_xlfn.STDEV.S(B85:K85)</f>
        <v>4.7722857661520584E-4</v>
      </c>
    </row>
    <row r="88" spans="1:13" x14ac:dyDescent="0.35">
      <c r="L88" s="2">
        <f>AVERAGE(B86:K86)</f>
        <v>1.2546375474500059E-2</v>
      </c>
      <c r="M88" s="2">
        <f>_xlfn.STDEV.S(B86:K86)</f>
        <v>7.5500949216820946E-4</v>
      </c>
    </row>
    <row r="90" spans="1:13" x14ac:dyDescent="0.35">
      <c r="A90" s="2" t="s">
        <v>13</v>
      </c>
      <c r="B90" t="s">
        <v>14</v>
      </c>
    </row>
    <row r="91" spans="1:13" x14ac:dyDescent="0.35">
      <c r="A91" s="5" t="s">
        <v>127</v>
      </c>
    </row>
    <row r="92" spans="1:13" x14ac:dyDescent="0.35">
      <c r="A92" t="s">
        <v>16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</row>
    <row r="93" spans="1:13" x14ac:dyDescent="0.35">
      <c r="A93" t="s">
        <v>17</v>
      </c>
      <c r="B93">
        <v>10575</v>
      </c>
      <c r="C93">
        <v>11302</v>
      </c>
      <c r="D93">
        <v>11506</v>
      </c>
      <c r="E93">
        <v>11699</v>
      </c>
      <c r="F93">
        <v>11910</v>
      </c>
      <c r="G93">
        <v>11944</v>
      </c>
      <c r="H93">
        <v>12466</v>
      </c>
      <c r="I93">
        <v>13129</v>
      </c>
      <c r="J93">
        <v>12934</v>
      </c>
      <c r="K93">
        <v>14404</v>
      </c>
      <c r="L93">
        <f>SUM(B93:K93)</f>
        <v>121869</v>
      </c>
    </row>
    <row r="94" spans="1:13" x14ac:dyDescent="0.35">
      <c r="A94" t="s">
        <v>18</v>
      </c>
      <c r="L94">
        <f>SUM(B94:K94)</f>
        <v>0</v>
      </c>
    </row>
    <row r="95" spans="1:13" x14ac:dyDescent="0.35">
      <c r="A95" t="s">
        <v>19</v>
      </c>
      <c r="B95">
        <v>100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f>SUM(B95:K95)</f>
        <v>1000</v>
      </c>
    </row>
    <row r="96" spans="1:13" x14ac:dyDescent="0.35">
      <c r="A96" s="2" t="s">
        <v>8</v>
      </c>
      <c r="B96">
        <f>B94/B93</f>
        <v>0</v>
      </c>
      <c r="C96">
        <f t="shared" ref="C96:L96" si="26">C94/C93</f>
        <v>0</v>
      </c>
      <c r="D96">
        <f t="shared" si="26"/>
        <v>0</v>
      </c>
      <c r="E96">
        <f t="shared" si="26"/>
        <v>0</v>
      </c>
      <c r="F96">
        <f t="shared" si="26"/>
        <v>0</v>
      </c>
      <c r="G96">
        <f t="shared" si="26"/>
        <v>0</v>
      </c>
      <c r="H96">
        <f t="shared" si="26"/>
        <v>0</v>
      </c>
      <c r="I96">
        <f t="shared" si="26"/>
        <v>0</v>
      </c>
      <c r="J96">
        <f t="shared" si="26"/>
        <v>0</v>
      </c>
      <c r="K96">
        <f t="shared" si="26"/>
        <v>0</v>
      </c>
      <c r="L96">
        <f t="shared" si="26"/>
        <v>0</v>
      </c>
    </row>
    <row r="97" spans="1:13" x14ac:dyDescent="0.35">
      <c r="A97" s="2" t="s">
        <v>9</v>
      </c>
      <c r="B97">
        <f>B95/B93</f>
        <v>9.4562647754137114E-3</v>
      </c>
      <c r="C97">
        <f t="shared" ref="C97:L97" si="27">C95/C93</f>
        <v>8.8479915059281548E-3</v>
      </c>
      <c r="D97">
        <f t="shared" si="27"/>
        <v>8.6911176777333572E-3</v>
      </c>
      <c r="E97">
        <f t="shared" si="27"/>
        <v>8.5477391230019666E-3</v>
      </c>
      <c r="F97">
        <f t="shared" si="27"/>
        <v>8.3963056255247689E-3</v>
      </c>
      <c r="G97">
        <f t="shared" si="27"/>
        <v>8.3724045545880785E-3</v>
      </c>
      <c r="H97">
        <f t="shared" si="27"/>
        <v>8.0218193486282681E-3</v>
      </c>
      <c r="I97">
        <f t="shared" si="27"/>
        <v>7.616726331022926E-3</v>
      </c>
      <c r="J97">
        <f t="shared" si="27"/>
        <v>7.7315602288541832E-3</v>
      </c>
      <c r="K97">
        <f t="shared" si="27"/>
        <v>6.9425159677867256E-3</v>
      </c>
      <c r="L97">
        <f t="shared" si="27"/>
        <v>8.205532169788872E-3</v>
      </c>
    </row>
    <row r="98" spans="1:13" x14ac:dyDescent="0.35">
      <c r="L98" s="2">
        <f>AVERAGE(B96:K96)</f>
        <v>0</v>
      </c>
      <c r="M98" s="2">
        <f>_xlfn.STDEV.S(B96:K96)</f>
        <v>0</v>
      </c>
    </row>
    <row r="99" spans="1:13" x14ac:dyDescent="0.35">
      <c r="L99" s="2">
        <f>AVERAGE(B97:K97)</f>
        <v>8.262444513848213E-3</v>
      </c>
      <c r="M99" s="2">
        <f>_xlfn.STDEV.S(B97:K97)</f>
        <v>7.1197204475506723E-4</v>
      </c>
    </row>
    <row r="101" spans="1:13" x14ac:dyDescent="0.35">
      <c r="A101" s="2" t="s">
        <v>13</v>
      </c>
      <c r="B101" t="s">
        <v>14</v>
      </c>
    </row>
    <row r="102" spans="1:13" x14ac:dyDescent="0.35">
      <c r="A102" s="5" t="s">
        <v>125</v>
      </c>
    </row>
    <row r="103" spans="1:13" x14ac:dyDescent="0.35">
      <c r="A103" t="s">
        <v>16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</row>
    <row r="104" spans="1:13" x14ac:dyDescent="0.35">
      <c r="A104" t="s">
        <v>17</v>
      </c>
      <c r="B104">
        <v>16577</v>
      </c>
      <c r="C104">
        <v>16765</v>
      </c>
      <c r="D104">
        <v>17026</v>
      </c>
      <c r="E104">
        <v>18398</v>
      </c>
      <c r="F104">
        <v>18847</v>
      </c>
      <c r="G104">
        <v>19307</v>
      </c>
      <c r="H104">
        <v>19899</v>
      </c>
      <c r="I104">
        <v>21437</v>
      </c>
      <c r="J104">
        <v>21833</v>
      </c>
      <c r="K104">
        <v>22141</v>
      </c>
      <c r="L104">
        <f>SUM(B104:K104)</f>
        <v>192230</v>
      </c>
    </row>
    <row r="105" spans="1:13" x14ac:dyDescent="0.35">
      <c r="A105" t="s">
        <v>18</v>
      </c>
      <c r="L105">
        <f>SUM(B105:K105)</f>
        <v>0</v>
      </c>
    </row>
    <row r="106" spans="1:13" x14ac:dyDescent="0.35">
      <c r="A106" t="s">
        <v>19</v>
      </c>
      <c r="B106">
        <v>100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f>SUM(B106:K106)</f>
        <v>1000</v>
      </c>
    </row>
    <row r="107" spans="1:13" x14ac:dyDescent="0.35">
      <c r="A107" s="2" t="s">
        <v>8</v>
      </c>
      <c r="B107">
        <f>B105/B104</f>
        <v>0</v>
      </c>
      <c r="C107">
        <f t="shared" ref="C107:L107" si="28">C105/C104</f>
        <v>0</v>
      </c>
      <c r="D107">
        <f t="shared" si="28"/>
        <v>0</v>
      </c>
      <c r="E107">
        <f t="shared" si="28"/>
        <v>0</v>
      </c>
      <c r="F107">
        <f t="shared" si="28"/>
        <v>0</v>
      </c>
      <c r="G107">
        <f t="shared" si="28"/>
        <v>0</v>
      </c>
      <c r="H107">
        <f t="shared" si="28"/>
        <v>0</v>
      </c>
      <c r="I107">
        <f t="shared" si="28"/>
        <v>0</v>
      </c>
      <c r="J107">
        <f t="shared" si="28"/>
        <v>0</v>
      </c>
      <c r="K107">
        <f t="shared" si="28"/>
        <v>0</v>
      </c>
      <c r="L107">
        <f t="shared" si="28"/>
        <v>0</v>
      </c>
    </row>
    <row r="108" spans="1:13" x14ac:dyDescent="0.35">
      <c r="A108" s="2" t="s">
        <v>9</v>
      </c>
      <c r="B108">
        <f>B106/B104</f>
        <v>6.0324546057790914E-3</v>
      </c>
      <c r="C108">
        <f t="shared" ref="C108:L108" si="29">C106/C104</f>
        <v>5.9648076349537726E-3</v>
      </c>
      <c r="D108">
        <f t="shared" si="29"/>
        <v>5.8733701397862097E-3</v>
      </c>
      <c r="E108">
        <f t="shared" si="29"/>
        <v>5.4353734101532779E-3</v>
      </c>
      <c r="F108">
        <f t="shared" si="29"/>
        <v>5.3058842256061972E-3</v>
      </c>
      <c r="G108">
        <f t="shared" si="29"/>
        <v>5.1794685865230224E-3</v>
      </c>
      <c r="H108">
        <f t="shared" si="29"/>
        <v>5.0253781597065176E-3</v>
      </c>
      <c r="I108">
        <f t="shared" si="29"/>
        <v>4.664831832812427E-3</v>
      </c>
      <c r="J108">
        <f t="shared" si="29"/>
        <v>4.5802225988183023E-3</v>
      </c>
      <c r="K108">
        <f t="shared" si="29"/>
        <v>4.5165078361410959E-3</v>
      </c>
      <c r="L108">
        <f t="shared" si="29"/>
        <v>5.2021016490662224E-3</v>
      </c>
    </row>
    <row r="109" spans="1:13" x14ac:dyDescent="0.35">
      <c r="L109" s="2">
        <f>AVERAGE(B107:K107)</f>
        <v>0</v>
      </c>
      <c r="M109" s="2">
        <f>_xlfn.STDEV.S(B107:K107)</f>
        <v>0</v>
      </c>
    </row>
    <row r="110" spans="1:13" x14ac:dyDescent="0.35">
      <c r="L110" s="2">
        <f>AVERAGE(B108:K108)</f>
        <v>5.2578299030279912E-3</v>
      </c>
      <c r="M110" s="2">
        <f>_xlfn.STDEV.S(B108:K108)</f>
        <v>5.7087775761045377E-4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图表</vt:lpstr>
      <vt:lpstr>0.005</vt:lpstr>
      <vt:lpstr>0.01</vt:lpstr>
      <vt:lpstr>scl_pcc不同码率对比</vt:lpstr>
      <vt:lpstr>0.015</vt:lpstr>
      <vt:lpstr>0.02</vt:lpstr>
      <vt:lpstr>0.025</vt:lpstr>
      <vt:lpstr>0.03</vt:lpstr>
      <vt:lpstr>0.035</vt:lpstr>
      <vt:lpstr>0.04</vt:lpstr>
      <vt:lpstr>0.045</vt:lpstr>
      <vt:lpstr>0.05</vt:lpstr>
      <vt:lpstr>Eu=0.06</vt:lpstr>
      <vt:lpstr>Eu与R不匹配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罗贤俊</dc:creator>
  <cp:lastModifiedBy>贤俊 罗</cp:lastModifiedBy>
  <dcterms:created xsi:type="dcterms:W3CDTF">2015-06-05T18:19:00Z</dcterms:created>
  <dcterms:modified xsi:type="dcterms:W3CDTF">2024-05-30T13:41:41Z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0BDFE0212D4C475D8D4C50DBA7DDC125_12</vt:lpwstr>
  </property>
  <property fmtid="{D5CDD505-2E9C-101B-9397-08002B2CF9AE}" pid="3" name="KSOProductBuildVer">
    <vt:lpwstr>2052-12.1.0.16120</vt:lpwstr>
  </property>
</Properties>
</file>