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399BB5-25B7-466D-A08C-6691140041CB}" xr6:coauthVersionLast="36" xr6:coauthVersionMax="36" xr10:uidLastSave="{00000000-0000-0000-0000-000000000000}"/>
  <bookViews>
    <workbookView xWindow="0" yWindow="0" windowWidth="28800" windowHeight="12180" tabRatio="500" firstSheet="2" activeTab="6" xr2:uid="{00000000-000D-0000-FFFF-FFFF00000000}"/>
  </bookViews>
  <sheets>
    <sheet name="甘特圖" sheetId="1" state="hidden" r:id="rId1"/>
    <sheet name="分析藍本摘要" sheetId="11" r:id="rId2"/>
    <sheet name="玩具店利潤分析" sheetId="9" r:id="rId3"/>
    <sheet name="類別" sheetId="7" r:id="rId4"/>
    <sheet name="類別驗證" sheetId="10" r:id="rId5"/>
    <sheet name="匯率" sheetId="13" r:id="rId6"/>
    <sheet name="帳目管理" sheetId="4" r:id="rId7"/>
    <sheet name="帳目管理樞紐分析表" sheetId="12" r:id="rId8"/>
    <sheet name="就學貸款比較" sheetId="6" r:id="rId9"/>
  </sheets>
  <definedNames>
    <definedName name="主類別">類別!$A$1:$H$1</definedName>
    <definedName name="外部資料_1" localSheetId="5" hidden="1">匯率!$A$1:$K$20</definedName>
    <definedName name="收入">類別!$H$2:$H$6</definedName>
    <definedName name="行">類別!$D$2:$D$3</definedName>
    <definedName name="衣">類別!$B$2:$B$3</definedName>
    <definedName name="住">類別!$C$2:$C$7</definedName>
    <definedName name="育">類別!$E$2:$E$4</definedName>
    <definedName name="其他">類別!$G$2:$G$4</definedName>
    <definedName name="食">類別!$A$2:$A$6</definedName>
    <definedName name="售價">玩具店利潤分析!$C$3</definedName>
    <definedName name="單月預估銷售量">玩具店利潤分析!$C$2</definedName>
    <definedName name="樂">類別!$F$2:$F$4</definedName>
    <definedName name="薪資">玩具店利潤分析!$C$4</definedName>
  </definedNames>
  <calcPr calcId="191029"/>
  <pivotCaches>
    <pivotCache cacheId="4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F19" i="4"/>
  <c r="C5" i="9" l="1"/>
  <c r="D5" i="1"/>
  <c r="D7" i="1"/>
  <c r="D6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453B5-EC12-41F2-B44B-413B8DF5FBA7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<sst xmlns="http://schemas.openxmlformats.org/spreadsheetml/2006/main" count="405" uniqueCount="236">
  <si>
    <t>任務名稱</t>
    <phoneticPr fontId="2" type="noConversion"/>
  </si>
  <si>
    <t>開始日期</t>
    <phoneticPr fontId="2" type="noConversion"/>
  </si>
  <si>
    <t>結束日期</t>
    <phoneticPr fontId="2" type="noConversion"/>
  </si>
  <si>
    <t>天數</t>
    <phoneticPr fontId="2" type="noConversion"/>
  </si>
  <si>
    <t>UI 設計</t>
    <phoneticPr fontId="2" type="noConversion"/>
  </si>
  <si>
    <t>撰寫程式</t>
    <phoneticPr fontId="2" type="noConversion"/>
  </si>
  <si>
    <t>單元測試</t>
    <phoneticPr fontId="2" type="noConversion"/>
  </si>
  <si>
    <t>排除Bug</t>
    <phoneticPr fontId="2" type="noConversion"/>
  </si>
  <si>
    <t>整合測試</t>
    <phoneticPr fontId="2" type="noConversion"/>
  </si>
  <si>
    <t>系統分析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</si>
  <si>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</si>
  <si>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</si>
  <si>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</si>
  <si>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</si>
  <si>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</si>
  <si>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</si>
  <si>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其他</t>
    <phoneticPr fontId="2" type="noConversion"/>
  </si>
  <si>
    <t>收入</t>
    <phoneticPr fontId="2" type="noConversion"/>
  </si>
  <si>
    <t>早餐</t>
    <phoneticPr fontId="2" type="noConversion"/>
  </si>
  <si>
    <t>午餐</t>
    <phoneticPr fontId="2" type="noConversion"/>
  </si>
  <si>
    <t>晚餐</t>
    <phoneticPr fontId="2" type="noConversion"/>
  </si>
  <si>
    <t>零食</t>
    <phoneticPr fontId="2" type="noConversion"/>
  </si>
  <si>
    <t>飲料</t>
    <phoneticPr fontId="2" type="noConversion"/>
  </si>
  <si>
    <t>衣服</t>
    <phoneticPr fontId="2" type="noConversion"/>
  </si>
  <si>
    <t>褲子</t>
    <phoneticPr fontId="2" type="noConversion"/>
  </si>
  <si>
    <t>房租</t>
    <phoneticPr fontId="2" type="noConversion"/>
  </si>
  <si>
    <t>日常用品</t>
    <phoneticPr fontId="2" type="noConversion"/>
  </si>
  <si>
    <t>電話費</t>
    <phoneticPr fontId="2" type="noConversion"/>
  </si>
  <si>
    <t>電費</t>
    <phoneticPr fontId="2" type="noConversion"/>
  </si>
  <si>
    <t>水費</t>
    <phoneticPr fontId="2" type="noConversion"/>
  </si>
  <si>
    <t>網路費</t>
    <phoneticPr fontId="2" type="noConversion"/>
  </si>
  <si>
    <t>交通</t>
    <phoneticPr fontId="2" type="noConversion"/>
  </si>
  <si>
    <t>油費</t>
    <phoneticPr fontId="2" type="noConversion"/>
  </si>
  <si>
    <t>學費</t>
    <phoneticPr fontId="2" type="noConversion"/>
  </si>
  <si>
    <t>學分費</t>
    <phoneticPr fontId="2" type="noConversion"/>
  </si>
  <si>
    <t>補習費</t>
    <phoneticPr fontId="2" type="noConversion"/>
  </si>
  <si>
    <t>社交</t>
    <phoneticPr fontId="2" type="noConversion"/>
  </si>
  <si>
    <t>購物</t>
    <phoneticPr fontId="2" type="noConversion"/>
  </si>
  <si>
    <t>禮物</t>
    <phoneticPr fontId="2" type="noConversion"/>
  </si>
  <si>
    <t>信用卡</t>
    <phoneticPr fontId="2" type="noConversion"/>
  </si>
  <si>
    <t>醫療</t>
    <phoneticPr fontId="2" type="noConversion"/>
  </si>
  <si>
    <t>投資</t>
    <phoneticPr fontId="2" type="noConversion"/>
  </si>
  <si>
    <t>薪水</t>
    <phoneticPr fontId="2" type="noConversion"/>
  </si>
  <si>
    <t>獎金</t>
    <phoneticPr fontId="2" type="noConversion"/>
  </si>
  <si>
    <t>補助費</t>
    <phoneticPr fontId="2" type="noConversion"/>
  </si>
  <si>
    <t>1月</t>
    <phoneticPr fontId="2" type="noConversion"/>
  </si>
  <si>
    <t>2月</t>
    <phoneticPr fontId="2" type="noConversion"/>
  </si>
  <si>
    <t>就學貸款比較</t>
    <phoneticPr fontId="2" type="noConversion"/>
  </si>
  <si>
    <t>利潤</t>
    <phoneticPr fontId="2" type="noConversion"/>
  </si>
  <si>
    <t>薪資</t>
    <phoneticPr fontId="2" type="noConversion"/>
  </si>
  <si>
    <t>售價</t>
    <phoneticPr fontId="2" type="noConversion"/>
  </si>
  <si>
    <t>單月預估銷售量</t>
    <phoneticPr fontId="2" type="noConversion"/>
  </si>
  <si>
    <t>綠綠玩具店 - 鋼彈模型2018版</t>
    <phoneticPr fontId="2" type="noConversion"/>
  </si>
  <si>
    <t>原存款</t>
    <phoneticPr fontId="2" type="noConversion"/>
  </si>
  <si>
    <t>月</t>
    <phoneticPr fontId="2" type="noConversion"/>
  </si>
  <si>
    <t>日</t>
    <phoneticPr fontId="2" type="noConversion"/>
  </si>
  <si>
    <t>類別</t>
  </si>
  <si>
    <t>項目</t>
    <phoneticPr fontId="2" type="noConversion"/>
  </si>
  <si>
    <t>備註</t>
    <phoneticPr fontId="2" type="noConversion"/>
  </si>
  <si>
    <t>支出</t>
    <phoneticPr fontId="2" type="noConversion"/>
  </si>
  <si>
    <t>1月</t>
  </si>
  <si>
    <t>2月</t>
    <phoneticPr fontId="2" type="noConversion"/>
  </si>
  <si>
    <t>小計</t>
    <phoneticPr fontId="2" type="noConversion"/>
  </si>
  <si>
    <t>存款餘額</t>
    <phoneticPr fontId="2" type="noConversion"/>
  </si>
  <si>
    <t>台幣</t>
    <phoneticPr fontId="2" type="noConversion"/>
  </si>
  <si>
    <t>換算</t>
    <phoneticPr fontId="2" type="noConversion"/>
  </si>
  <si>
    <t>選取幣別</t>
    <phoneticPr fontId="2" type="noConversion"/>
  </si>
  <si>
    <t>現金買入</t>
    <phoneticPr fontId="2" type="noConversion"/>
  </si>
  <si>
    <r>
      <t>方案</t>
    </r>
    <r>
      <rPr>
        <b/>
        <sz val="9"/>
        <color rgb="FFFF0000"/>
        <rFont val="Segoe UI"/>
        <family val="2"/>
      </rPr>
      <t>A</t>
    </r>
    <phoneticPr fontId="2" type="noConversion"/>
  </si>
  <si>
    <r>
      <t>方案</t>
    </r>
    <r>
      <rPr>
        <b/>
        <sz val="9"/>
        <color rgb="FFFF0000"/>
        <rFont val="Segoe UI"/>
        <family val="2"/>
      </rPr>
      <t>B</t>
    </r>
  </si>
  <si>
    <r>
      <t>方案</t>
    </r>
    <r>
      <rPr>
        <b/>
        <sz val="9"/>
        <color rgb="FFFF0000"/>
        <rFont val="Segoe UI"/>
        <family val="2"/>
      </rPr>
      <t>C</t>
    </r>
  </si>
  <si>
    <r>
      <t>一個月預計販售</t>
    </r>
    <r>
      <rPr>
        <sz val="9"/>
        <color rgb="FF212529"/>
        <rFont val="Segoe UI"/>
        <family val="2"/>
      </rPr>
      <t>2000</t>
    </r>
    <r>
      <rPr>
        <sz val="9"/>
        <color rgb="FF212529"/>
        <rFont val="新細明體"/>
        <family val="1"/>
        <charset val="136"/>
      </rPr>
      <t>個，一個售價</t>
    </r>
    <r>
      <rPr>
        <sz val="9"/>
        <color rgb="FF212529"/>
        <rFont val="Segoe UI"/>
        <family val="2"/>
      </rPr>
      <t>45</t>
    </r>
    <r>
      <rPr>
        <sz val="9"/>
        <color rgb="FF212529"/>
        <rFont val="新細明體"/>
        <family val="1"/>
        <charset val="136"/>
      </rPr>
      <t>元，且需要聘請兩位工讀生販售，每個月共需支付薪資</t>
    </r>
    <r>
      <rPr>
        <sz val="9"/>
        <color rgb="FF212529"/>
        <rFont val="Segoe UI"/>
        <family val="2"/>
      </rPr>
      <t>36000</t>
    </r>
    <r>
      <rPr>
        <sz val="9"/>
        <color rgb="FF212529"/>
        <rFont val="新細明體"/>
        <family val="1"/>
        <charset val="136"/>
      </rPr>
      <t>元。</t>
    </r>
  </si>
  <si>
    <r>
      <t>一個月預計販售</t>
    </r>
    <r>
      <rPr>
        <sz val="9"/>
        <color rgb="FF212529"/>
        <rFont val="Segoe UI"/>
        <family val="2"/>
      </rPr>
      <t>1000</t>
    </r>
    <r>
      <rPr>
        <sz val="9"/>
        <color rgb="FF212529"/>
        <rFont val="新細明體"/>
        <family val="1"/>
        <charset val="136"/>
      </rPr>
      <t>個，一個售價</t>
    </r>
    <r>
      <rPr>
        <sz val="9"/>
        <color rgb="FF212529"/>
        <rFont val="Segoe UI"/>
        <family val="2"/>
      </rPr>
      <t>45</t>
    </r>
    <r>
      <rPr>
        <sz val="9"/>
        <color rgb="FF212529"/>
        <rFont val="新細明體"/>
        <family val="1"/>
        <charset val="136"/>
      </rPr>
      <t>元，且需要聘請一位工讀生販售，每個月共需支付薪資</t>
    </r>
    <r>
      <rPr>
        <sz val="9"/>
        <color rgb="FF212529"/>
        <rFont val="Segoe UI"/>
        <family val="2"/>
      </rPr>
      <t>18000</t>
    </r>
    <r>
      <rPr>
        <sz val="9"/>
        <color rgb="FF212529"/>
        <rFont val="新細明體"/>
        <family val="1"/>
        <charset val="136"/>
      </rPr>
      <t>元。</t>
    </r>
  </si>
  <si>
    <r>
      <t>一個月預計販售</t>
    </r>
    <r>
      <rPr>
        <sz val="9"/>
        <color rgb="FF212529"/>
        <rFont val="Segoe UI"/>
        <family val="2"/>
      </rPr>
      <t>1500</t>
    </r>
    <r>
      <rPr>
        <sz val="9"/>
        <color rgb="FF212529"/>
        <rFont val="新細明體"/>
        <family val="1"/>
        <charset val="136"/>
      </rPr>
      <t>個，一個售價</t>
    </r>
    <r>
      <rPr>
        <sz val="9"/>
        <color rgb="FF212529"/>
        <rFont val="Segoe UI"/>
        <family val="2"/>
      </rPr>
      <t>45</t>
    </r>
    <r>
      <rPr>
        <sz val="9"/>
        <color rgb="FF212529"/>
        <rFont val="新細明體"/>
        <family val="1"/>
        <charset val="136"/>
      </rPr>
      <t>元，且需要聘請一位工讀生販售，每個月共需支付薪資</t>
    </r>
    <r>
      <rPr>
        <sz val="9"/>
        <color rgb="FF212529"/>
        <rFont val="Segoe UI"/>
        <family val="2"/>
      </rPr>
      <t>22000</t>
    </r>
    <r>
      <rPr>
        <sz val="9"/>
        <color rgb="FF212529"/>
        <rFont val="新細明體"/>
        <family val="1"/>
        <charset val="136"/>
      </rPr>
      <t>元。</t>
    </r>
  </si>
  <si>
    <t>貸款金額</t>
    <phoneticPr fontId="14" type="noConversion"/>
  </si>
  <si>
    <t>償還年限</t>
    <phoneticPr fontId="14" type="noConversion"/>
  </si>
  <si>
    <t>年利率</t>
    <phoneticPr fontId="14" type="noConversion"/>
  </si>
  <si>
    <t>需支付月數</t>
    <phoneticPr fontId="2" type="noConversion"/>
  </si>
  <si>
    <t>每月付款</t>
    <phoneticPr fontId="14" type="noConversion"/>
  </si>
  <si>
    <r>
      <t>利用</t>
    </r>
    <r>
      <rPr>
        <sz val="12"/>
        <color indexed="12"/>
        <rFont val="新細明體"/>
        <family val="1"/>
        <charset val="136"/>
      </rPr>
      <t>分析藍本</t>
    </r>
    <r>
      <rPr>
        <sz val="12"/>
        <color indexed="8"/>
        <rFont val="新細明體"/>
        <family val="1"/>
        <charset val="136"/>
      </rPr>
      <t>找出最合適的貸款方案</t>
    </r>
  </si>
  <si>
    <r>
      <t>n</t>
    </r>
    <r>
      <rPr>
        <sz val="12"/>
        <color indexed="12"/>
        <rFont val="新細明體"/>
        <family val="1"/>
        <charset val="136"/>
      </rPr>
      <t>花旗銀行</t>
    </r>
    <r>
      <rPr>
        <sz val="12"/>
        <color indexed="8"/>
        <rFont val="新細明體"/>
        <family val="1"/>
        <charset val="136"/>
      </rPr>
      <t>：可貸款額度</t>
    </r>
    <r>
      <rPr>
        <sz val="12"/>
        <color indexed="8"/>
        <rFont val="Times New Roman"/>
        <family val="1"/>
      </rPr>
      <t xml:space="preserve"> 300,000</t>
    </r>
    <r>
      <rPr>
        <sz val="12"/>
        <color indexed="8"/>
        <rFont val="新細明體"/>
        <family val="1"/>
        <charset val="136"/>
      </rPr>
      <t>，年利率</t>
    </r>
    <r>
      <rPr>
        <sz val="12"/>
        <color indexed="8"/>
        <rFont val="Times New Roman"/>
        <family val="1"/>
      </rPr>
      <t xml:space="preserve"> 3.6%</t>
    </r>
    <r>
      <rPr>
        <sz val="12"/>
        <color indexed="8"/>
        <rFont val="新細明體"/>
        <family val="1"/>
        <charset val="136"/>
      </rPr>
      <t>，需在</t>
    </r>
    <r>
      <rPr>
        <sz val="12"/>
        <color indexed="8"/>
        <rFont val="Times New Roman"/>
        <family val="1"/>
      </rPr>
      <t xml:space="preserve"> 10 </t>
    </r>
    <r>
      <rPr>
        <sz val="12"/>
        <color indexed="8"/>
        <rFont val="新細明體"/>
        <family val="1"/>
        <charset val="136"/>
      </rPr>
      <t xml:space="preserve">年內付清。 </t>
    </r>
    <phoneticPr fontId="2" type="noConversion"/>
  </si>
  <si>
    <r>
      <t>n</t>
    </r>
    <r>
      <rPr>
        <sz val="12"/>
        <color indexed="12"/>
        <rFont val="新細明體"/>
        <family val="1"/>
        <charset val="136"/>
      </rPr>
      <t>第一銀行</t>
    </r>
    <r>
      <rPr>
        <sz val="12"/>
        <color indexed="8"/>
        <rFont val="新細明體"/>
        <family val="1"/>
        <charset val="136"/>
      </rPr>
      <t>：可貸款額度</t>
    </r>
    <r>
      <rPr>
        <sz val="12"/>
        <color indexed="8"/>
        <rFont val="Times New Roman"/>
        <family val="1"/>
      </rPr>
      <t xml:space="preserve"> 250,000</t>
    </r>
    <r>
      <rPr>
        <sz val="12"/>
        <color indexed="8"/>
        <rFont val="新細明體"/>
        <family val="1"/>
        <charset val="136"/>
      </rPr>
      <t>，年利率</t>
    </r>
    <r>
      <rPr>
        <sz val="12"/>
        <color indexed="8"/>
        <rFont val="Times New Roman"/>
        <family val="1"/>
      </rPr>
      <t xml:space="preserve"> 4.0%</t>
    </r>
    <r>
      <rPr>
        <sz val="12"/>
        <color indexed="8"/>
        <rFont val="新細明體"/>
        <family val="1"/>
        <charset val="136"/>
      </rPr>
      <t>，償還年限是</t>
    </r>
    <r>
      <rPr>
        <sz val="12"/>
        <color indexed="8"/>
        <rFont val="Times New Roman"/>
        <family val="1"/>
      </rPr>
      <t xml:space="preserve"> 8 </t>
    </r>
    <r>
      <rPr>
        <sz val="12"/>
        <color indexed="8"/>
        <rFont val="新細明體"/>
        <family val="1"/>
        <charset val="136"/>
      </rPr>
      <t xml:space="preserve">年。 </t>
    </r>
    <phoneticPr fontId="2" type="noConversion"/>
  </si>
  <si>
    <r>
      <t>n</t>
    </r>
    <r>
      <rPr>
        <sz val="12"/>
        <color indexed="12"/>
        <rFont val="新細明體"/>
        <family val="1"/>
        <charset val="136"/>
      </rPr>
      <t>富邦銀行</t>
    </r>
    <r>
      <rPr>
        <sz val="12"/>
        <color indexed="8"/>
        <rFont val="新細明體"/>
        <family val="1"/>
        <charset val="136"/>
      </rPr>
      <t>：可貸款額度</t>
    </r>
    <r>
      <rPr>
        <sz val="12"/>
        <color indexed="8"/>
        <rFont val="Times New Roman"/>
        <family val="1"/>
      </rPr>
      <t xml:space="preserve"> 280,000</t>
    </r>
    <r>
      <rPr>
        <sz val="12"/>
        <color indexed="8"/>
        <rFont val="新細明體"/>
        <family val="1"/>
        <charset val="136"/>
      </rPr>
      <t>，年利率</t>
    </r>
    <r>
      <rPr>
        <sz val="12"/>
        <color indexed="8"/>
        <rFont val="Times New Roman"/>
        <family val="1"/>
      </rPr>
      <t xml:space="preserve"> 3.2%</t>
    </r>
    <r>
      <rPr>
        <sz val="12"/>
        <color indexed="8"/>
        <rFont val="新細明體"/>
        <family val="1"/>
        <charset val="136"/>
      </rPr>
      <t>，需在</t>
    </r>
    <r>
      <rPr>
        <sz val="12"/>
        <color indexed="8"/>
        <rFont val="Times New Roman"/>
        <family val="1"/>
      </rPr>
      <t xml:space="preserve"> 7 </t>
    </r>
    <r>
      <rPr>
        <sz val="12"/>
        <color indexed="8"/>
        <rFont val="新細明體"/>
        <family val="1"/>
        <charset val="136"/>
      </rPr>
      <t>年內還清。</t>
    </r>
    <phoneticPr fontId="2" type="noConversion"/>
  </si>
  <si>
    <r>
      <t>n</t>
    </r>
    <r>
      <rPr>
        <sz val="12"/>
        <color indexed="12"/>
        <rFont val="新細明體"/>
        <family val="1"/>
        <charset val="136"/>
      </rPr>
      <t>永豐銀行</t>
    </r>
    <r>
      <rPr>
        <sz val="12"/>
        <color indexed="8"/>
        <rFont val="新細明體"/>
        <family val="1"/>
        <charset val="136"/>
      </rPr>
      <t>：可貸款額度</t>
    </r>
    <r>
      <rPr>
        <sz val="12"/>
        <color indexed="8"/>
        <rFont val="Times New Roman"/>
        <family val="1"/>
      </rPr>
      <t xml:space="preserve"> 600,000</t>
    </r>
    <r>
      <rPr>
        <sz val="12"/>
        <color indexed="8"/>
        <rFont val="新細明體"/>
        <family val="1"/>
        <charset val="136"/>
      </rPr>
      <t>，年利率</t>
    </r>
    <r>
      <rPr>
        <sz val="12"/>
        <color indexed="8"/>
        <rFont val="Times New Roman"/>
        <family val="1"/>
      </rPr>
      <t xml:space="preserve"> 4%</t>
    </r>
    <r>
      <rPr>
        <sz val="12"/>
        <color indexed="8"/>
        <rFont val="新細明體"/>
        <family val="1"/>
        <charset val="136"/>
      </rPr>
      <t>，需在</t>
    </r>
    <r>
      <rPr>
        <sz val="12"/>
        <color indexed="8"/>
        <rFont val="Times New Roman"/>
        <family val="1"/>
      </rPr>
      <t xml:space="preserve"> 12</t>
    </r>
    <r>
      <rPr>
        <sz val="12"/>
        <color indexed="8"/>
        <rFont val="新細明體"/>
        <family val="1"/>
        <charset val="136"/>
      </rPr>
      <t>年內還清。</t>
    </r>
    <phoneticPr fontId="14" type="noConversion"/>
  </si>
  <si>
    <t>主類別</t>
    <phoneticPr fontId="2" type="noConversion"/>
  </si>
  <si>
    <t>子類別</t>
    <phoneticPr fontId="2" type="noConversion"/>
  </si>
  <si>
    <t>育</t>
  </si>
  <si>
    <t>補習費</t>
  </si>
  <si>
    <t>TOEIC</t>
  </si>
  <si>
    <t>衣</t>
  </si>
  <si>
    <t>衣服</t>
  </si>
  <si>
    <t>ZARA</t>
  </si>
  <si>
    <t>行</t>
  </si>
  <si>
    <t>油費</t>
  </si>
  <si>
    <t>機車</t>
  </si>
  <si>
    <t>住</t>
  </si>
  <si>
    <t>水費</t>
  </si>
  <si>
    <t>11-12月</t>
  </si>
  <si>
    <t>食</t>
  </si>
  <si>
    <t>早餐</t>
  </si>
  <si>
    <t>午餐</t>
  </si>
  <si>
    <t>晚餐</t>
  </si>
  <si>
    <t>收入</t>
  </si>
  <si>
    <t>薪水</t>
  </si>
  <si>
    <t>12月打工薪水</t>
  </si>
  <si>
    <t>交通</t>
  </si>
  <si>
    <t>通勤</t>
  </si>
  <si>
    <t>樂</t>
  </si>
  <si>
    <t>社交</t>
  </si>
  <si>
    <t>聚會</t>
  </si>
  <si>
    <t>褲子</t>
  </si>
  <si>
    <t>GAP</t>
  </si>
  <si>
    <t>日常用品</t>
  </si>
  <si>
    <t>清潔劑</t>
  </si>
  <si>
    <t>1月打工薪水</t>
  </si>
  <si>
    <t>單月預估銷售量</t>
  </si>
  <si>
    <t>售價</t>
  </si>
  <si>
    <t>薪資</t>
  </si>
  <si>
    <t>$C$5</t>
  </si>
  <si>
    <t>a</t>
  </si>
  <si>
    <t>建立者 User 於 2024/10/17
修改者 User 於 2024/10/17</t>
  </si>
  <si>
    <t>b</t>
  </si>
  <si>
    <t>建立者 User 於 2024/10/17</t>
  </si>
  <si>
    <t>c</t>
  </si>
  <si>
    <t>分析藍本摘要</t>
  </si>
  <si>
    <t>變數儲存格:</t>
  </si>
  <si>
    <t>現用值:</t>
  </si>
  <si>
    <t>目標儲存格:</t>
  </si>
  <si>
    <t>備註: 現用值欄位是在建立分析藍本</t>
  </si>
  <si>
    <t>摘要時所使用變數儲存格的值。</t>
  </si>
  <si>
    <t>每組變數儲存格均以灰網顯示。</t>
  </si>
  <si>
    <t>其他</t>
  </si>
  <si>
    <t>學分費</t>
  </si>
  <si>
    <t>投資</t>
  </si>
  <si>
    <t>欄標籤</t>
  </si>
  <si>
    <t>總計</t>
  </si>
  <si>
    <t>列標籤</t>
  </si>
  <si>
    <t>2月</t>
  </si>
  <si>
    <t>加總 - 支出</t>
  </si>
  <si>
    <t>加總 - 支出 的加總</t>
  </si>
  <si>
    <t>加總 - 收入 的加總</t>
  </si>
  <si>
    <t>加總 - 收入</t>
  </si>
  <si>
    <t>幣別</t>
  </si>
  <si>
    <t>幣別2</t>
  </si>
  <si>
    <t>現金匯率</t>
  </si>
  <si>
    <t>現金匯率 本行買入</t>
  </si>
  <si>
    <t>本行賣出</t>
  </si>
  <si>
    <t>即期匯率 本行買入</t>
  </si>
  <si>
    <t>即期匯率 本行賣出</t>
  </si>
  <si>
    <t>Column1</t>
  </si>
  <si>
    <t>遠期匯率</t>
  </si>
  <si>
    <t>歷史匯率</t>
  </si>
  <si>
    <t>歷史匯率2</t>
  </si>
  <si>
    <t>美金 (USD)
                            _x000D_
                            _x000D_
                                美金 (USD)</t>
  </si>
  <si>
    <t>31.77</t>
  </si>
  <si>
    <t>32.44</t>
  </si>
  <si>
    <t>32.12</t>
  </si>
  <si>
    <t>32.22</t>
  </si>
  <si>
    <t>查詢</t>
  </si>
  <si>
    <t>港幣 (HKD)
                            _x000D_
                            _x000D_
                                港幣 (HKD)</t>
  </si>
  <si>
    <t>3.983</t>
  </si>
  <si>
    <t>4.187</t>
  </si>
  <si>
    <t>4.109</t>
  </si>
  <si>
    <t>4.169</t>
  </si>
  <si>
    <t>英鎊 (GBP)
                            _x000D_
                            _x000D_
                                英鎊 (GBP)</t>
  </si>
  <si>
    <t>40.57</t>
  </si>
  <si>
    <t>42.69</t>
  </si>
  <si>
    <t>41.58</t>
  </si>
  <si>
    <t>41.98</t>
  </si>
  <si>
    <t>澳幣 (AUD)
                            _x000D_
                            _x000D_
                                澳幣 (AUD)</t>
  </si>
  <si>
    <t>21.1</t>
  </si>
  <si>
    <t>21.88</t>
  </si>
  <si>
    <t>21.39</t>
  </si>
  <si>
    <t>21.59</t>
  </si>
  <si>
    <t>加拿大幣 (CAD)
                            _x000D_
                            _x000D_
                                加拿大幣 (CAD)</t>
  </si>
  <si>
    <t>22.87</t>
  </si>
  <si>
    <t>23.78</t>
  </si>
  <si>
    <t>23.27</t>
  </si>
  <si>
    <t>23.47</t>
  </si>
  <si>
    <t>新加坡幣 (SGD)
                            _x000D_
                            _x000D_
                                新加坡幣 (SGD)</t>
  </si>
  <si>
    <t>23.91</t>
  </si>
  <si>
    <t>24.82</t>
  </si>
  <si>
    <t>24.4</t>
  </si>
  <si>
    <t>24.58</t>
  </si>
  <si>
    <t>瑞士法郎 (CHF)
                            _x000D_
                            _x000D_
                                瑞士法郎 (CHF)</t>
  </si>
  <si>
    <t>36.3</t>
  </si>
  <si>
    <t>37.5</t>
  </si>
  <si>
    <t>36.98</t>
  </si>
  <si>
    <t>37.23</t>
  </si>
  <si>
    <t>日圓 (JPY)
                            _x000D_
                            _x000D_
                                日圓 (JPY)</t>
  </si>
  <si>
    <t>0.2059</t>
  </si>
  <si>
    <t>0.2187</t>
  </si>
  <si>
    <t>0.2132</t>
  </si>
  <si>
    <t>0.2172</t>
  </si>
  <si>
    <t>南非幣 (ZAR)
                            _x000D_
                            _x000D_
                                南非幣 (ZAR)</t>
  </si>
  <si>
    <t>-</t>
  </si>
  <si>
    <t>1.779</t>
  </si>
  <si>
    <t>1.859</t>
  </si>
  <si>
    <t>瑞典幣 (SEK)
                            _x000D_
                            _x000D_
                                瑞典幣 (SEK)</t>
  </si>
  <si>
    <t>3.01</t>
  </si>
  <si>
    <t>3.11</t>
  </si>
  <si>
    <t>紐元 (NZD)
                            _x000D_
                            _x000D_
                                紐元 (NZD)</t>
  </si>
  <si>
    <t>19.02</t>
  </si>
  <si>
    <t>19.87</t>
  </si>
  <si>
    <t>19.4</t>
  </si>
  <si>
    <t>19.6</t>
  </si>
  <si>
    <t>泰幣 (THB)
                            _x000D_
                            _x000D_
                                泰幣 (THB)</t>
  </si>
  <si>
    <t>0.8401</t>
  </si>
  <si>
    <t>1.0301</t>
  </si>
  <si>
    <t>0.9535</t>
  </si>
  <si>
    <t>0.9935</t>
  </si>
  <si>
    <t>菲國比索 (PHP)
                            _x000D_
                            _x000D_
                                菲國比索 (PHP)</t>
  </si>
  <si>
    <t>0.4915</t>
  </si>
  <si>
    <t>0.6235</t>
  </si>
  <si>
    <t>印尼幣 (IDR)
                            _x000D_
                            _x000D_
                                印尼幣 (IDR)</t>
  </si>
  <si>
    <t>0.00173</t>
  </si>
  <si>
    <t>0.00243</t>
  </si>
  <si>
    <t>歐元 (EUR)
                            _x000D_
                            _x000D_
                                歐元 (EUR)</t>
  </si>
  <si>
    <t>34.09</t>
  </si>
  <si>
    <t>35.43</t>
  </si>
  <si>
    <t>34.71</t>
  </si>
  <si>
    <t>35.11</t>
  </si>
  <si>
    <t>韓元 (KRW)
                            _x000D_
                            _x000D_
                                韓元 (KRW)</t>
  </si>
  <si>
    <t>0.02177</t>
  </si>
  <si>
    <t>0.02567</t>
  </si>
  <si>
    <t>越南盾 (VND)
                            _x000D_
                            _x000D_
                                越南盾 (VND)</t>
  </si>
  <si>
    <t>0.00106</t>
  </si>
  <si>
    <t>0.00147</t>
  </si>
  <si>
    <t>馬來幣 (MYR)
                            _x000D_
                            _x000D_
                                馬來幣 (MYR)</t>
  </si>
  <si>
    <t>6.441</t>
  </si>
  <si>
    <t>7.966</t>
  </si>
  <si>
    <t>人民幣 (CNY)
                            _x000D_
                            _x000D_
                                人民幣 (CNY)</t>
  </si>
  <si>
    <t>4.411</t>
  </si>
  <si>
    <t>4.573</t>
  </si>
  <si>
    <t>4.483</t>
  </si>
  <si>
    <t>4.533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</si>
</sst>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&quot;$&quot;#,##0_);[Red]\(&quot;$&quot;#,##0\)"/>
    <numFmt numFmtId="177" formatCode="_-&quot;$&quot;* #,##0_-;\-&quot;$&quot;* #,##0_-;_-&quot;$&quot;* &quot;-&quot;??_-;_-@_-"/>
    <numFmt numFmtId="178" formatCode="0.0%"/>
    <numFmt numFmtId="179" formatCode="#,##0.00_ "/>
  </numFmts>
  <fonts count="2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Gen Jyuu Gothic P Regular"/>
      <family val="1"/>
    </font>
    <font>
      <sz val="12"/>
      <color theme="0"/>
      <name val="Gen Jyuu Gothic P Regular"/>
      <family val="1"/>
    </font>
    <font>
      <sz val="10"/>
      <color theme="1"/>
      <name val="蘋方-繁 標準體"/>
      <family val="3"/>
      <charset val="136"/>
    </font>
    <font>
      <sz val="12"/>
      <color theme="0"/>
      <name val="蘋方-繁 標準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212529"/>
      <name val="Segoe UI"/>
      <family val="2"/>
    </font>
    <font>
      <b/>
      <sz val="9"/>
      <color rgb="FFFF0000"/>
      <name val="新細明體"/>
      <family val="1"/>
      <charset val="136"/>
    </font>
    <font>
      <b/>
      <sz val="9"/>
      <color rgb="FFFF0000"/>
      <name val="Segoe UI"/>
      <family val="2"/>
    </font>
    <font>
      <sz val="9"/>
      <color rgb="FF212529"/>
      <name val="新細明體"/>
      <family val="1"/>
      <charset val="136"/>
    </font>
    <font>
      <sz val="9"/>
      <color rgb="FF212529"/>
      <name val="Segoe U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12"/>
      <name val="Wingdings"/>
      <charset val="2"/>
    </font>
    <font>
      <sz val="12"/>
      <color indexed="8"/>
      <name val="Times New Roman"/>
      <family val="1"/>
    </font>
    <font>
      <b/>
      <sz val="12"/>
      <color indexed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indexed="8"/>
      <name val="新細明體"/>
      <family val="2"/>
      <charset val="136"/>
      <scheme val="minor"/>
    </font>
    <font>
      <b/>
      <sz val="12"/>
      <color indexed="18"/>
      <name val="新細明體"/>
      <family val="2"/>
      <charset val="136"/>
      <scheme val="minor"/>
    </font>
    <font>
      <b/>
      <sz val="12"/>
      <color indexed="18"/>
      <name val="新細明體"/>
      <family val="1"/>
      <charset val="136"/>
      <scheme val="minor"/>
    </font>
    <font>
      <sz val="12"/>
      <color indexed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56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7" fontId="3" fillId="0" borderId="0" xfId="0" applyNumberFormat="1" applyFont="1"/>
    <xf numFmtId="178" fontId="3" fillId="0" borderId="0" xfId="1" applyNumberFormat="1" applyFont="1"/>
    <xf numFmtId="8" fontId="3" fillId="0" borderId="0" xfId="0" applyNumberFormat="1" applyFont="1"/>
    <xf numFmtId="0" fontId="0" fillId="0" borderId="1" xfId="0" applyBorder="1"/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vertical="center"/>
    </xf>
    <xf numFmtId="0" fontId="0" fillId="8" borderId="1" xfId="0" applyFill="1" applyBorder="1" applyAlignment="1">
      <alignment horizontal="center" vertical="center"/>
    </xf>
    <xf numFmtId="4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177" fontId="0" fillId="8" borderId="1" xfId="2" applyNumberFormat="1" applyFont="1" applyFill="1" applyBorder="1">
      <alignment vertical="center"/>
    </xf>
    <xf numFmtId="0" fontId="7" fillId="8" borderId="1" xfId="0" applyFont="1" applyFill="1" applyBorder="1" applyAlignment="1">
      <alignment horizontal="left" vertical="center"/>
    </xf>
    <xf numFmtId="179" fontId="0" fillId="8" borderId="1" xfId="2" applyNumberFormat="1" applyFont="1" applyFill="1" applyBorder="1">
      <alignment vertical="center"/>
    </xf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3">
      <alignment vertical="center"/>
    </xf>
    <xf numFmtId="0" fontId="15" fillId="0" borderId="0" xfId="3" applyFont="1">
      <alignment vertical="center"/>
    </xf>
    <xf numFmtId="0" fontId="16" fillId="0" borderId="0" xfId="3" applyFont="1">
      <alignment vertical="center"/>
    </xf>
    <xf numFmtId="0" fontId="18" fillId="0" borderId="0" xfId="3" applyFo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4" fillId="5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1" fillId="10" borderId="4" xfId="0" applyFont="1" applyFill="1" applyBorder="1" applyAlignment="1">
      <alignment horizontal="left"/>
    </xf>
    <xf numFmtId="0" fontId="20" fillId="10" borderId="2" xfId="0" applyFont="1" applyFill="1" applyBorder="1" applyAlignment="1">
      <alignment horizontal="left"/>
    </xf>
    <xf numFmtId="0" fontId="21" fillId="10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22" fillId="11" borderId="0" xfId="0" applyFont="1" applyFill="1" applyBorder="1" applyAlignment="1">
      <alignment horizontal="left"/>
    </xf>
    <xf numFmtId="0" fontId="23" fillId="11" borderId="5" xfId="0" applyFont="1" applyFill="1" applyBorder="1" applyAlignment="1">
      <alignment horizontal="left"/>
    </xf>
    <xf numFmtId="0" fontId="24" fillId="11" borderId="5" xfId="0" applyFont="1" applyFill="1" applyBorder="1" applyAlignment="1">
      <alignment horizontal="left"/>
    </xf>
    <xf numFmtId="0" fontId="22" fillId="11" borderId="3" xfId="0" applyFont="1" applyFill="1" applyBorder="1" applyAlignment="1">
      <alignment horizontal="left"/>
    </xf>
    <xf numFmtId="0" fontId="25" fillId="10" borderId="2" xfId="0" applyFont="1" applyFill="1" applyBorder="1" applyAlignment="1">
      <alignment horizontal="right"/>
    </xf>
    <xf numFmtId="0" fontId="25" fillId="10" borderId="4" xfId="0" applyFont="1" applyFill="1" applyBorder="1" applyAlignment="1">
      <alignment horizontal="right"/>
    </xf>
    <xf numFmtId="0" fontId="0" fillId="12" borderId="0" xfId="0" applyFill="1" applyBorder="1" applyAlignment="1"/>
    <xf numFmtId="0" fontId="26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一般" xfId="0" builtinId="0"/>
    <cellStyle name="一般_投資存款" xfId="3" xr:uid="{00000000-0005-0000-0000-000001000000}"/>
    <cellStyle name="百分比" xfId="1" builtinId="5"/>
    <cellStyle name="貨幣" xfId="2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甘特圖!$B$1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甘特圖!$A$2:$A$7</c:f>
              <c:strCache>
                <c:ptCount val="6"/>
                <c:pt idx="0">
                  <c:v>系統分析</c:v>
                </c:pt>
                <c:pt idx="1">
                  <c:v>UI 設計</c:v>
                </c:pt>
                <c:pt idx="2">
                  <c:v>撰寫程式</c:v>
                </c:pt>
                <c:pt idx="3">
                  <c:v>單元測試</c:v>
                </c:pt>
                <c:pt idx="4">
                  <c:v>排除Bug</c:v>
                </c:pt>
                <c:pt idx="5">
                  <c:v>整合測試</c:v>
                </c:pt>
              </c:strCache>
            </c:strRef>
          </c:cat>
          <c:val>
            <c:numRef>
              <c:f>甘特圖!$B$2:$B$7</c:f>
              <c:numCache>
                <c:formatCode>m/d/yyyy</c:formatCode>
                <c:ptCount val="6"/>
                <c:pt idx="0">
                  <c:v>43160</c:v>
                </c:pt>
                <c:pt idx="1">
                  <c:v>43166</c:v>
                </c:pt>
                <c:pt idx="2">
                  <c:v>43178</c:v>
                </c:pt>
                <c:pt idx="3">
                  <c:v>43201</c:v>
                </c:pt>
                <c:pt idx="4">
                  <c:v>43208</c:v>
                </c:pt>
                <c:pt idx="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84C-86A6-FCF3B09E462B}"/>
            </c:ext>
          </c:extLst>
        </c:ser>
        <c:ser>
          <c:idx val="1"/>
          <c:order val="1"/>
          <c:tx>
            <c:v>天數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甘特圖!$A$2:$A$7</c:f>
              <c:strCache>
                <c:ptCount val="6"/>
                <c:pt idx="0">
                  <c:v>系統分析</c:v>
                </c:pt>
                <c:pt idx="1">
                  <c:v>UI 設計</c:v>
                </c:pt>
                <c:pt idx="2">
                  <c:v>撰寫程式</c:v>
                </c:pt>
                <c:pt idx="3">
                  <c:v>單元測試</c:v>
                </c:pt>
                <c:pt idx="4">
                  <c:v>排除Bug</c:v>
                </c:pt>
                <c:pt idx="5">
                  <c:v>整合測試</c:v>
                </c:pt>
              </c:strCache>
            </c:strRef>
          </c:cat>
          <c:val>
            <c:numRef>
              <c:f>甘特圖!$D$2:$D$7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484C-86A6-FCF3B09E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4665984"/>
        <c:axId val="464671872"/>
      </c:barChart>
      <c:catAx>
        <c:axId val="464665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671872"/>
        <c:crosses val="autoZero"/>
        <c:auto val="1"/>
        <c:lblAlgn val="ctr"/>
        <c:lblOffset val="100"/>
        <c:noMultiLvlLbl val="0"/>
      </c:catAx>
      <c:valAx>
        <c:axId val="464671872"/>
        <c:scaling>
          <c:orientation val="minMax"/>
          <c:min val="431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66598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甘特圖!$B$1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甘特圖!$A$2:$A$7</c:f>
              <c:strCache>
                <c:ptCount val="6"/>
                <c:pt idx="0">
                  <c:v>系統分析</c:v>
                </c:pt>
                <c:pt idx="1">
                  <c:v>UI 設計</c:v>
                </c:pt>
                <c:pt idx="2">
                  <c:v>撰寫程式</c:v>
                </c:pt>
                <c:pt idx="3">
                  <c:v>單元測試</c:v>
                </c:pt>
                <c:pt idx="4">
                  <c:v>排除Bug</c:v>
                </c:pt>
                <c:pt idx="5">
                  <c:v>整合測試</c:v>
                </c:pt>
              </c:strCache>
            </c:strRef>
          </c:cat>
          <c:val>
            <c:numRef>
              <c:f>甘特圖!$B$2:$B$7</c:f>
              <c:numCache>
                <c:formatCode>m/d/yyyy</c:formatCode>
                <c:ptCount val="6"/>
                <c:pt idx="0">
                  <c:v>43160</c:v>
                </c:pt>
                <c:pt idx="1">
                  <c:v>43166</c:v>
                </c:pt>
                <c:pt idx="2">
                  <c:v>43178</c:v>
                </c:pt>
                <c:pt idx="3">
                  <c:v>43201</c:v>
                </c:pt>
                <c:pt idx="4">
                  <c:v>43208</c:v>
                </c:pt>
                <c:pt idx="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B95-A866-27F02206106A}"/>
            </c:ext>
          </c:extLst>
        </c:ser>
        <c:ser>
          <c:idx val="1"/>
          <c:order val="1"/>
          <c:tx>
            <c:strRef>
              <c:f>甘特圖!$D$1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甘特圖!$A$2:$A$7</c:f>
              <c:strCache>
                <c:ptCount val="6"/>
                <c:pt idx="0">
                  <c:v>系統分析</c:v>
                </c:pt>
                <c:pt idx="1">
                  <c:v>UI 設計</c:v>
                </c:pt>
                <c:pt idx="2">
                  <c:v>撰寫程式</c:v>
                </c:pt>
                <c:pt idx="3">
                  <c:v>單元測試</c:v>
                </c:pt>
                <c:pt idx="4">
                  <c:v>排除Bug</c:v>
                </c:pt>
                <c:pt idx="5">
                  <c:v>整合測試</c:v>
                </c:pt>
              </c:strCache>
            </c:strRef>
          </c:cat>
          <c:val>
            <c:numRef>
              <c:f>甘特圖!$D$2:$D$7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C-4B95-A866-27F02206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464686464"/>
        <c:axId val="464692352"/>
      </c:barChart>
      <c:catAx>
        <c:axId val="46468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692352"/>
        <c:crosses val="autoZero"/>
        <c:auto val="1"/>
        <c:lblAlgn val="ctr"/>
        <c:lblOffset val="100"/>
        <c:noMultiLvlLbl val="0"/>
      </c:catAx>
      <c:valAx>
        <c:axId val="464692352"/>
        <c:scaling>
          <c:orientation val="minMax"/>
          <c:min val="431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6864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71770</xdr:colOff>
      <xdr:row>20</xdr:row>
      <xdr:rowOff>23493</xdr:rowOff>
    </xdr:from>
    <xdr:to>
      <xdr:col>10</xdr:col>
      <xdr:colOff>508886</xdr:colOff>
      <xdr:row>34</xdr:row>
      <xdr:rowOff>118962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45424</xdr:colOff>
      <xdr:row>1</xdr:row>
      <xdr:rowOff>230347</xdr:rowOff>
    </xdr:from>
    <xdr:to>
      <xdr:col>13</xdr:col>
      <xdr:colOff>484884</xdr:colOff>
      <xdr:row>15</xdr:row>
      <xdr:rowOff>16933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2.602625347223" createdVersion="6" refreshedVersion="6" minRefreshableVersion="3" recordCount="16" xr:uid="{87E19A9B-AC36-4219-9288-6116590E2997}">
  <cacheSource type="worksheet">
    <worksheetSource ref="A2:G18" sheet="帳目管理"/>
  </cacheSource>
  <cacheFields count="7">
    <cacheField name="月" numFmtId="0">
      <sharedItems count="2">
        <s v="1月"/>
        <s v="2月"/>
      </sharedItems>
    </cacheField>
    <cacheField name="日" numFmtId="0">
      <sharedItems containsSemiMixedTypes="0" containsString="0" containsNumber="1" containsInteger="1" minValue="1" maxValue="28" count="9">
        <n v="1"/>
        <n v="5"/>
        <n v="10"/>
        <n v="15"/>
        <n v="17"/>
        <n v="24"/>
        <n v="21"/>
        <n v="25"/>
        <n v="28"/>
      </sharedItems>
    </cacheField>
    <cacheField name="類別" numFmtId="0">
      <sharedItems count="7">
        <s v="育"/>
        <s v="衣"/>
        <s v="行"/>
        <s v="住"/>
        <s v="食"/>
        <s v="收入"/>
        <s v="樂"/>
      </sharedItems>
    </cacheField>
    <cacheField name="項目" numFmtId="0">
      <sharedItems/>
    </cacheField>
    <cacheField name="備註" numFmtId="0">
      <sharedItems containsBlank="1"/>
    </cacheField>
    <cacheField name="支出" numFmtId="0">
      <sharedItems containsString="0" containsBlank="1" containsNumber="1" containsInteger="1" minValue="50" maxValue="40000"/>
    </cacheField>
    <cacheField name="收入" numFmtId="42">
      <sharedItems containsString="0" containsBlank="1" containsNumber="1" containsInteger="1" minValue="8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補習費"/>
    <s v="TOEIC"/>
    <n v="40000"/>
    <m/>
  </r>
  <r>
    <x v="0"/>
    <x v="0"/>
    <x v="1"/>
    <s v="衣服"/>
    <s v="ZARA"/>
    <n v="2000"/>
    <m/>
  </r>
  <r>
    <x v="0"/>
    <x v="0"/>
    <x v="2"/>
    <s v="油費"/>
    <s v="機車"/>
    <n v="150"/>
    <m/>
  </r>
  <r>
    <x v="0"/>
    <x v="0"/>
    <x v="3"/>
    <s v="水費"/>
    <s v="11-12月"/>
    <n v="300"/>
    <m/>
  </r>
  <r>
    <x v="0"/>
    <x v="0"/>
    <x v="4"/>
    <s v="早餐"/>
    <m/>
    <n v="100"/>
    <m/>
  </r>
  <r>
    <x v="0"/>
    <x v="0"/>
    <x v="4"/>
    <s v="午餐"/>
    <m/>
    <n v="50"/>
    <m/>
  </r>
  <r>
    <x v="0"/>
    <x v="0"/>
    <x v="4"/>
    <s v="晚餐"/>
    <m/>
    <n v="260"/>
    <m/>
  </r>
  <r>
    <x v="0"/>
    <x v="1"/>
    <x v="5"/>
    <s v="薪水"/>
    <s v="12月打工薪水"/>
    <m/>
    <n v="8000"/>
  </r>
  <r>
    <x v="0"/>
    <x v="2"/>
    <x v="2"/>
    <s v="交通"/>
    <s v="通勤"/>
    <n v="120"/>
    <m/>
  </r>
  <r>
    <x v="0"/>
    <x v="3"/>
    <x v="6"/>
    <s v="社交"/>
    <s v="聚會"/>
    <n v="250"/>
    <m/>
  </r>
  <r>
    <x v="0"/>
    <x v="4"/>
    <x v="1"/>
    <s v="褲子"/>
    <s v="GAP"/>
    <n v="2499"/>
    <m/>
  </r>
  <r>
    <x v="0"/>
    <x v="5"/>
    <x v="3"/>
    <s v="日常用品"/>
    <s v="清潔劑"/>
    <n v="129"/>
    <m/>
  </r>
  <r>
    <x v="1"/>
    <x v="1"/>
    <x v="5"/>
    <s v="薪水"/>
    <s v="1月打工薪水"/>
    <m/>
    <n v="8000"/>
  </r>
  <r>
    <x v="1"/>
    <x v="6"/>
    <x v="4"/>
    <s v="早餐"/>
    <m/>
    <n v="150"/>
    <m/>
  </r>
  <r>
    <x v="1"/>
    <x v="7"/>
    <x v="4"/>
    <s v="早餐"/>
    <m/>
    <n v="60"/>
    <m/>
  </r>
  <r>
    <x v="1"/>
    <x v="8"/>
    <x v="1"/>
    <s v="衣服"/>
    <m/>
    <n v="4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6A0DE-AEE2-475B-AD10-5D0E54AF3FA5}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13" firstHeaderRow="1" firstDataRow="3" firstDataCol="1"/>
  <pivotFields count="7">
    <pivotField axis="axisCol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8">
        <item x="5"/>
        <item x="2"/>
        <item x="1"/>
        <item x="3"/>
        <item x="0"/>
        <item x="4"/>
        <item x="6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加總 - 支出" fld="5" baseField="0" baseItem="0"/>
    <dataField name="加總 - 收入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4C8CEAD-BAE1-4ECB-AFA8-9A8686B23609}" autoFormatId="16" applyNumberFormats="0" applyBorderFormats="0" applyFontFormats="0" applyPatternFormats="0" applyAlignmentFormats="0" applyWidthHeightFormats="0">
  <queryTableRefresh nextId="12">
    <queryTableFields count="11">
      <queryTableField id="1" name="幣別" tableColumnId="1"/>
      <queryTableField id="2" name="幣別2" tableColumnId="2"/>
      <queryTableField id="3" name="現金匯率" tableColumnId="3"/>
      <queryTableField id="4" name="現金匯率 本行買入" tableColumnId="4"/>
      <queryTableField id="5" name="本行賣出" tableColumnId="5"/>
      <queryTableField id="6" name="即期匯率 本行買入" tableColumnId="6"/>
      <queryTableField id="7" name="即期匯率 本行賣出" tableColumnId="7"/>
      <queryTableField id="8" name="Column1" tableColumnId="8"/>
      <queryTableField id="9" name="遠期匯率" tableColumnId="9"/>
      <queryTableField id="10" name="歷史匯率" tableColumnId="10"/>
      <queryTableField id="11" name="歷史匯率2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B0E69-D471-40E0-957B-32F12D8BC619}" name="Table_0" displayName="Table_0" ref="A1:K20" tableType="queryTable" totalsRowShown="0">
  <autoFilter ref="A1:K20" xr:uid="{8B1BAC5D-6831-4993-AE2D-A963FFE6475C}"/>
  <tableColumns count="11">
    <tableColumn id="1" xr3:uid="{8C33CE69-BAF5-4A63-A14B-0DC211D4A945}" uniqueName="1" name="幣別" queryTableFieldId="1"/>
    <tableColumn id="2" xr3:uid="{32A0F04C-4EF6-4D61-A9EE-58309BDCE579}" uniqueName="2" name="幣別2" queryTableFieldId="2"/>
    <tableColumn id="3" xr3:uid="{6C78A8FF-BEBA-4FF2-ADC0-494F12E5DE54}" uniqueName="3" name="現金匯率" queryTableFieldId="3"/>
    <tableColumn id="4" xr3:uid="{6B97C29E-81C8-4733-93F1-8564FC309B1E}" uniqueName="4" name="現金匯率 本行買入" queryTableFieldId="4"/>
    <tableColumn id="5" xr3:uid="{185632F9-AE86-407C-B76D-91A245B4E860}" uniqueName="5" name="本行賣出" queryTableFieldId="5"/>
    <tableColumn id="6" xr3:uid="{FCA9320D-2E88-4DE6-B557-3AC44549BB32}" uniqueName="6" name="即期匯率 本行買入" queryTableFieldId="6"/>
    <tableColumn id="7" xr3:uid="{AFC119F5-F044-4313-B5A1-9BDCC65211C2}" uniqueName="7" name="即期匯率 本行賣出" queryTableFieldId="7"/>
    <tableColumn id="8" xr3:uid="{F782CFE6-6C65-4925-8B89-FC7F9AF66B10}" uniqueName="8" name="Column1" queryTableFieldId="8"/>
    <tableColumn id="9" xr3:uid="{0FFE0B1B-216B-42CF-AC2E-BEF7070243CD}" uniqueName="9" name="遠期匯率" queryTableFieldId="9"/>
    <tableColumn id="10" xr3:uid="{B0E86894-4A04-49B0-814F-B2967066FB5E}" uniqueName="10" name="歷史匯率" queryTableFieldId="10"/>
    <tableColumn id="11" xr3:uid="{735705B3-3108-4FFF-8138-33B1F6FD36F6}" uniqueName="11" name="歷史匯率2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7"/>
  <sheetViews>
    <sheetView zoomScale="189" zoomScaleNormal="189" zoomScalePageLayoutView="189" workbookViewId="0">
      <selection activeCell="F8" sqref="F8"/>
    </sheetView>
  </sheetViews>
  <sheetFormatPr defaultColWidth="11.5" defaultRowHeight="16.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9</v>
      </c>
      <c r="B2" s="3">
        <v>43160</v>
      </c>
      <c r="C2" s="3">
        <v>43165</v>
      </c>
      <c r="D2" s="2">
        <f t="shared" ref="D2:D7" si="0">C2-B2</f>
        <v>5</v>
      </c>
    </row>
    <row r="3" spans="1:4">
      <c r="A3" s="2" t="s">
        <v>4</v>
      </c>
      <c r="B3" s="3">
        <v>43166</v>
      </c>
      <c r="C3" s="3">
        <v>43177</v>
      </c>
      <c r="D3" s="2">
        <f t="shared" si="0"/>
        <v>11</v>
      </c>
    </row>
    <row r="4" spans="1:4">
      <c r="A4" s="2" t="s">
        <v>5</v>
      </c>
      <c r="B4" s="3">
        <v>43178</v>
      </c>
      <c r="C4" s="3">
        <v>43200</v>
      </c>
      <c r="D4" s="2">
        <f t="shared" si="0"/>
        <v>22</v>
      </c>
    </row>
    <row r="5" spans="1:4">
      <c r="A5" s="2" t="s">
        <v>6</v>
      </c>
      <c r="B5" s="3">
        <v>43201</v>
      </c>
      <c r="C5" s="3">
        <v>43207</v>
      </c>
      <c r="D5" s="2">
        <f t="shared" si="0"/>
        <v>6</v>
      </c>
    </row>
    <row r="6" spans="1:4">
      <c r="A6" s="2" t="s">
        <v>7</v>
      </c>
      <c r="B6" s="3">
        <v>43208</v>
      </c>
      <c r="C6" s="3">
        <v>43222</v>
      </c>
      <c r="D6" s="2">
        <f t="shared" si="0"/>
        <v>14</v>
      </c>
    </row>
    <row r="7" spans="1:4">
      <c r="A7" s="2" t="s">
        <v>8</v>
      </c>
      <c r="B7" s="3">
        <v>43223</v>
      </c>
      <c r="C7" s="3">
        <v>43230</v>
      </c>
      <c r="D7" s="2">
        <f t="shared" si="0"/>
        <v>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46A6-5FCB-40D9-8D13-C75464A7857D}">
  <sheetPr codeName="工作表2">
    <outlinePr summaryBelow="0"/>
  </sheetPr>
  <dimension ref="B1:G13"/>
  <sheetViews>
    <sheetView showGridLines="0" workbookViewId="0">
      <selection activeCell="F11" sqref="F11"/>
    </sheetView>
  </sheetViews>
  <sheetFormatPr defaultRowHeight="16.5" outlineLevelRow="1" outlineLevelCol="1"/>
  <cols>
    <col min="3" max="3" width="17.375" bestFit="1" customWidth="1"/>
    <col min="4" max="7" width="8.5" bestFit="1" customWidth="1" outlineLevel="1"/>
  </cols>
  <sheetData>
    <row r="1" spans="2:7" ht="17.25" thickBot="1"/>
    <row r="2" spans="2:7">
      <c r="B2" s="42" t="s">
        <v>124</v>
      </c>
      <c r="C2" s="43"/>
      <c r="D2" s="49"/>
      <c r="E2" s="49"/>
      <c r="F2" s="49"/>
      <c r="G2" s="49"/>
    </row>
    <row r="3" spans="2:7" collapsed="1">
      <c r="B3" s="41"/>
      <c r="C3" s="41"/>
      <c r="D3" s="50" t="s">
        <v>126</v>
      </c>
      <c r="E3" s="50" t="s">
        <v>119</v>
      </c>
      <c r="F3" s="50" t="s">
        <v>121</v>
      </c>
      <c r="G3" s="50" t="s">
        <v>123</v>
      </c>
    </row>
    <row r="4" spans="2:7" ht="85.5" hidden="1" outlineLevel="1">
      <c r="B4" s="45"/>
      <c r="C4" s="45"/>
      <c r="D4" s="39"/>
      <c r="E4" s="52" t="s">
        <v>120</v>
      </c>
      <c r="F4" s="52" t="s">
        <v>122</v>
      </c>
      <c r="G4" s="52" t="s">
        <v>122</v>
      </c>
    </row>
    <row r="5" spans="2:7">
      <c r="B5" s="46" t="s">
        <v>125</v>
      </c>
      <c r="C5" s="47"/>
      <c r="D5" s="44"/>
      <c r="E5" s="44"/>
      <c r="F5" s="44"/>
      <c r="G5" s="44"/>
    </row>
    <row r="6" spans="2:7" outlineLevel="1">
      <c r="B6" s="45"/>
      <c r="C6" s="45" t="s">
        <v>115</v>
      </c>
      <c r="D6" s="39"/>
      <c r="E6" s="51">
        <v>2000</v>
      </c>
      <c r="F6" s="51">
        <v>1000</v>
      </c>
      <c r="G6" s="51">
        <v>1500</v>
      </c>
    </row>
    <row r="7" spans="2:7" outlineLevel="1">
      <c r="B7" s="45"/>
      <c r="C7" s="45" t="s">
        <v>116</v>
      </c>
      <c r="D7" s="39"/>
      <c r="E7" s="51">
        <v>45</v>
      </c>
      <c r="F7" s="51">
        <v>45</v>
      </c>
      <c r="G7" s="51">
        <v>45</v>
      </c>
    </row>
    <row r="8" spans="2:7" outlineLevel="1">
      <c r="B8" s="45"/>
      <c r="C8" s="45" t="s">
        <v>117</v>
      </c>
      <c r="D8" s="39"/>
      <c r="E8" s="51">
        <v>36000</v>
      </c>
      <c r="F8" s="51">
        <v>18000</v>
      </c>
      <c r="G8" s="51">
        <v>22000</v>
      </c>
    </row>
    <row r="9" spans="2:7">
      <c r="B9" s="46" t="s">
        <v>127</v>
      </c>
      <c r="C9" s="47"/>
      <c r="D9" s="44"/>
      <c r="E9" s="44"/>
      <c r="F9" s="44"/>
      <c r="G9" s="44"/>
    </row>
    <row r="10" spans="2:7" ht="17.25" outlineLevel="1" thickBot="1">
      <c r="B10" s="48"/>
      <c r="C10" s="48" t="s">
        <v>118</v>
      </c>
      <c r="D10" s="40">
        <v>45500</v>
      </c>
      <c r="E10" s="40">
        <v>54000</v>
      </c>
      <c r="F10" s="40">
        <v>27000</v>
      </c>
      <c r="G10" s="40">
        <v>45500</v>
      </c>
    </row>
    <row r="11" spans="2:7">
      <c r="B11" t="s">
        <v>128</v>
      </c>
    </row>
    <row r="12" spans="2:7">
      <c r="B12" t="s">
        <v>129</v>
      </c>
    </row>
    <row r="13" spans="2:7">
      <c r="B13" t="s">
        <v>130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/>
  <dimension ref="A1:E12"/>
  <sheetViews>
    <sheetView zoomScale="200" zoomScaleNormal="200" workbookViewId="0">
      <selection activeCell="C5" sqref="C5"/>
    </sheetView>
  </sheetViews>
  <sheetFormatPr defaultColWidth="11.5" defaultRowHeight="16.5"/>
  <cols>
    <col min="3" max="3" width="15.5" customWidth="1"/>
  </cols>
  <sheetData>
    <row r="1" spans="1:5" ht="22.35" customHeight="1">
      <c r="A1" s="36" t="s">
        <v>52</v>
      </c>
      <c r="B1" s="36"/>
      <c r="C1" s="36"/>
    </row>
    <row r="2" spans="1:5" ht="17.25">
      <c r="A2" s="37" t="s">
        <v>51</v>
      </c>
      <c r="B2" s="37"/>
      <c r="C2" s="9"/>
      <c r="E2" s="27"/>
    </row>
    <row r="3" spans="1:5">
      <c r="A3" s="37" t="s">
        <v>50</v>
      </c>
      <c r="B3" s="37"/>
      <c r="C3" s="9"/>
    </row>
    <row r="4" spans="1:5">
      <c r="A4" s="37" t="s">
        <v>49</v>
      </c>
      <c r="B4" s="37"/>
      <c r="C4" s="9"/>
    </row>
    <row r="5" spans="1:5">
      <c r="A5" s="37" t="s">
        <v>48</v>
      </c>
      <c r="B5" s="37"/>
      <c r="C5" s="9">
        <f>C2*C3-C4</f>
        <v>0</v>
      </c>
    </row>
    <row r="7" spans="1:5">
      <c r="A7" s="28" t="s">
        <v>68</v>
      </c>
    </row>
    <row r="8" spans="1:5">
      <c r="A8" s="29" t="s">
        <v>71</v>
      </c>
    </row>
    <row r="9" spans="1:5">
      <c r="A9" s="28" t="s">
        <v>69</v>
      </c>
    </row>
    <row r="10" spans="1:5">
      <c r="A10" s="29" t="s">
        <v>72</v>
      </c>
    </row>
    <row r="11" spans="1:5">
      <c r="A11" s="28" t="s">
        <v>70</v>
      </c>
    </row>
    <row r="12" spans="1:5">
      <c r="A12" s="29" t="s">
        <v>73</v>
      </c>
    </row>
  </sheetData>
  <scenarios current="0" sqref="C5">
    <scenario name="a" locked="1" count="3" user="User" comment="建立者 User 於 2024/10/17_x000a_修改者 User 於 2024/10/17">
      <inputCells r="C2" val="2000"/>
      <inputCells r="C3" val="45"/>
      <inputCells r="C4" val="36000"/>
    </scenario>
    <scenario name="b" locked="1" count="3" user="User" comment="建立者 User 於 2024/10/17">
      <inputCells r="C2" val="1000"/>
      <inputCells r="C3" val="45"/>
      <inputCells r="C4" val="18000"/>
    </scenario>
    <scenario name="c" locked="1" count="3" user="User" comment="建立者 User 於 2024/10/17">
      <inputCells r="C2" val="1500"/>
      <inputCells r="C3" val="45"/>
      <inputCells r="C4" val="22000"/>
    </scenario>
  </scenarios>
  <mergeCells count="5">
    <mergeCell ref="A1:C1"/>
    <mergeCell ref="A2:B2"/>
    <mergeCell ref="A3:B3"/>
    <mergeCell ref="A4:B4"/>
    <mergeCell ref="A5:B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H7"/>
  <sheetViews>
    <sheetView topLeftCell="E1" zoomScale="264" workbookViewId="0">
      <selection activeCell="H1" sqref="H1:H6"/>
    </sheetView>
  </sheetViews>
  <sheetFormatPr defaultColWidth="11.5" defaultRowHeight="16.5"/>
  <sheetData>
    <row r="1" spans="1:8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5" t="s">
        <v>17</v>
      </c>
    </row>
    <row r="2" spans="1:8">
      <c r="A2" s="2" t="s">
        <v>18</v>
      </c>
      <c r="B2" s="2" t="s">
        <v>23</v>
      </c>
      <c r="C2" s="2" t="s">
        <v>25</v>
      </c>
      <c r="D2" s="2" t="s">
        <v>31</v>
      </c>
      <c r="E2" s="2" t="s">
        <v>33</v>
      </c>
      <c r="F2" s="2" t="s">
        <v>36</v>
      </c>
      <c r="G2" s="2" t="s">
        <v>39</v>
      </c>
      <c r="H2" s="2" t="s">
        <v>42</v>
      </c>
    </row>
    <row r="3" spans="1:8">
      <c r="A3" s="2" t="s">
        <v>19</v>
      </c>
      <c r="B3" s="2" t="s">
        <v>24</v>
      </c>
      <c r="C3" s="2" t="s">
        <v>26</v>
      </c>
      <c r="D3" s="2" t="s">
        <v>32</v>
      </c>
      <c r="E3" s="2" t="s">
        <v>34</v>
      </c>
      <c r="F3" s="2" t="s">
        <v>37</v>
      </c>
      <c r="G3" s="2" t="s">
        <v>40</v>
      </c>
      <c r="H3" s="2" t="s">
        <v>43</v>
      </c>
    </row>
    <row r="4" spans="1:8">
      <c r="A4" s="2" t="s">
        <v>20</v>
      </c>
      <c r="B4" s="2"/>
      <c r="C4" s="2" t="s">
        <v>27</v>
      </c>
      <c r="D4" s="2"/>
      <c r="E4" s="2" t="s">
        <v>35</v>
      </c>
      <c r="F4" s="2" t="s">
        <v>38</v>
      </c>
      <c r="G4" s="2" t="s">
        <v>41</v>
      </c>
      <c r="H4" s="2" t="s">
        <v>44</v>
      </c>
    </row>
    <row r="5" spans="1:8">
      <c r="A5" s="2" t="s">
        <v>21</v>
      </c>
      <c r="B5" s="2"/>
      <c r="C5" s="2" t="s">
        <v>28</v>
      </c>
      <c r="D5" s="2"/>
      <c r="E5" s="2"/>
      <c r="F5" s="2"/>
      <c r="G5" s="2"/>
      <c r="H5" s="2" t="s">
        <v>41</v>
      </c>
    </row>
    <row r="6" spans="1:8">
      <c r="A6" s="2" t="s">
        <v>22</v>
      </c>
      <c r="B6" s="2"/>
      <c r="C6" s="2" t="s">
        <v>29</v>
      </c>
      <c r="D6" s="2"/>
      <c r="E6" s="2"/>
      <c r="F6" s="2"/>
      <c r="G6" s="2"/>
      <c r="H6" s="2" t="s">
        <v>16</v>
      </c>
    </row>
    <row r="7" spans="1:8">
      <c r="A7" s="2"/>
      <c r="B7" s="2"/>
      <c r="C7" s="2" t="s">
        <v>30</v>
      </c>
      <c r="D7" s="2"/>
      <c r="E7" s="2"/>
      <c r="F7" s="2"/>
      <c r="G7" s="2"/>
      <c r="H7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/>
  <dimension ref="A1:B5"/>
  <sheetViews>
    <sheetView workbookViewId="0">
      <selection activeCell="C15" sqref="C15:C16"/>
    </sheetView>
  </sheetViews>
  <sheetFormatPr defaultRowHeight="16.5"/>
  <sheetData>
    <row r="1" spans="1:2">
      <c r="A1" s="4" t="s">
        <v>84</v>
      </c>
      <c r="B1" s="4" t="s">
        <v>85</v>
      </c>
    </row>
    <row r="2" spans="1:2">
      <c r="A2" t="s">
        <v>92</v>
      </c>
      <c r="B2" t="s">
        <v>105</v>
      </c>
    </row>
    <row r="3" spans="1:2">
      <c r="A3" t="s">
        <v>86</v>
      </c>
      <c r="B3" t="s">
        <v>132</v>
      </c>
    </row>
    <row r="4" spans="1:2">
      <c r="A4" t="s">
        <v>131</v>
      </c>
      <c r="B4" t="s">
        <v>133</v>
      </c>
    </row>
    <row r="5" spans="1:2">
      <c r="A5" t="s">
        <v>86</v>
      </c>
    </row>
  </sheetData>
  <phoneticPr fontId="2" type="noConversion"/>
  <dataValidations count="2">
    <dataValidation type="list" allowBlank="1" showInputMessage="1" showErrorMessage="1" sqref="A2:A14 A16 A19:A20" xr:uid="{D935E934-FF96-4A8B-8B4B-6560EB448EDD}">
      <formula1>主類別</formula1>
    </dataValidation>
    <dataValidation type="list" allowBlank="1" showInputMessage="1" showErrorMessage="1" sqref="B2:B20" xr:uid="{99390F00-4F34-4B85-9701-26C4DBF1A89F}">
      <formula1>INDIRECT(A2)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4053-9EBF-4760-BDA2-E30BF25C25B8}">
  <sheetPr codeName="工作表6"/>
  <dimension ref="A1:K20"/>
  <sheetViews>
    <sheetView workbookViewId="0"/>
  </sheetViews>
  <sheetFormatPr defaultRowHeight="16.5"/>
  <cols>
    <col min="1" max="1" width="81" bestFit="1" customWidth="1"/>
    <col min="2" max="2" width="9.125" bestFit="1" customWidth="1"/>
    <col min="3" max="3" width="12.25" bestFit="1" customWidth="1"/>
    <col min="4" max="4" width="22.375" bestFit="1" customWidth="1"/>
    <col min="5" max="5" width="12.25" bestFit="1" customWidth="1"/>
    <col min="6" max="7" width="22.375" bestFit="1" customWidth="1"/>
    <col min="8" max="8" width="11.875" bestFit="1" customWidth="1"/>
    <col min="9" max="10" width="12.25" bestFit="1" customWidth="1"/>
    <col min="11" max="11" width="13.5" bestFit="1" customWidth="1"/>
  </cols>
  <sheetData>
    <row r="1" spans="1:11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</row>
    <row r="2" spans="1:11">
      <c r="A2" t="s">
        <v>153</v>
      </c>
      <c r="B2" t="s">
        <v>154</v>
      </c>
      <c r="C2" t="s">
        <v>155</v>
      </c>
      <c r="D2" t="s">
        <v>156</v>
      </c>
      <c r="E2" t="s">
        <v>157</v>
      </c>
      <c r="F2" t="s">
        <v>158</v>
      </c>
      <c r="G2" t="s">
        <v>158</v>
      </c>
      <c r="H2" t="s">
        <v>154</v>
      </c>
      <c r="I2" t="s">
        <v>155</v>
      </c>
      <c r="J2" t="s">
        <v>156</v>
      </c>
      <c r="K2" t="s">
        <v>157</v>
      </c>
    </row>
    <row r="3" spans="1:11">
      <c r="A3" t="s">
        <v>159</v>
      </c>
      <c r="B3" t="s">
        <v>160</v>
      </c>
      <c r="C3" t="s">
        <v>161</v>
      </c>
      <c r="D3" t="s">
        <v>162</v>
      </c>
      <c r="E3" t="s">
        <v>163</v>
      </c>
      <c r="F3" t="s">
        <v>158</v>
      </c>
      <c r="G3" t="s">
        <v>158</v>
      </c>
      <c r="H3" t="s">
        <v>160</v>
      </c>
      <c r="I3" t="s">
        <v>161</v>
      </c>
      <c r="J3" t="s">
        <v>162</v>
      </c>
      <c r="K3" t="s">
        <v>163</v>
      </c>
    </row>
    <row r="4" spans="1:11">
      <c r="A4" t="s">
        <v>164</v>
      </c>
      <c r="B4" t="s">
        <v>165</v>
      </c>
      <c r="C4" t="s">
        <v>166</v>
      </c>
      <c r="D4" t="s">
        <v>167</v>
      </c>
      <c r="E4" t="s">
        <v>168</v>
      </c>
      <c r="F4" t="s">
        <v>158</v>
      </c>
      <c r="G4" t="s">
        <v>158</v>
      </c>
      <c r="H4" t="s">
        <v>165</v>
      </c>
      <c r="I4" t="s">
        <v>166</v>
      </c>
      <c r="J4" t="s">
        <v>167</v>
      </c>
      <c r="K4" t="s">
        <v>168</v>
      </c>
    </row>
    <row r="5" spans="1:11">
      <c r="A5" t="s">
        <v>169</v>
      </c>
      <c r="B5" t="s">
        <v>170</v>
      </c>
      <c r="C5" t="s">
        <v>171</v>
      </c>
      <c r="D5" t="s">
        <v>172</v>
      </c>
      <c r="E5" t="s">
        <v>173</v>
      </c>
      <c r="F5" t="s">
        <v>158</v>
      </c>
      <c r="G5" t="s">
        <v>158</v>
      </c>
      <c r="H5" t="s">
        <v>170</v>
      </c>
      <c r="I5" t="s">
        <v>171</v>
      </c>
      <c r="J5" t="s">
        <v>172</v>
      </c>
      <c r="K5" t="s">
        <v>173</v>
      </c>
    </row>
    <row r="6" spans="1:11">
      <c r="A6" t="s">
        <v>174</v>
      </c>
      <c r="B6" t="s">
        <v>175</v>
      </c>
      <c r="C6" t="s">
        <v>176</v>
      </c>
      <c r="D6" t="s">
        <v>177</v>
      </c>
      <c r="E6" t="s">
        <v>178</v>
      </c>
      <c r="F6" t="s">
        <v>158</v>
      </c>
      <c r="G6" t="s">
        <v>158</v>
      </c>
      <c r="H6" t="s">
        <v>175</v>
      </c>
      <c r="I6" t="s">
        <v>176</v>
      </c>
      <c r="J6" t="s">
        <v>177</v>
      </c>
      <c r="K6" t="s">
        <v>178</v>
      </c>
    </row>
    <row r="7" spans="1:11">
      <c r="A7" t="s">
        <v>179</v>
      </c>
      <c r="B7" t="s">
        <v>180</v>
      </c>
      <c r="C7" t="s">
        <v>181</v>
      </c>
      <c r="D7" t="s">
        <v>182</v>
      </c>
      <c r="E7" t="s">
        <v>183</v>
      </c>
      <c r="F7" t="s">
        <v>158</v>
      </c>
      <c r="G7" t="s">
        <v>158</v>
      </c>
      <c r="H7" t="s">
        <v>180</v>
      </c>
      <c r="I7" t="s">
        <v>181</v>
      </c>
      <c r="J7" t="s">
        <v>182</v>
      </c>
      <c r="K7" t="s">
        <v>183</v>
      </c>
    </row>
    <row r="8" spans="1:11">
      <c r="A8" t="s">
        <v>184</v>
      </c>
      <c r="B8" t="s">
        <v>185</v>
      </c>
      <c r="C8" t="s">
        <v>186</v>
      </c>
      <c r="D8" t="s">
        <v>187</v>
      </c>
      <c r="E8" t="s">
        <v>188</v>
      </c>
      <c r="F8" t="s">
        <v>158</v>
      </c>
      <c r="G8" t="s">
        <v>158</v>
      </c>
      <c r="H8" t="s">
        <v>185</v>
      </c>
      <c r="I8" t="s">
        <v>186</v>
      </c>
      <c r="J8" t="s">
        <v>187</v>
      </c>
      <c r="K8" t="s">
        <v>188</v>
      </c>
    </row>
    <row r="9" spans="1:11">
      <c r="A9" t="s">
        <v>189</v>
      </c>
      <c r="B9" t="s">
        <v>190</v>
      </c>
      <c r="C9" t="s">
        <v>191</v>
      </c>
      <c r="D9" t="s">
        <v>192</v>
      </c>
      <c r="E9" t="s">
        <v>193</v>
      </c>
      <c r="F9" t="s">
        <v>158</v>
      </c>
      <c r="G9" t="s">
        <v>158</v>
      </c>
      <c r="H9" t="s">
        <v>190</v>
      </c>
      <c r="I9" t="s">
        <v>191</v>
      </c>
      <c r="J9" t="s">
        <v>192</v>
      </c>
      <c r="K9" t="s">
        <v>193</v>
      </c>
    </row>
    <row r="10" spans="1:11">
      <c r="A10" t="s">
        <v>194</v>
      </c>
      <c r="B10" t="s">
        <v>195</v>
      </c>
      <c r="C10" t="s">
        <v>195</v>
      </c>
      <c r="D10" t="s">
        <v>196</v>
      </c>
      <c r="E10" t="s">
        <v>197</v>
      </c>
      <c r="F10" t="s">
        <v>158</v>
      </c>
      <c r="G10" t="s">
        <v>158</v>
      </c>
      <c r="H10" t="s">
        <v>195</v>
      </c>
      <c r="I10" t="s">
        <v>195</v>
      </c>
      <c r="J10" t="s">
        <v>196</v>
      </c>
      <c r="K10" t="s">
        <v>197</v>
      </c>
    </row>
    <row r="11" spans="1:11">
      <c r="A11" t="s">
        <v>198</v>
      </c>
      <c r="B11" t="s">
        <v>195</v>
      </c>
      <c r="C11" t="s">
        <v>195</v>
      </c>
      <c r="D11" t="s">
        <v>199</v>
      </c>
      <c r="E11" t="s">
        <v>200</v>
      </c>
      <c r="F11" t="s">
        <v>158</v>
      </c>
      <c r="G11" t="s">
        <v>158</v>
      </c>
      <c r="H11" t="s">
        <v>195</v>
      </c>
      <c r="I11" t="s">
        <v>195</v>
      </c>
      <c r="J11" t="s">
        <v>199</v>
      </c>
      <c r="K11" t="s">
        <v>200</v>
      </c>
    </row>
    <row r="12" spans="1:11">
      <c r="A12" t="s">
        <v>201</v>
      </c>
      <c r="B12" t="s">
        <v>202</v>
      </c>
      <c r="C12" t="s">
        <v>203</v>
      </c>
      <c r="D12" t="s">
        <v>204</v>
      </c>
      <c r="E12" t="s">
        <v>205</v>
      </c>
      <c r="F12" t="s">
        <v>158</v>
      </c>
      <c r="G12" t="s">
        <v>158</v>
      </c>
      <c r="H12" t="s">
        <v>202</v>
      </c>
      <c r="I12" t="s">
        <v>203</v>
      </c>
      <c r="J12" t="s">
        <v>204</v>
      </c>
      <c r="K12" t="s">
        <v>205</v>
      </c>
    </row>
    <row r="13" spans="1:11">
      <c r="A13" t="s">
        <v>206</v>
      </c>
      <c r="B13" t="s">
        <v>207</v>
      </c>
      <c r="C13" t="s">
        <v>208</v>
      </c>
      <c r="D13" t="s">
        <v>209</v>
      </c>
      <c r="E13" t="s">
        <v>210</v>
      </c>
      <c r="F13" t="s">
        <v>158</v>
      </c>
      <c r="G13" t="s">
        <v>158</v>
      </c>
      <c r="H13" t="s">
        <v>207</v>
      </c>
      <c r="I13" t="s">
        <v>208</v>
      </c>
      <c r="J13" t="s">
        <v>209</v>
      </c>
      <c r="K13" t="s">
        <v>210</v>
      </c>
    </row>
    <row r="14" spans="1:11">
      <c r="A14" t="s">
        <v>211</v>
      </c>
      <c r="B14" t="s">
        <v>212</v>
      </c>
      <c r="C14" t="s">
        <v>213</v>
      </c>
      <c r="D14" t="s">
        <v>195</v>
      </c>
      <c r="E14" t="s">
        <v>195</v>
      </c>
      <c r="F14" t="s">
        <v>158</v>
      </c>
      <c r="G14" t="s">
        <v>158</v>
      </c>
      <c r="H14" t="s">
        <v>212</v>
      </c>
      <c r="I14" t="s">
        <v>213</v>
      </c>
      <c r="J14" t="s">
        <v>195</v>
      </c>
      <c r="K14" t="s">
        <v>195</v>
      </c>
    </row>
    <row r="15" spans="1:11">
      <c r="A15" t="s">
        <v>214</v>
      </c>
      <c r="B15" t="s">
        <v>215</v>
      </c>
      <c r="C15" t="s">
        <v>216</v>
      </c>
      <c r="D15" t="s">
        <v>195</v>
      </c>
      <c r="E15" t="s">
        <v>195</v>
      </c>
      <c r="F15" t="s">
        <v>158</v>
      </c>
      <c r="G15" t="s">
        <v>158</v>
      </c>
      <c r="H15" t="s">
        <v>215</v>
      </c>
      <c r="I15" t="s">
        <v>216</v>
      </c>
      <c r="J15" t="s">
        <v>195</v>
      </c>
      <c r="K15" t="s">
        <v>195</v>
      </c>
    </row>
    <row r="16" spans="1:11">
      <c r="A16" t="s">
        <v>217</v>
      </c>
      <c r="B16" t="s">
        <v>218</v>
      </c>
      <c r="C16" t="s">
        <v>219</v>
      </c>
      <c r="D16" t="s">
        <v>220</v>
      </c>
      <c r="E16" t="s">
        <v>221</v>
      </c>
      <c r="F16" t="s">
        <v>158</v>
      </c>
      <c r="G16" t="s">
        <v>158</v>
      </c>
      <c r="H16" t="s">
        <v>218</v>
      </c>
      <c r="I16" t="s">
        <v>219</v>
      </c>
      <c r="J16" t="s">
        <v>220</v>
      </c>
      <c r="K16" t="s">
        <v>221</v>
      </c>
    </row>
    <row r="17" spans="1:11">
      <c r="A17" t="s">
        <v>222</v>
      </c>
      <c r="B17" t="s">
        <v>223</v>
      </c>
      <c r="C17" t="s">
        <v>224</v>
      </c>
      <c r="D17" t="s">
        <v>195</v>
      </c>
      <c r="E17" t="s">
        <v>195</v>
      </c>
      <c r="F17" t="s">
        <v>158</v>
      </c>
      <c r="G17" t="s">
        <v>158</v>
      </c>
      <c r="H17" t="s">
        <v>223</v>
      </c>
      <c r="I17" t="s">
        <v>224</v>
      </c>
      <c r="J17" t="s">
        <v>195</v>
      </c>
      <c r="K17" t="s">
        <v>195</v>
      </c>
    </row>
    <row r="18" spans="1:11">
      <c r="A18" t="s">
        <v>225</v>
      </c>
      <c r="B18" t="s">
        <v>226</v>
      </c>
      <c r="C18" t="s">
        <v>227</v>
      </c>
      <c r="D18" t="s">
        <v>195</v>
      </c>
      <c r="E18" t="s">
        <v>195</v>
      </c>
      <c r="F18" t="s">
        <v>158</v>
      </c>
      <c r="G18" t="s">
        <v>158</v>
      </c>
      <c r="H18" t="s">
        <v>226</v>
      </c>
      <c r="I18" t="s">
        <v>227</v>
      </c>
      <c r="J18" t="s">
        <v>195</v>
      </c>
      <c r="K18" t="s">
        <v>195</v>
      </c>
    </row>
    <row r="19" spans="1:11">
      <c r="A19" t="s">
        <v>228</v>
      </c>
      <c r="B19" t="s">
        <v>229</v>
      </c>
      <c r="C19" t="s">
        <v>230</v>
      </c>
      <c r="D19" t="s">
        <v>195</v>
      </c>
      <c r="E19" t="s">
        <v>195</v>
      </c>
      <c r="F19" t="s">
        <v>158</v>
      </c>
      <c r="G19" t="s">
        <v>158</v>
      </c>
      <c r="H19" t="s">
        <v>229</v>
      </c>
      <c r="I19" t="s">
        <v>230</v>
      </c>
      <c r="J19" t="s">
        <v>195</v>
      </c>
      <c r="K19" t="s">
        <v>195</v>
      </c>
    </row>
    <row r="20" spans="1:11">
      <c r="A20" t="s">
        <v>231</v>
      </c>
      <c r="B20" t="s">
        <v>232</v>
      </c>
      <c r="C20" t="s">
        <v>233</v>
      </c>
      <c r="D20" t="s">
        <v>234</v>
      </c>
      <c r="E20" t="s">
        <v>235</v>
      </c>
      <c r="F20" t="s">
        <v>158</v>
      </c>
      <c r="G20" t="s">
        <v>158</v>
      </c>
      <c r="H20" t="s">
        <v>232</v>
      </c>
      <c r="I20" t="s">
        <v>233</v>
      </c>
      <c r="J20" t="s">
        <v>234</v>
      </c>
      <c r="K20" t="s">
        <v>235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7"/>
  <dimension ref="A1:Z72"/>
  <sheetViews>
    <sheetView tabSelected="1" zoomScale="110" workbookViewId="0">
      <selection activeCell="J24" sqref="J24"/>
    </sheetView>
  </sheetViews>
  <sheetFormatPr defaultColWidth="9" defaultRowHeight="16.5"/>
  <cols>
    <col min="1" max="4" width="9" style="12"/>
    <col min="5" max="5" width="16.75" style="12" customWidth="1"/>
    <col min="6" max="6" width="12" style="12" customWidth="1"/>
    <col min="7" max="7" width="10" style="12" customWidth="1"/>
    <col min="8" max="9" width="9" style="12"/>
    <col min="10" max="10" width="12.875" style="12" customWidth="1"/>
    <col min="11" max="11" width="20.25" style="12" customWidth="1"/>
    <col min="12" max="15" width="10.5" style="12" customWidth="1"/>
    <col min="16" max="23" width="104.5" style="12" customWidth="1"/>
    <col min="24" max="25" width="52.25" style="12" customWidth="1"/>
    <col min="26" max="26" width="104.5" style="12" customWidth="1"/>
    <col min="27" max="16384" width="9" style="12"/>
  </cols>
  <sheetData>
    <row r="1" spans="1:26">
      <c r="A1" s="10" t="s">
        <v>53</v>
      </c>
      <c r="B1" s="11">
        <v>50000</v>
      </c>
    </row>
    <row r="2" spans="1:26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G2" s="13" t="s">
        <v>17</v>
      </c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6" t="s">
        <v>45</v>
      </c>
      <c r="B3" s="34">
        <v>1</v>
      </c>
      <c r="C3" s="12" t="s">
        <v>86</v>
      </c>
      <c r="D3" s="12" t="s">
        <v>87</v>
      </c>
      <c r="E3" s="12" t="s">
        <v>88</v>
      </c>
      <c r="F3" s="17">
        <v>40000</v>
      </c>
      <c r="G3" s="1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6" t="s">
        <v>45</v>
      </c>
      <c r="B4" s="34">
        <v>1</v>
      </c>
      <c r="C4" s="12" t="s">
        <v>89</v>
      </c>
      <c r="D4" s="12" t="s">
        <v>90</v>
      </c>
      <c r="E4" s="12" t="s">
        <v>91</v>
      </c>
      <c r="F4" s="17">
        <v>2000</v>
      </c>
      <c r="G4" s="1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6" t="s">
        <v>60</v>
      </c>
      <c r="B5" s="34">
        <v>1</v>
      </c>
      <c r="C5" s="12" t="s">
        <v>92</v>
      </c>
      <c r="D5" s="12" t="s">
        <v>93</v>
      </c>
      <c r="E5" s="12" t="s">
        <v>94</v>
      </c>
      <c r="F5" s="17">
        <v>150</v>
      </c>
      <c r="G5" s="17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6" t="s">
        <v>60</v>
      </c>
      <c r="B6" s="34">
        <v>1</v>
      </c>
      <c r="C6" s="12" t="s">
        <v>95</v>
      </c>
      <c r="D6" s="12" t="s">
        <v>96</v>
      </c>
      <c r="E6" s="12" t="s">
        <v>97</v>
      </c>
      <c r="F6" s="17">
        <v>300</v>
      </c>
      <c r="G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6" t="s">
        <v>60</v>
      </c>
      <c r="B7" s="34">
        <v>1</v>
      </c>
      <c r="C7" s="12" t="s">
        <v>98</v>
      </c>
      <c r="D7" s="12" t="s">
        <v>99</v>
      </c>
      <c r="F7" s="17">
        <v>100</v>
      </c>
      <c r="G7" s="1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6" t="s">
        <v>60</v>
      </c>
      <c r="B8" s="34">
        <v>1</v>
      </c>
      <c r="C8" s="12" t="s">
        <v>98</v>
      </c>
      <c r="D8" s="12" t="s">
        <v>100</v>
      </c>
      <c r="F8" s="17">
        <v>50</v>
      </c>
      <c r="G8" s="1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6" t="s">
        <v>60</v>
      </c>
      <c r="B9" s="34">
        <v>1</v>
      </c>
      <c r="C9" s="12" t="s">
        <v>98</v>
      </c>
      <c r="D9" s="12" t="s">
        <v>101</v>
      </c>
      <c r="F9" s="17">
        <v>260</v>
      </c>
      <c r="G9" s="17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6" t="s">
        <v>60</v>
      </c>
      <c r="B10" s="34">
        <v>5</v>
      </c>
      <c r="C10" s="12" t="s">
        <v>102</v>
      </c>
      <c r="D10" s="12" t="s">
        <v>103</v>
      </c>
      <c r="E10" s="12" t="s">
        <v>104</v>
      </c>
      <c r="G10" s="17">
        <v>8000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6" t="s">
        <v>60</v>
      </c>
      <c r="B11" s="34">
        <v>10</v>
      </c>
      <c r="C11" s="12" t="s">
        <v>92</v>
      </c>
      <c r="D11" s="12" t="s">
        <v>105</v>
      </c>
      <c r="E11" s="12" t="s">
        <v>106</v>
      </c>
      <c r="F11" s="17">
        <v>120</v>
      </c>
      <c r="G11" s="17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6" t="s">
        <v>60</v>
      </c>
      <c r="B12" s="34">
        <v>15</v>
      </c>
      <c r="C12" s="12" t="s">
        <v>107</v>
      </c>
      <c r="D12" s="12" t="s">
        <v>108</v>
      </c>
      <c r="E12" s="12" t="s">
        <v>109</v>
      </c>
      <c r="F12" s="17">
        <v>250</v>
      </c>
      <c r="G12" s="1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6" t="s">
        <v>60</v>
      </c>
      <c r="B13" s="34">
        <v>17</v>
      </c>
      <c r="C13" s="12" t="s">
        <v>89</v>
      </c>
      <c r="D13" s="12" t="s">
        <v>110</v>
      </c>
      <c r="E13" s="12" t="s">
        <v>111</v>
      </c>
      <c r="F13" s="17">
        <v>2499</v>
      </c>
      <c r="G13" s="1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6" t="s">
        <v>60</v>
      </c>
      <c r="B14" s="34">
        <v>24</v>
      </c>
      <c r="C14" s="12" t="s">
        <v>95</v>
      </c>
      <c r="D14" s="12" t="s">
        <v>112</v>
      </c>
      <c r="E14" s="12" t="s">
        <v>113</v>
      </c>
      <c r="F14" s="17">
        <v>129</v>
      </c>
      <c r="G14" s="1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6" t="s">
        <v>61</v>
      </c>
      <c r="B15" s="35">
        <v>5</v>
      </c>
      <c r="C15" s="12" t="s">
        <v>102</v>
      </c>
      <c r="D15" s="12" t="s">
        <v>103</v>
      </c>
      <c r="E15" s="12" t="s">
        <v>114</v>
      </c>
      <c r="G15" s="17">
        <v>8000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6" t="s">
        <v>46</v>
      </c>
      <c r="B16" s="35">
        <v>21</v>
      </c>
      <c r="C16" s="12" t="s">
        <v>98</v>
      </c>
      <c r="D16" s="12" t="s">
        <v>99</v>
      </c>
      <c r="F16" s="17">
        <v>150</v>
      </c>
      <c r="G16" s="17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6" t="s">
        <v>46</v>
      </c>
      <c r="B17" s="35">
        <v>25</v>
      </c>
      <c r="C17" s="12" t="s">
        <v>98</v>
      </c>
      <c r="D17" s="12" t="s">
        <v>99</v>
      </c>
      <c r="F17" s="17">
        <v>60</v>
      </c>
      <c r="G17" s="17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6" t="s">
        <v>46</v>
      </c>
      <c r="B18" s="35">
        <v>28</v>
      </c>
      <c r="C18" s="12" t="s">
        <v>89</v>
      </c>
      <c r="D18" s="12" t="s">
        <v>90</v>
      </c>
      <c r="F18" s="17">
        <v>499</v>
      </c>
      <c r="G18" s="17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C19" s="16"/>
      <c r="E19" s="18" t="s">
        <v>62</v>
      </c>
      <c r="F19" s="19">
        <f>SUM(F3:F18)</f>
        <v>46567</v>
      </c>
      <c r="G19" s="19">
        <f>SUM(G3:G18)</f>
        <v>16000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C20" s="16"/>
      <c r="E20" s="20" t="s">
        <v>63</v>
      </c>
      <c r="F20" s="21" t="s">
        <v>64</v>
      </c>
      <c r="G20" s="22">
        <f>B1-F19+G19</f>
        <v>19433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E21" s="23" t="s">
        <v>65</v>
      </c>
      <c r="F21" s="21"/>
      <c r="G21" s="2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J23" s="25" t="s">
        <v>66</v>
      </c>
      <c r="K23" s="25" t="s">
        <v>67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J24" s="26"/>
      <c r="K24" s="2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0:26"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0:26"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0:26"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0:26"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0:26"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0:26"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0:26"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0:26"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0:26"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0:26"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0:26"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0:26"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0:26"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0:26"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0:26"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0:26"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0:26"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0:26"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0:26"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0:26"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0:26"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0:26"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0:26"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0:26"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0:26"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0:26"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0:26"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0:26"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0:26"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0:26"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0:26"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0:26"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0:26"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0:26"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0:26"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0:26"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0:26"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0:26"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0:26"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0:26"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</sheetData>
  <phoneticPr fontId="2" type="noConversion"/>
  <dataValidations count="3">
    <dataValidation type="list" allowBlank="1" showInputMessage="1" showErrorMessage="1" sqref="C4:C18" xr:uid="{00000000-0002-0000-0400-000000000000}">
      <formula1>主類別</formula1>
    </dataValidation>
    <dataValidation type="list" allowBlank="1" showInputMessage="1" showErrorMessage="1" sqref="D23:D350 D4:D18" xr:uid="{00000000-0002-0000-0400-000001000000}">
      <formula1>INDIRECT(C4)</formula1>
    </dataValidation>
    <dataValidation type="list" allowBlank="1" showInputMessage="1" showErrorMessage="1" sqref="C22:C1048576" xr:uid="{00000000-0002-0000-0400-000002000000}">
      <formula1>類別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6319-B1CA-427C-B54D-0450BE157813}">
  <sheetPr codeName="工作表8"/>
  <dimension ref="A3:G13"/>
  <sheetViews>
    <sheetView workbookViewId="0">
      <selection activeCell="A3" sqref="A3"/>
    </sheetView>
  </sheetViews>
  <sheetFormatPr defaultRowHeight="16.5"/>
  <cols>
    <col min="1" max="1" width="9.5" bestFit="1" customWidth="1"/>
    <col min="2" max="5" width="11.25" bestFit="1" customWidth="1"/>
    <col min="6" max="7" width="18.5" bestFit="1" customWidth="1"/>
    <col min="8" max="8" width="8" bestFit="1" customWidth="1"/>
    <col min="9" max="9" width="5.375" bestFit="1" customWidth="1"/>
    <col min="10" max="10" width="8" bestFit="1" customWidth="1"/>
    <col min="11" max="11" width="6.25" bestFit="1" customWidth="1"/>
    <col min="12" max="12" width="8" bestFit="1" customWidth="1"/>
    <col min="13" max="13" width="5.375" bestFit="1" customWidth="1"/>
    <col min="14" max="14" width="8" bestFit="1" customWidth="1"/>
    <col min="15" max="15" width="5.375" bestFit="1" customWidth="1"/>
    <col min="16" max="16" width="8" bestFit="1" customWidth="1"/>
    <col min="17" max="17" width="5.375" bestFit="1" customWidth="1"/>
    <col min="18" max="18" width="8" bestFit="1" customWidth="1"/>
    <col min="19" max="19" width="5.375" bestFit="1" customWidth="1"/>
    <col min="20" max="20" width="8" bestFit="1" customWidth="1"/>
    <col min="21" max="21" width="7.375" bestFit="1" customWidth="1"/>
  </cols>
  <sheetData>
    <row r="3" spans="1:7">
      <c r="B3" s="53" t="s">
        <v>134</v>
      </c>
    </row>
    <row r="4" spans="1:7">
      <c r="B4" t="s">
        <v>60</v>
      </c>
      <c r="D4" t="s">
        <v>137</v>
      </c>
      <c r="F4" t="s">
        <v>139</v>
      </c>
      <c r="G4" t="s">
        <v>140</v>
      </c>
    </row>
    <row r="5" spans="1:7">
      <c r="A5" s="53" t="s">
        <v>136</v>
      </c>
      <c r="B5" t="s">
        <v>138</v>
      </c>
      <c r="C5" t="s">
        <v>141</v>
      </c>
      <c r="D5" t="s">
        <v>138</v>
      </c>
      <c r="E5" t="s">
        <v>141</v>
      </c>
    </row>
    <row r="6" spans="1:7">
      <c r="A6" s="54" t="s">
        <v>102</v>
      </c>
      <c r="B6" s="55"/>
      <c r="C6" s="55">
        <v>8000</v>
      </c>
      <c r="D6" s="55"/>
      <c r="E6" s="55">
        <v>8000</v>
      </c>
      <c r="F6" s="55"/>
      <c r="G6" s="55">
        <v>16000</v>
      </c>
    </row>
    <row r="7" spans="1:7">
      <c r="A7" s="54" t="s">
        <v>92</v>
      </c>
      <c r="B7" s="55">
        <v>270</v>
      </c>
      <c r="C7" s="55"/>
      <c r="D7" s="55"/>
      <c r="E7" s="55"/>
      <c r="F7" s="55">
        <v>270</v>
      </c>
      <c r="G7" s="55"/>
    </row>
    <row r="8" spans="1:7">
      <c r="A8" s="54" t="s">
        <v>89</v>
      </c>
      <c r="B8" s="55">
        <v>4499</v>
      </c>
      <c r="C8" s="55"/>
      <c r="D8" s="55">
        <v>499</v>
      </c>
      <c r="E8" s="55"/>
      <c r="F8" s="55">
        <v>4998</v>
      </c>
      <c r="G8" s="55"/>
    </row>
    <row r="9" spans="1:7">
      <c r="A9" s="54" t="s">
        <v>95</v>
      </c>
      <c r="B9" s="55">
        <v>429</v>
      </c>
      <c r="C9" s="55"/>
      <c r="D9" s="55"/>
      <c r="E9" s="55"/>
      <c r="F9" s="55">
        <v>429</v>
      </c>
      <c r="G9" s="55"/>
    </row>
    <row r="10" spans="1:7">
      <c r="A10" s="54" t="s">
        <v>86</v>
      </c>
      <c r="B10" s="55">
        <v>40000</v>
      </c>
      <c r="C10" s="55"/>
      <c r="D10" s="55"/>
      <c r="E10" s="55"/>
      <c r="F10" s="55">
        <v>40000</v>
      </c>
      <c r="G10" s="55"/>
    </row>
    <row r="11" spans="1:7">
      <c r="A11" s="54" t="s">
        <v>98</v>
      </c>
      <c r="B11" s="55">
        <v>410</v>
      </c>
      <c r="C11" s="55"/>
      <c r="D11" s="55">
        <v>210</v>
      </c>
      <c r="E11" s="55"/>
      <c r="F11" s="55">
        <v>620</v>
      </c>
      <c r="G11" s="55"/>
    </row>
    <row r="12" spans="1:7">
      <c r="A12" s="54" t="s">
        <v>107</v>
      </c>
      <c r="B12" s="55">
        <v>250</v>
      </c>
      <c r="C12" s="55"/>
      <c r="D12" s="55"/>
      <c r="E12" s="55"/>
      <c r="F12" s="55">
        <v>250</v>
      </c>
      <c r="G12" s="55"/>
    </row>
    <row r="13" spans="1:7">
      <c r="A13" s="54" t="s">
        <v>135</v>
      </c>
      <c r="B13" s="55">
        <v>45858</v>
      </c>
      <c r="C13" s="55">
        <v>8000</v>
      </c>
      <c r="D13" s="55">
        <v>709</v>
      </c>
      <c r="E13" s="55">
        <v>8000</v>
      </c>
      <c r="F13" s="55">
        <v>46567</v>
      </c>
      <c r="G13" s="55">
        <v>16000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9"/>
  <dimension ref="A1:E7"/>
  <sheetViews>
    <sheetView zoomScale="143" zoomScaleNormal="143" workbookViewId="0">
      <selection activeCell="A2" sqref="A2"/>
    </sheetView>
  </sheetViews>
  <sheetFormatPr defaultColWidth="11.5" defaultRowHeight="16.5"/>
  <cols>
    <col min="2" max="2" width="13.5" bestFit="1" customWidth="1"/>
  </cols>
  <sheetData>
    <row r="1" spans="1:5">
      <c r="A1" s="38" t="s">
        <v>47</v>
      </c>
      <c r="B1" s="38"/>
    </row>
    <row r="2" spans="1:5">
      <c r="A2" s="2"/>
      <c r="B2" s="2"/>
    </row>
    <row r="3" spans="1:5">
      <c r="A3" s="30" t="s">
        <v>74</v>
      </c>
      <c r="B3" s="6"/>
      <c r="E3" s="32" t="s">
        <v>79</v>
      </c>
    </row>
    <row r="4" spans="1:5">
      <c r="A4" s="30" t="s">
        <v>75</v>
      </c>
      <c r="B4" s="2"/>
      <c r="E4" s="33" t="s">
        <v>80</v>
      </c>
    </row>
    <row r="5" spans="1:5">
      <c r="A5" s="30" t="s">
        <v>76</v>
      </c>
      <c r="B5" s="7"/>
      <c r="E5" s="33" t="s">
        <v>81</v>
      </c>
    </row>
    <row r="6" spans="1:5">
      <c r="A6" s="30" t="s">
        <v>77</v>
      </c>
      <c r="B6" s="8"/>
      <c r="E6" s="33" t="s">
        <v>82</v>
      </c>
    </row>
    <row r="7" spans="1:5">
      <c r="A7" s="31" t="s">
        <v>78</v>
      </c>
      <c r="E7" s="33" t="s">
        <v>83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u n N R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6 c 1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N R W X A f T O s m A Q A A P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R Y k m q X l J + i V 5 y f q 5 e S b l + R V G J v U 9 i X r p t V Y Z u S L i S p q Y O x D y X x J J E A 6 B x E H O r D W q j Q S K x U N m n 2 z e 9 W N f 1 b P a W l w v n P Z 3 X D V Q H d p N e S F F i X n F a f l G u c 3 5 O a W 5 e S G V B a r E G 2 C i d 6 m q l p z s X P + 1 Y q q S j U A I U V y h J r S i p 1 V G A C R t h i D / v 3 / e y f e L T n v X P + 9 r x S i o 8 m 7 P m x c K e F 5 u 2 P 2 3 F N B 4 q u X n x 0 / Z d m H b 3 b n 4 2 Z z 4 x x m B T i d 1 M D I G X j Q v g W j G d t 3 b 7 0 / 5 N R E i i B l C t J i 9 X Z h 7 W 2 L A G A F B L A Q I t A B Q A A g A I A L p z U V m B s o I H p g A A A P c A A A A S A A A A A A A A A A A A A A A A A A A A A A B D b 2 5 m a W c v U G F j a 2 F n Z S 5 4 b W x Q S w E C L Q A U A A I A C A C 6 c 1 F Z D 8 r p q 6 Q A A A D p A A A A E w A A A A A A A A A A A A A A A A D y A A A A W 0 N v b n R l b n R f V H l w Z X N d L n h t b F B L A Q I t A B Q A A g A I A L p z U V l w H 0 z r J g E A A D 4 C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O A A A A A A A A q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D Y 6 M j k 6 N T I u O D M 4 N z A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+ W 5 o + W I p S Z x d W 9 0 O y w m c X V v d D v l u a P l i K U y J n F 1 b 3 Q 7 L C Z x d W 9 0 O + e P v u m H k e W M r + e O h y Z x d W 9 0 O y w m c X V v d D v n j 7 7 p h 5 H l j K / n j o c g 5 p y s 6 K G M 6 L K 3 5 Y W l J n F 1 b 3 Q 7 L C Z x d W 9 0 O + a c r O i h j O i z o + W H u i Z x d W 9 0 O y w m c X V v d D v l j b P m n J / l j K / n j o c g 5 p y s 6 K G M 6 L K 3 5 Y W l J n F 1 b 3 Q 7 L C Z x d W 9 0 O + W N s + a c n + W M r + e O h y D m n K z o o Y z o s 6 P l h 7 o m c X V v d D s s J n F 1 b 3 Q 7 Q 2 9 s d W 1 u M S Z x d W 9 0 O y w m c X V v d D v p g a D m n J / l j K / n j o c m c X V v d D s s J n F 1 b 3 Q 7 5 q 2 3 5 Y + y 5 Y y v 5 4 6 H J n F 1 b 3 Q 7 L C Z x d W 9 0 O + a t t + W P s u W M r + e O h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l t 7 L o r o r m m 7 T p o Z 7 l n o s u e + W 5 o + W I p S w w f S Z x d W 9 0 O y w m c X V v d D t T Z W N 0 a W 9 u M S 9 U Y W J s Z S A w L + W 3 s u i u i u a b t O m h n u W e i y 5 7 5 b m j 5 Y i l M i w x f S Z x d W 9 0 O y w m c X V v d D t T Z W N 0 a W 9 u M S 9 U Y W J s Z S A w L + W 3 s u i u i u a b t O m h n u W e i y 5 7 5 4 + + 6 Y e R 5 Y y v 5 4 6 H L D J 9 J n F 1 b 3 Q 7 L C Z x d W 9 0 O 1 N l Y 3 R p b 2 4 x L 1 R h Y m x l I D A v 5 b e y 6 K 6 K 5 p u 0 6 a G e 5 Z 6 L L n v n j 7 7 p h 5 H l j K / n j o c g 5 p y s 6 K G M 6 L K 3 5 Y W l L D N 9 J n F 1 b 3 Q 7 L C Z x d W 9 0 O 1 N l Y 3 R p b 2 4 x L 1 R h Y m x l I D A v 5 b e y 6 K 6 K 5 p u 0 6 a G e 5 Z 6 L L n v m n K z o o Y z o s 6 P l h 7 o s N H 0 m c X V v d D s s J n F 1 b 3 Q 7 U 2 V j d G l v b j E v V G F i b G U g M C / l t 7 L o r o r m m 7 T p o Z 7 l n o s u e + W N s + a c n + W M r + e O h y D m n K z o o Y z o s r f l h a U s N X 0 m c X V v d D s s J n F 1 b 3 Q 7 U 2 V j d G l v b j E v V G F i b G U g M C / l t 7 L o r o r m m 7 T p o Z 7 l n o s u e + W N s + a c n + W M r + e O h y D m n K z o o Y z o s 6 P l h 7 o s N n 0 m c X V v d D s s J n F 1 b 3 Q 7 U 2 V j d G l v b j E v V G F i b G U g M C / l t 7 L o r o r m m 7 T p o Z 7 l n o s u e y w 3 f S Z x d W 9 0 O y w m c X V v d D t T Z W N 0 a W 9 u M S 9 U Y W J s Z S A w L + W 3 s u i u i u a b t O m h n u W e i y 5 7 6 Y G g 5 p y f 5 Y y v 5 4 6 H L D h 9 J n F 1 b 3 Q 7 L C Z x d W 9 0 O 1 N l Y 3 R p b 2 4 x L 1 R h Y m x l I D A v 5 b e y 6 K 6 K 5 p u 0 6 a G e 5 Z 6 L L n v m r b f l j 7 L l j K / n j o c s O X 0 m c X V v d D s s J n F 1 b 3 Q 7 U 2 V j d G l v b j E v V G F i b G U g M C / l t 7 L o r o r m m 7 T p o Z 7 l n o s u e + a t t + W P s u W M r + e O h z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L + W 3 s u i u i u a b t O m h n u W e i y 5 7 5 b m j 5 Y i l L D B 9 J n F 1 b 3 Q 7 L C Z x d W 9 0 O 1 N l Y 3 R p b 2 4 x L 1 R h Y m x l I D A v 5 b e y 6 K 6 K 5 p u 0 6 a G e 5 Z 6 L L n v l u a P l i K U y L D F 9 J n F 1 b 3 Q 7 L C Z x d W 9 0 O 1 N l Y 3 R p b 2 4 x L 1 R h Y m x l I D A v 5 b e y 6 K 6 K 5 p u 0 6 a G e 5 Z 6 L L n v n j 7 7 p h 5 H l j K / n j o c s M n 0 m c X V v d D s s J n F 1 b 3 Q 7 U 2 V j d G l v b j E v V G F i b G U g M C / l t 7 L o r o r m m 7 T p o Z 7 l n o s u e + e P v u m H k e W M r + e O h y D m n K z o o Y z o s r f l h a U s M 3 0 m c X V v d D s s J n F 1 b 3 Q 7 U 2 V j d G l v b j E v V G F i b G U g M C / l t 7 L o r o r m m 7 T p o Z 7 l n o s u e + a c r O i h j O i z o + W H u i w 0 f S Z x d W 9 0 O y w m c X V v d D t T Z W N 0 a W 9 u M S 9 U Y W J s Z S A w L + W 3 s u i u i u a b t O m h n u W e i y 5 7 5 Y 2 z 5 p y f 5 Y y v 5 4 6 H I O a c r O i h j O i y t + W F p S w 1 f S Z x d W 9 0 O y w m c X V v d D t T Z W N 0 a W 9 u M S 9 U Y W J s Z S A w L + W 3 s u i u i u a b t O m h n u W e i y 5 7 5 Y 2 z 5 p y f 5 Y y v 5 4 6 H I O a c r O i h j O i z o + W H u i w 2 f S Z x d W 9 0 O y w m c X V v d D t T Z W N 0 a W 9 u M S 9 U Y W J s Z S A w L + W 3 s u i u i u a b t O m h n u W e i y 5 7 L D d 9 J n F 1 b 3 Q 7 L C Z x d W 9 0 O 1 N l Y 3 R p b 2 4 x L 1 R h Y m x l I D A v 5 b e y 6 K 6 K 5 p u 0 6 a G e 5 Z 6 L L n v p g a D m n J / l j K / n j o c s O H 0 m c X V v d D s s J n F 1 b 3 Q 7 U 2 V j d G l v b j E v V G F i b G U g M C / l t 7 L o r o r m m 7 T p o Z 7 l n o s u e + a t t + W P s u W M r + e O h y w 5 f S Z x d W 9 0 O y w m c X V v d D t T Z W N 0 a W 9 u M S 9 U Y W J s Z S A w L + W 3 s u i u i u a b t O m h n u W e i y 5 7 5 q 2 3 5 Y + y 5 Y y v 5 4 6 H M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/ l l A Q L / R I p 8 X + n A w F + C w A A A A A A g A A A A A A E G Y A A A A B A A A g A A A A + K O n D V L + Y j T K h 5 2 t 4 r y V g 7 y 2 E v V Q X r z w U p Q P e M P P d r Q A A A A A D o A A A A A C A A A g A A A A G X c X A 5 I m 3 f v 7 u K z h / Z l 5 L B e M E E 2 L U R a r L p U w D Q v f g Y d Q A A A A r 1 M H i k X P X + 3 J Z z k t x G 6 u k f T V L p Z 8 r l T i D 9 d b u Y f a w e g p B 9 3 E X A C r W y r p L J E W o G r E G D l r A K o M 0 H p + h f E U C 7 z p Y s Z O k I 8 y T S W O S A R p h 5 M O I R V A A A A A 6 K 1 v N b a g A e 3 6 n 9 q d R s u M E S k e J f 6 z e x Y M K z W Q W + s X U 0 l f 6 y + I o u g q J V k H A m 0 l a t q L d f / e 1 W v 0 Q 5 V k d L T Q 5 + w N + w = = < / D a t a M a s h u p > 
</file>

<file path=customXml/itemProps1.xml><?xml version="1.0" encoding="utf-8"?>
<ds:datastoreItem xmlns:ds="http://schemas.openxmlformats.org/officeDocument/2006/customXml" ds:itemID="{8B815DDC-1928-49FE-82D6-3C13C02B6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12</vt:i4>
      </vt:variant>
    </vt:vector>
  </HeadingPairs>
  <TitlesOfParts>
    <vt:vector size="21" baseType="lpstr">
      <vt:lpstr>甘特圖</vt:lpstr>
      <vt:lpstr>分析藍本摘要</vt:lpstr>
      <vt:lpstr>玩具店利潤分析</vt:lpstr>
      <vt:lpstr>類別</vt:lpstr>
      <vt:lpstr>類別驗證</vt:lpstr>
      <vt:lpstr>匯率</vt:lpstr>
      <vt:lpstr>帳目管理</vt:lpstr>
      <vt:lpstr>帳目管理樞紐分析表</vt:lpstr>
      <vt:lpstr>就學貸款比較</vt:lpstr>
      <vt:lpstr>主類別</vt:lpstr>
      <vt:lpstr>收入</vt:lpstr>
      <vt:lpstr>行</vt:lpstr>
      <vt:lpstr>衣</vt:lpstr>
      <vt:lpstr>住</vt:lpstr>
      <vt:lpstr>育</vt:lpstr>
      <vt:lpstr>其他</vt:lpstr>
      <vt:lpstr>食</vt:lpstr>
      <vt:lpstr>售價</vt:lpstr>
      <vt:lpstr>單月預估銷售量</vt:lpstr>
      <vt:lpstr>樂</vt:lpstr>
      <vt:lpstr>薪資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2018-02-22T10:27:04Z</dcterms:created>
  <dcterms:modified xsi:type="dcterms:W3CDTF">2024-10-17T08:08:17Z</dcterms:modified>
</cp:coreProperties>
</file>