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OASYS\Scheduling\"/>
    </mc:Choice>
  </mc:AlternateContent>
  <xr:revisionPtr revIDLastSave="0" documentId="13_ncr:1_{D469423A-F25D-4A93-9B4A-1F8EE50FFCF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OQ Activity" sheetId="1" r:id="rId1"/>
    <sheet name="ค่าแรงเฉลี่ย แยกตามrx" sheetId="2" r:id="rId2"/>
  </sheets>
  <definedNames>
    <definedName name="_xlnm._FilterDatabase" localSheetId="0" hidden="1">'BOQ Activity'!$A$1:$L$253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39" i="1"/>
  <c r="H40" i="1"/>
  <c r="H41" i="1"/>
  <c r="H42" i="1"/>
  <c r="H43" i="1"/>
  <c r="H44" i="1"/>
  <c r="H46" i="1"/>
  <c r="H47" i="1"/>
  <c r="H48" i="1"/>
  <c r="H51" i="1"/>
  <c r="H52" i="1"/>
  <c r="H53" i="1"/>
  <c r="H55" i="1"/>
  <c r="H56" i="1"/>
  <c r="H57" i="1"/>
  <c r="H59" i="1"/>
  <c r="H60" i="1"/>
  <c r="H61" i="1"/>
  <c r="H62" i="1"/>
  <c r="H63" i="1"/>
  <c r="H64" i="1"/>
  <c r="H66" i="1"/>
  <c r="H68" i="1"/>
  <c r="H69" i="1"/>
  <c r="H70" i="1"/>
  <c r="H71" i="1"/>
  <c r="H72" i="1"/>
  <c r="H73" i="1"/>
  <c r="H75" i="1"/>
  <c r="H76" i="1"/>
  <c r="H77" i="1"/>
  <c r="H80" i="1"/>
  <c r="H81" i="1"/>
  <c r="H82" i="1"/>
  <c r="H84" i="1"/>
  <c r="H85" i="1"/>
  <c r="H86" i="1"/>
  <c r="J37" i="1"/>
  <c r="J39" i="1"/>
  <c r="J40" i="1"/>
  <c r="J41" i="1"/>
  <c r="J42" i="1"/>
  <c r="J43" i="1"/>
  <c r="J44" i="1"/>
  <c r="J46" i="1"/>
  <c r="J47" i="1"/>
  <c r="J48" i="1"/>
  <c r="J51" i="1"/>
  <c r="J52" i="1"/>
  <c r="J53" i="1"/>
  <c r="J55" i="1"/>
  <c r="J56" i="1"/>
  <c r="J57" i="1"/>
  <c r="J59" i="1"/>
  <c r="J60" i="1"/>
  <c r="J61" i="1"/>
  <c r="J62" i="1"/>
  <c r="J63" i="1"/>
  <c r="J64" i="1"/>
  <c r="J66" i="1"/>
  <c r="J68" i="1"/>
  <c r="J69" i="1"/>
  <c r="J70" i="1"/>
  <c r="J71" i="1"/>
  <c r="J72" i="1"/>
  <c r="J73" i="1"/>
  <c r="J75" i="1"/>
  <c r="J76" i="1"/>
  <c r="J77" i="1"/>
  <c r="J80" i="1"/>
  <c r="J81" i="1"/>
  <c r="J82" i="1"/>
  <c r="J84" i="1"/>
  <c r="J85" i="1"/>
  <c r="J86" i="1"/>
  <c r="J235" i="1" l="1"/>
  <c r="S234" i="1"/>
  <c r="Q234" i="1"/>
  <c r="T234" i="1" l="1"/>
  <c r="R234" i="1"/>
  <c r="U234" i="1" l="1"/>
  <c r="J251" i="1"/>
  <c r="K251" i="1" s="1"/>
  <c r="L40" i="2" s="1"/>
  <c r="J250" i="1"/>
  <c r="K250" i="1" s="1"/>
  <c r="L39" i="2" s="1"/>
  <c r="J249" i="1"/>
  <c r="K249" i="1" s="1"/>
  <c r="L38" i="2" s="1"/>
  <c r="J248" i="1"/>
  <c r="K248" i="1" s="1"/>
  <c r="L37" i="2" s="1"/>
  <c r="J247" i="1"/>
  <c r="K247" i="1" s="1"/>
  <c r="L36" i="2" s="1"/>
  <c r="J242" i="1"/>
  <c r="K242" i="1" s="1"/>
  <c r="L32" i="2" s="1"/>
  <c r="J243" i="1"/>
  <c r="K243" i="1" s="1"/>
  <c r="L33" i="2" s="1"/>
  <c r="J244" i="1"/>
  <c r="K244" i="1" s="1"/>
  <c r="L34" i="2" s="1"/>
  <c r="J245" i="1"/>
  <c r="K245" i="1" s="1"/>
  <c r="L35" i="2" s="1"/>
  <c r="J241" i="1"/>
  <c r="K241" i="1" s="1"/>
  <c r="L31" i="2" s="1"/>
  <c r="J208" i="1"/>
  <c r="K208" i="1" s="1"/>
  <c r="L29" i="2" s="1"/>
  <c r="J207" i="1"/>
  <c r="K207" i="1" s="1"/>
  <c r="C38" i="2" s="1"/>
  <c r="J206" i="1"/>
  <c r="K206" i="1" s="1"/>
  <c r="C37" i="2" s="1"/>
  <c r="J205" i="1"/>
  <c r="K205" i="1" s="1"/>
  <c r="C36" i="2" s="1"/>
  <c r="J203" i="1"/>
  <c r="K203" i="1" s="1"/>
  <c r="C35" i="2" s="1"/>
  <c r="J201" i="1"/>
  <c r="K201" i="1" s="1"/>
  <c r="J200" i="1"/>
  <c r="K200" i="1" s="1"/>
  <c r="C34" i="2" s="1"/>
  <c r="J199" i="1"/>
  <c r="K199" i="1" s="1"/>
  <c r="C33" i="2" s="1"/>
  <c r="J198" i="1"/>
  <c r="K198" i="1" s="1"/>
  <c r="C32" i="2" s="1"/>
  <c r="J197" i="1"/>
  <c r="K197" i="1" s="1"/>
  <c r="C31" i="2" s="1"/>
  <c r="J196" i="1"/>
  <c r="K196" i="1" s="1"/>
  <c r="C30" i="2" s="1"/>
  <c r="J195" i="1"/>
  <c r="K195" i="1" s="1"/>
  <c r="J194" i="1"/>
  <c r="K194" i="1" s="1"/>
  <c r="C29" i="2" s="1"/>
  <c r="J178" i="1"/>
  <c r="K178" i="1" s="1"/>
  <c r="J177" i="1"/>
  <c r="K177" i="1" s="1"/>
  <c r="L6" i="2" s="1"/>
  <c r="J176" i="1"/>
  <c r="K176" i="1" s="1"/>
  <c r="L5" i="2" s="1"/>
  <c r="J175" i="1"/>
  <c r="K175" i="1" s="1"/>
  <c r="L4" i="2" s="1"/>
  <c r="J174" i="1"/>
  <c r="K174" i="1" s="1"/>
  <c r="L3" i="2" s="1"/>
  <c r="J173" i="1"/>
  <c r="K173" i="1" s="1"/>
  <c r="L2" i="2" s="1"/>
  <c r="J171" i="1"/>
  <c r="K171" i="1" s="1"/>
  <c r="I5" i="2" s="1"/>
  <c r="J170" i="1"/>
  <c r="K170" i="1" s="1"/>
  <c r="I4" i="2" s="1"/>
  <c r="J168" i="1"/>
  <c r="K168" i="1" s="1"/>
  <c r="I3" i="2" s="1"/>
  <c r="J165" i="1"/>
  <c r="K165" i="1" s="1"/>
  <c r="I2" i="2" s="1"/>
  <c r="J163" i="1"/>
  <c r="K163" i="1" s="1"/>
  <c r="C7" i="2" s="1"/>
  <c r="J162" i="1"/>
  <c r="K162" i="1" s="1"/>
  <c r="C6" i="2" s="1"/>
  <c r="J161" i="1"/>
  <c r="K161" i="1" s="1"/>
  <c r="F3" i="2" s="1"/>
  <c r="J160" i="1"/>
  <c r="K160" i="1" s="1"/>
  <c r="C5" i="2" s="1"/>
  <c r="J159" i="1"/>
  <c r="K159" i="1" s="1"/>
  <c r="C4" i="2" s="1"/>
  <c r="J158" i="1"/>
  <c r="K158" i="1" s="1"/>
  <c r="F2" i="2" s="1"/>
  <c r="J156" i="1"/>
  <c r="K156" i="1" s="1"/>
  <c r="C3" i="2" s="1"/>
  <c r="J155" i="1"/>
  <c r="K155" i="1" s="1"/>
  <c r="C2" i="2" s="1"/>
  <c r="J153" i="1"/>
  <c r="K153" i="1" s="1"/>
  <c r="J152" i="1"/>
  <c r="K152" i="1" s="1"/>
  <c r="L11" i="2" s="1"/>
  <c r="J151" i="1"/>
  <c r="K151" i="1" s="1"/>
  <c r="L10" i="2" s="1"/>
  <c r="J150" i="1"/>
  <c r="K150" i="1" s="1"/>
  <c r="L9" i="2" s="1"/>
  <c r="J149" i="1"/>
  <c r="K149" i="1" s="1"/>
  <c r="L8" i="2" s="1"/>
  <c r="J148" i="1"/>
  <c r="K148" i="1" s="1"/>
  <c r="L7" i="2" s="1"/>
  <c r="J133" i="1"/>
  <c r="K133" i="1" s="1"/>
  <c r="C13" i="2" s="1"/>
  <c r="J132" i="1"/>
  <c r="K132" i="1" s="1"/>
  <c r="J131" i="1"/>
  <c r="K131" i="1" s="1"/>
  <c r="C12" i="2" s="1"/>
  <c r="J130" i="1"/>
  <c r="K130" i="1" s="1"/>
  <c r="F5" i="2" s="1"/>
  <c r="J129" i="1"/>
  <c r="K129" i="1" s="1"/>
  <c r="C11" i="2" s="1"/>
  <c r="J128" i="1"/>
  <c r="K128" i="1" s="1"/>
  <c r="C10" i="2" s="1"/>
  <c r="J127" i="1"/>
  <c r="K127" i="1" s="1"/>
  <c r="F4" i="2" s="1"/>
  <c r="J125" i="1"/>
  <c r="K125" i="1" s="1"/>
  <c r="C9" i="2" s="1"/>
  <c r="J124" i="1"/>
  <c r="K124" i="1" s="1"/>
  <c r="C8" i="2" s="1"/>
  <c r="J118" i="1"/>
  <c r="K118" i="1" s="1"/>
  <c r="L13" i="2" s="1"/>
  <c r="J119" i="1"/>
  <c r="K119" i="1" s="1"/>
  <c r="L14" i="2" s="1"/>
  <c r="J120" i="1"/>
  <c r="K120" i="1" s="1"/>
  <c r="L15" i="2" s="1"/>
  <c r="J121" i="1"/>
  <c r="K121" i="1" s="1"/>
  <c r="L16" i="2" s="1"/>
  <c r="J122" i="1"/>
  <c r="K122" i="1" s="1"/>
  <c r="J117" i="1"/>
  <c r="K117" i="1" s="1"/>
  <c r="L12" i="2" s="1"/>
  <c r="J98" i="1"/>
  <c r="K98" i="1" s="1"/>
  <c r="C15" i="2" s="1"/>
  <c r="J99" i="1"/>
  <c r="K99" i="1" s="1"/>
  <c r="C16" i="2" s="1"/>
  <c r="J100" i="1"/>
  <c r="K100" i="1" s="1"/>
  <c r="F7" i="2" s="1"/>
  <c r="J101" i="1"/>
  <c r="K101" i="1" s="1"/>
  <c r="C17" i="2" s="1"/>
  <c r="J102" i="1"/>
  <c r="K102" i="1" s="1"/>
  <c r="C18" i="2" s="1"/>
  <c r="J97" i="1"/>
  <c r="K97" i="1" s="1"/>
  <c r="F6" i="2" s="1"/>
  <c r="J95" i="1"/>
  <c r="K95" i="1" s="1"/>
  <c r="C14" i="2" s="1"/>
  <c r="J89" i="1"/>
  <c r="K89" i="1" s="1"/>
  <c r="L18" i="2" s="1"/>
  <c r="J90" i="1"/>
  <c r="K90" i="1" s="1"/>
  <c r="L19" i="2" s="1"/>
  <c r="J91" i="1"/>
  <c r="K91" i="1" s="1"/>
  <c r="L20" i="2" s="1"/>
  <c r="J92" i="1"/>
  <c r="K92" i="1" s="1"/>
  <c r="L21" i="2" s="1"/>
  <c r="J88" i="1"/>
  <c r="K88" i="1" s="1"/>
  <c r="L17" i="2" s="1"/>
  <c r="K86" i="1"/>
  <c r="K85" i="1"/>
  <c r="K84" i="1"/>
  <c r="I14" i="2" s="1"/>
  <c r="K75" i="1"/>
  <c r="I12" i="2" s="1"/>
  <c r="K77" i="1"/>
  <c r="K76" i="1"/>
  <c r="K72" i="1"/>
  <c r="C22" i="2" s="1"/>
  <c r="K71" i="1"/>
  <c r="F9" i="2" s="1"/>
  <c r="K70" i="1"/>
  <c r="C21" i="2" s="1"/>
  <c r="K73" i="1"/>
  <c r="C23" i="2" s="1"/>
  <c r="K69" i="1"/>
  <c r="C20" i="2" s="1"/>
  <c r="K68" i="1"/>
  <c r="F8" i="2" s="1"/>
  <c r="K66" i="1"/>
  <c r="C19" i="2" s="1"/>
  <c r="K37" i="1"/>
  <c r="C24" i="2" s="1"/>
  <c r="K40" i="1"/>
  <c r="C25" i="2" s="1"/>
  <c r="K41" i="1"/>
  <c r="C26" i="2" s="1"/>
  <c r="K42" i="1"/>
  <c r="F11" i="2" s="1"/>
  <c r="K43" i="1"/>
  <c r="C27" i="2" s="1"/>
  <c r="K44" i="1"/>
  <c r="C28" i="2" s="1"/>
  <c r="K39" i="1"/>
  <c r="F10" i="2" s="1"/>
  <c r="K61" i="1"/>
  <c r="L24" i="2" s="1"/>
  <c r="K63" i="1"/>
  <c r="L26" i="2" s="1"/>
  <c r="C42" i="2" l="1"/>
  <c r="C41" i="2"/>
  <c r="K62" i="1"/>
  <c r="P38" i="1"/>
  <c r="P39" i="1"/>
  <c r="P40" i="1"/>
  <c r="P41" i="1"/>
  <c r="P42" i="1"/>
  <c r="P43" i="1"/>
  <c r="P44" i="1"/>
  <c r="P45" i="1"/>
  <c r="P49" i="1"/>
  <c r="P50" i="1"/>
  <c r="P54" i="1"/>
  <c r="P58" i="1"/>
  <c r="P61" i="1"/>
  <c r="P63" i="1"/>
  <c r="P64" i="1"/>
  <c r="P65" i="1"/>
  <c r="P66" i="1"/>
  <c r="P67" i="1"/>
  <c r="P68" i="1"/>
  <c r="P69" i="1"/>
  <c r="P70" i="1"/>
  <c r="P71" i="1"/>
  <c r="P72" i="1"/>
  <c r="P73" i="1"/>
  <c r="P74" i="1"/>
  <c r="P78" i="1"/>
  <c r="P79" i="1"/>
  <c r="P83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7" i="1"/>
  <c r="P108" i="1"/>
  <c r="P112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8" i="1"/>
  <c r="P139" i="1"/>
  <c r="P143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6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37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4" i="1"/>
  <c r="O4" i="1" s="1"/>
  <c r="K60" i="1"/>
  <c r="K59" i="1"/>
  <c r="O252" i="1" l="1"/>
  <c r="P59" i="1"/>
  <c r="L22" i="2"/>
  <c r="P60" i="1"/>
  <c r="L23" i="2"/>
  <c r="P62" i="1"/>
  <c r="L25" i="2"/>
  <c r="L165" i="1"/>
  <c r="L168" i="1"/>
  <c r="L59" i="1"/>
  <c r="L39" i="1"/>
  <c r="L40" i="1"/>
  <c r="L41" i="1"/>
  <c r="L42" i="1"/>
  <c r="L43" i="1"/>
  <c r="L44" i="1"/>
  <c r="L60" i="1"/>
  <c r="L61" i="1"/>
  <c r="L62" i="1"/>
  <c r="L63" i="1"/>
  <c r="L64" i="1"/>
  <c r="L66" i="1"/>
  <c r="L68" i="1"/>
  <c r="L69" i="1"/>
  <c r="L70" i="1"/>
  <c r="L71" i="1"/>
  <c r="L72" i="1"/>
  <c r="L73" i="1"/>
  <c r="L84" i="1"/>
  <c r="L85" i="1"/>
  <c r="L86" i="1"/>
  <c r="L88" i="1"/>
  <c r="L89" i="1"/>
  <c r="L90" i="1"/>
  <c r="L91" i="1"/>
  <c r="L92" i="1"/>
  <c r="L95" i="1"/>
  <c r="L97" i="1"/>
  <c r="L98" i="1"/>
  <c r="L99" i="1"/>
  <c r="L100" i="1"/>
  <c r="L101" i="1"/>
  <c r="L102" i="1"/>
  <c r="L117" i="1"/>
  <c r="L118" i="1"/>
  <c r="L119" i="1"/>
  <c r="L120" i="1"/>
  <c r="L121" i="1"/>
  <c r="L124" i="1"/>
  <c r="L125" i="1"/>
  <c r="L127" i="1"/>
  <c r="L128" i="1"/>
  <c r="L129" i="1"/>
  <c r="L130" i="1"/>
  <c r="L131" i="1"/>
  <c r="L133" i="1"/>
  <c r="L148" i="1"/>
  <c r="L149" i="1"/>
  <c r="L150" i="1"/>
  <c r="L151" i="1"/>
  <c r="L152" i="1"/>
  <c r="L155" i="1"/>
  <c r="L156" i="1"/>
  <c r="L158" i="1"/>
  <c r="L159" i="1"/>
  <c r="L160" i="1"/>
  <c r="L161" i="1"/>
  <c r="L162" i="1"/>
  <c r="L163" i="1"/>
  <c r="L170" i="1"/>
  <c r="L171" i="1"/>
  <c r="L173" i="1"/>
  <c r="L174" i="1"/>
  <c r="L175" i="1"/>
  <c r="L176" i="1"/>
  <c r="L177" i="1"/>
  <c r="L194" i="1"/>
  <c r="L196" i="1"/>
  <c r="L197" i="1"/>
  <c r="L198" i="1"/>
  <c r="L199" i="1"/>
  <c r="L200" i="1"/>
  <c r="L203" i="1"/>
  <c r="L205" i="1"/>
  <c r="L206" i="1"/>
  <c r="L207" i="1"/>
  <c r="L208" i="1"/>
  <c r="L211" i="1"/>
  <c r="L212" i="1"/>
  <c r="L213" i="1"/>
  <c r="L214" i="1"/>
  <c r="L215" i="1"/>
  <c r="L217" i="1"/>
  <c r="L218" i="1"/>
  <c r="L219" i="1"/>
  <c r="L220" i="1"/>
  <c r="L222" i="1"/>
  <c r="L223" i="1"/>
  <c r="L224" i="1"/>
  <c r="L225" i="1"/>
  <c r="L227" i="1"/>
  <c r="L228" i="1"/>
  <c r="L229" i="1"/>
  <c r="L230" i="1"/>
  <c r="L231" i="1"/>
  <c r="L233" i="1"/>
  <c r="L241" i="1"/>
  <c r="L242" i="1"/>
  <c r="L243" i="1"/>
  <c r="L244" i="1"/>
  <c r="L245" i="1"/>
  <c r="L247" i="1"/>
  <c r="L248" i="1"/>
  <c r="L249" i="1"/>
  <c r="L250" i="1"/>
  <c r="L251" i="1"/>
  <c r="L37" i="1"/>
  <c r="C44" i="2" l="1"/>
  <c r="L146" i="1"/>
  <c r="J146" i="1"/>
  <c r="K146" i="1" s="1"/>
  <c r="P146" i="1" s="1"/>
  <c r="L144" i="1"/>
  <c r="H145" i="1"/>
  <c r="H146" i="1"/>
  <c r="L182" i="1"/>
  <c r="J182" i="1"/>
  <c r="K182" i="1" s="1"/>
  <c r="P182" i="1" s="1"/>
  <c r="L183" i="1"/>
  <c r="L184" i="1"/>
  <c r="J184" i="1"/>
  <c r="K184" i="1" s="1"/>
  <c r="P184" i="1" s="1"/>
  <c r="L185" i="1"/>
  <c r="L181" i="1"/>
  <c r="H185" i="1"/>
  <c r="H184" i="1"/>
  <c r="H183" i="1"/>
  <c r="H182" i="1"/>
  <c r="L188" i="1"/>
  <c r="J188" i="1"/>
  <c r="K188" i="1" s="1"/>
  <c r="P188" i="1" s="1"/>
  <c r="L189" i="1"/>
  <c r="J189" i="1"/>
  <c r="K189" i="1" s="1"/>
  <c r="P189" i="1" s="1"/>
  <c r="L191" i="1"/>
  <c r="J191" i="1"/>
  <c r="K191" i="1" s="1"/>
  <c r="P191" i="1" s="1"/>
  <c r="J187" i="1"/>
  <c r="K187" i="1" s="1"/>
  <c r="P187" i="1" s="1"/>
  <c r="L187" i="1"/>
  <c r="H188" i="1"/>
  <c r="H189" i="1"/>
  <c r="H190" i="1"/>
  <c r="H191" i="1"/>
  <c r="H187" i="1"/>
  <c r="L237" i="1"/>
  <c r="L238" i="1"/>
  <c r="J238" i="1"/>
  <c r="K238" i="1" s="1"/>
  <c r="P238" i="1" s="1"/>
  <c r="L235" i="1"/>
  <c r="H236" i="1"/>
  <c r="H237" i="1"/>
  <c r="H238" i="1"/>
  <c r="H239" i="1"/>
  <c r="L140" i="1"/>
  <c r="H141" i="1"/>
  <c r="H142" i="1"/>
  <c r="L136" i="1"/>
  <c r="J136" i="1"/>
  <c r="K136" i="1" s="1"/>
  <c r="P136" i="1" s="1"/>
  <c r="L137" i="1"/>
  <c r="L135" i="1"/>
  <c r="H136" i="1"/>
  <c r="H137" i="1"/>
  <c r="L114" i="1"/>
  <c r="J114" i="1"/>
  <c r="K114" i="1" s="1"/>
  <c r="P114" i="1" s="1"/>
  <c r="L115" i="1"/>
  <c r="J115" i="1"/>
  <c r="K115" i="1" s="1"/>
  <c r="P115" i="1" s="1"/>
  <c r="L113" i="1"/>
  <c r="H114" i="1"/>
  <c r="H115" i="1"/>
  <c r="H110" i="1"/>
  <c r="H111" i="1"/>
  <c r="L111" i="1"/>
  <c r="J111" i="1"/>
  <c r="K111" i="1" s="1"/>
  <c r="P111" i="1" s="1"/>
  <c r="L109" i="1"/>
  <c r="L105" i="1"/>
  <c r="J105" i="1"/>
  <c r="K105" i="1" s="1"/>
  <c r="P105" i="1" s="1"/>
  <c r="L104" i="1"/>
  <c r="H105" i="1"/>
  <c r="H106" i="1"/>
  <c r="H104" i="1"/>
  <c r="L81" i="1"/>
  <c r="K81" i="1"/>
  <c r="P81" i="1" s="1"/>
  <c r="L82" i="1"/>
  <c r="L55" i="1"/>
  <c r="J110" i="1" l="1"/>
  <c r="K110" i="1" s="1"/>
  <c r="P110" i="1" s="1"/>
  <c r="L110" i="1"/>
  <c r="K82" i="1"/>
  <c r="P82" i="1" s="1"/>
  <c r="J137" i="1"/>
  <c r="K137" i="1" s="1"/>
  <c r="P137" i="1" s="1"/>
  <c r="J237" i="1"/>
  <c r="K237" i="1" s="1"/>
  <c r="P237" i="1" s="1"/>
  <c r="J190" i="1"/>
  <c r="K190" i="1" s="1"/>
  <c r="P190" i="1" s="1"/>
  <c r="L190" i="1"/>
  <c r="J183" i="1"/>
  <c r="K183" i="1" s="1"/>
  <c r="P183" i="1" s="1"/>
  <c r="J144" i="1"/>
  <c r="K144" i="1" s="1"/>
  <c r="J106" i="1"/>
  <c r="K106" i="1" s="1"/>
  <c r="P106" i="1" s="1"/>
  <c r="L106" i="1"/>
  <c r="J239" i="1"/>
  <c r="K239" i="1" s="1"/>
  <c r="P239" i="1" s="1"/>
  <c r="L239" i="1"/>
  <c r="J109" i="1"/>
  <c r="K109" i="1" s="1"/>
  <c r="J140" i="1"/>
  <c r="K140" i="1" s="1"/>
  <c r="J236" i="1"/>
  <c r="K236" i="1" s="1"/>
  <c r="P236" i="1" s="1"/>
  <c r="L236" i="1"/>
  <c r="J135" i="1"/>
  <c r="K135" i="1" s="1"/>
  <c r="K55" i="1"/>
  <c r="J142" i="1"/>
  <c r="K142" i="1" s="1"/>
  <c r="P142" i="1" s="1"/>
  <c r="L142" i="1"/>
  <c r="J181" i="1"/>
  <c r="K181" i="1" s="1"/>
  <c r="P181" i="1" s="1"/>
  <c r="J145" i="1"/>
  <c r="K145" i="1" s="1"/>
  <c r="P145" i="1" s="1"/>
  <c r="L145" i="1"/>
  <c r="J113" i="1"/>
  <c r="K113" i="1" s="1"/>
  <c r="J104" i="1"/>
  <c r="K104" i="1" s="1"/>
  <c r="J141" i="1"/>
  <c r="K141" i="1" s="1"/>
  <c r="P141" i="1" s="1"/>
  <c r="L141" i="1"/>
  <c r="K235" i="1"/>
  <c r="P235" i="1" s="1"/>
  <c r="J185" i="1"/>
  <c r="K185" i="1" s="1"/>
  <c r="P185" i="1" s="1"/>
  <c r="K46" i="1"/>
  <c r="K47" i="1"/>
  <c r="P47" i="1" s="1"/>
  <c r="K48" i="1"/>
  <c r="P48" i="1" s="1"/>
  <c r="L48" i="1"/>
  <c r="L47" i="1"/>
  <c r="P140" i="1" l="1"/>
  <c r="I7" i="2"/>
  <c r="P144" i="1"/>
  <c r="I8" i="2"/>
  <c r="P135" i="1"/>
  <c r="I6" i="2"/>
  <c r="P104" i="1"/>
  <c r="I9" i="2"/>
  <c r="P109" i="1"/>
  <c r="I10" i="2"/>
  <c r="I15" i="2"/>
  <c r="P46" i="1"/>
  <c r="P113" i="1"/>
  <c r="I11" i="2"/>
  <c r="P55" i="1"/>
  <c r="I17" i="2"/>
  <c r="L46" i="1"/>
  <c r="P85" i="1"/>
  <c r="P86" i="1"/>
  <c r="P84" i="1"/>
  <c r="P76" i="1"/>
  <c r="P75" i="1"/>
  <c r="L75" i="1"/>
  <c r="P77" i="1"/>
  <c r="L77" i="1"/>
  <c r="L76" i="1"/>
  <c r="L80" i="1" l="1"/>
  <c r="K80" i="1"/>
  <c r="H88" i="1"/>
  <c r="H89" i="1"/>
  <c r="H90" i="1"/>
  <c r="H91" i="1"/>
  <c r="H92" i="1"/>
  <c r="H93" i="1"/>
  <c r="H95" i="1"/>
  <c r="H97" i="1"/>
  <c r="H98" i="1"/>
  <c r="H99" i="1"/>
  <c r="H100" i="1"/>
  <c r="H101" i="1"/>
  <c r="H102" i="1"/>
  <c r="H109" i="1"/>
  <c r="H113" i="1"/>
  <c r="H117" i="1"/>
  <c r="H118" i="1"/>
  <c r="H119" i="1"/>
  <c r="H120" i="1"/>
  <c r="H121" i="1"/>
  <c r="H122" i="1"/>
  <c r="H124" i="1"/>
  <c r="H125" i="1"/>
  <c r="H127" i="1"/>
  <c r="H128" i="1"/>
  <c r="H129" i="1"/>
  <c r="H130" i="1"/>
  <c r="H131" i="1"/>
  <c r="H132" i="1"/>
  <c r="H133" i="1"/>
  <c r="H135" i="1"/>
  <c r="H140" i="1"/>
  <c r="H144" i="1"/>
  <c r="H148" i="1"/>
  <c r="H149" i="1"/>
  <c r="H150" i="1"/>
  <c r="H151" i="1"/>
  <c r="H152" i="1"/>
  <c r="H153" i="1"/>
  <c r="H155" i="1"/>
  <c r="H156" i="1"/>
  <c r="H158" i="1"/>
  <c r="H159" i="1"/>
  <c r="H160" i="1"/>
  <c r="H161" i="1"/>
  <c r="H162" i="1"/>
  <c r="H163" i="1"/>
  <c r="H165" i="1"/>
  <c r="H168" i="1"/>
  <c r="H170" i="1"/>
  <c r="H171" i="1"/>
  <c r="H173" i="1"/>
  <c r="H174" i="1"/>
  <c r="H175" i="1"/>
  <c r="H176" i="1"/>
  <c r="H177" i="1"/>
  <c r="H178" i="1"/>
  <c r="H181" i="1"/>
  <c r="H194" i="1"/>
  <c r="H195" i="1"/>
  <c r="H196" i="1"/>
  <c r="H197" i="1"/>
  <c r="H198" i="1"/>
  <c r="H199" i="1"/>
  <c r="H200" i="1"/>
  <c r="H201" i="1"/>
  <c r="H203" i="1"/>
  <c r="H205" i="1"/>
  <c r="H206" i="1"/>
  <c r="H207" i="1"/>
  <c r="H208" i="1"/>
  <c r="H211" i="1"/>
  <c r="H212" i="1"/>
  <c r="H213" i="1"/>
  <c r="H214" i="1"/>
  <c r="H215" i="1"/>
  <c r="H217" i="1"/>
  <c r="H218" i="1"/>
  <c r="H219" i="1"/>
  <c r="H220" i="1"/>
  <c r="H222" i="1"/>
  <c r="H223" i="1"/>
  <c r="H224" i="1"/>
  <c r="H225" i="1"/>
  <c r="H227" i="1"/>
  <c r="H228" i="1"/>
  <c r="H229" i="1"/>
  <c r="H230" i="1"/>
  <c r="H231" i="1"/>
  <c r="H233" i="1"/>
  <c r="H235" i="1"/>
  <c r="H241" i="1"/>
  <c r="H242" i="1"/>
  <c r="H243" i="1"/>
  <c r="H244" i="1"/>
  <c r="H245" i="1"/>
  <c r="H247" i="1"/>
  <c r="H248" i="1"/>
  <c r="H249" i="1"/>
  <c r="H250" i="1"/>
  <c r="H251" i="1"/>
  <c r="I13" i="2" l="1"/>
  <c r="P80" i="1"/>
  <c r="G252" i="1"/>
  <c r="L52" i="1"/>
  <c r="K52" i="1"/>
  <c r="P52" i="1" s="1"/>
  <c r="L53" i="1"/>
  <c r="K53" i="1"/>
  <c r="P53" i="1" s="1"/>
  <c r="L51" i="1"/>
  <c r="K51" i="1"/>
  <c r="I252" i="1"/>
  <c r="L56" i="1"/>
  <c r="K56" i="1"/>
  <c r="P56" i="1" s="1"/>
  <c r="L57" i="1"/>
  <c r="K57" i="1"/>
  <c r="P57" i="1" s="1"/>
  <c r="P51" i="1" l="1"/>
  <c r="P252" i="1" s="1"/>
  <c r="I16" i="2"/>
  <c r="C43" i="2" s="1"/>
  <c r="I253" i="1"/>
  <c r="G253" i="1" l="1"/>
  <c r="G255" i="1"/>
  <c r="G260" i="1" s="1"/>
  <c r="G262" i="1" s="1"/>
  <c r="J262" i="1" s="1"/>
  <c r="I255" i="1" l="1"/>
  <c r="G256" i="1"/>
  <c r="G258" i="1"/>
  <c r="J258" i="1" s="1"/>
</calcChain>
</file>

<file path=xl/sharedStrings.xml><?xml version="1.0" encoding="utf-8"?>
<sst xmlns="http://schemas.openxmlformats.org/spreadsheetml/2006/main" count="1104" uniqueCount="659">
  <si>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</si>
  <si>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</si>
  <si>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</si>
  <si>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</si>
  <si>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</si>
  <si>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</si>
  <si>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</si>
  <si>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</si>
  <si>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</si>
  <si>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</si>
  <si>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</si>
  <si>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</si>
  <si>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</si>
  <si>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</si>
  <si>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</si>
  <si>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</si>
  <si>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</si>
  <si>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</si>
  <si>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</si>
  <si>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</si>
  <si>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</si>
  <si>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</si>
  <si>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</si>
  <si>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</si>
  <si>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</si>
  <si>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</si>
  <si>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</si>
  <si>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</si>
  <si>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</si>
  <si>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</si>
  <si>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</si>
  <si>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</si>
  <si>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</si>
  <si>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</si>
  <si>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</si>
  <si>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</si>
  <si>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</si>
  <si>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</si>
  <si>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</si>
  <si>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</si>
  <si>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</si>
  <si>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</si>
  <si>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</si>
  <si>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</si>
  <si>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</si>
  <si>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</si>
  <si>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</si>
  <si>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</si>
  <si>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</si>
  <si>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</si>
  <si>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</si>
  <si>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</si>
  <si>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</si>
  <si>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</si>
  <si>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</si>
  <si>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</si>
  <si>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</si>
  <si>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</si>
  <si>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</si>
  <si>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</si>
  <si>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</si>
  <si>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</si>
  <si>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</si>
  <si>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</si>
  <si>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</si>
  <si>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</si>
  <si>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</si>
  <si>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</si>
  <si>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</si>
  <si>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</si>
  <si>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</si>
  <si>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</si>
  <si>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</si>
  <si>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</si>
  <si>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</si>
  <si>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</si>
  <si>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</si>
  <si>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</si>
  <si>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</si>
  <si>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</si>
  <si>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</si>
  <si>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</si>
  <si>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</si>
  <si>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</si>
  <si>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</si>
  <si>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</si>
  <si>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</si>
  <si>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</si>
  <si>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</si>
  <si>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</si>
  <si>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</si>
  <si>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</si>
  <si>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</si>
  <si>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</si>
  <si>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</si>
  <si>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</si>
  <si>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</si>
  <si>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</si>
  <si>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</si>
  <si>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</si>
  <si>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</si>
  <si>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</si>
  <si>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</si>
  <si>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</si>
  <si>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</si>
  <si>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</si>
  <si>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</si>
  <si>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</si>
  <si>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</si>
  <si>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</si>
  <si>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</si>
  <si>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</si>
  <si>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</si>
  <si>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</si>
  <si>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</si>
  <si>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</si>
  <si>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</si>
  <si>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</si>
  <si>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</si>
  <si>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</si>
  <si>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</si>
  <si>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</si>
  <si>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</si>
  <si>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</si>
  <si>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</si>
  <si>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</si>
  <si>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</si>
  <si>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</si>
  <si>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</si>
  <si>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</si>
  <si>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</si>
  <si>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</si>
  <si>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</si>
  <si>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</si>
  <si>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</si>
  <si>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</si>
  <si>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</si>
  <si>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</si>
  <si>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</si>
  <si>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</si>
  <si>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</si>
  <si>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</si>
  <si>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</si>
  <si>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</si>
  <si>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</si>
  <si>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</si>
  <si>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</si>
  <si>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</si>
  <si>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</si>
  <si>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</si>
  <si>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</si>
  <si>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</si>
  <si>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</si>
  <si>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</si>
  <si>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</si>
  <si>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</si>
  <si>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</si>
  <si>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</si>
  <si>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</si>
  <si>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</si>
  <si>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</si>
  <si>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</si>
  <si>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</si>
  <si>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</si>
  <si>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</si>
  <si>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</si>
  <si>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</si>
  <si>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</si>
  <si>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</si>
  <si>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</si>
  <si>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</si>
  <si>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</si>
  <si>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</si>
  <si>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</si>
  <si>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</si>
  <si>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</si>
  <si>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</si>
  <si>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</si>
  <si>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</si>
  <si>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</si>
  <si>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</si>
  <si>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</si>
  <si>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</si>
  <si>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</si>
  <si>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</si>
  <si>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</si>
  <si>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</si>
  <si>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</si>
  <si>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</si>
  <si>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</si>
  <si>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</si>
  <si>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</si>
  <si>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</si>
  <si>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</si>
  <si>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</si>
  <si>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</si>
  <si>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</si>
  <si>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</si>
  <si>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</si>
  <si>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</si>
  <si>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</si>
  <si>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</si>
  <si>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</si>
  <si>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</si>
  <si>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</si>
  <si>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</si>
  <si>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</si>
  <si>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</si>
  <si>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</si>
  <si>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</si>
  <si>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</si>
  <si>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</si>
  <si>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</si>
  <si>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</si>
  <si>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</si>
  <si>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</si>
  <si>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</si>
  <si>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</si>
  <si>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</si>
  <si>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</si>
  <si>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</si>
  <si>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</si>
  <si>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</si>
  <si>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</si>
  <si>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</si>
  <si>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</si>
  <si>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</si>
  <si>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</si>
  <si>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</si>
  <si>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</si>
  <si>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</si>
  <si>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</si>
  <si>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</si>
  <si>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</si>
  <si>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</si>
  <si>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</si>
  <si>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</si>
  <si>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</si>
  <si>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</si>
  <si>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</si>
  <si>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</si>
  <si>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</si>
  <si>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</si>
  <si>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</si>
  <si>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</si>
  <si>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</si>
  <si>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</si>
  <si>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</si>
  <si>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</si>
  <si>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</si>
  <si>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</si>
  <si>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Duration</t>
  </si>
  <si>
    <t>Resource type</t>
  </si>
  <si>
    <t>Engineer</t>
  </si>
  <si>
    <t>General worker</t>
  </si>
  <si>
    <t>Skilled carpenter</t>
  </si>
  <si>
    <t>Sanitary-Plumber</t>
  </si>
  <si>
    <t>Electrician</t>
  </si>
  <si>
    <t>งานโครงสร้างวิศวกรรม ชั้น 1</t>
  </si>
  <si>
    <t>งานโครงสร้างวิศวกรรม ชั้นใต้ดิน</t>
  </si>
  <si>
    <t>งานระบบระบายน้ำฝน</t>
  </si>
  <si>
    <t>งานระบบคอมพิวเตอร์</t>
  </si>
  <si>
    <t>งานขัดลอกสีทาผนังเดิม</t>
  </si>
  <si>
    <t>งานทาสีภายนอก (ทา 2 เที่ยว) ไม่รวมชั้นใต้ดิน</t>
  </si>
  <si>
    <t>งานทำความสะอาดและซ่อมแซมผนังกรุอิฐโชว์แนว (อ้างอิงราคางานขัดลอกสี)</t>
  </si>
  <si>
    <t>น้ำยาเคลือบผิวผนังอิฐโชว์แนว  (อ้างอิงค่าทาน้ำยากันเชื้อรา)</t>
  </si>
  <si>
    <t>งานรื้อถอนแผ่นวัสดุกันซึมหลังคาดาดฟ้า (รื้อขนไป)</t>
  </si>
  <si>
    <t>งานแผ่นวัสดุกันซึมแบบเป่าไฟผิวทราย</t>
  </si>
  <si>
    <t>ตะแกรงเหล็กฉีกกันนก XS-32</t>
  </si>
  <si>
    <t>งานรื้อถอน งานบริเวณ</t>
  </si>
  <si>
    <t>งานโครงสร้างวิศวกรรม งานบริเวณ</t>
  </si>
  <si>
    <t>งานสถาปัตยกรรม งานบริเวณ</t>
  </si>
  <si>
    <t>งานเครื่องเสียงประกาศ ชั้นใต้ดิน</t>
  </si>
  <si>
    <t>งานเครื่องเสียงประกาศ ชั้น 1</t>
  </si>
  <si>
    <t>งานเครื่องเสียงประกาศ ชั้น 2</t>
  </si>
  <si>
    <t>งานเครื่องเสียงประกาศ ชั้น 3</t>
  </si>
  <si>
    <t>งานเครื่องเสียงประกาศ ชั้น 4</t>
  </si>
  <si>
    <t>งานกล้องวงจรปิด ชั้น 1</t>
  </si>
  <si>
    <t>งานกล้องวงจรปิด ชั้น 2</t>
  </si>
  <si>
    <t>งานกล้องวงจรปิด ชั้น 3</t>
  </si>
  <si>
    <t>งานกล้องวงจรปิด ชั้น 4</t>
  </si>
  <si>
    <t>ค่าแรงต่อคนต่อวัน</t>
  </si>
  <si>
    <t>งานรื้อถอน ชั้นใต้ดิน</t>
  </si>
  <si>
    <t>งานฝ้าเพดาน ชั้นใต้ดิน</t>
  </si>
  <si>
    <t>งานสุขภัณฑ์ AMERICAN STANDARD สีขาว หรือเทียบเท่า ชั้นใต้ดิน</t>
  </si>
  <si>
    <t>งานดวงโคมไฟฟ้า ชั้นใต้ดิน</t>
  </si>
  <si>
    <t>งานประตู - หน้าต่าง ชั้นใต้ดิน</t>
  </si>
  <si>
    <t>งานระบบท่อจ่ายน้ำประปา ชั้นใต้ดิน</t>
  </si>
  <si>
    <t>งานสวิทช์, เต้ารับไฟฟ้า ชั้นใต้ดิน</t>
  </si>
  <si>
    <t>งานพื้นชั้นใต้ดิน</t>
  </si>
  <si>
    <t>งานฝ้าเพดาน ชั้น 1</t>
  </si>
  <si>
    <t>งานระบบท่อน้ำโสโครก ท่อน้ำทิ้งทั่วไป และท่ออากาศ ชั้นใต้ดิน</t>
  </si>
  <si>
    <t>งานสายไฟฟ้า, ท่อร้อยสาย ชั้นใต้ดิน</t>
  </si>
  <si>
    <t>งานผนังชั้นใต้ดิน</t>
  </si>
  <si>
    <t>งานประตู - หน้าต่าง ชั้น 1</t>
  </si>
  <si>
    <t>งานสายลำโพง, ท่อร้อยสาย ชั้นใต้ดิน</t>
  </si>
  <si>
    <t>งานบันใดชั้นใต้ดิน</t>
  </si>
  <si>
    <t>งานฝ้าเพดาน ชั้น 2</t>
  </si>
  <si>
    <t>งานสุขภัณฑ์ AMERICAN STANDARD สีขาว หรือเทียบเท่า ชั้น 1</t>
  </si>
  <si>
    <t>งานสายระบบกล้องวงจรปิด, ท่อร้อยสาย ชั้นใต้ดิน</t>
  </si>
  <si>
    <t>งานสี (ทาสีรองพื้น 1 เที่ยว และ ทาสีจริง 2 เที่ยว)</t>
  </si>
  <si>
    <t>งานประตู - หน้าต่าง ชั้น 2</t>
  </si>
  <si>
    <t>งานระบบท่อจ่ายน้ำประปา  ชั้น 1</t>
  </si>
  <si>
    <t>งานดวงโคมไฟฟ้า ชั้น 1</t>
  </si>
  <si>
    <t xml:space="preserve">งานรื้อถอน ชั้น 1 </t>
  </si>
  <si>
    <t>งานฝ้าเพดาน ชั้น 3</t>
  </si>
  <si>
    <t>งานระบบท่อน้ำโสโครก ท่อน้ำทิ้งทั่วไป และท่ออากาศ ชั้น 1</t>
  </si>
  <si>
    <t>งานสวิทช์, เต้ารับไฟฟ้า ชั้น 1</t>
  </si>
  <si>
    <t>งานประตู - หน้าต่าง ชั้น 3</t>
  </si>
  <si>
    <t>งานสุขภัณฑ์ AMERICAN STANDARD สีขาว หรือเทียบเท่า ชั้น 2</t>
  </si>
  <si>
    <t>งานสายไฟฟ้า, ท่อร้อยสาย ชั้น 1</t>
  </si>
  <si>
    <t>งานพื้น ชั้น 1</t>
  </si>
  <si>
    <t>งานฝ้าเพดาน ชั้น 4</t>
  </si>
  <si>
    <t>งานระบบท่อจ่ายน้ำประปา ชั้น 2</t>
  </si>
  <si>
    <t>งานสายลำโพง, ท่อร้อยสาย ชั้น 1</t>
  </si>
  <si>
    <t>งานผนัง ชั้น 1</t>
  </si>
  <si>
    <t>งานประตู - หน้าต่าง ชั้น 4</t>
  </si>
  <si>
    <t>งานระบบท่อน้ำโสโครก ท่อน้ำทิ้งทั่วไป และท่ออากาศ ชั้น 2</t>
  </si>
  <si>
    <t>งานสายระบบกล้องวงจรปิด, ท่อร้อยสาย ชั้น 1</t>
  </si>
  <si>
    <t>งานบันได ชั้น 1</t>
  </si>
  <si>
    <t>งานสุขภัณฑ์ AMERICAN STANDARD สีขาว หรือเทียบเท่า ชั้น 3</t>
  </si>
  <si>
    <t>งานดวงโคมไฟฟ้า ชั้น 2</t>
  </si>
  <si>
    <t>งานสี (ทาสีรองพื้น 1 เที่ยว และ ทาสีจริง 2 เที่ยว) ชั้น 1</t>
  </si>
  <si>
    <t>งานระบบท่อจ่ายน้ำประปา ชั้น 3</t>
  </si>
  <si>
    <t>งานสวิทช์, เต้ารับไฟฟ้า ชั้น 2</t>
  </si>
  <si>
    <t>งานรื้อถอน ชั้น 2</t>
  </si>
  <si>
    <t>งานระบบท่อน้ำโสโครก ท่อน้ำทิ้งทั่วไป และท่ออากาศ ชั้น 3</t>
  </si>
  <si>
    <t>งานสายไฟฟ้า, ท่อร้อยสาย ชั้น 2</t>
  </si>
  <si>
    <t>งานพื้น ชั้น 2</t>
  </si>
  <si>
    <t>งานสุขภัณฑ์ AMERICAN STANDARD สีขาว หรือเทียบเท่า ชั้น 4</t>
  </si>
  <si>
    <t>งานสายลำโพง, ท่อร้อยสาย ชั้น 2</t>
  </si>
  <si>
    <t>งานผนัง ชั้น 2</t>
  </si>
  <si>
    <t>งานระบบท่อจ่ายน้ำประปา ชั้น 4</t>
  </si>
  <si>
    <t>งานสายระบบกล้องวงจรปิด, ท่อร้อยสาย ชั้น 2</t>
  </si>
  <si>
    <t>งานบันได ชั้น 2</t>
  </si>
  <si>
    <t>งานระบบท่อน้ำโสโครก ท่อน้ำทิ้งทั่วไป และท่ออากาศ ชั้น 4</t>
  </si>
  <si>
    <t>งานดวงโคมไฟฟ้า ชั้น 3</t>
  </si>
  <si>
    <t>งานสี (ทาสีรองพื้น 1 เที่ยว และ ทาสีจริง 2 เที่ยว) ชั้น 2</t>
  </si>
  <si>
    <t>งานสวิทช์, เต้ารับไฟฟ้า ชั้น 3</t>
  </si>
  <si>
    <t>งานรื้อถอน ชั้น 3</t>
  </si>
  <si>
    <t>งานสายไฟฟ้า, ท่อร้อยสาย ชั้น 3</t>
  </si>
  <si>
    <t>งานพื้น ชั้น 3</t>
  </si>
  <si>
    <t>งานสายลำโพง, ท่อร้อยสาย ชั้น 3</t>
  </si>
  <si>
    <t>งานผนัง ชั้น 3</t>
  </si>
  <si>
    <t>งานสายระบบกล้องวงจรปิด, ท่อร้อยสาย ชั้น 3</t>
  </si>
  <si>
    <t>งานบันได ชั้น 3</t>
  </si>
  <si>
    <t>งานดวงโคมไฟฟ้า ชั้น 4</t>
  </si>
  <si>
    <t>งานสี (ทาสีรองพื้น 1 เที่ยว และ ทาสีจริง 2 เที่ยว) ชั้น 3</t>
  </si>
  <si>
    <t>งานสวิทช์, เต้ารับไฟฟ้า ชั้น 4</t>
  </si>
  <si>
    <t>งานรื้อถอน ชั้น 4</t>
  </si>
  <si>
    <t>งานสายไฟฟ้า, ท่อร้อยสาย ชั้น 4</t>
  </si>
  <si>
    <t>งานพื้น ชั้น 4</t>
  </si>
  <si>
    <t>งานสายลำโพง, ท่อร้อยสาย ชั้น 4</t>
  </si>
  <si>
    <t>งานผนัง ชั้น 4</t>
  </si>
  <si>
    <t>งานสายระบบกล้องวงจรปิด, ท่อร้อยสาย ชั้น 4</t>
  </si>
  <si>
    <t>งานบันได ชั้น 4</t>
  </si>
  <si>
    <t>งานสี (ทาสีรองพื้น 1 เที่ยว และ ทาสีจริง 2 เที่ยว) ชั้น 4</t>
  </si>
  <si>
    <t>งานระบบแจ้งเหตุเพลิงไหม้</t>
  </si>
  <si>
    <t xml:space="preserve">งานระบบไฟฟ้า งานบริเวณ      </t>
  </si>
  <si>
    <t>หมวดงานระบบควบคุมไฟฟ้าแสงสว่างด้วยคอมพิวเตอร์ (TWO WIRE REMOTE CONTROL LIGHTING SYSTEM )</t>
  </si>
  <si>
    <t>งานกล้องวงจรปิดชั้นใต้ดิน</t>
  </si>
  <si>
    <t>ค่าเฉลี่ย
ค่าแรงต่อ
คนต่อวัน</t>
  </si>
  <si>
    <t>General Worker</t>
  </si>
  <si>
    <t>Skilled Carpenter</t>
  </si>
  <si>
    <t>Activity</t>
  </si>
  <si>
    <t>Chiang Mai Library Renovation Project</t>
  </si>
  <si>
    <t>Preparation</t>
  </si>
  <si>
    <t>Work on the building and surrounding area</t>
  </si>
  <si>
    <t>Public utility system works</t>
  </si>
  <si>
    <t>Interior system test</t>
  </si>
  <si>
    <t>4th floor</t>
  </si>
  <si>
    <t>3rd floor</t>
  </si>
  <si>
    <t>2nd floor</t>
  </si>
  <si>
    <t>1st floor</t>
  </si>
  <si>
    <t>Basement and outside areas</t>
  </si>
  <si>
    <t>Eletricity supply, sanitary and original item checking tasks</t>
  </si>
  <si>
    <t>Paperwork on item usage permission, shop drawing and project items</t>
  </si>
  <si>
    <t>Shop drawing of the 4th floor</t>
  </si>
  <si>
    <t>Shop drawing of the 3rd floor</t>
  </si>
  <si>
    <t>Shop drawing of the 2nd floor</t>
  </si>
  <si>
    <t>Shop drawing of the 1st floor</t>
  </si>
  <si>
    <t>Shop drawing of the basement</t>
  </si>
  <si>
    <t>Shop drawing of the outside areas</t>
  </si>
  <si>
    <t>Shop drawing of the landscpae</t>
  </si>
  <si>
    <t>Shop drawing of item renovation</t>
  </si>
  <si>
    <t>Shop drawing of item purchasing</t>
  </si>
  <si>
    <t>System test work, workshop for building users and As-Built Drawing</t>
  </si>
  <si>
    <t>Basement</t>
  </si>
  <si>
    <t>The whole building</t>
  </si>
  <si>
    <t>Building management and other works</t>
  </si>
  <si>
    <t>Renovation on the fourth floor</t>
  </si>
  <si>
    <t>Demolition work on the 4th floor (Dismantled)</t>
  </si>
  <si>
    <t>Architecture Work on the Fourth Floor</t>
  </si>
  <si>
    <t>Ceiling work</t>
  </si>
  <si>
    <t>Floor work</t>
  </si>
  <si>
    <t>Wall work</t>
  </si>
  <si>
    <t>Door and Window Work</t>
  </si>
  <si>
    <t>Staircase</t>
  </si>
  <si>
    <t>Painting work</t>
  </si>
  <si>
    <t>Sanitary ware</t>
  </si>
  <si>
    <t>Zone T-1 the area in front of the original buidling</t>
  </si>
  <si>
    <t>Zone T-2 the area in the middle</t>
  </si>
  <si>
    <t>Zone T3 the area behind the new building</t>
  </si>
  <si>
    <t>Sanitation system work on the fourth floor</t>
  </si>
  <si>
    <t>Water supply pipe system work</t>
  </si>
  <si>
    <t>Sewage pipe system, general sewer and air pipe</t>
  </si>
  <si>
    <t>Electrical system work on the 4th floor</t>
  </si>
  <si>
    <t>Electric lamp</t>
  </si>
  <si>
    <t>Switch and Electrical Socket</t>
  </si>
  <si>
    <t>Electrical work and conduits</t>
  </si>
  <si>
    <t>Speaker cable work and conduit</t>
  </si>
  <si>
    <t>CCTV system work and conduit pipe</t>
  </si>
  <si>
    <t>Durable goods and made to order work on the fourth floor</t>
  </si>
  <si>
    <t>Third Floor Renovation</t>
  </si>
  <si>
    <t>Demolition work on the third floor (Dismantled)</t>
  </si>
  <si>
    <t>Architecture Work on the Third Floor</t>
  </si>
  <si>
    <t>Sanitation system on the third floor</t>
  </si>
  <si>
    <t>Sewage pipe system work, general sewer and air pipe</t>
  </si>
  <si>
    <t>Electrical system work on the 3rd floor</t>
  </si>
  <si>
    <t>Durable goods procurement or made to order work on the 3rd floor</t>
  </si>
  <si>
    <t>Building renovation on the second floor</t>
  </si>
  <si>
    <t>Demolition on the 2nd floor (Dismantled)</t>
  </si>
  <si>
    <t>Second Floor Architecture</t>
  </si>
  <si>
    <t>Sanitation system work on the second floor</t>
  </si>
  <si>
    <t>Sewage Pipe System, general sewer and air pipe</t>
  </si>
  <si>
    <t>Electrical system work on the second floor</t>
  </si>
  <si>
    <t>Durable goods procurement or made to order work on the 2nd floor</t>
  </si>
  <si>
    <t>Renovation of the First Floor of the Building</t>
  </si>
  <si>
    <t>Demolition work on the 1st floor (Dismantled)</t>
  </si>
  <si>
    <t>Structural Engineering Work on the First Floor</t>
  </si>
  <si>
    <t>Architecture in the First Floor</t>
  </si>
  <si>
    <t>Other decorations</t>
  </si>
  <si>
    <t>Sanitation system on the first floor</t>
  </si>
  <si>
    <t>Electrical system work on the first floor</t>
  </si>
  <si>
    <t>Durable goods procurement or order work on the 1st floor</t>
  </si>
  <si>
    <t>Basement Renovation</t>
  </si>
  <si>
    <t>Demolition of the wall (Dismantled)</t>
  </si>
  <si>
    <t>Basement Architecture</t>
  </si>
  <si>
    <t>Basement sanitation system work</t>
  </si>
  <si>
    <t>Water supply pipe system</t>
  </si>
  <si>
    <t>Rainwater drainage system work</t>
  </si>
  <si>
    <t>Basement Electrical System</t>
  </si>
  <si>
    <t>Electric Lamp</t>
  </si>
  <si>
    <t>Switch and electrical socket</t>
  </si>
  <si>
    <t>Durable goods procurement or order the basement</t>
  </si>
  <si>
    <t>Computer system and fire alarm system</t>
  </si>
  <si>
    <t>Computer system</t>
  </si>
  <si>
    <t>Fourth floor</t>
  </si>
  <si>
    <t>Third floor</t>
  </si>
  <si>
    <t>Second floor</t>
  </si>
  <si>
    <t>First floor</t>
  </si>
  <si>
    <t>Fire Alarm System</t>
  </si>
  <si>
    <t>Exterior paint, repair and exterior decoration of the building</t>
  </si>
  <si>
    <t>Exterior paint and exterior surface repair</t>
  </si>
  <si>
    <t>Polishing the old wall paint</t>
  </si>
  <si>
    <t>Old plaster solution (primer)</t>
  </si>
  <si>
    <t>Exterior painting work (2 coats) not including basement</t>
  </si>
  <si>
    <t>Cleaning and repairing of brick wall tiles (Refer to the price of polishing work)</t>
  </si>
  <si>
    <t>Tile wall coating liquid (Refer to the cost of applying antifungal agent)</t>
  </si>
  <si>
    <t>Demolition of roof waterproofing (Dismantled)</t>
  </si>
  <si>
    <t>Sand blasting waterproofing sheet material</t>
  </si>
  <si>
    <t>Polyurethane waterproofing, ultra-flexible oil formula, resistant to UV light, Xander, Ardex or equivalent.</t>
  </si>
  <si>
    <t>Exterior Decoration</t>
  </si>
  <si>
    <t>Expanded Metal XS-32</t>
  </si>
  <si>
    <t>Surrounding area</t>
  </si>
  <si>
    <t>Demolition of the Surrounding Area</t>
  </si>
  <si>
    <t>Structural Engineering of the Surrounding Area</t>
  </si>
  <si>
    <t>Architecture of the Surrounding Area</t>
  </si>
  <si>
    <t>Electrical System of the Surrounding Area</t>
  </si>
  <si>
    <t>Durable Goods</t>
  </si>
  <si>
    <t>Floating furniture</t>
  </si>
  <si>
    <t>Floating furniture in the basement</t>
  </si>
  <si>
    <t>Floating furniture on the first floor</t>
  </si>
  <si>
    <t>Floating furniture on the second floor</t>
  </si>
  <si>
    <t>Floating furniture on the third floor</t>
  </si>
  <si>
    <t>Floating furniture on the fourth floor</t>
  </si>
  <si>
    <t>Repair furniture work</t>
  </si>
  <si>
    <t>Furniture repair work on the first floor</t>
  </si>
  <si>
    <t>Furniture repair work on the second floor</t>
  </si>
  <si>
    <t>Furniture repair work on the third floor</t>
  </si>
  <si>
    <t>Furniture repair work on the fourth floor</t>
  </si>
  <si>
    <t>Curtain work</t>
  </si>
  <si>
    <t>Curtain work on the first floor</t>
  </si>
  <si>
    <t>Curtain on the second floor</t>
  </si>
  <si>
    <t>Curtain on the third floor</t>
  </si>
  <si>
    <t>Curtain on the fourth floor</t>
  </si>
  <si>
    <t>Signs</t>
  </si>
  <si>
    <t>Signs on the basement</t>
  </si>
  <si>
    <t>Signs on the first floor</t>
  </si>
  <si>
    <t>Signs on the second floor</t>
  </si>
  <si>
    <t>Signs on the third floor</t>
  </si>
  <si>
    <t>Signs on the fourth floor</t>
  </si>
  <si>
    <t>Others</t>
  </si>
  <si>
    <t>Aluminum cabinet folded up and painted used  to cover water dispenser</t>
  </si>
  <si>
    <t>TWO WIRE REMOTE CONTROL LIGHTING SYSTEM</t>
  </si>
  <si>
    <t>Two wire remote control lighting system for basement</t>
  </si>
  <si>
    <t>Two wire remote control lighting system for the first floor</t>
  </si>
  <si>
    <t>Two wire remote control lighting system for the second floor</t>
  </si>
  <si>
    <t>Two wire remote control lighting system for the third floor</t>
  </si>
  <si>
    <t>Two wire remote control lighting system for the fourth floor</t>
  </si>
  <si>
    <t>Sound system (Using previous speakers)</t>
  </si>
  <si>
    <t>Sound system for basement</t>
  </si>
  <si>
    <t>Sound system for the first floor</t>
  </si>
  <si>
    <t>Sound system for the second floor</t>
  </si>
  <si>
    <t>Sound system for the third floor</t>
  </si>
  <si>
    <t>Sound system for the forth floor</t>
  </si>
  <si>
    <t>CCTV system (Using the previous CCTV system)</t>
  </si>
  <si>
    <t>CCTV Basement</t>
  </si>
  <si>
    <t>CCTV on the first floor</t>
  </si>
  <si>
    <t>CCTV on the second floor</t>
  </si>
  <si>
    <t>CCTV on the thrid floor</t>
  </si>
  <si>
    <t>CCTV on the fourth floor</t>
  </si>
  <si>
    <t>ค่าวัสดุรวม
(บาท)</t>
  </si>
  <si>
    <t>ค่าวัสดุต่อวัน
(บาท/วัน)</t>
  </si>
  <si>
    <t>ค่าแรงงานรวม
(บาท)</t>
  </si>
  <si>
    <t>ค่าแรงงานต่อวัน
(บาท/วัน)</t>
  </si>
  <si>
    <t>ค่าแรงงานต่อคนต่อวัน
(บาท/คน/วัน)</t>
  </si>
  <si>
    <t>Resource
(คน)</t>
  </si>
  <si>
    <t>รวม</t>
  </si>
  <si>
    <t>บาท</t>
  </si>
  <si>
    <t>ระยะะวลาโครงการ</t>
  </si>
  <si>
    <t>วัน</t>
  </si>
  <si>
    <t xml:space="preserve">ค่าดำเนินการ วันละ </t>
  </si>
  <si>
    <t>รวมค่าปรับทั้งสินวันละ</t>
  </si>
  <si>
    <t>ค่าปรับที่ต้องจ่ายให้ผู้ควบคุมงานวันละ</t>
  </si>
  <si>
    <t>ค่าปรับวันละ 0.1%</t>
  </si>
  <si>
    <t>Basement Structural</t>
  </si>
  <si>
    <t>ค่าแรงต่อคนต่อวัน (บาท/คน/วัน)</t>
  </si>
  <si>
    <t>กิจกรรม</t>
  </si>
  <si>
    <t>Ac ID</t>
  </si>
  <si>
    <t>AC ID</t>
  </si>
  <si>
    <t>บาท/วัน</t>
  </si>
  <si>
    <t>%</t>
  </si>
  <si>
    <t>Daily Indirec Cost =</t>
  </si>
  <si>
    <t>Daily penalty cost =</t>
  </si>
  <si>
    <t>Contract price รวมมูลค่าโครงการ</t>
  </si>
  <si>
    <t>Indirect costค่าดำเนินการ 18.80%</t>
  </si>
  <si>
    <t>Direct cost รวมค่าวัสดุ และ ค่าแรง</t>
  </si>
  <si>
    <t>โครงการปรับปรุงสำนักหอสมุด มหาวิทยาลัยเชียงใหม่</t>
  </si>
  <si>
    <t>หมวดเตรียมการ</t>
  </si>
  <si>
    <t>งานอาคารสนามและผังบริเวณโครงการ</t>
  </si>
  <si>
    <t>งานเชื่อมต่อระบบสาธารณูปโภคโครงการ</t>
  </si>
  <si>
    <t>งานตรวจทดสอบระบบภายในอาคารก่อนดำเนินการปรับปรุง</t>
  </si>
  <si>
    <t>ชั้นที่ 4</t>
  </si>
  <si>
    <t>ชั้นที่ 3</t>
  </si>
  <si>
    <t>ชั้นที่ 2</t>
  </si>
  <si>
    <t>ชั้นที่ 1</t>
  </si>
  <si>
    <t>ชั้นใต้ดินและภายนอก</t>
  </si>
  <si>
    <t>งานสำรวจอุปกรณ์ไฟฟ้า, สุขภัณฑ์และครุภัณฑ์ (ของเดิม) ก่อนดำเนินการปรับปรุง</t>
  </si>
  <si>
    <t>งานเอกสารขออนุมัติใช้วัสดุ, Shop Drawing และครุภัณฑ์ของโครงการ</t>
  </si>
  <si>
    <t>แบบ Shop Drawing ชั้นที่ 4</t>
  </si>
  <si>
    <t>แบบ Shop Drawing ชั้นที่ 3</t>
  </si>
  <si>
    <t>แบบ Shop Drawing ชั้นที่ 2</t>
  </si>
  <si>
    <t>แบบ Shop Drawing ชั้นที่ 1</t>
  </si>
  <si>
    <t>แบบ Shop Drawing ชั้นใต้ดิน</t>
  </si>
  <si>
    <t>แบบ Shop Drawing ภายนอกอาคาร</t>
  </si>
  <si>
    <t>แบบ Shop Drawing landscape</t>
  </si>
  <si>
    <t>แบบ Shop Drawing งานปรับปรุง ครุภัณฑ์</t>
  </si>
  <si>
    <t>แบบ Shop Drawing งานจัดซื้อครุภัณฑ์</t>
  </si>
  <si>
    <t>งานตรวจทดสอบระบบ, งานอบรมผู้ใช้อาคาร และ As-Built Drawing</t>
  </si>
  <si>
    <t>ชั้นใต้ดิน</t>
  </si>
  <si>
    <t>ทั้งอาคาร</t>
  </si>
  <si>
    <t>งานบริหารงานก่อสร้างและงานอื่น ๆ</t>
  </si>
  <si>
    <t>หมวดงานปรับปรุงอาคาร ชั้น 4</t>
  </si>
  <si>
    <t>งานรื้อถอน ชั้น 4 (รื้อขนไป)</t>
  </si>
  <si>
    <t>งานสถาปัตยกรรม ชั้น 4</t>
  </si>
  <si>
    <t>งานฝ้าเพดาน</t>
  </si>
  <si>
    <t>งานพื้น</t>
  </si>
  <si>
    <t>งานผนัง</t>
  </si>
  <si>
    <t>งานประตูหน้าต่าง</t>
  </si>
  <si>
    <t>งานบันได</t>
  </si>
  <si>
    <t>งานสี</t>
  </si>
  <si>
    <t>งานสุขภัณฑ์</t>
  </si>
  <si>
    <t>ZONE T-1 ด้านหน้า อาคารเก่า</t>
  </si>
  <si>
    <t>ZONE T-2 กลาง</t>
  </si>
  <si>
    <t>ZONE T-3 ด้านหลัง อาคารใหม่</t>
  </si>
  <si>
    <t>งานระบบสุขาภิบาล ชั้น 4</t>
  </si>
  <si>
    <t>งานระบบท่อจ่ายน้ำประปา</t>
  </si>
  <si>
    <t>งานระบบท่อน้ำโสโครก ท่อน้ำทิ้งทั่วไป และท่ออากาศ</t>
  </si>
  <si>
    <t>งานระบบไฟฟ้า ชั้น 4</t>
  </si>
  <si>
    <t>งานดวงโคมไฟฟ้า</t>
  </si>
  <si>
    <t>งานสวิทช์, เต้ารับไฟฟ้า</t>
  </si>
  <si>
    <t>งานสายไฟฟ้า, ท่อร้อยสาย</t>
  </si>
  <si>
    <t>งานสายลำโพง, ท่อร้อยสาย</t>
  </si>
  <si>
    <t>งานสายระบบกล้องวงจรปิด, ท่อร้อยสาย</t>
  </si>
  <si>
    <t>งานครุภัณฑ์จัดจ้างหรือสั่งทำ ชั้น 4</t>
  </si>
  <si>
    <t>หมวดงานปรับปรุงอาคาร ชั้น 3</t>
  </si>
  <si>
    <t>งานรื้อถอน ชั้น 3 (รื้อขนไป)</t>
  </si>
  <si>
    <t>งานสถาปัตยกรรม ชั้น 3</t>
  </si>
  <si>
    <t>งานระบบสุขาภิบาล ชั้น 3</t>
  </si>
  <si>
    <t>ZONE T-1 ด้านหน้า อาคารเก่า(ค่าแรงงานรวมไม่ได้หาร)</t>
  </si>
  <si>
    <t>ZONE T-2 กลาง(ค่าแรงงานรวมไม่ได้หาร)</t>
  </si>
  <si>
    <t>ZONE T-3 ด้านหลัง อาคารใหม่(ค่าแรงงานรวมไม่ได้หาร)</t>
  </si>
  <si>
    <t>งานระบบไฟฟ้า ชั้น 3</t>
  </si>
  <si>
    <t>งานครุภัณฑ์จัดจ้างหรือสั่งทำ ชั้น 3</t>
  </si>
  <si>
    <t>หมวดงานปรับปรุงอาคาร ชั้น 2</t>
  </si>
  <si>
    <t>งานรื้อถอน ชั้น 2 (รื้อขนไป)</t>
  </si>
  <si>
    <t>งานสถาปัตยกรรม ชั้น 2</t>
  </si>
  <si>
    <t>งานระบบสุขาภิบาล ชั้น 2</t>
  </si>
  <si>
    <t>งานระบบไฟฟ้า ชั้น 2</t>
  </si>
  <si>
    <t>งานครุภัณฑ์จัดจ้างหรือสั่งทำ ชั้น 2</t>
  </si>
  <si>
    <t>หมวดงานปรับปรุงอาคาร ชั้น 1</t>
  </si>
  <si>
    <t>งานรื้อถอน ชั้น 1 (รื้อขนไป)</t>
  </si>
  <si>
    <t>งานสถาปัตยกรรม ชั้น 1</t>
  </si>
  <si>
    <t>งานตกแต่งอื่น ๆ</t>
  </si>
  <si>
    <t>งานระบบสุขาภิบาล ชั้น 1</t>
  </si>
  <si>
    <t>งานระบบไฟฟ้า ชั้น 1</t>
  </si>
  <si>
    <t>งานครุภัณฑ์จัดจ้างหรือสั่งทำ ชั้น 1</t>
  </si>
  <si>
    <t>หมวดงานปรับปรุงอาคาร ชั้นใต้ดิน</t>
  </si>
  <si>
    <t>งานรื้อถอน ชั้นใต้ดิน (รื้อขนไป)</t>
  </si>
  <si>
    <t>งานสถาปัตยกรรม ชั้นใต้ดิน</t>
  </si>
  <si>
    <t>งานพื้น(ค่าวัสดุรวมเป็น1144262)</t>
  </si>
  <si>
    <t>งานระบบสุขาภิบาล ชั้นใต้ดิน</t>
  </si>
  <si>
    <t>งานระบบระบายน้ำฝน(ค่าวัสดุรวมเป็น 52500)</t>
  </si>
  <si>
    <t>งานระบบไฟฟ้า ชั้นใต้ดิน</t>
  </si>
  <si>
    <t>งานครุภัณฑ์จัดจ้างหรือสั่งทำ ชั้นใต้ดิน</t>
  </si>
  <si>
    <t>หมวดงานระบบคอมพิวเตอร์และแจ้งเหตุเพลิงไหม้</t>
  </si>
  <si>
    <t>ระบบแจ้งเหตุเพลิงไหม้</t>
  </si>
  <si>
    <t>หมวดงานสีภายนอก งานซ่อมแซมและตกแต่งภายนอกอาคาร</t>
  </si>
  <si>
    <t>งานสีภายนอกและงานซ่อมแซมพื้นผิวภายนอกอาคาร</t>
  </si>
  <si>
    <t>น้ำยาทาปูนเก่า (สีรองพื้น)</t>
  </si>
  <si>
    <t>งานกันซึมชนิด Polyurethane สูตรน้ำมัน ชนิดยืดหยุ่นสูงเป็นพิเศษ</t>
  </si>
  <si>
    <t>งานตกแต่งภายนอกอาคาร</t>
  </si>
  <si>
    <t>หมวดงานบริเวณ</t>
  </si>
  <si>
    <t>งานระบบไฟฟ้า งานบริเวณ</t>
  </si>
  <si>
    <t>หมวดงานครุภัณฑ์จัดซื้อ</t>
  </si>
  <si>
    <t>งานเฟอร์นิเจอร์ลอยตัว</t>
  </si>
  <si>
    <t>งานเฟอร์นิเจอร์ลอยตัวชั้นใต้ดิน</t>
  </si>
  <si>
    <t>งานเฟอร์นิเจอร์ลอยตัวชั้น 1</t>
  </si>
  <si>
    <t>งานเฟอร์นิเจอร์ลอยตัวชั้น 2</t>
  </si>
  <si>
    <t>งานเฟอร์นิเจอร์ลอยตัวชั้น 3</t>
  </si>
  <si>
    <t>งานเฟอร์นิเจอร์ลอยตัวชั้น 4</t>
  </si>
  <si>
    <t>งานซ่อมแซมเฟอร์นิเจอร์</t>
  </si>
  <si>
    <t>งานซ่อมแซมเฟอร์นิเจอร์ ชั้น 1</t>
  </si>
  <si>
    <t>งานซ่อมแซมเฟอร์นิเจอร์ ชั้น 2</t>
  </si>
  <si>
    <t>งานซ่อมแซมเฟอร์นิเจอร์ ชั้น 3</t>
  </si>
  <si>
    <t>งานซ่อมแซมเฟอร์นิเจอร์ ชั้น 4</t>
  </si>
  <si>
    <t>งานผ้าม่าน</t>
  </si>
  <si>
    <t>งานผ้าม่าน ชั้น 1</t>
  </si>
  <si>
    <t>งานผ้าม่าน ชั้น 2</t>
  </si>
  <si>
    <t>งานผ้าม่าน ชั้น 3</t>
  </si>
  <si>
    <t>งานผ้าม่าน ชั้น 4</t>
  </si>
  <si>
    <t>งานป้าย</t>
  </si>
  <si>
    <t>งานป้าย ชั้นใต้ดิน</t>
  </si>
  <si>
    <t>งานป้าย ชั้น 1</t>
  </si>
  <si>
    <t>งานป้าย ชั้น 2</t>
  </si>
  <si>
    <t>งานป้าย ชั้น 3</t>
  </si>
  <si>
    <t>งานป้าย ชั้น 4</t>
  </si>
  <si>
    <t>งานอื่นๆ</t>
  </si>
  <si>
    <t>ตู้อลูมิเนียมพับขึ้นรูป พ่นสี ครอบตู้กดน้ำ</t>
  </si>
  <si>
    <t>งานระบบควบคุมไฟฟ้าแสงสว่างด้วยคอมพิวเตอร์</t>
  </si>
  <si>
    <t>งานระบบควบคุมไฟฟ้าแสงสว่างด้วยคอมพิวเตอร์ ชั้นใต้ดิน</t>
  </si>
  <si>
    <t>งานระบบควบคุมไฟฟ้าแสงสว่างด้วยคอมพิวเตอร์ ชั้น 1</t>
  </si>
  <si>
    <t>งานระบบควบคุมไฟฟ้าแสงสว่างด้วยคอมพิวเตอร์ ชั้น 2</t>
  </si>
  <si>
    <t>งานระบบควบคุมไฟฟ้าแสงสว่างด้วยคอมพิวเตอร์ ชั้น 3</t>
  </si>
  <si>
    <t>งานระบบควบคุมไฟฟ้าแสงสว่างด้วยคอมพิวเตอร์ ชั้น 4</t>
  </si>
  <si>
    <t>งานระบบเครื่องเสียงประกาศ (ใช้ลำโพงของเดิม)</t>
  </si>
  <si>
    <t>งานระบบกล้องวงจรปิด (ใช้กล้องวงจรปิดของเดิม)</t>
  </si>
  <si>
    <t>งานกล้องวงจรปิด ชั้นใต้ดิน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</si>
</sst>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Border="1"/>
    <xf numFmtId="2" fontId="0" fillId="0" borderId="5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0" xfId="0" applyNumberFormat="1"/>
    <xf numFmtId="2" fontId="0" fillId="2" borderId="13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49" fontId="0" fillId="0" borderId="13" xfId="0" applyNumberFormat="1" applyBorder="1"/>
    <xf numFmtId="49" fontId="0" fillId="0" borderId="0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15" xfId="0" applyNumberFormat="1" applyBorder="1"/>
    <xf numFmtId="49" fontId="0" fillId="0" borderId="16" xfId="0" applyNumberFormat="1" applyBorder="1"/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87" fontId="0" fillId="0" borderId="0" xfId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 wrapText="1"/>
    </xf>
    <xf numFmtId="2" fontId="0" fillId="7" borderId="10" xfId="0" applyNumberFormat="1" applyFill="1" applyBorder="1" applyAlignment="1">
      <alignment horizontal="center" vertical="center" wrapText="1"/>
    </xf>
    <xf numFmtId="2" fontId="0" fillId="7" borderId="11" xfId="0" applyNumberFormat="1" applyFill="1" applyBorder="1" applyAlignment="1">
      <alignment horizontal="center" vertical="center" wrapText="1"/>
    </xf>
    <xf numFmtId="2" fontId="0" fillId="7" borderId="12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right" vertical="center"/>
    </xf>
    <xf numFmtId="187" fontId="0" fillId="8" borderId="0" xfId="1" applyFon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left" vertical="center"/>
    </xf>
    <xf numFmtId="0" fontId="0" fillId="4" borderId="0" xfId="0" applyFill="1"/>
    <xf numFmtId="49" fontId="0" fillId="4" borderId="13" xfId="0" applyNumberFormat="1" applyFill="1" applyBorder="1"/>
    <xf numFmtId="49" fontId="0" fillId="4" borderId="0" xfId="0" applyNumberFormat="1" applyFill="1" applyBorder="1"/>
    <xf numFmtId="0" fontId="0" fillId="4" borderId="0" xfId="0" applyFill="1" applyBorder="1" applyAlignment="1">
      <alignment horizontal="center" vertical="center"/>
    </xf>
    <xf numFmtId="2" fontId="0" fillId="4" borderId="0" xfId="0" applyNumberFormat="1" applyFill="1"/>
    <xf numFmtId="2" fontId="0" fillId="9" borderId="0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9" borderId="11" xfId="0" applyNumberFormat="1" applyFill="1" applyBorder="1" applyAlignment="1">
      <alignment horizontal="center" vertical="center" wrapText="1"/>
    </xf>
    <xf numFmtId="2" fontId="0" fillId="9" borderId="10" xfId="0" applyNumberFormat="1" applyFill="1" applyBorder="1" applyAlignment="1">
      <alignment horizontal="center" vertical="center" wrapText="1"/>
    </xf>
    <xf numFmtId="2" fontId="0" fillId="9" borderId="0" xfId="0" applyNumberFormat="1" applyFill="1" applyAlignment="1">
      <alignment horizontal="center"/>
    </xf>
    <xf numFmtId="2" fontId="0" fillId="9" borderId="0" xfId="0" applyNumberFormat="1" applyFill="1"/>
    <xf numFmtId="2" fontId="0" fillId="9" borderId="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1" xfId="0" applyFill="1" applyBorder="1"/>
    <xf numFmtId="2" fontId="0" fillId="4" borderId="2" xfId="0" applyNumberFormat="1" applyFill="1" applyBorder="1"/>
    <xf numFmtId="0" fontId="0" fillId="10" borderId="2" xfId="0" applyFill="1" applyBorder="1"/>
    <xf numFmtId="2" fontId="0" fillId="10" borderId="3" xfId="0" applyNumberFormat="1" applyFill="1" applyBorder="1"/>
    <xf numFmtId="2" fontId="0" fillId="11" borderId="3" xfId="0" applyNumberFormat="1" applyFill="1" applyBorder="1" applyAlignment="1">
      <alignment horizontal="center"/>
    </xf>
    <xf numFmtId="0" fontId="0" fillId="11" borderId="2" xfId="0" applyFill="1" applyBorder="1"/>
    <xf numFmtId="2" fontId="0" fillId="11" borderId="2" xfId="0" applyNumberFormat="1" applyFill="1" applyBorder="1"/>
    <xf numFmtId="2" fontId="0" fillId="12" borderId="2" xfId="0" applyNumberFormat="1" applyFill="1" applyBorder="1" applyAlignment="1">
      <alignment horizontal="center"/>
    </xf>
    <xf numFmtId="0" fontId="0" fillId="12" borderId="2" xfId="0" applyFill="1" applyBorder="1"/>
    <xf numFmtId="2" fontId="0" fillId="12" borderId="2" xfId="0" applyNumberFormat="1" applyFill="1" applyBorder="1"/>
    <xf numFmtId="0" fontId="0" fillId="4" borderId="5" xfId="0" applyFill="1" applyBorder="1"/>
    <xf numFmtId="2" fontId="0" fillId="4" borderId="5" xfId="0" applyNumberFormat="1" applyFill="1" applyBorder="1"/>
    <xf numFmtId="0" fontId="2" fillId="5" borderId="4" xfId="0" applyFont="1" applyFill="1" applyBorder="1"/>
    <xf numFmtId="1" fontId="0" fillId="5" borderId="0" xfId="0" applyNumberFormat="1" applyFill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0" xfId="0" applyFont="1"/>
    <xf numFmtId="0" fontId="2" fillId="6" borderId="4" xfId="0" applyFont="1" applyFill="1" applyBorder="1"/>
    <xf numFmtId="1" fontId="0" fillId="6" borderId="0" xfId="0" applyNumberFormat="1" applyFill="1"/>
    <xf numFmtId="0" fontId="2" fillId="5" borderId="0" xfId="0" applyFont="1" applyFill="1"/>
    <xf numFmtId="0" fontId="2" fillId="6" borderId="0" xfId="0" applyFont="1" applyFill="1"/>
    <xf numFmtId="2" fontId="0" fillId="13" borderId="0" xfId="0" applyNumberFormat="1" applyFill="1" applyBorder="1" applyAlignment="1">
      <alignment horizontal="center" vertical="center"/>
    </xf>
    <xf numFmtId="2" fontId="0" fillId="13" borderId="13" xfId="0" applyNumberFormat="1" applyFill="1" applyBorder="1" applyAlignment="1">
      <alignment horizontal="center" vertical="center"/>
    </xf>
    <xf numFmtId="187" fontId="0" fillId="13" borderId="0" xfId="1" applyFont="1" applyFill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4" borderId="18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2" fontId="0" fillId="2" borderId="5" xfId="0" applyNumberFormat="1" applyFill="1" applyBorder="1"/>
    <xf numFmtId="0" fontId="0" fillId="0" borderId="0" xfId="0" applyAlignment="1">
      <alignment horizontal="right"/>
    </xf>
    <xf numFmtId="187" fontId="2" fillId="2" borderId="0" xfId="1" applyFont="1" applyFill="1"/>
    <xf numFmtId="2" fontId="0" fillId="0" borderId="0" xfId="0" applyNumberFormat="1" applyAlignment="1">
      <alignment horizontal="left" vertical="center"/>
    </xf>
    <xf numFmtId="0" fontId="0" fillId="0" borderId="5" xfId="0" applyFill="1" applyBorder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4"/>
  <sheetViews>
    <sheetView tabSelected="1" zoomScale="80" zoomScaleNormal="80" workbookViewId="0">
      <pane ySplit="1" topLeftCell="A209" activePane="bottomLeft" state="frozen"/>
      <selection pane="bottomLeft" activeCell="AA87" sqref="AA87"/>
    </sheetView>
  </sheetViews>
  <sheetFormatPr defaultRowHeight="14.25" x14ac:dyDescent="0.2"/>
  <cols>
    <col min="1" max="1" width="3.875" bestFit="1" customWidth="1"/>
    <col min="2" max="2" width="61.25" customWidth="1"/>
    <col min="3" max="3" width="37.375" customWidth="1"/>
    <col min="4" max="4" width="7.625" style="1" customWidth="1"/>
    <col min="5" max="5" width="8.375" style="1" customWidth="1"/>
    <col min="6" max="6" width="16.625" style="1" customWidth="1"/>
    <col min="7" max="7" width="18.75" style="2" customWidth="1"/>
    <col min="8" max="8" width="13.25" style="2" customWidth="1"/>
    <col min="9" max="9" width="22.375" style="2" customWidth="1"/>
    <col min="10" max="10" width="14.375" style="2" customWidth="1"/>
    <col min="11" max="11" width="21" style="2" customWidth="1"/>
    <col min="12" max="12" width="14.375" hidden="1" customWidth="1"/>
    <col min="13" max="13" width="16.375" style="55" hidden="1" customWidth="1"/>
    <col min="14" max="14" width="11.625" style="11" hidden="1" customWidth="1"/>
    <col min="15" max="15" width="14.625" style="11" hidden="1" customWidth="1"/>
    <col min="16" max="16" width="13" hidden="1" customWidth="1"/>
    <col min="17" max="17" width="0" hidden="1" customWidth="1"/>
    <col min="18" max="18" width="10.375" hidden="1" customWidth="1"/>
    <col min="19" max="19" width="13.125" hidden="1" customWidth="1"/>
    <col min="20" max="24" width="0" hidden="1" customWidth="1"/>
  </cols>
  <sheetData>
    <row r="1" spans="1:26" ht="42.75" x14ac:dyDescent="0.2">
      <c r="A1" s="24" t="s">
        <v>0</v>
      </c>
      <c r="B1" s="25" t="s">
        <v>364</v>
      </c>
      <c r="C1" s="61" t="s">
        <v>528</v>
      </c>
      <c r="D1" s="26" t="s">
        <v>251</v>
      </c>
      <c r="E1" s="42" t="s">
        <v>517</v>
      </c>
      <c r="F1" s="26" t="s">
        <v>252</v>
      </c>
      <c r="G1" s="38" t="s">
        <v>512</v>
      </c>
      <c r="H1" s="38" t="s">
        <v>513</v>
      </c>
      <c r="I1" s="39" t="s">
        <v>514</v>
      </c>
      <c r="J1" s="40" t="s">
        <v>515</v>
      </c>
      <c r="K1" s="41" t="s">
        <v>516</v>
      </c>
      <c r="M1" s="54" t="s">
        <v>527</v>
      </c>
      <c r="N1" s="56" t="s">
        <v>515</v>
      </c>
      <c r="O1" s="57" t="s">
        <v>514</v>
      </c>
    </row>
    <row r="2" spans="1:26" x14ac:dyDescent="0.2">
      <c r="A2" s="27" t="s">
        <v>1</v>
      </c>
      <c r="B2" s="28" t="s">
        <v>365</v>
      </c>
      <c r="C2" s="5" t="s">
        <v>538</v>
      </c>
      <c r="D2" s="29"/>
      <c r="E2" s="29"/>
      <c r="F2" s="29"/>
      <c r="G2" s="13"/>
      <c r="H2" s="13">
        <v>0</v>
      </c>
      <c r="I2" s="12"/>
      <c r="J2" s="13">
        <v>0</v>
      </c>
      <c r="K2" s="14"/>
      <c r="L2" s="11"/>
      <c r="M2" s="58"/>
      <c r="N2" s="59"/>
      <c r="O2" s="59"/>
      <c r="Z2" s="11"/>
    </row>
    <row r="3" spans="1:26" x14ac:dyDescent="0.2">
      <c r="A3" s="27" t="s">
        <v>2</v>
      </c>
      <c r="B3" s="28" t="s">
        <v>366</v>
      </c>
      <c r="C3" s="102" t="s">
        <v>539</v>
      </c>
      <c r="D3" s="29"/>
      <c r="E3" s="29"/>
      <c r="F3" s="29"/>
      <c r="G3" s="13"/>
      <c r="H3" s="13">
        <v>0</v>
      </c>
      <c r="I3" s="12"/>
      <c r="J3" s="13">
        <v>0</v>
      </c>
      <c r="K3" s="14"/>
      <c r="L3" s="11"/>
      <c r="M3" s="58"/>
      <c r="N3" s="59"/>
      <c r="O3" s="59"/>
      <c r="Z3" s="11"/>
    </row>
    <row r="4" spans="1:26" x14ac:dyDescent="0.2">
      <c r="A4" s="27" t="s">
        <v>3</v>
      </c>
      <c r="B4" s="28" t="s">
        <v>367</v>
      </c>
      <c r="C4" s="102" t="s">
        <v>540</v>
      </c>
      <c r="D4" s="30">
        <v>14</v>
      </c>
      <c r="E4" s="30">
        <v>4</v>
      </c>
      <c r="F4" s="30" t="s">
        <v>253</v>
      </c>
      <c r="G4" s="16"/>
      <c r="H4" s="16">
        <v>0</v>
      </c>
      <c r="I4" s="15"/>
      <c r="J4" s="16">
        <v>0</v>
      </c>
      <c r="K4" s="17"/>
      <c r="L4" s="11"/>
      <c r="M4" s="58">
        <v>0</v>
      </c>
      <c r="N4" s="59">
        <f>M4*E4</f>
        <v>0</v>
      </c>
      <c r="O4" s="59">
        <f>N4*D4</f>
        <v>0</v>
      </c>
      <c r="Z4" s="11"/>
    </row>
    <row r="5" spans="1:26" x14ac:dyDescent="0.2">
      <c r="A5" s="27" t="s">
        <v>4</v>
      </c>
      <c r="B5" s="28" t="s">
        <v>368</v>
      </c>
      <c r="C5" s="102" t="s">
        <v>541</v>
      </c>
      <c r="D5" s="30">
        <v>16</v>
      </c>
      <c r="E5" s="30">
        <v>4</v>
      </c>
      <c r="F5" s="30" t="s">
        <v>253</v>
      </c>
      <c r="G5" s="16"/>
      <c r="H5" s="16">
        <v>0</v>
      </c>
      <c r="I5" s="15"/>
      <c r="J5" s="16">
        <v>0</v>
      </c>
      <c r="K5" s="17"/>
      <c r="L5" s="11"/>
      <c r="M5" s="58">
        <v>0</v>
      </c>
      <c r="N5" s="59">
        <f t="shared" ref="N5:N68" si="0">M5*E5</f>
        <v>0</v>
      </c>
      <c r="O5" s="59">
        <f t="shared" ref="O5:O68" si="1">N5*D5</f>
        <v>0</v>
      </c>
      <c r="Z5" s="11"/>
    </row>
    <row r="6" spans="1:26" x14ac:dyDescent="0.2">
      <c r="A6" s="27" t="s">
        <v>5</v>
      </c>
      <c r="B6" s="28" t="s">
        <v>369</v>
      </c>
      <c r="C6" s="102" t="s">
        <v>542</v>
      </c>
      <c r="D6" s="29"/>
      <c r="E6" s="29"/>
      <c r="F6" s="29"/>
      <c r="G6" s="13"/>
      <c r="H6" s="13">
        <v>0</v>
      </c>
      <c r="I6" s="12"/>
      <c r="J6" s="13">
        <v>0</v>
      </c>
      <c r="K6" s="14"/>
      <c r="L6" s="11"/>
      <c r="M6" s="58">
        <v>0</v>
      </c>
      <c r="N6" s="59">
        <f t="shared" si="0"/>
        <v>0</v>
      </c>
      <c r="O6" s="59">
        <f t="shared" si="1"/>
        <v>0</v>
      </c>
      <c r="Z6" s="11"/>
    </row>
    <row r="7" spans="1:26" x14ac:dyDescent="0.2">
      <c r="A7" s="27" t="s">
        <v>6</v>
      </c>
      <c r="B7" s="28" t="s">
        <v>370</v>
      </c>
      <c r="C7" s="102" t="s">
        <v>543</v>
      </c>
      <c r="D7" s="30">
        <v>15</v>
      </c>
      <c r="E7" s="30">
        <v>4</v>
      </c>
      <c r="F7" s="30" t="s">
        <v>253</v>
      </c>
      <c r="G7" s="16"/>
      <c r="H7" s="16">
        <v>0</v>
      </c>
      <c r="I7" s="15"/>
      <c r="J7" s="16">
        <v>0</v>
      </c>
      <c r="K7" s="17"/>
      <c r="L7" s="11"/>
      <c r="M7" s="58">
        <v>0</v>
      </c>
      <c r="N7" s="59">
        <f t="shared" si="0"/>
        <v>0</v>
      </c>
      <c r="O7" s="59">
        <f t="shared" si="1"/>
        <v>0</v>
      </c>
      <c r="Z7" s="11"/>
    </row>
    <row r="8" spans="1:26" x14ac:dyDescent="0.2">
      <c r="A8" s="27" t="s">
        <v>7</v>
      </c>
      <c r="B8" s="28" t="s">
        <v>371</v>
      </c>
      <c r="C8" s="102" t="s">
        <v>544</v>
      </c>
      <c r="D8" s="30">
        <v>15</v>
      </c>
      <c r="E8" s="30">
        <v>4</v>
      </c>
      <c r="F8" s="30" t="s">
        <v>253</v>
      </c>
      <c r="G8" s="16"/>
      <c r="H8" s="16">
        <v>0</v>
      </c>
      <c r="I8" s="15"/>
      <c r="J8" s="16">
        <v>0</v>
      </c>
      <c r="K8" s="17"/>
      <c r="L8" s="11"/>
      <c r="M8" s="58">
        <v>0</v>
      </c>
      <c r="N8" s="59">
        <f t="shared" si="0"/>
        <v>0</v>
      </c>
      <c r="O8" s="59">
        <f t="shared" si="1"/>
        <v>0</v>
      </c>
      <c r="Z8" s="11"/>
    </row>
    <row r="9" spans="1:26" x14ac:dyDescent="0.2">
      <c r="A9" s="27" t="s">
        <v>8</v>
      </c>
      <c r="B9" s="28" t="s">
        <v>372</v>
      </c>
      <c r="C9" s="102" t="s">
        <v>545</v>
      </c>
      <c r="D9" s="30">
        <v>15</v>
      </c>
      <c r="E9" s="30">
        <v>4</v>
      </c>
      <c r="F9" s="30" t="s">
        <v>253</v>
      </c>
      <c r="G9" s="16"/>
      <c r="H9" s="16">
        <v>0</v>
      </c>
      <c r="I9" s="15"/>
      <c r="J9" s="16">
        <v>0</v>
      </c>
      <c r="K9" s="17"/>
      <c r="L9" s="11"/>
      <c r="M9" s="58">
        <v>0</v>
      </c>
      <c r="N9" s="59">
        <f t="shared" si="0"/>
        <v>0</v>
      </c>
      <c r="O9" s="59">
        <f t="shared" si="1"/>
        <v>0</v>
      </c>
      <c r="Z9" s="11"/>
    </row>
    <row r="10" spans="1:26" x14ac:dyDescent="0.2">
      <c r="A10" s="27" t="s">
        <v>9</v>
      </c>
      <c r="B10" s="28" t="s">
        <v>373</v>
      </c>
      <c r="C10" s="102" t="s">
        <v>546</v>
      </c>
      <c r="D10" s="30">
        <v>15</v>
      </c>
      <c r="E10" s="30">
        <v>4</v>
      </c>
      <c r="F10" s="30" t="s">
        <v>253</v>
      </c>
      <c r="G10" s="16"/>
      <c r="H10" s="16">
        <v>0</v>
      </c>
      <c r="I10" s="15"/>
      <c r="J10" s="16">
        <v>0</v>
      </c>
      <c r="K10" s="17"/>
      <c r="L10" s="11"/>
      <c r="M10" s="58">
        <v>0</v>
      </c>
      <c r="N10" s="59">
        <f t="shared" si="0"/>
        <v>0</v>
      </c>
      <c r="O10" s="59">
        <f t="shared" si="1"/>
        <v>0</v>
      </c>
      <c r="Z10" s="11"/>
    </row>
    <row r="11" spans="1:26" x14ac:dyDescent="0.2">
      <c r="A11" s="27" t="s">
        <v>10</v>
      </c>
      <c r="B11" s="28" t="s">
        <v>374</v>
      </c>
      <c r="C11" s="102" t="s">
        <v>547</v>
      </c>
      <c r="D11" s="30">
        <v>15</v>
      </c>
      <c r="E11" s="30">
        <v>4</v>
      </c>
      <c r="F11" s="30" t="s">
        <v>253</v>
      </c>
      <c r="G11" s="16"/>
      <c r="H11" s="16">
        <v>0</v>
      </c>
      <c r="I11" s="15"/>
      <c r="J11" s="16">
        <v>0</v>
      </c>
      <c r="K11" s="17"/>
      <c r="L11" s="11"/>
      <c r="M11" s="58">
        <v>0</v>
      </c>
      <c r="N11" s="59">
        <f t="shared" si="0"/>
        <v>0</v>
      </c>
      <c r="O11" s="59">
        <f t="shared" si="1"/>
        <v>0</v>
      </c>
      <c r="Z11" s="11"/>
    </row>
    <row r="12" spans="1:26" x14ac:dyDescent="0.2">
      <c r="A12" s="27" t="s">
        <v>11</v>
      </c>
      <c r="B12" s="28" t="s">
        <v>375</v>
      </c>
      <c r="C12" s="102" t="s">
        <v>548</v>
      </c>
      <c r="D12" s="29"/>
      <c r="E12" s="29"/>
      <c r="F12" s="29"/>
      <c r="G12" s="13"/>
      <c r="H12" s="13">
        <v>0</v>
      </c>
      <c r="I12" s="12"/>
      <c r="J12" s="13">
        <v>0</v>
      </c>
      <c r="K12" s="14"/>
      <c r="L12" s="11"/>
      <c r="M12" s="58">
        <v>0</v>
      </c>
      <c r="N12" s="59">
        <f t="shared" si="0"/>
        <v>0</v>
      </c>
      <c r="O12" s="59">
        <f t="shared" si="1"/>
        <v>0</v>
      </c>
      <c r="Z12" s="11"/>
    </row>
    <row r="13" spans="1:26" x14ac:dyDescent="0.2">
      <c r="A13" s="27" t="s">
        <v>12</v>
      </c>
      <c r="B13" s="28" t="s">
        <v>370</v>
      </c>
      <c r="C13" s="102" t="s">
        <v>543</v>
      </c>
      <c r="D13" s="30">
        <v>15</v>
      </c>
      <c r="E13" s="30">
        <v>4</v>
      </c>
      <c r="F13" s="30" t="s">
        <v>253</v>
      </c>
      <c r="G13" s="16"/>
      <c r="H13" s="16">
        <v>0</v>
      </c>
      <c r="I13" s="15"/>
      <c r="J13" s="16">
        <v>0</v>
      </c>
      <c r="K13" s="17"/>
      <c r="L13" s="11"/>
      <c r="M13" s="58">
        <v>0</v>
      </c>
      <c r="N13" s="59">
        <f t="shared" si="0"/>
        <v>0</v>
      </c>
      <c r="O13" s="59">
        <f t="shared" si="1"/>
        <v>0</v>
      </c>
      <c r="Z13" s="11"/>
    </row>
    <row r="14" spans="1:26" x14ac:dyDescent="0.2">
      <c r="A14" s="27" t="s">
        <v>13</v>
      </c>
      <c r="B14" s="28" t="s">
        <v>371</v>
      </c>
      <c r="C14" s="102" t="s">
        <v>544</v>
      </c>
      <c r="D14" s="30">
        <v>15</v>
      </c>
      <c r="E14" s="30">
        <v>4</v>
      </c>
      <c r="F14" s="30" t="s">
        <v>253</v>
      </c>
      <c r="G14" s="16"/>
      <c r="H14" s="16">
        <v>0</v>
      </c>
      <c r="I14" s="15"/>
      <c r="J14" s="16">
        <v>0</v>
      </c>
      <c r="K14" s="17"/>
      <c r="L14" s="11"/>
      <c r="M14" s="58">
        <v>0</v>
      </c>
      <c r="N14" s="59">
        <f t="shared" si="0"/>
        <v>0</v>
      </c>
      <c r="O14" s="59">
        <f t="shared" si="1"/>
        <v>0</v>
      </c>
      <c r="Z14" s="11"/>
    </row>
    <row r="15" spans="1:26" x14ac:dyDescent="0.2">
      <c r="A15" s="27" t="s">
        <v>14</v>
      </c>
      <c r="B15" s="28" t="s">
        <v>372</v>
      </c>
      <c r="C15" s="102" t="s">
        <v>545</v>
      </c>
      <c r="D15" s="30">
        <v>15</v>
      </c>
      <c r="E15" s="30">
        <v>4</v>
      </c>
      <c r="F15" s="30" t="s">
        <v>253</v>
      </c>
      <c r="G15" s="16"/>
      <c r="H15" s="16">
        <v>0</v>
      </c>
      <c r="I15" s="15"/>
      <c r="J15" s="16">
        <v>0</v>
      </c>
      <c r="K15" s="17"/>
      <c r="L15" s="11"/>
      <c r="M15" s="58">
        <v>0</v>
      </c>
      <c r="N15" s="59">
        <f t="shared" si="0"/>
        <v>0</v>
      </c>
      <c r="O15" s="59">
        <f t="shared" si="1"/>
        <v>0</v>
      </c>
      <c r="Z15" s="11"/>
    </row>
    <row r="16" spans="1:26" x14ac:dyDescent="0.2">
      <c r="A16" s="27" t="s">
        <v>15</v>
      </c>
      <c r="B16" s="28" t="s">
        <v>373</v>
      </c>
      <c r="C16" s="102" t="s">
        <v>546</v>
      </c>
      <c r="D16" s="30">
        <v>15</v>
      </c>
      <c r="E16" s="30">
        <v>4</v>
      </c>
      <c r="F16" s="30" t="s">
        <v>253</v>
      </c>
      <c r="G16" s="16"/>
      <c r="H16" s="16">
        <v>0</v>
      </c>
      <c r="I16" s="15"/>
      <c r="J16" s="16">
        <v>0</v>
      </c>
      <c r="K16" s="17"/>
      <c r="L16" s="11"/>
      <c r="M16" s="58">
        <v>0</v>
      </c>
      <c r="N16" s="59">
        <f t="shared" si="0"/>
        <v>0</v>
      </c>
      <c r="O16" s="59">
        <f t="shared" si="1"/>
        <v>0</v>
      </c>
      <c r="Z16" s="11"/>
    </row>
    <row r="17" spans="1:26" x14ac:dyDescent="0.2">
      <c r="A17" s="27" t="s">
        <v>16</v>
      </c>
      <c r="B17" s="28" t="s">
        <v>374</v>
      </c>
      <c r="C17" s="102" t="s">
        <v>547</v>
      </c>
      <c r="D17" s="30">
        <v>15</v>
      </c>
      <c r="E17" s="30">
        <v>4</v>
      </c>
      <c r="F17" s="30" t="s">
        <v>253</v>
      </c>
      <c r="G17" s="16"/>
      <c r="H17" s="16">
        <v>0</v>
      </c>
      <c r="I17" s="15"/>
      <c r="J17" s="16">
        <v>0</v>
      </c>
      <c r="K17" s="17"/>
      <c r="L17" s="11"/>
      <c r="M17" s="58">
        <v>0</v>
      </c>
      <c r="N17" s="59">
        <f t="shared" si="0"/>
        <v>0</v>
      </c>
      <c r="O17" s="59">
        <f t="shared" si="1"/>
        <v>0</v>
      </c>
      <c r="Z17" s="11"/>
    </row>
    <row r="18" spans="1:26" x14ac:dyDescent="0.2">
      <c r="A18" s="27" t="s">
        <v>17</v>
      </c>
      <c r="B18" s="28" t="s">
        <v>376</v>
      </c>
      <c r="C18" s="102" t="s">
        <v>549</v>
      </c>
      <c r="D18" s="29"/>
      <c r="E18" s="29"/>
      <c r="F18" s="29"/>
      <c r="G18" s="13"/>
      <c r="H18" s="13">
        <v>0</v>
      </c>
      <c r="I18" s="12"/>
      <c r="J18" s="13">
        <v>0</v>
      </c>
      <c r="K18" s="14"/>
      <c r="L18" s="11"/>
      <c r="M18" s="58">
        <v>0</v>
      </c>
      <c r="N18" s="59">
        <f t="shared" si="0"/>
        <v>0</v>
      </c>
      <c r="O18" s="59">
        <f t="shared" si="1"/>
        <v>0</v>
      </c>
      <c r="Z18" s="11"/>
    </row>
    <row r="19" spans="1:26" x14ac:dyDescent="0.2">
      <c r="A19" s="27" t="s">
        <v>18</v>
      </c>
      <c r="B19" s="28" t="s">
        <v>377</v>
      </c>
      <c r="C19" s="102" t="s">
        <v>550</v>
      </c>
      <c r="D19" s="30">
        <v>20</v>
      </c>
      <c r="E19" s="30">
        <v>4</v>
      </c>
      <c r="F19" s="30" t="s">
        <v>253</v>
      </c>
      <c r="G19" s="16"/>
      <c r="H19" s="16">
        <v>0</v>
      </c>
      <c r="I19" s="15"/>
      <c r="J19" s="16">
        <v>0</v>
      </c>
      <c r="K19" s="17"/>
      <c r="L19" s="11"/>
      <c r="M19" s="58">
        <v>0</v>
      </c>
      <c r="N19" s="59">
        <f t="shared" si="0"/>
        <v>0</v>
      </c>
      <c r="O19" s="59">
        <f t="shared" si="1"/>
        <v>0</v>
      </c>
      <c r="Z19" s="11"/>
    </row>
    <row r="20" spans="1:26" x14ac:dyDescent="0.2">
      <c r="A20" s="27" t="s">
        <v>19</v>
      </c>
      <c r="B20" s="28" t="s">
        <v>378</v>
      </c>
      <c r="C20" s="102" t="s">
        <v>551</v>
      </c>
      <c r="D20" s="30">
        <v>20</v>
      </c>
      <c r="E20" s="30">
        <v>4</v>
      </c>
      <c r="F20" s="30" t="s">
        <v>253</v>
      </c>
      <c r="G20" s="16"/>
      <c r="H20" s="16">
        <v>0</v>
      </c>
      <c r="I20" s="15"/>
      <c r="J20" s="16">
        <v>0</v>
      </c>
      <c r="K20" s="17"/>
      <c r="L20" s="11"/>
      <c r="M20" s="58">
        <v>0</v>
      </c>
      <c r="N20" s="59">
        <f t="shared" si="0"/>
        <v>0</v>
      </c>
      <c r="O20" s="59">
        <f t="shared" si="1"/>
        <v>0</v>
      </c>
      <c r="Z20" s="11"/>
    </row>
    <row r="21" spans="1:26" x14ac:dyDescent="0.2">
      <c r="A21" s="27" t="s">
        <v>20</v>
      </c>
      <c r="B21" s="28" t="s">
        <v>379</v>
      </c>
      <c r="C21" s="102" t="s">
        <v>552</v>
      </c>
      <c r="D21" s="30">
        <v>20</v>
      </c>
      <c r="E21" s="30">
        <v>4</v>
      </c>
      <c r="F21" s="30" t="s">
        <v>253</v>
      </c>
      <c r="G21" s="16"/>
      <c r="H21" s="16">
        <v>0</v>
      </c>
      <c r="I21" s="15"/>
      <c r="J21" s="16">
        <v>0</v>
      </c>
      <c r="K21" s="17"/>
      <c r="L21" s="11"/>
      <c r="M21" s="58">
        <v>0</v>
      </c>
      <c r="N21" s="59">
        <f t="shared" si="0"/>
        <v>0</v>
      </c>
      <c r="O21" s="59">
        <f t="shared" si="1"/>
        <v>0</v>
      </c>
      <c r="Z21" s="11"/>
    </row>
    <row r="22" spans="1:26" x14ac:dyDescent="0.2">
      <c r="A22" s="27" t="s">
        <v>21</v>
      </c>
      <c r="B22" s="28" t="s">
        <v>380</v>
      </c>
      <c r="C22" s="102" t="s">
        <v>553</v>
      </c>
      <c r="D22" s="30">
        <v>20</v>
      </c>
      <c r="E22" s="30">
        <v>4</v>
      </c>
      <c r="F22" s="30" t="s">
        <v>253</v>
      </c>
      <c r="G22" s="16"/>
      <c r="H22" s="16">
        <v>0</v>
      </c>
      <c r="I22" s="15"/>
      <c r="J22" s="16">
        <v>0</v>
      </c>
      <c r="K22" s="17"/>
      <c r="L22" s="11"/>
      <c r="M22" s="58">
        <v>0</v>
      </c>
      <c r="N22" s="59">
        <f t="shared" si="0"/>
        <v>0</v>
      </c>
      <c r="O22" s="59">
        <f t="shared" si="1"/>
        <v>0</v>
      </c>
      <c r="Z22" s="11"/>
    </row>
    <row r="23" spans="1:26" x14ac:dyDescent="0.2">
      <c r="A23" s="27" t="s">
        <v>22</v>
      </c>
      <c r="B23" s="28" t="s">
        <v>381</v>
      </c>
      <c r="C23" s="102" t="s">
        <v>554</v>
      </c>
      <c r="D23" s="30">
        <v>20</v>
      </c>
      <c r="E23" s="30">
        <v>4</v>
      </c>
      <c r="F23" s="30" t="s">
        <v>253</v>
      </c>
      <c r="G23" s="16"/>
      <c r="H23" s="16">
        <v>0</v>
      </c>
      <c r="I23" s="15"/>
      <c r="J23" s="16">
        <v>0</v>
      </c>
      <c r="K23" s="17"/>
      <c r="L23" s="11"/>
      <c r="M23" s="58">
        <v>0</v>
      </c>
      <c r="N23" s="59">
        <f t="shared" si="0"/>
        <v>0</v>
      </c>
      <c r="O23" s="59">
        <f t="shared" si="1"/>
        <v>0</v>
      </c>
      <c r="Z23" s="11"/>
    </row>
    <row r="24" spans="1:26" x14ac:dyDescent="0.2">
      <c r="A24" s="27" t="s">
        <v>23</v>
      </c>
      <c r="B24" s="28" t="s">
        <v>382</v>
      </c>
      <c r="C24" s="102" t="s">
        <v>555</v>
      </c>
      <c r="D24" s="30">
        <v>20</v>
      </c>
      <c r="E24" s="30">
        <v>4</v>
      </c>
      <c r="F24" s="30" t="s">
        <v>253</v>
      </c>
      <c r="G24" s="16"/>
      <c r="H24" s="16">
        <v>0</v>
      </c>
      <c r="I24" s="15"/>
      <c r="J24" s="16">
        <v>0</v>
      </c>
      <c r="K24" s="17"/>
      <c r="L24" s="11"/>
      <c r="M24" s="58">
        <v>0</v>
      </c>
      <c r="N24" s="59">
        <f t="shared" si="0"/>
        <v>0</v>
      </c>
      <c r="O24" s="59">
        <f t="shared" si="1"/>
        <v>0</v>
      </c>
      <c r="Z24" s="11"/>
    </row>
    <row r="25" spans="1:26" x14ac:dyDescent="0.2">
      <c r="A25" s="27" t="s">
        <v>24</v>
      </c>
      <c r="B25" s="28" t="s">
        <v>383</v>
      </c>
      <c r="C25" s="102" t="s">
        <v>556</v>
      </c>
      <c r="D25" s="30">
        <v>20</v>
      </c>
      <c r="E25" s="30">
        <v>4</v>
      </c>
      <c r="F25" s="30" t="s">
        <v>253</v>
      </c>
      <c r="G25" s="16"/>
      <c r="H25" s="16">
        <v>0</v>
      </c>
      <c r="I25" s="15"/>
      <c r="J25" s="16">
        <v>0</v>
      </c>
      <c r="K25" s="17"/>
      <c r="L25" s="11"/>
      <c r="M25" s="58">
        <v>0</v>
      </c>
      <c r="N25" s="59">
        <f t="shared" si="0"/>
        <v>0</v>
      </c>
      <c r="O25" s="59">
        <f t="shared" si="1"/>
        <v>0</v>
      </c>
      <c r="Z25" s="11"/>
    </row>
    <row r="26" spans="1:26" x14ac:dyDescent="0.2">
      <c r="A26" s="27" t="s">
        <v>25</v>
      </c>
      <c r="B26" s="28" t="s">
        <v>384</v>
      </c>
      <c r="C26" s="102" t="s">
        <v>557</v>
      </c>
      <c r="D26" s="30">
        <v>92</v>
      </c>
      <c r="E26" s="30">
        <v>4</v>
      </c>
      <c r="F26" s="30" t="s">
        <v>253</v>
      </c>
      <c r="G26" s="16"/>
      <c r="H26" s="16">
        <v>0</v>
      </c>
      <c r="I26" s="15"/>
      <c r="J26" s="16">
        <v>0</v>
      </c>
      <c r="K26" s="17"/>
      <c r="L26" s="11"/>
      <c r="M26" s="58">
        <v>0</v>
      </c>
      <c r="N26" s="59">
        <f t="shared" si="0"/>
        <v>0</v>
      </c>
      <c r="O26" s="59">
        <f t="shared" si="1"/>
        <v>0</v>
      </c>
      <c r="Z26" s="11"/>
    </row>
    <row r="27" spans="1:26" x14ac:dyDescent="0.2">
      <c r="A27" s="27" t="s">
        <v>26</v>
      </c>
      <c r="B27" s="28" t="s">
        <v>385</v>
      </c>
      <c r="C27" s="102" t="s">
        <v>558</v>
      </c>
      <c r="D27" s="30">
        <v>92</v>
      </c>
      <c r="E27" s="30">
        <v>4</v>
      </c>
      <c r="F27" s="30" t="s">
        <v>253</v>
      </c>
      <c r="G27" s="16"/>
      <c r="H27" s="16">
        <v>0</v>
      </c>
      <c r="I27" s="15"/>
      <c r="J27" s="16">
        <v>0</v>
      </c>
      <c r="K27" s="17"/>
      <c r="L27" s="11"/>
      <c r="M27" s="58">
        <v>0</v>
      </c>
      <c r="N27" s="59">
        <f t="shared" si="0"/>
        <v>0</v>
      </c>
      <c r="O27" s="59">
        <f t="shared" si="1"/>
        <v>0</v>
      </c>
      <c r="Z27" s="11"/>
    </row>
    <row r="28" spans="1:26" x14ac:dyDescent="0.2">
      <c r="A28" s="27" t="s">
        <v>27</v>
      </c>
      <c r="B28" s="28" t="s">
        <v>386</v>
      </c>
      <c r="C28" s="102" t="s">
        <v>559</v>
      </c>
      <c r="D28" s="29"/>
      <c r="E28" s="29"/>
      <c r="F28" s="29"/>
      <c r="G28" s="13"/>
      <c r="H28" s="13">
        <v>0</v>
      </c>
      <c r="I28" s="12"/>
      <c r="J28" s="13">
        <v>0</v>
      </c>
      <c r="K28" s="14"/>
      <c r="L28" s="11"/>
      <c r="M28" s="58">
        <v>0</v>
      </c>
      <c r="N28" s="59">
        <f t="shared" si="0"/>
        <v>0</v>
      </c>
      <c r="O28" s="59">
        <f t="shared" si="1"/>
        <v>0</v>
      </c>
      <c r="Z28" s="11"/>
    </row>
    <row r="29" spans="1:26" x14ac:dyDescent="0.2">
      <c r="A29" s="27" t="s">
        <v>28</v>
      </c>
      <c r="B29" s="28" t="s">
        <v>370</v>
      </c>
      <c r="C29" s="102" t="s">
        <v>543</v>
      </c>
      <c r="D29" s="30">
        <v>30</v>
      </c>
      <c r="E29" s="30">
        <v>4</v>
      </c>
      <c r="F29" s="30" t="s">
        <v>253</v>
      </c>
      <c r="G29" s="16"/>
      <c r="H29" s="16">
        <v>0</v>
      </c>
      <c r="I29" s="15"/>
      <c r="J29" s="16">
        <v>0</v>
      </c>
      <c r="K29" s="17"/>
      <c r="L29" s="11"/>
      <c r="M29" s="58">
        <v>0</v>
      </c>
      <c r="N29" s="59">
        <f t="shared" si="0"/>
        <v>0</v>
      </c>
      <c r="O29" s="59">
        <f t="shared" si="1"/>
        <v>0</v>
      </c>
      <c r="Z29" s="11"/>
    </row>
    <row r="30" spans="1:26" x14ac:dyDescent="0.2">
      <c r="A30" s="27" t="s">
        <v>29</v>
      </c>
      <c r="B30" s="28" t="s">
        <v>371</v>
      </c>
      <c r="C30" s="102" t="s">
        <v>544</v>
      </c>
      <c r="D30" s="30">
        <v>30</v>
      </c>
      <c r="E30" s="30">
        <v>4</v>
      </c>
      <c r="F30" s="30" t="s">
        <v>253</v>
      </c>
      <c r="G30" s="16"/>
      <c r="H30" s="16">
        <v>0</v>
      </c>
      <c r="I30" s="15"/>
      <c r="J30" s="16">
        <v>0</v>
      </c>
      <c r="K30" s="17"/>
      <c r="L30" s="11"/>
      <c r="M30" s="58">
        <v>0</v>
      </c>
      <c r="N30" s="59">
        <f t="shared" si="0"/>
        <v>0</v>
      </c>
      <c r="O30" s="59">
        <f t="shared" si="1"/>
        <v>0</v>
      </c>
      <c r="Z30" s="11"/>
    </row>
    <row r="31" spans="1:26" x14ac:dyDescent="0.2">
      <c r="A31" s="27" t="s">
        <v>30</v>
      </c>
      <c r="B31" s="28" t="s">
        <v>372</v>
      </c>
      <c r="C31" s="102" t="s">
        <v>545</v>
      </c>
      <c r="D31" s="30">
        <v>30</v>
      </c>
      <c r="E31" s="30">
        <v>4</v>
      </c>
      <c r="F31" s="30" t="s">
        <v>253</v>
      </c>
      <c r="G31" s="16"/>
      <c r="H31" s="16">
        <v>0</v>
      </c>
      <c r="I31" s="15"/>
      <c r="J31" s="16">
        <v>0</v>
      </c>
      <c r="K31" s="17"/>
      <c r="L31" s="11"/>
      <c r="M31" s="58">
        <v>0</v>
      </c>
      <c r="N31" s="59">
        <f t="shared" si="0"/>
        <v>0</v>
      </c>
      <c r="O31" s="59">
        <f t="shared" si="1"/>
        <v>0</v>
      </c>
      <c r="Z31" s="11"/>
    </row>
    <row r="32" spans="1:26" x14ac:dyDescent="0.2">
      <c r="A32" s="27" t="s">
        <v>31</v>
      </c>
      <c r="B32" s="28" t="s">
        <v>373</v>
      </c>
      <c r="C32" s="102" t="s">
        <v>546</v>
      </c>
      <c r="D32" s="30">
        <v>30</v>
      </c>
      <c r="E32" s="30">
        <v>4</v>
      </c>
      <c r="F32" s="30" t="s">
        <v>253</v>
      </c>
      <c r="G32" s="16"/>
      <c r="H32" s="16">
        <v>0</v>
      </c>
      <c r="I32" s="15"/>
      <c r="J32" s="16">
        <v>0</v>
      </c>
      <c r="K32" s="17"/>
      <c r="L32" s="11"/>
      <c r="M32" s="58">
        <v>0</v>
      </c>
      <c r="N32" s="59">
        <f t="shared" si="0"/>
        <v>0</v>
      </c>
      <c r="O32" s="59">
        <f t="shared" si="1"/>
        <v>0</v>
      </c>
      <c r="Z32" s="11"/>
    </row>
    <row r="33" spans="1:26" x14ac:dyDescent="0.2">
      <c r="A33" s="27" t="s">
        <v>32</v>
      </c>
      <c r="B33" s="28" t="s">
        <v>387</v>
      </c>
      <c r="C33" s="102" t="s">
        <v>560</v>
      </c>
      <c r="D33" s="30">
        <v>30</v>
      </c>
      <c r="E33" s="30">
        <v>4</v>
      </c>
      <c r="F33" s="30" t="s">
        <v>253</v>
      </c>
      <c r="G33" s="16"/>
      <c r="H33" s="16">
        <v>0</v>
      </c>
      <c r="I33" s="15"/>
      <c r="J33" s="16">
        <v>0</v>
      </c>
      <c r="K33" s="17"/>
      <c r="L33" s="11"/>
      <c r="M33" s="58">
        <v>0</v>
      </c>
      <c r="N33" s="59">
        <f t="shared" si="0"/>
        <v>0</v>
      </c>
      <c r="O33" s="59">
        <f t="shared" si="1"/>
        <v>0</v>
      </c>
      <c r="Z33" s="11"/>
    </row>
    <row r="34" spans="1:26" x14ac:dyDescent="0.2">
      <c r="A34" s="27" t="s">
        <v>33</v>
      </c>
      <c r="B34" s="28" t="s">
        <v>388</v>
      </c>
      <c r="C34" s="102" t="s">
        <v>561</v>
      </c>
      <c r="D34" s="30">
        <v>30</v>
      </c>
      <c r="E34" s="30">
        <v>4</v>
      </c>
      <c r="F34" s="30" t="s">
        <v>253</v>
      </c>
      <c r="G34" s="16"/>
      <c r="H34" s="16">
        <v>0</v>
      </c>
      <c r="I34" s="15"/>
      <c r="J34" s="16">
        <v>0</v>
      </c>
      <c r="K34" s="17"/>
      <c r="L34" s="11"/>
      <c r="M34" s="58">
        <v>0</v>
      </c>
      <c r="N34" s="59">
        <f t="shared" si="0"/>
        <v>0</v>
      </c>
      <c r="O34" s="59">
        <f t="shared" si="1"/>
        <v>0</v>
      </c>
      <c r="Z34" s="11"/>
    </row>
    <row r="35" spans="1:26" x14ac:dyDescent="0.2">
      <c r="A35" s="27" t="s">
        <v>34</v>
      </c>
      <c r="B35" s="28" t="s">
        <v>389</v>
      </c>
      <c r="C35" s="102" t="s">
        <v>562</v>
      </c>
      <c r="D35" s="30">
        <v>0</v>
      </c>
      <c r="E35" s="30">
        <v>4</v>
      </c>
      <c r="F35" s="30" t="s">
        <v>253</v>
      </c>
      <c r="G35" s="16"/>
      <c r="H35" s="16">
        <v>0</v>
      </c>
      <c r="I35" s="15"/>
      <c r="J35" s="16">
        <v>0</v>
      </c>
      <c r="K35" s="17"/>
      <c r="L35" s="11"/>
      <c r="M35" s="58">
        <v>0</v>
      </c>
      <c r="N35" s="59">
        <f t="shared" si="0"/>
        <v>0</v>
      </c>
      <c r="O35" s="59">
        <f t="shared" si="1"/>
        <v>0</v>
      </c>
      <c r="Z35" s="11"/>
    </row>
    <row r="36" spans="1:26" x14ac:dyDescent="0.2">
      <c r="A36" s="27" t="s">
        <v>35</v>
      </c>
      <c r="B36" s="28" t="s">
        <v>390</v>
      </c>
      <c r="C36" s="5" t="s">
        <v>563</v>
      </c>
      <c r="D36" s="29"/>
      <c r="E36" s="29"/>
      <c r="F36" s="29"/>
      <c r="G36" s="13"/>
      <c r="H36" s="13">
        <v>0</v>
      </c>
      <c r="I36" s="12"/>
      <c r="J36" s="13">
        <v>0</v>
      </c>
      <c r="K36" s="14"/>
      <c r="L36" s="11"/>
      <c r="M36" s="58">
        <v>0</v>
      </c>
      <c r="N36" s="59">
        <f t="shared" si="0"/>
        <v>0</v>
      </c>
      <c r="O36" s="59">
        <f t="shared" si="1"/>
        <v>0</v>
      </c>
      <c r="Z36" s="11"/>
    </row>
    <row r="37" spans="1:26" x14ac:dyDescent="0.2">
      <c r="A37" s="27" t="s">
        <v>36</v>
      </c>
      <c r="B37" s="28" t="s">
        <v>391</v>
      </c>
      <c r="C37" s="5" t="s">
        <v>564</v>
      </c>
      <c r="D37" s="30">
        <v>30</v>
      </c>
      <c r="E37" s="30">
        <v>12</v>
      </c>
      <c r="F37" s="30" t="s">
        <v>254</v>
      </c>
      <c r="G37" s="19">
        <v>0</v>
      </c>
      <c r="H37" s="19">
        <f>G37/D37</f>
        <v>0</v>
      </c>
      <c r="I37" s="18">
        <v>140513</v>
      </c>
      <c r="J37" s="86">
        <f>I37/D37</f>
        <v>4683.7666666666664</v>
      </c>
      <c r="K37" s="20">
        <f t="shared" ref="K37" si="2">J37/E37</f>
        <v>390.31388888888887</v>
      </c>
      <c r="L37" s="11">
        <f>I37/D37</f>
        <v>4683.7666666666664</v>
      </c>
      <c r="M37" s="60">
        <v>712</v>
      </c>
      <c r="N37" s="59">
        <f t="shared" si="0"/>
        <v>8544</v>
      </c>
      <c r="O37" s="59">
        <f t="shared" si="1"/>
        <v>256320</v>
      </c>
      <c r="P37" s="11">
        <f>K37*E37*D37</f>
        <v>140513</v>
      </c>
    </row>
    <row r="38" spans="1:26" x14ac:dyDescent="0.2">
      <c r="A38" s="27" t="s">
        <v>37</v>
      </c>
      <c r="B38" s="28" t="s">
        <v>392</v>
      </c>
      <c r="C38" s="5" t="s">
        <v>565</v>
      </c>
      <c r="D38" s="29"/>
      <c r="E38" s="29"/>
      <c r="F38" s="29"/>
      <c r="G38" s="13"/>
      <c r="H38" s="13">
        <v>0</v>
      </c>
      <c r="I38" s="12"/>
      <c r="J38" s="13">
        <v>0</v>
      </c>
      <c r="K38" s="14"/>
      <c r="L38" s="11"/>
      <c r="M38" s="58"/>
      <c r="N38" s="59">
        <f t="shared" si="0"/>
        <v>0</v>
      </c>
      <c r="O38" s="59">
        <f t="shared" si="1"/>
        <v>0</v>
      </c>
      <c r="P38" s="11">
        <f t="shared" ref="P38:P101" si="3">K38*E38*D38</f>
        <v>0</v>
      </c>
      <c r="Z38" s="11"/>
    </row>
    <row r="39" spans="1:26" x14ac:dyDescent="0.2">
      <c r="A39" s="27" t="s">
        <v>38</v>
      </c>
      <c r="B39" s="28" t="s">
        <v>393</v>
      </c>
      <c r="C39" s="5" t="s">
        <v>566</v>
      </c>
      <c r="D39" s="30">
        <v>30</v>
      </c>
      <c r="E39" s="30">
        <v>3</v>
      </c>
      <c r="F39" s="30" t="s">
        <v>255</v>
      </c>
      <c r="G39" s="19">
        <v>1002957</v>
      </c>
      <c r="H39" s="19">
        <f>G39/D39</f>
        <v>33431.9</v>
      </c>
      <c r="I39" s="18">
        <v>293515</v>
      </c>
      <c r="J39" s="86">
        <f>I39/D39</f>
        <v>9783.8333333333339</v>
      </c>
      <c r="K39" s="20">
        <f t="shared" ref="K39:K44" si="4">J39/E39</f>
        <v>3261.2777777777778</v>
      </c>
      <c r="L39" s="11">
        <f t="shared" ref="L39:L101" si="5">I39/D39</f>
        <v>9783.8333333333339</v>
      </c>
      <c r="M39" s="58">
        <v>1260</v>
      </c>
      <c r="N39" s="59">
        <f t="shared" si="0"/>
        <v>3780</v>
      </c>
      <c r="O39" s="59">
        <f t="shared" si="1"/>
        <v>113400</v>
      </c>
      <c r="P39" s="11">
        <f t="shared" si="3"/>
        <v>293515</v>
      </c>
    </row>
    <row r="40" spans="1:26" x14ac:dyDescent="0.2">
      <c r="A40" s="27" t="s">
        <v>39</v>
      </c>
      <c r="B40" s="28" t="s">
        <v>394</v>
      </c>
      <c r="C40" s="5" t="s">
        <v>567</v>
      </c>
      <c r="D40" s="30">
        <v>60</v>
      </c>
      <c r="E40" s="30">
        <v>2</v>
      </c>
      <c r="F40" s="30" t="s">
        <v>254</v>
      </c>
      <c r="G40" s="19">
        <v>760861</v>
      </c>
      <c r="H40" s="19">
        <f t="shared" ref="H40:H101" si="6">G40/D40</f>
        <v>12681.016666666666</v>
      </c>
      <c r="I40" s="18">
        <v>139900</v>
      </c>
      <c r="J40" s="86">
        <f t="shared" ref="J40:J44" si="7">I40/D40</f>
        <v>2331.6666666666665</v>
      </c>
      <c r="K40" s="20">
        <f t="shared" si="4"/>
        <v>1165.8333333333333</v>
      </c>
      <c r="L40" s="11">
        <f t="shared" si="5"/>
        <v>2331.6666666666665</v>
      </c>
      <c r="M40" s="58">
        <v>712</v>
      </c>
      <c r="N40" s="59">
        <f t="shared" si="0"/>
        <v>1424</v>
      </c>
      <c r="O40" s="59">
        <f t="shared" si="1"/>
        <v>85440</v>
      </c>
      <c r="P40" s="11">
        <f t="shared" si="3"/>
        <v>139900</v>
      </c>
    </row>
    <row r="41" spans="1:26" x14ac:dyDescent="0.2">
      <c r="A41" s="27" t="s">
        <v>40</v>
      </c>
      <c r="B41" s="28" t="s">
        <v>395</v>
      </c>
      <c r="C41" s="5" t="s">
        <v>568</v>
      </c>
      <c r="D41" s="30">
        <v>30</v>
      </c>
      <c r="E41" s="30">
        <v>2</v>
      </c>
      <c r="F41" s="30" t="s">
        <v>254</v>
      </c>
      <c r="G41" s="19">
        <v>133591</v>
      </c>
      <c r="H41" s="19">
        <f t="shared" si="6"/>
        <v>4453.0333333333338</v>
      </c>
      <c r="I41" s="18">
        <v>89938</v>
      </c>
      <c r="J41" s="86">
        <f t="shared" si="7"/>
        <v>2997.9333333333334</v>
      </c>
      <c r="K41" s="20">
        <f t="shared" si="4"/>
        <v>1498.9666666666667</v>
      </c>
      <c r="L41" s="11">
        <f t="shared" si="5"/>
        <v>2997.9333333333334</v>
      </c>
      <c r="M41" s="58">
        <v>712</v>
      </c>
      <c r="N41" s="59">
        <f t="shared" si="0"/>
        <v>1424</v>
      </c>
      <c r="O41" s="59">
        <f t="shared" si="1"/>
        <v>42720</v>
      </c>
      <c r="P41" s="11">
        <f t="shared" si="3"/>
        <v>89938</v>
      </c>
    </row>
    <row r="42" spans="1:26" x14ac:dyDescent="0.2">
      <c r="A42" s="27" t="s">
        <v>41</v>
      </c>
      <c r="B42" s="28" t="s">
        <v>396</v>
      </c>
      <c r="C42" s="5" t="s">
        <v>569</v>
      </c>
      <c r="D42" s="30">
        <v>30</v>
      </c>
      <c r="E42" s="30">
        <v>1</v>
      </c>
      <c r="F42" s="30" t="s">
        <v>255</v>
      </c>
      <c r="G42" s="19">
        <v>240500</v>
      </c>
      <c r="H42" s="19">
        <f t="shared" si="6"/>
        <v>8016.666666666667</v>
      </c>
      <c r="I42" s="18">
        <v>3150</v>
      </c>
      <c r="J42" s="86">
        <f t="shared" si="7"/>
        <v>105</v>
      </c>
      <c r="K42" s="20">
        <f t="shared" si="4"/>
        <v>105</v>
      </c>
      <c r="L42" s="11">
        <f t="shared" si="5"/>
        <v>105</v>
      </c>
      <c r="M42" s="58">
        <v>1260</v>
      </c>
      <c r="N42" s="59">
        <f t="shared" si="0"/>
        <v>1260</v>
      </c>
      <c r="O42" s="59">
        <f t="shared" si="1"/>
        <v>37800</v>
      </c>
      <c r="P42" s="11">
        <f t="shared" si="3"/>
        <v>3150</v>
      </c>
    </row>
    <row r="43" spans="1:26" x14ac:dyDescent="0.2">
      <c r="A43" s="27" t="s">
        <v>42</v>
      </c>
      <c r="B43" s="28" t="s">
        <v>397</v>
      </c>
      <c r="C43" s="5" t="s">
        <v>570</v>
      </c>
      <c r="D43" s="30">
        <v>30</v>
      </c>
      <c r="E43" s="30">
        <v>1</v>
      </c>
      <c r="F43" s="30" t="s">
        <v>254</v>
      </c>
      <c r="G43" s="19">
        <v>8470</v>
      </c>
      <c r="H43" s="19">
        <f t="shared" si="6"/>
        <v>282.33333333333331</v>
      </c>
      <c r="I43" s="18">
        <v>3850</v>
      </c>
      <c r="J43" s="86">
        <f t="shared" si="7"/>
        <v>128.33333333333334</v>
      </c>
      <c r="K43" s="20">
        <f t="shared" si="4"/>
        <v>128.33333333333334</v>
      </c>
      <c r="L43" s="11">
        <f t="shared" si="5"/>
        <v>128.33333333333334</v>
      </c>
      <c r="M43" s="58">
        <v>712</v>
      </c>
      <c r="N43" s="59">
        <f t="shared" si="0"/>
        <v>712</v>
      </c>
      <c r="O43" s="59">
        <f t="shared" si="1"/>
        <v>21360</v>
      </c>
      <c r="P43" s="11">
        <f t="shared" si="3"/>
        <v>3850.0000000000005</v>
      </c>
    </row>
    <row r="44" spans="1:26" x14ac:dyDescent="0.2">
      <c r="A44" s="27" t="s">
        <v>43</v>
      </c>
      <c r="B44" s="28" t="s">
        <v>398</v>
      </c>
      <c r="C44" s="5" t="s">
        <v>571</v>
      </c>
      <c r="D44" s="30">
        <v>30</v>
      </c>
      <c r="E44" s="30">
        <v>3</v>
      </c>
      <c r="F44" s="30" t="s">
        <v>254</v>
      </c>
      <c r="G44" s="19">
        <v>111300</v>
      </c>
      <c r="H44" s="19">
        <f t="shared" si="6"/>
        <v>3710</v>
      </c>
      <c r="I44" s="18">
        <v>66780</v>
      </c>
      <c r="J44" s="86">
        <f t="shared" si="7"/>
        <v>2226</v>
      </c>
      <c r="K44" s="20">
        <f t="shared" si="4"/>
        <v>742</v>
      </c>
      <c r="L44" s="11">
        <f t="shared" si="5"/>
        <v>2226</v>
      </c>
      <c r="M44" s="58">
        <v>712</v>
      </c>
      <c r="N44" s="59">
        <f t="shared" si="0"/>
        <v>2136</v>
      </c>
      <c r="O44" s="59">
        <f t="shared" si="1"/>
        <v>64080</v>
      </c>
      <c r="P44" s="11">
        <f t="shared" si="3"/>
        <v>66780</v>
      </c>
    </row>
    <row r="45" spans="1:26" x14ac:dyDescent="0.2">
      <c r="A45" s="27" t="s">
        <v>44</v>
      </c>
      <c r="B45" s="28" t="s">
        <v>399</v>
      </c>
      <c r="C45" s="5" t="s">
        <v>572</v>
      </c>
      <c r="D45" s="29"/>
      <c r="E45" s="29"/>
      <c r="F45" s="29"/>
      <c r="G45" s="13"/>
      <c r="H45" s="13">
        <v>0</v>
      </c>
      <c r="I45" s="12"/>
      <c r="J45" s="13">
        <v>0</v>
      </c>
      <c r="K45" s="14"/>
      <c r="L45" s="11"/>
      <c r="M45" s="58"/>
      <c r="N45" s="59">
        <f t="shared" si="0"/>
        <v>0</v>
      </c>
      <c r="O45" s="59">
        <f t="shared" si="1"/>
        <v>0</v>
      </c>
      <c r="P45" s="11">
        <f t="shared" si="3"/>
        <v>0</v>
      </c>
      <c r="Z45" s="11"/>
    </row>
    <row r="46" spans="1:26" x14ac:dyDescent="0.2">
      <c r="A46" s="27" t="s">
        <v>45</v>
      </c>
      <c r="B46" s="28" t="s">
        <v>400</v>
      </c>
      <c r="C46" s="5" t="s">
        <v>573</v>
      </c>
      <c r="D46" s="30">
        <v>15</v>
      </c>
      <c r="E46" s="30">
        <v>2</v>
      </c>
      <c r="F46" s="30" t="s">
        <v>256</v>
      </c>
      <c r="G46" s="83">
        <v>198087</v>
      </c>
      <c r="H46" s="22">
        <f>G46/D46</f>
        <v>13205.8</v>
      </c>
      <c r="I46" s="84">
        <v>14473</v>
      </c>
      <c r="J46" s="22">
        <f>I46/D46</f>
        <v>964.86666666666667</v>
      </c>
      <c r="K46" s="23">
        <f>J46/E46</f>
        <v>482.43333333333334</v>
      </c>
      <c r="L46" s="11">
        <f t="shared" si="5"/>
        <v>964.86666666666667</v>
      </c>
      <c r="M46" s="58">
        <v>187</v>
      </c>
      <c r="N46" s="59">
        <f t="shared" si="0"/>
        <v>374</v>
      </c>
      <c r="O46" s="59">
        <f t="shared" si="1"/>
        <v>5610</v>
      </c>
      <c r="P46" s="11">
        <f t="shared" si="3"/>
        <v>14473</v>
      </c>
    </row>
    <row r="47" spans="1:26" x14ac:dyDescent="0.2">
      <c r="A47" s="27" t="s">
        <v>46</v>
      </c>
      <c r="B47" s="28" t="s">
        <v>401</v>
      </c>
      <c r="C47" s="5" t="s">
        <v>574</v>
      </c>
      <c r="D47" s="30">
        <v>15</v>
      </c>
      <c r="E47" s="30">
        <v>2</v>
      </c>
      <c r="F47" s="30" t="s">
        <v>256</v>
      </c>
      <c r="G47" s="83">
        <v>198087</v>
      </c>
      <c r="H47" s="22">
        <f t="shared" si="6"/>
        <v>13205.8</v>
      </c>
      <c r="I47" s="84">
        <v>14473</v>
      </c>
      <c r="J47" s="22">
        <f t="shared" ref="J47:J48" si="8">I47/D47</f>
        <v>964.86666666666667</v>
      </c>
      <c r="K47" s="23">
        <f t="shared" ref="K47:K48" si="9">J47/E47</f>
        <v>482.43333333333334</v>
      </c>
      <c r="L47" s="11">
        <f t="shared" si="5"/>
        <v>964.86666666666667</v>
      </c>
      <c r="M47" s="58">
        <v>187</v>
      </c>
      <c r="N47" s="59">
        <f t="shared" si="0"/>
        <v>374</v>
      </c>
      <c r="O47" s="59">
        <f t="shared" si="1"/>
        <v>5610</v>
      </c>
      <c r="P47" s="11">
        <f t="shared" si="3"/>
        <v>14473</v>
      </c>
    </row>
    <row r="48" spans="1:26" x14ac:dyDescent="0.2">
      <c r="A48" s="27" t="s">
        <v>47</v>
      </c>
      <c r="B48" s="28" t="s">
        <v>402</v>
      </c>
      <c r="C48" s="5" t="s">
        <v>575</v>
      </c>
      <c r="D48" s="30">
        <v>15</v>
      </c>
      <c r="E48" s="30">
        <v>2</v>
      </c>
      <c r="F48" s="30" t="s">
        <v>256</v>
      </c>
      <c r="G48" s="83">
        <v>198087</v>
      </c>
      <c r="H48" s="22">
        <f t="shared" si="6"/>
        <v>13205.8</v>
      </c>
      <c r="I48" s="84">
        <v>14473</v>
      </c>
      <c r="J48" s="22">
        <f t="shared" si="8"/>
        <v>964.86666666666667</v>
      </c>
      <c r="K48" s="23">
        <f t="shared" si="9"/>
        <v>482.43333333333334</v>
      </c>
      <c r="L48" s="11">
        <f t="shared" si="5"/>
        <v>964.86666666666667</v>
      </c>
      <c r="M48" s="58">
        <v>187</v>
      </c>
      <c r="N48" s="59">
        <f t="shared" si="0"/>
        <v>374</v>
      </c>
      <c r="O48" s="59">
        <f t="shared" si="1"/>
        <v>5610</v>
      </c>
      <c r="P48" s="11">
        <f t="shared" si="3"/>
        <v>14473</v>
      </c>
    </row>
    <row r="49" spans="1:26" x14ac:dyDescent="0.2">
      <c r="A49" s="27" t="s">
        <v>48</v>
      </c>
      <c r="B49" s="28" t="s">
        <v>403</v>
      </c>
      <c r="C49" s="5" t="s">
        <v>576</v>
      </c>
      <c r="D49" s="29"/>
      <c r="E49" s="29"/>
      <c r="F49" s="29"/>
      <c r="G49" s="13"/>
      <c r="H49" s="13">
        <v>0</v>
      </c>
      <c r="I49" s="12"/>
      <c r="J49" s="13">
        <v>0</v>
      </c>
      <c r="K49" s="14"/>
      <c r="L49" s="11"/>
      <c r="M49" s="58"/>
      <c r="N49" s="59">
        <f t="shared" si="0"/>
        <v>0</v>
      </c>
      <c r="O49" s="59">
        <f t="shared" si="1"/>
        <v>0</v>
      </c>
      <c r="P49" s="11">
        <f t="shared" si="3"/>
        <v>0</v>
      </c>
      <c r="Z49" s="11"/>
    </row>
    <row r="50" spans="1:26" x14ac:dyDescent="0.2">
      <c r="A50" s="27" t="s">
        <v>49</v>
      </c>
      <c r="B50" s="28" t="s">
        <v>404</v>
      </c>
      <c r="C50" s="5" t="s">
        <v>577</v>
      </c>
      <c r="D50" s="29"/>
      <c r="E50" s="29"/>
      <c r="F50" s="29"/>
      <c r="G50" s="13"/>
      <c r="H50" s="13">
        <v>0</v>
      </c>
      <c r="I50" s="12"/>
      <c r="J50" s="13">
        <v>0</v>
      </c>
      <c r="K50" s="14"/>
      <c r="L50" s="11"/>
      <c r="M50" s="58"/>
      <c r="N50" s="59">
        <f t="shared" si="0"/>
        <v>0</v>
      </c>
      <c r="O50" s="59">
        <f t="shared" si="1"/>
        <v>0</v>
      </c>
      <c r="P50" s="11">
        <f t="shared" si="3"/>
        <v>0</v>
      </c>
      <c r="Z50" s="11"/>
    </row>
    <row r="51" spans="1:26" x14ac:dyDescent="0.2">
      <c r="A51" s="27" t="s">
        <v>50</v>
      </c>
      <c r="B51" s="28" t="s">
        <v>400</v>
      </c>
      <c r="C51" s="5" t="s">
        <v>573</v>
      </c>
      <c r="D51" s="30">
        <v>126</v>
      </c>
      <c r="E51" s="30">
        <v>1</v>
      </c>
      <c r="F51" s="30" t="s">
        <v>256</v>
      </c>
      <c r="G51" s="83">
        <v>19786</v>
      </c>
      <c r="H51" s="22">
        <f>G51/D51</f>
        <v>157.03174603174602</v>
      </c>
      <c r="I51" s="84">
        <v>4870</v>
      </c>
      <c r="J51" s="22">
        <f>I51/D51</f>
        <v>38.650793650793652</v>
      </c>
      <c r="K51" s="23">
        <f>J51/E51</f>
        <v>38.650793650793652</v>
      </c>
      <c r="L51" s="11">
        <f t="shared" si="5"/>
        <v>38.650793650793652</v>
      </c>
      <c r="M51" s="58">
        <v>187</v>
      </c>
      <c r="N51" s="59">
        <f t="shared" si="0"/>
        <v>187</v>
      </c>
      <c r="O51" s="59">
        <f t="shared" si="1"/>
        <v>23562</v>
      </c>
      <c r="P51" s="11">
        <f t="shared" si="3"/>
        <v>4870</v>
      </c>
    </row>
    <row r="52" spans="1:26" x14ac:dyDescent="0.2">
      <c r="A52" s="27" t="s">
        <v>51</v>
      </c>
      <c r="B52" s="28" t="s">
        <v>401</v>
      </c>
      <c r="C52" s="5" t="s">
        <v>574</v>
      </c>
      <c r="D52" s="30">
        <v>126</v>
      </c>
      <c r="E52" s="30">
        <v>1</v>
      </c>
      <c r="F52" s="30" t="s">
        <v>256</v>
      </c>
      <c r="G52" s="83">
        <v>19786</v>
      </c>
      <c r="H52" s="22">
        <f t="shared" si="6"/>
        <v>157.03174603174602</v>
      </c>
      <c r="I52" s="84">
        <v>4870</v>
      </c>
      <c r="J52" s="22">
        <f>I52/D52</f>
        <v>38.650793650793652</v>
      </c>
      <c r="K52" s="23">
        <f t="shared" ref="K52:K53" si="10">J52/E52</f>
        <v>38.650793650793652</v>
      </c>
      <c r="L52" s="11">
        <f t="shared" si="5"/>
        <v>38.650793650793652</v>
      </c>
      <c r="M52" s="58">
        <v>187</v>
      </c>
      <c r="N52" s="59">
        <f t="shared" si="0"/>
        <v>187</v>
      </c>
      <c r="O52" s="59">
        <f t="shared" si="1"/>
        <v>23562</v>
      </c>
      <c r="P52" s="11">
        <f t="shared" si="3"/>
        <v>4870</v>
      </c>
    </row>
    <row r="53" spans="1:26" x14ac:dyDescent="0.2">
      <c r="A53" s="27" t="s">
        <v>52</v>
      </c>
      <c r="B53" s="28" t="s">
        <v>402</v>
      </c>
      <c r="C53" s="5" t="s">
        <v>575</v>
      </c>
      <c r="D53" s="30">
        <v>126</v>
      </c>
      <c r="E53" s="30">
        <v>1</v>
      </c>
      <c r="F53" s="30" t="s">
        <v>256</v>
      </c>
      <c r="G53" s="83">
        <v>19786</v>
      </c>
      <c r="H53" s="22">
        <f t="shared" si="6"/>
        <v>157.03174603174602</v>
      </c>
      <c r="I53" s="84">
        <v>4870</v>
      </c>
      <c r="J53" s="22">
        <f>I53/D53</f>
        <v>38.650793650793652</v>
      </c>
      <c r="K53" s="23">
        <f t="shared" si="10"/>
        <v>38.650793650793652</v>
      </c>
      <c r="L53" s="11">
        <f t="shared" si="5"/>
        <v>38.650793650793652</v>
      </c>
      <c r="M53" s="58">
        <v>187</v>
      </c>
      <c r="N53" s="59">
        <f t="shared" si="0"/>
        <v>187</v>
      </c>
      <c r="O53" s="59">
        <f t="shared" si="1"/>
        <v>23562</v>
      </c>
      <c r="P53" s="11">
        <f t="shared" si="3"/>
        <v>4870</v>
      </c>
    </row>
    <row r="54" spans="1:26" x14ac:dyDescent="0.2">
      <c r="A54" s="27" t="s">
        <v>53</v>
      </c>
      <c r="B54" s="28" t="s">
        <v>405</v>
      </c>
      <c r="C54" s="5" t="s">
        <v>578</v>
      </c>
      <c r="D54" s="29"/>
      <c r="E54" s="29"/>
      <c r="F54" s="29"/>
      <c r="G54" s="13"/>
      <c r="H54" s="13">
        <v>0</v>
      </c>
      <c r="I54" s="12"/>
      <c r="J54" s="13">
        <v>0</v>
      </c>
      <c r="K54" s="14"/>
      <c r="L54" s="11"/>
      <c r="M54" s="58"/>
      <c r="N54" s="59">
        <f t="shared" si="0"/>
        <v>0</v>
      </c>
      <c r="O54" s="59">
        <f t="shared" si="1"/>
        <v>0</v>
      </c>
      <c r="P54" s="11">
        <f t="shared" si="3"/>
        <v>0</v>
      </c>
      <c r="Z54" s="11"/>
    </row>
    <row r="55" spans="1:26" x14ac:dyDescent="0.2">
      <c r="A55" s="27" t="s">
        <v>54</v>
      </c>
      <c r="B55" s="28" t="s">
        <v>400</v>
      </c>
      <c r="C55" s="5" t="s">
        <v>573</v>
      </c>
      <c r="D55" s="30">
        <v>126</v>
      </c>
      <c r="E55" s="30">
        <v>1</v>
      </c>
      <c r="F55" s="30" t="s">
        <v>256</v>
      </c>
      <c r="G55" s="83">
        <v>21588</v>
      </c>
      <c r="H55" s="22">
        <f t="shared" si="6"/>
        <v>171.33333333333334</v>
      </c>
      <c r="I55" s="84">
        <v>10088</v>
      </c>
      <c r="J55" s="22">
        <f t="shared" ref="J55:J60" si="11">I55/D55</f>
        <v>80.063492063492063</v>
      </c>
      <c r="K55" s="23">
        <f t="shared" ref="K55:K57" si="12">J55/E55</f>
        <v>80.063492063492063</v>
      </c>
      <c r="L55" s="11">
        <f t="shared" si="5"/>
        <v>80.063492063492063</v>
      </c>
      <c r="M55" s="58">
        <v>187</v>
      </c>
      <c r="N55" s="59">
        <f t="shared" si="0"/>
        <v>187</v>
      </c>
      <c r="O55" s="59">
        <f t="shared" si="1"/>
        <v>23562</v>
      </c>
      <c r="P55" s="11">
        <f t="shared" si="3"/>
        <v>10088</v>
      </c>
    </row>
    <row r="56" spans="1:26" x14ac:dyDescent="0.2">
      <c r="A56" s="27" t="s">
        <v>55</v>
      </c>
      <c r="B56" s="28" t="s">
        <v>401</v>
      </c>
      <c r="C56" s="5" t="s">
        <v>574</v>
      </c>
      <c r="D56" s="30">
        <v>126</v>
      </c>
      <c r="E56" s="30">
        <v>1</v>
      </c>
      <c r="F56" s="30" t="s">
        <v>256</v>
      </c>
      <c r="G56" s="83">
        <v>21588</v>
      </c>
      <c r="H56" s="22">
        <f t="shared" si="6"/>
        <v>171.33333333333334</v>
      </c>
      <c r="I56" s="84">
        <v>10088</v>
      </c>
      <c r="J56" s="22">
        <f t="shared" si="11"/>
        <v>80.063492063492063</v>
      </c>
      <c r="K56" s="23">
        <f t="shared" si="12"/>
        <v>80.063492063492063</v>
      </c>
      <c r="L56" s="11">
        <f t="shared" si="5"/>
        <v>80.063492063492063</v>
      </c>
      <c r="M56" s="58">
        <v>187</v>
      </c>
      <c r="N56" s="59">
        <f t="shared" si="0"/>
        <v>187</v>
      </c>
      <c r="O56" s="59">
        <f t="shared" si="1"/>
        <v>23562</v>
      </c>
      <c r="P56" s="11">
        <f t="shared" si="3"/>
        <v>10088</v>
      </c>
    </row>
    <row r="57" spans="1:26" x14ac:dyDescent="0.2">
      <c r="A57" s="27" t="s">
        <v>56</v>
      </c>
      <c r="B57" s="28" t="s">
        <v>402</v>
      </c>
      <c r="C57" s="5" t="s">
        <v>575</v>
      </c>
      <c r="D57" s="30">
        <v>126</v>
      </c>
      <c r="E57" s="30">
        <v>1</v>
      </c>
      <c r="F57" s="30" t="s">
        <v>256</v>
      </c>
      <c r="G57" s="83">
        <v>21588</v>
      </c>
      <c r="H57" s="22">
        <f t="shared" si="6"/>
        <v>171.33333333333334</v>
      </c>
      <c r="I57" s="84">
        <v>10088</v>
      </c>
      <c r="J57" s="22">
        <f t="shared" si="11"/>
        <v>80.063492063492063</v>
      </c>
      <c r="K57" s="23">
        <f t="shared" si="12"/>
        <v>80.063492063492063</v>
      </c>
      <c r="L57" s="11">
        <f t="shared" si="5"/>
        <v>80.063492063492063</v>
      </c>
      <c r="M57" s="58">
        <v>187</v>
      </c>
      <c r="N57" s="59">
        <f t="shared" si="0"/>
        <v>187</v>
      </c>
      <c r="O57" s="59">
        <f t="shared" si="1"/>
        <v>23562</v>
      </c>
      <c r="P57" s="11">
        <f t="shared" si="3"/>
        <v>10088</v>
      </c>
    </row>
    <row r="58" spans="1:26" x14ac:dyDescent="0.2">
      <c r="A58" s="27" t="s">
        <v>57</v>
      </c>
      <c r="B58" s="28" t="s">
        <v>406</v>
      </c>
      <c r="C58" s="5" t="s">
        <v>579</v>
      </c>
      <c r="D58" s="29"/>
      <c r="E58" s="29"/>
      <c r="F58" s="29"/>
      <c r="G58" s="13"/>
      <c r="H58" s="13">
        <v>0</v>
      </c>
      <c r="I58" s="12"/>
      <c r="J58" s="13">
        <v>0</v>
      </c>
      <c r="K58" s="14"/>
      <c r="L58" s="11"/>
      <c r="M58" s="58"/>
      <c r="N58" s="59">
        <f t="shared" si="0"/>
        <v>0</v>
      </c>
      <c r="O58" s="59">
        <f t="shared" si="1"/>
        <v>0</v>
      </c>
      <c r="P58" s="11">
        <f t="shared" si="3"/>
        <v>0</v>
      </c>
      <c r="Z58" s="11"/>
    </row>
    <row r="59" spans="1:26" s="49" customFormat="1" x14ac:dyDescent="0.2">
      <c r="A59" s="50" t="s">
        <v>58</v>
      </c>
      <c r="B59" s="51" t="s">
        <v>407</v>
      </c>
      <c r="C59" s="5" t="s">
        <v>580</v>
      </c>
      <c r="D59" s="52">
        <v>30</v>
      </c>
      <c r="E59" s="52">
        <v>4</v>
      </c>
      <c r="F59" s="52" t="s">
        <v>257</v>
      </c>
      <c r="G59" s="22">
        <v>564390</v>
      </c>
      <c r="H59" s="22">
        <f t="shared" si="6"/>
        <v>18813</v>
      </c>
      <c r="I59" s="21">
        <v>38260</v>
      </c>
      <c r="J59" s="22">
        <f t="shared" si="11"/>
        <v>1275.3333333333333</v>
      </c>
      <c r="K59" s="23">
        <f>J59/E59</f>
        <v>318.83333333333331</v>
      </c>
      <c r="L59" s="53">
        <f>I59/D59</f>
        <v>1275.3333333333333</v>
      </c>
      <c r="M59" s="58">
        <v>413</v>
      </c>
      <c r="N59" s="59">
        <f t="shared" si="0"/>
        <v>1652</v>
      </c>
      <c r="O59" s="59">
        <f t="shared" si="1"/>
        <v>49560</v>
      </c>
      <c r="P59" s="11">
        <f t="shared" si="3"/>
        <v>38260</v>
      </c>
    </row>
    <row r="60" spans="1:26" s="49" customFormat="1" x14ac:dyDescent="0.2">
      <c r="A60" s="50" t="s">
        <v>59</v>
      </c>
      <c r="B60" s="51" t="s">
        <v>408</v>
      </c>
      <c r="C60" s="5" t="s">
        <v>581</v>
      </c>
      <c r="D60" s="52">
        <v>30</v>
      </c>
      <c r="E60" s="52">
        <v>1</v>
      </c>
      <c r="F60" s="52" t="s">
        <v>257</v>
      </c>
      <c r="G60" s="22">
        <v>231260</v>
      </c>
      <c r="H60" s="22">
        <f t="shared" si="6"/>
        <v>7708.666666666667</v>
      </c>
      <c r="I60" s="21">
        <v>32100</v>
      </c>
      <c r="J60" s="22">
        <f t="shared" si="11"/>
        <v>1070</v>
      </c>
      <c r="K60" s="23">
        <f>J60/E60</f>
        <v>1070</v>
      </c>
      <c r="L60" s="53">
        <f t="shared" si="5"/>
        <v>1070</v>
      </c>
      <c r="M60" s="58">
        <v>413</v>
      </c>
      <c r="N60" s="59">
        <f t="shared" si="0"/>
        <v>413</v>
      </c>
      <c r="O60" s="59">
        <f t="shared" si="1"/>
        <v>12390</v>
      </c>
      <c r="P60" s="11">
        <f t="shared" si="3"/>
        <v>32100</v>
      </c>
    </row>
    <row r="61" spans="1:26" x14ac:dyDescent="0.2">
      <c r="A61" s="27" t="s">
        <v>60</v>
      </c>
      <c r="B61" s="28" t="s">
        <v>409</v>
      </c>
      <c r="C61" s="5" t="s">
        <v>582</v>
      </c>
      <c r="D61" s="30">
        <v>80</v>
      </c>
      <c r="E61" s="30">
        <v>1</v>
      </c>
      <c r="F61" s="30" t="s">
        <v>257</v>
      </c>
      <c r="G61" s="19">
        <v>76804</v>
      </c>
      <c r="H61" s="19">
        <f t="shared" si="6"/>
        <v>960.05</v>
      </c>
      <c r="I61" s="18">
        <v>68344</v>
      </c>
      <c r="J61" s="19">
        <f>I61/D61</f>
        <v>854.3</v>
      </c>
      <c r="K61" s="20">
        <f>J61/E61</f>
        <v>854.3</v>
      </c>
      <c r="L61" s="11">
        <f t="shared" si="5"/>
        <v>854.3</v>
      </c>
      <c r="M61" s="58">
        <v>413</v>
      </c>
      <c r="N61" s="59">
        <f t="shared" si="0"/>
        <v>413</v>
      </c>
      <c r="O61" s="59">
        <f t="shared" si="1"/>
        <v>33040</v>
      </c>
      <c r="P61" s="11">
        <f t="shared" si="3"/>
        <v>68344</v>
      </c>
    </row>
    <row r="62" spans="1:26" x14ac:dyDescent="0.2">
      <c r="A62" s="27" t="s">
        <v>61</v>
      </c>
      <c r="B62" s="28" t="s">
        <v>410</v>
      </c>
      <c r="C62" s="5" t="s">
        <v>583</v>
      </c>
      <c r="D62" s="30">
        <v>80</v>
      </c>
      <c r="E62" s="30">
        <v>1</v>
      </c>
      <c r="F62" s="30" t="s">
        <v>257</v>
      </c>
      <c r="G62" s="19">
        <v>81600</v>
      </c>
      <c r="H62" s="19">
        <f t="shared" si="6"/>
        <v>1020</v>
      </c>
      <c r="I62" s="18">
        <v>62944</v>
      </c>
      <c r="J62" s="19">
        <f>I62/D62</f>
        <v>786.8</v>
      </c>
      <c r="K62" s="20">
        <f>J62/E62</f>
        <v>786.8</v>
      </c>
      <c r="L62" s="11">
        <f t="shared" si="5"/>
        <v>786.8</v>
      </c>
      <c r="M62" s="58">
        <v>413</v>
      </c>
      <c r="N62" s="59">
        <f t="shared" si="0"/>
        <v>413</v>
      </c>
      <c r="O62" s="59">
        <f t="shared" si="1"/>
        <v>33040</v>
      </c>
      <c r="P62" s="11">
        <f>K62*E62*D62</f>
        <v>62944</v>
      </c>
    </row>
    <row r="63" spans="1:26" x14ac:dyDescent="0.2">
      <c r="A63" s="27" t="s">
        <v>62</v>
      </c>
      <c r="B63" s="28" t="s">
        <v>411</v>
      </c>
      <c r="C63" s="5" t="s">
        <v>584</v>
      </c>
      <c r="D63" s="30">
        <v>80</v>
      </c>
      <c r="E63" s="30">
        <v>1</v>
      </c>
      <c r="F63" s="30" t="s">
        <v>257</v>
      </c>
      <c r="G63" s="19">
        <v>24000</v>
      </c>
      <c r="H63" s="19">
        <f t="shared" si="6"/>
        <v>300</v>
      </c>
      <c r="I63" s="18">
        <v>15000</v>
      </c>
      <c r="J63" s="19">
        <f t="shared" ref="J63:J64" si="13">I63/D63</f>
        <v>187.5</v>
      </c>
      <c r="K63" s="20">
        <f>J63/E63</f>
        <v>187.5</v>
      </c>
      <c r="L63" s="11">
        <f t="shared" si="5"/>
        <v>187.5</v>
      </c>
      <c r="M63" s="58">
        <v>413</v>
      </c>
      <c r="N63" s="59">
        <f t="shared" si="0"/>
        <v>413</v>
      </c>
      <c r="O63" s="59">
        <f t="shared" si="1"/>
        <v>33040</v>
      </c>
      <c r="P63" s="11">
        <f t="shared" si="3"/>
        <v>15000</v>
      </c>
    </row>
    <row r="64" spans="1:26" x14ac:dyDescent="0.2">
      <c r="A64" s="27" t="s">
        <v>63</v>
      </c>
      <c r="B64" s="28" t="s">
        <v>412</v>
      </c>
      <c r="C64" s="5" t="s">
        <v>585</v>
      </c>
      <c r="D64" s="30">
        <v>165</v>
      </c>
      <c r="E64" s="30">
        <v>2</v>
      </c>
      <c r="F64" s="30" t="s">
        <v>255</v>
      </c>
      <c r="G64" s="19">
        <v>1701350</v>
      </c>
      <c r="H64" s="19">
        <f t="shared" si="6"/>
        <v>10311.212121212122</v>
      </c>
      <c r="I64" s="18">
        <v>0</v>
      </c>
      <c r="J64" s="19">
        <f t="shared" si="13"/>
        <v>0</v>
      </c>
      <c r="K64" s="18">
        <v>0</v>
      </c>
      <c r="L64" s="11">
        <f t="shared" si="5"/>
        <v>0</v>
      </c>
      <c r="M64" s="58">
        <v>1260</v>
      </c>
      <c r="N64" s="59">
        <f t="shared" si="0"/>
        <v>2520</v>
      </c>
      <c r="O64" s="59">
        <f t="shared" si="1"/>
        <v>415800</v>
      </c>
      <c r="P64" s="11">
        <f t="shared" si="3"/>
        <v>0</v>
      </c>
    </row>
    <row r="65" spans="1:26" x14ac:dyDescent="0.2">
      <c r="A65" s="27" t="s">
        <v>64</v>
      </c>
      <c r="B65" s="28" t="s">
        <v>413</v>
      </c>
      <c r="C65" s="5" t="s">
        <v>586</v>
      </c>
      <c r="D65" s="29"/>
      <c r="E65" s="29"/>
      <c r="F65" s="29"/>
      <c r="G65" s="13"/>
      <c r="H65" s="13">
        <v>0</v>
      </c>
      <c r="I65" s="12"/>
      <c r="J65" s="13">
        <v>0</v>
      </c>
      <c r="K65" s="14"/>
      <c r="L65" s="11"/>
      <c r="M65" s="58"/>
      <c r="N65" s="59">
        <f t="shared" si="0"/>
        <v>0</v>
      </c>
      <c r="O65" s="59">
        <f t="shared" si="1"/>
        <v>0</v>
      </c>
      <c r="P65" s="11">
        <f t="shared" si="3"/>
        <v>0</v>
      </c>
      <c r="Z65" s="11"/>
    </row>
    <row r="66" spans="1:26" x14ac:dyDescent="0.2">
      <c r="A66" s="27" t="s">
        <v>65</v>
      </c>
      <c r="B66" s="28" t="s">
        <v>414</v>
      </c>
      <c r="C66" s="5" t="s">
        <v>587</v>
      </c>
      <c r="D66" s="30">
        <v>30</v>
      </c>
      <c r="E66" s="30">
        <v>14</v>
      </c>
      <c r="F66" s="30" t="s">
        <v>254</v>
      </c>
      <c r="G66" s="19">
        <v>0</v>
      </c>
      <c r="H66" s="19">
        <f t="shared" si="6"/>
        <v>0</v>
      </c>
      <c r="I66" s="18">
        <v>161888</v>
      </c>
      <c r="J66" s="19">
        <f t="shared" ref="J66" si="14">I66/D66</f>
        <v>5396.2666666666664</v>
      </c>
      <c r="K66" s="20">
        <f>J66/E66</f>
        <v>385.44761904761901</v>
      </c>
      <c r="L66" s="11">
        <f t="shared" si="5"/>
        <v>5396.2666666666664</v>
      </c>
      <c r="M66" s="58">
        <v>712</v>
      </c>
      <c r="N66" s="59">
        <f t="shared" si="0"/>
        <v>9968</v>
      </c>
      <c r="O66" s="59">
        <f t="shared" si="1"/>
        <v>299040</v>
      </c>
      <c r="P66" s="11">
        <f t="shared" si="3"/>
        <v>161888</v>
      </c>
    </row>
    <row r="67" spans="1:26" x14ac:dyDescent="0.2">
      <c r="A67" s="27" t="s">
        <v>66</v>
      </c>
      <c r="B67" s="28" t="s">
        <v>415</v>
      </c>
      <c r="C67" s="5" t="s">
        <v>588</v>
      </c>
      <c r="D67" s="29"/>
      <c r="E67" s="29"/>
      <c r="F67" s="29"/>
      <c r="G67" s="13"/>
      <c r="H67" s="13">
        <v>0</v>
      </c>
      <c r="I67" s="12"/>
      <c r="J67" s="13">
        <v>0</v>
      </c>
      <c r="K67" s="14"/>
      <c r="L67" s="11"/>
      <c r="M67" s="58"/>
      <c r="N67" s="59">
        <f t="shared" si="0"/>
        <v>0</v>
      </c>
      <c r="O67" s="59">
        <f t="shared" si="1"/>
        <v>0</v>
      </c>
      <c r="P67" s="11">
        <f t="shared" si="3"/>
        <v>0</v>
      </c>
      <c r="Z67" s="11"/>
    </row>
    <row r="68" spans="1:26" x14ac:dyDescent="0.2">
      <c r="A68" s="27" t="s">
        <v>67</v>
      </c>
      <c r="B68" s="28" t="s">
        <v>393</v>
      </c>
      <c r="C68" s="5" t="s">
        <v>566</v>
      </c>
      <c r="D68" s="30">
        <v>30</v>
      </c>
      <c r="E68" s="30">
        <v>9</v>
      </c>
      <c r="F68" s="30" t="s">
        <v>255</v>
      </c>
      <c r="G68" s="19">
        <v>1787531</v>
      </c>
      <c r="H68" s="19">
        <f t="shared" si="6"/>
        <v>59584.366666666669</v>
      </c>
      <c r="I68" s="18">
        <v>417945</v>
      </c>
      <c r="J68" s="19">
        <f t="shared" ref="J68:J77" si="15">I68/D68</f>
        <v>13931.5</v>
      </c>
      <c r="K68" s="20">
        <f>J68/E68</f>
        <v>1547.9444444444443</v>
      </c>
      <c r="L68" s="11">
        <f t="shared" si="5"/>
        <v>13931.5</v>
      </c>
      <c r="M68" s="58">
        <v>1260</v>
      </c>
      <c r="N68" s="59">
        <f t="shared" si="0"/>
        <v>11340</v>
      </c>
      <c r="O68" s="59">
        <f t="shared" si="1"/>
        <v>340200</v>
      </c>
      <c r="P68" s="11">
        <f t="shared" si="3"/>
        <v>417945</v>
      </c>
    </row>
    <row r="69" spans="1:26" x14ac:dyDescent="0.2">
      <c r="A69" s="27" t="s">
        <v>68</v>
      </c>
      <c r="B69" s="28" t="s">
        <v>394</v>
      </c>
      <c r="C69" s="5" t="s">
        <v>567</v>
      </c>
      <c r="D69" s="30">
        <v>60</v>
      </c>
      <c r="E69" s="30">
        <v>3</v>
      </c>
      <c r="F69" s="30" t="s">
        <v>254</v>
      </c>
      <c r="G69" s="19">
        <v>1561419</v>
      </c>
      <c r="H69" s="19">
        <f t="shared" si="6"/>
        <v>26023.65</v>
      </c>
      <c r="I69" s="18">
        <v>276080</v>
      </c>
      <c r="J69" s="19">
        <f t="shared" si="15"/>
        <v>4601.333333333333</v>
      </c>
      <c r="K69" s="20">
        <f t="shared" ref="K69:K77" si="16">J69/E69</f>
        <v>1533.7777777777776</v>
      </c>
      <c r="L69" s="11">
        <f t="shared" si="5"/>
        <v>4601.333333333333</v>
      </c>
      <c r="M69" s="58">
        <v>712</v>
      </c>
      <c r="N69" s="59">
        <f t="shared" ref="N69:N132" si="17">M69*E69</f>
        <v>2136</v>
      </c>
      <c r="O69" s="59">
        <f t="shared" ref="O69:O132" si="18">N69*D69</f>
        <v>128160</v>
      </c>
      <c r="P69" s="11">
        <f t="shared" si="3"/>
        <v>276080</v>
      </c>
    </row>
    <row r="70" spans="1:26" x14ac:dyDescent="0.2">
      <c r="A70" s="27" t="s">
        <v>69</v>
      </c>
      <c r="B70" s="28" t="s">
        <v>395</v>
      </c>
      <c r="C70" s="5" t="s">
        <v>568</v>
      </c>
      <c r="D70" s="30">
        <v>30</v>
      </c>
      <c r="E70" s="30">
        <v>3</v>
      </c>
      <c r="F70" s="30" t="s">
        <v>254</v>
      </c>
      <c r="G70" s="19">
        <v>172822</v>
      </c>
      <c r="H70" s="19">
        <f t="shared" si="6"/>
        <v>5760.7333333333336</v>
      </c>
      <c r="I70" s="18">
        <v>105669</v>
      </c>
      <c r="J70" s="19">
        <f t="shared" si="15"/>
        <v>3522.3</v>
      </c>
      <c r="K70" s="20">
        <f t="shared" si="16"/>
        <v>1174.1000000000001</v>
      </c>
      <c r="L70" s="11">
        <f t="shared" si="5"/>
        <v>3522.3</v>
      </c>
      <c r="M70" s="58">
        <v>712</v>
      </c>
      <c r="N70" s="59">
        <f t="shared" si="17"/>
        <v>2136</v>
      </c>
      <c r="O70" s="59">
        <f t="shared" si="18"/>
        <v>64080</v>
      </c>
      <c r="P70" s="11">
        <f t="shared" si="3"/>
        <v>105669</v>
      </c>
    </row>
    <row r="71" spans="1:26" x14ac:dyDescent="0.2">
      <c r="A71" s="27" t="s">
        <v>70</v>
      </c>
      <c r="B71" s="28" t="s">
        <v>396</v>
      </c>
      <c r="C71" s="5" t="s">
        <v>569</v>
      </c>
      <c r="D71" s="30">
        <v>30</v>
      </c>
      <c r="E71" s="30">
        <v>1</v>
      </c>
      <c r="F71" s="30" t="s">
        <v>255</v>
      </c>
      <c r="G71" s="19">
        <v>571000</v>
      </c>
      <c r="H71" s="19">
        <f t="shared" si="6"/>
        <v>19033.333333333332</v>
      </c>
      <c r="I71" s="18">
        <v>3600</v>
      </c>
      <c r="J71" s="19">
        <f t="shared" si="15"/>
        <v>120</v>
      </c>
      <c r="K71" s="20">
        <f t="shared" si="16"/>
        <v>120</v>
      </c>
      <c r="L71" s="11">
        <f t="shared" si="5"/>
        <v>120</v>
      </c>
      <c r="M71" s="58">
        <v>1260</v>
      </c>
      <c r="N71" s="59">
        <f t="shared" si="17"/>
        <v>1260</v>
      </c>
      <c r="O71" s="59">
        <f t="shared" si="18"/>
        <v>37800</v>
      </c>
      <c r="P71" s="11">
        <f t="shared" si="3"/>
        <v>3600</v>
      </c>
    </row>
    <row r="72" spans="1:26" x14ac:dyDescent="0.2">
      <c r="A72" s="27" t="s">
        <v>71</v>
      </c>
      <c r="B72" s="28" t="s">
        <v>397</v>
      </c>
      <c r="C72" s="5" t="s">
        <v>570</v>
      </c>
      <c r="D72" s="30">
        <v>30</v>
      </c>
      <c r="E72" s="30">
        <v>1</v>
      </c>
      <c r="F72" s="30" t="s">
        <v>254</v>
      </c>
      <c r="G72" s="19">
        <v>20660</v>
      </c>
      <c r="H72" s="19">
        <f t="shared" si="6"/>
        <v>688.66666666666663</v>
      </c>
      <c r="I72" s="18">
        <v>11800</v>
      </c>
      <c r="J72" s="19">
        <f t="shared" si="15"/>
        <v>393.33333333333331</v>
      </c>
      <c r="K72" s="20">
        <f t="shared" si="16"/>
        <v>393.33333333333331</v>
      </c>
      <c r="L72" s="11">
        <f t="shared" si="5"/>
        <v>393.33333333333331</v>
      </c>
      <c r="M72" s="58">
        <v>712</v>
      </c>
      <c r="N72" s="59">
        <f t="shared" si="17"/>
        <v>712</v>
      </c>
      <c r="O72" s="59">
        <f t="shared" si="18"/>
        <v>21360</v>
      </c>
      <c r="P72" s="11">
        <f t="shared" si="3"/>
        <v>11800</v>
      </c>
    </row>
    <row r="73" spans="1:26" x14ac:dyDescent="0.2">
      <c r="A73" s="27" t="s">
        <v>72</v>
      </c>
      <c r="B73" s="28" t="s">
        <v>398</v>
      </c>
      <c r="C73" s="5" t="s">
        <v>571</v>
      </c>
      <c r="D73" s="30">
        <v>30</v>
      </c>
      <c r="E73" s="30">
        <v>4</v>
      </c>
      <c r="F73" s="30" t="s">
        <v>254</v>
      </c>
      <c r="G73" s="19">
        <v>149150</v>
      </c>
      <c r="H73" s="19">
        <f t="shared" si="6"/>
        <v>4971.666666666667</v>
      </c>
      <c r="I73" s="18">
        <v>89490</v>
      </c>
      <c r="J73" s="19">
        <f t="shared" si="15"/>
        <v>2983</v>
      </c>
      <c r="K73" s="20">
        <f t="shared" si="16"/>
        <v>745.75</v>
      </c>
      <c r="L73" s="11">
        <f t="shared" si="5"/>
        <v>2983</v>
      </c>
      <c r="M73" s="58">
        <v>712</v>
      </c>
      <c r="N73" s="59">
        <f t="shared" si="17"/>
        <v>2848</v>
      </c>
      <c r="O73" s="59">
        <f t="shared" si="18"/>
        <v>85440</v>
      </c>
      <c r="P73" s="11">
        <f t="shared" si="3"/>
        <v>89490</v>
      </c>
    </row>
    <row r="74" spans="1:26" x14ac:dyDescent="0.2">
      <c r="A74" s="27" t="s">
        <v>73</v>
      </c>
      <c r="B74" s="28" t="s">
        <v>399</v>
      </c>
      <c r="C74" s="5" t="s">
        <v>572</v>
      </c>
      <c r="D74" s="29"/>
      <c r="E74" s="29"/>
      <c r="F74" s="29"/>
      <c r="G74" s="13"/>
      <c r="H74" s="13">
        <v>0</v>
      </c>
      <c r="I74" s="12"/>
      <c r="J74" s="13">
        <v>0</v>
      </c>
      <c r="K74" s="14"/>
      <c r="L74" s="11"/>
      <c r="M74" s="58"/>
      <c r="N74" s="59">
        <f t="shared" si="17"/>
        <v>0</v>
      </c>
      <c r="O74" s="59">
        <f t="shared" si="18"/>
        <v>0</v>
      </c>
      <c r="P74" s="11">
        <f t="shared" si="3"/>
        <v>0</v>
      </c>
      <c r="Z74" s="11"/>
    </row>
    <row r="75" spans="1:26" x14ac:dyDescent="0.2">
      <c r="A75" s="27" t="s">
        <v>74</v>
      </c>
      <c r="B75" s="28" t="s">
        <v>400</v>
      </c>
      <c r="C75" s="5" t="s">
        <v>573</v>
      </c>
      <c r="D75" s="30">
        <v>15</v>
      </c>
      <c r="E75" s="30">
        <v>2</v>
      </c>
      <c r="F75" s="30" t="s">
        <v>256</v>
      </c>
      <c r="G75" s="83">
        <v>199037</v>
      </c>
      <c r="H75" s="19">
        <f>G75/D75</f>
        <v>13269.133333333333</v>
      </c>
      <c r="I75" s="84">
        <v>14473</v>
      </c>
      <c r="J75" s="19">
        <f t="shared" si="15"/>
        <v>964.86666666666667</v>
      </c>
      <c r="K75" s="20">
        <f t="shared" si="16"/>
        <v>482.43333333333334</v>
      </c>
      <c r="L75" s="11">
        <f t="shared" si="5"/>
        <v>964.86666666666667</v>
      </c>
      <c r="M75" s="58">
        <v>187</v>
      </c>
      <c r="N75" s="59">
        <f t="shared" si="17"/>
        <v>374</v>
      </c>
      <c r="O75" s="59">
        <f t="shared" si="18"/>
        <v>5610</v>
      </c>
      <c r="P75" s="11">
        <f t="shared" si="3"/>
        <v>14473</v>
      </c>
    </row>
    <row r="76" spans="1:26" x14ac:dyDescent="0.2">
      <c r="A76" s="27" t="s">
        <v>75</v>
      </c>
      <c r="B76" s="28" t="s">
        <v>401</v>
      </c>
      <c r="C76" s="5" t="s">
        <v>574</v>
      </c>
      <c r="D76" s="30">
        <v>15</v>
      </c>
      <c r="E76" s="30">
        <v>2</v>
      </c>
      <c r="F76" s="30" t="s">
        <v>256</v>
      </c>
      <c r="G76" s="83">
        <v>199037</v>
      </c>
      <c r="H76" s="19">
        <f t="shared" ref="H76:H77" si="19">G76/D76</f>
        <v>13269.133333333333</v>
      </c>
      <c r="I76" s="84">
        <v>14473</v>
      </c>
      <c r="J76" s="19">
        <f t="shared" si="15"/>
        <v>964.86666666666667</v>
      </c>
      <c r="K76" s="20">
        <f t="shared" si="16"/>
        <v>482.43333333333334</v>
      </c>
      <c r="L76" s="11">
        <f t="shared" si="5"/>
        <v>964.86666666666667</v>
      </c>
      <c r="M76" s="58">
        <v>187</v>
      </c>
      <c r="N76" s="59">
        <f t="shared" si="17"/>
        <v>374</v>
      </c>
      <c r="O76" s="59">
        <f t="shared" si="18"/>
        <v>5610</v>
      </c>
      <c r="P76" s="11">
        <f t="shared" si="3"/>
        <v>14473</v>
      </c>
    </row>
    <row r="77" spans="1:26" x14ac:dyDescent="0.2">
      <c r="A77" s="27" t="s">
        <v>76</v>
      </c>
      <c r="B77" s="28" t="s">
        <v>402</v>
      </c>
      <c r="C77" s="5" t="s">
        <v>575</v>
      </c>
      <c r="D77" s="30">
        <v>15</v>
      </c>
      <c r="E77" s="30">
        <v>2</v>
      </c>
      <c r="F77" s="30" t="s">
        <v>256</v>
      </c>
      <c r="G77" s="83">
        <v>199037</v>
      </c>
      <c r="H77" s="19">
        <f t="shared" si="19"/>
        <v>13269.133333333333</v>
      </c>
      <c r="I77" s="84">
        <v>14473</v>
      </c>
      <c r="J77" s="19">
        <f t="shared" si="15"/>
        <v>964.86666666666667</v>
      </c>
      <c r="K77" s="20">
        <f t="shared" si="16"/>
        <v>482.43333333333334</v>
      </c>
      <c r="L77" s="11">
        <f t="shared" si="5"/>
        <v>964.86666666666667</v>
      </c>
      <c r="M77" s="58">
        <v>187</v>
      </c>
      <c r="N77" s="59">
        <f t="shared" si="17"/>
        <v>374</v>
      </c>
      <c r="O77" s="59">
        <f t="shared" si="18"/>
        <v>5610</v>
      </c>
      <c r="P77" s="11">
        <f t="shared" si="3"/>
        <v>14473</v>
      </c>
    </row>
    <row r="78" spans="1:26" x14ac:dyDescent="0.2">
      <c r="A78" s="27" t="s">
        <v>77</v>
      </c>
      <c r="B78" s="28" t="s">
        <v>416</v>
      </c>
      <c r="C78" s="5" t="s">
        <v>589</v>
      </c>
      <c r="D78" s="29"/>
      <c r="E78" s="29"/>
      <c r="F78" s="29"/>
      <c r="G78" s="13"/>
      <c r="H78" s="13">
        <v>0</v>
      </c>
      <c r="I78" s="12"/>
      <c r="J78" s="13">
        <v>0</v>
      </c>
      <c r="K78" s="14"/>
      <c r="L78" s="11"/>
      <c r="M78" s="58"/>
      <c r="N78" s="59">
        <f t="shared" si="17"/>
        <v>0</v>
      </c>
      <c r="O78" s="59">
        <f t="shared" si="18"/>
        <v>0</v>
      </c>
      <c r="P78" s="11">
        <f t="shared" si="3"/>
        <v>0</v>
      </c>
      <c r="Z78" s="11"/>
    </row>
    <row r="79" spans="1:26" x14ac:dyDescent="0.2">
      <c r="A79" s="27" t="s">
        <v>78</v>
      </c>
      <c r="B79" s="28" t="s">
        <v>404</v>
      </c>
      <c r="C79" s="5" t="s">
        <v>577</v>
      </c>
      <c r="D79" s="29"/>
      <c r="E79" s="29"/>
      <c r="F79" s="29"/>
      <c r="G79" s="13"/>
      <c r="H79" s="13">
        <v>0</v>
      </c>
      <c r="I79" s="12"/>
      <c r="J79" s="13">
        <v>0</v>
      </c>
      <c r="K79" s="14"/>
      <c r="L79" s="11"/>
      <c r="M79" s="58"/>
      <c r="N79" s="59">
        <f t="shared" si="17"/>
        <v>0</v>
      </c>
      <c r="O79" s="59">
        <f t="shared" si="18"/>
        <v>0</v>
      </c>
      <c r="P79" s="11">
        <f t="shared" si="3"/>
        <v>0</v>
      </c>
      <c r="Z79" s="11"/>
    </row>
    <row r="80" spans="1:26" x14ac:dyDescent="0.2">
      <c r="A80" s="27" t="s">
        <v>79</v>
      </c>
      <c r="B80" s="28" t="s">
        <v>400</v>
      </c>
      <c r="C80" s="5" t="s">
        <v>573</v>
      </c>
      <c r="D80" s="30">
        <v>126</v>
      </c>
      <c r="E80" s="30">
        <v>1</v>
      </c>
      <c r="F80" s="30" t="s">
        <v>256</v>
      </c>
      <c r="G80" s="83">
        <v>16852</v>
      </c>
      <c r="H80" s="22">
        <f t="shared" si="6"/>
        <v>133.74603174603175</v>
      </c>
      <c r="I80" s="84">
        <v>4697</v>
      </c>
      <c r="J80" s="22">
        <f>I80/D80</f>
        <v>37.277777777777779</v>
      </c>
      <c r="K80" s="23">
        <f t="shared" ref="K80:K82" si="20">J80/E80</f>
        <v>37.277777777777779</v>
      </c>
      <c r="L80" s="11">
        <f t="shared" si="5"/>
        <v>37.277777777777779</v>
      </c>
      <c r="M80" s="58">
        <v>187</v>
      </c>
      <c r="N80" s="59">
        <f t="shared" si="17"/>
        <v>187</v>
      </c>
      <c r="O80" s="59">
        <f t="shared" si="18"/>
        <v>23562</v>
      </c>
      <c r="P80" s="11">
        <f t="shared" si="3"/>
        <v>4697</v>
      </c>
    </row>
    <row r="81" spans="1:26" x14ac:dyDescent="0.2">
      <c r="A81" s="27" t="s">
        <v>80</v>
      </c>
      <c r="B81" s="28" t="s">
        <v>401</v>
      </c>
      <c r="C81" s="5" t="s">
        <v>574</v>
      </c>
      <c r="D81" s="30">
        <v>126</v>
      </c>
      <c r="E81" s="30">
        <v>1</v>
      </c>
      <c r="F81" s="30" t="s">
        <v>256</v>
      </c>
      <c r="G81" s="83">
        <v>16852</v>
      </c>
      <c r="H81" s="22">
        <f t="shared" ref="H81:H82" si="21">G81/D81</f>
        <v>133.74603174603175</v>
      </c>
      <c r="I81" s="84">
        <v>4697</v>
      </c>
      <c r="J81" s="22">
        <f t="shared" ref="J81:J82" si="22">I81/D81</f>
        <v>37.277777777777779</v>
      </c>
      <c r="K81" s="23">
        <f t="shared" si="20"/>
        <v>37.277777777777779</v>
      </c>
      <c r="L81" s="11">
        <f t="shared" si="5"/>
        <v>37.277777777777779</v>
      </c>
      <c r="M81" s="58">
        <v>187</v>
      </c>
      <c r="N81" s="59">
        <f t="shared" si="17"/>
        <v>187</v>
      </c>
      <c r="O81" s="59">
        <f t="shared" si="18"/>
        <v>23562</v>
      </c>
      <c r="P81" s="11">
        <f t="shared" si="3"/>
        <v>4697</v>
      </c>
    </row>
    <row r="82" spans="1:26" x14ac:dyDescent="0.2">
      <c r="A82" s="27" t="s">
        <v>81</v>
      </c>
      <c r="B82" s="28" t="s">
        <v>402</v>
      </c>
      <c r="C82" s="5" t="s">
        <v>575</v>
      </c>
      <c r="D82" s="30">
        <v>126</v>
      </c>
      <c r="E82" s="30">
        <v>1</v>
      </c>
      <c r="F82" s="30" t="s">
        <v>256</v>
      </c>
      <c r="G82" s="83">
        <v>16852</v>
      </c>
      <c r="H82" s="22">
        <f t="shared" si="21"/>
        <v>133.74603174603175</v>
      </c>
      <c r="I82" s="84">
        <v>4697</v>
      </c>
      <c r="J82" s="22">
        <f t="shared" si="22"/>
        <v>37.277777777777779</v>
      </c>
      <c r="K82" s="23">
        <f t="shared" si="20"/>
        <v>37.277777777777779</v>
      </c>
      <c r="L82" s="11">
        <f t="shared" si="5"/>
        <v>37.277777777777779</v>
      </c>
      <c r="M82" s="58">
        <v>187</v>
      </c>
      <c r="N82" s="59">
        <f t="shared" si="17"/>
        <v>187</v>
      </c>
      <c r="O82" s="59">
        <f t="shared" si="18"/>
        <v>23562</v>
      </c>
      <c r="P82" s="11">
        <f t="shared" si="3"/>
        <v>4697</v>
      </c>
    </row>
    <row r="83" spans="1:26" x14ac:dyDescent="0.2">
      <c r="A83" s="27" t="s">
        <v>82</v>
      </c>
      <c r="B83" s="28" t="s">
        <v>417</v>
      </c>
      <c r="C83" s="5" t="s">
        <v>578</v>
      </c>
      <c r="D83" s="29"/>
      <c r="E83" s="29"/>
      <c r="F83" s="29"/>
      <c r="G83" s="13"/>
      <c r="H83" s="13">
        <v>0</v>
      </c>
      <c r="I83" s="12"/>
      <c r="J83" s="13">
        <v>0</v>
      </c>
      <c r="K83" s="14"/>
      <c r="L83" s="11"/>
      <c r="M83" s="58"/>
      <c r="N83" s="59">
        <f t="shared" si="17"/>
        <v>0</v>
      </c>
      <c r="O83" s="59">
        <f t="shared" si="18"/>
        <v>0</v>
      </c>
      <c r="P83" s="11">
        <f t="shared" si="3"/>
        <v>0</v>
      </c>
      <c r="Z83" s="11"/>
    </row>
    <row r="84" spans="1:26" x14ac:dyDescent="0.2">
      <c r="A84" s="27" t="s">
        <v>83</v>
      </c>
      <c r="B84" s="28" t="s">
        <v>400</v>
      </c>
      <c r="C84" s="5" t="s">
        <v>590</v>
      </c>
      <c r="D84" s="30">
        <v>126</v>
      </c>
      <c r="E84" s="30">
        <v>1</v>
      </c>
      <c r="F84" s="30" t="s">
        <v>256</v>
      </c>
      <c r="G84" s="83">
        <v>20121</v>
      </c>
      <c r="H84" s="19">
        <f t="shared" si="6"/>
        <v>159.6904761904762</v>
      </c>
      <c r="I84" s="84">
        <v>9822</v>
      </c>
      <c r="J84" s="19">
        <f t="shared" ref="J84:J86" si="23">I84/D84</f>
        <v>77.952380952380949</v>
      </c>
      <c r="K84" s="20">
        <f t="shared" ref="K84:K86" si="24">J84/E84</f>
        <v>77.952380952380949</v>
      </c>
      <c r="L84" s="11">
        <f t="shared" si="5"/>
        <v>77.952380952380949</v>
      </c>
      <c r="M84" s="58">
        <v>187</v>
      </c>
      <c r="N84" s="59">
        <f t="shared" si="17"/>
        <v>187</v>
      </c>
      <c r="O84" s="59">
        <f t="shared" si="18"/>
        <v>23562</v>
      </c>
      <c r="P84" s="11">
        <f t="shared" si="3"/>
        <v>9822</v>
      </c>
    </row>
    <row r="85" spans="1:26" x14ac:dyDescent="0.2">
      <c r="A85" s="27" t="s">
        <v>84</v>
      </c>
      <c r="B85" s="28" t="s">
        <v>401</v>
      </c>
      <c r="C85" s="5" t="s">
        <v>591</v>
      </c>
      <c r="D85" s="30">
        <v>126</v>
      </c>
      <c r="E85" s="30">
        <v>1</v>
      </c>
      <c r="F85" s="30" t="s">
        <v>256</v>
      </c>
      <c r="G85" s="83">
        <v>20121</v>
      </c>
      <c r="H85" s="19">
        <f t="shared" ref="H85:H86" si="25">G85/D85</f>
        <v>159.6904761904762</v>
      </c>
      <c r="I85" s="84">
        <v>9822</v>
      </c>
      <c r="J85" s="19">
        <f t="shared" si="23"/>
        <v>77.952380952380949</v>
      </c>
      <c r="K85" s="20">
        <f t="shared" si="24"/>
        <v>77.952380952380949</v>
      </c>
      <c r="L85" s="11">
        <f t="shared" si="5"/>
        <v>77.952380952380949</v>
      </c>
      <c r="M85" s="58">
        <v>187</v>
      </c>
      <c r="N85" s="59">
        <f t="shared" si="17"/>
        <v>187</v>
      </c>
      <c r="O85" s="59">
        <f t="shared" si="18"/>
        <v>23562</v>
      </c>
      <c r="P85" s="11">
        <f t="shared" si="3"/>
        <v>9822</v>
      </c>
    </row>
    <row r="86" spans="1:26" x14ac:dyDescent="0.2">
      <c r="A86" s="27" t="s">
        <v>85</v>
      </c>
      <c r="B86" s="28" t="s">
        <v>402</v>
      </c>
      <c r="C86" s="5" t="s">
        <v>592</v>
      </c>
      <c r="D86" s="30">
        <v>126</v>
      </c>
      <c r="E86" s="30">
        <v>1</v>
      </c>
      <c r="F86" s="30" t="s">
        <v>256</v>
      </c>
      <c r="G86" s="83">
        <v>20121</v>
      </c>
      <c r="H86" s="19">
        <f t="shared" si="25"/>
        <v>159.6904761904762</v>
      </c>
      <c r="I86" s="84">
        <v>9822</v>
      </c>
      <c r="J86" s="19">
        <f t="shared" si="23"/>
        <v>77.952380952380949</v>
      </c>
      <c r="K86" s="20">
        <f t="shared" si="24"/>
        <v>77.952380952380949</v>
      </c>
      <c r="L86" s="11">
        <f t="shared" si="5"/>
        <v>77.952380952380949</v>
      </c>
      <c r="M86" s="58">
        <v>187</v>
      </c>
      <c r="N86" s="59">
        <f t="shared" si="17"/>
        <v>187</v>
      </c>
      <c r="O86" s="59">
        <f t="shared" si="18"/>
        <v>23562</v>
      </c>
      <c r="P86" s="11">
        <f t="shared" si="3"/>
        <v>9822</v>
      </c>
    </row>
    <row r="87" spans="1:26" x14ac:dyDescent="0.2">
      <c r="A87" s="27" t="s">
        <v>86</v>
      </c>
      <c r="B87" s="28" t="s">
        <v>418</v>
      </c>
      <c r="C87" s="5" t="s">
        <v>593</v>
      </c>
      <c r="D87" s="29"/>
      <c r="E87" s="29"/>
      <c r="F87" s="29"/>
      <c r="G87" s="13"/>
      <c r="H87" s="13">
        <v>0</v>
      </c>
      <c r="I87" s="12"/>
      <c r="J87" s="13">
        <v>0</v>
      </c>
      <c r="K87" s="14"/>
      <c r="L87" s="11"/>
      <c r="M87" s="58"/>
      <c r="N87" s="59">
        <f t="shared" si="17"/>
        <v>0</v>
      </c>
      <c r="O87" s="59">
        <f t="shared" si="18"/>
        <v>0</v>
      </c>
      <c r="P87" s="11">
        <f t="shared" si="3"/>
        <v>0</v>
      </c>
      <c r="Z87" s="11"/>
    </row>
    <row r="88" spans="1:26" x14ac:dyDescent="0.2">
      <c r="A88" s="27" t="s">
        <v>87</v>
      </c>
      <c r="B88" s="28" t="s">
        <v>407</v>
      </c>
      <c r="C88" s="5" t="s">
        <v>580</v>
      </c>
      <c r="D88" s="30">
        <v>60</v>
      </c>
      <c r="E88" s="30">
        <v>2</v>
      </c>
      <c r="F88" s="30" t="s">
        <v>257</v>
      </c>
      <c r="G88" s="19">
        <v>611230</v>
      </c>
      <c r="H88" s="19">
        <f t="shared" si="6"/>
        <v>10187.166666666666</v>
      </c>
      <c r="I88" s="18">
        <v>48200</v>
      </c>
      <c r="J88" s="19">
        <f t="shared" ref="J88:J92" si="26">I88/D88</f>
        <v>803.33333333333337</v>
      </c>
      <c r="K88" s="20">
        <f t="shared" ref="K88:K92" si="27">J88/E88</f>
        <v>401.66666666666669</v>
      </c>
      <c r="L88" s="11">
        <f t="shared" si="5"/>
        <v>803.33333333333337</v>
      </c>
      <c r="M88" s="58">
        <v>413</v>
      </c>
      <c r="N88" s="59">
        <f t="shared" si="17"/>
        <v>826</v>
      </c>
      <c r="O88" s="59">
        <f t="shared" si="18"/>
        <v>49560</v>
      </c>
      <c r="P88" s="11">
        <f t="shared" si="3"/>
        <v>48200</v>
      </c>
    </row>
    <row r="89" spans="1:26" x14ac:dyDescent="0.2">
      <c r="A89" s="27" t="s">
        <v>88</v>
      </c>
      <c r="B89" s="28" t="s">
        <v>408</v>
      </c>
      <c r="C89" s="5" t="s">
        <v>581</v>
      </c>
      <c r="D89" s="30">
        <v>60</v>
      </c>
      <c r="E89" s="30">
        <v>1</v>
      </c>
      <c r="F89" s="30" t="s">
        <v>257</v>
      </c>
      <c r="G89" s="19">
        <v>244850</v>
      </c>
      <c r="H89" s="19">
        <f t="shared" si="6"/>
        <v>4080.8333333333335</v>
      </c>
      <c r="I89" s="18">
        <v>34790</v>
      </c>
      <c r="J89" s="19">
        <f t="shared" si="26"/>
        <v>579.83333333333337</v>
      </c>
      <c r="K89" s="20">
        <f t="shared" si="27"/>
        <v>579.83333333333337</v>
      </c>
      <c r="L89" s="11">
        <f t="shared" si="5"/>
        <v>579.83333333333337</v>
      </c>
      <c r="M89" s="58">
        <v>413</v>
      </c>
      <c r="N89" s="59">
        <f t="shared" si="17"/>
        <v>413</v>
      </c>
      <c r="O89" s="59">
        <f t="shared" si="18"/>
        <v>24780</v>
      </c>
      <c r="P89" s="11">
        <f t="shared" si="3"/>
        <v>34790</v>
      </c>
    </row>
    <row r="90" spans="1:26" x14ac:dyDescent="0.2">
      <c r="A90" s="27" t="s">
        <v>89</v>
      </c>
      <c r="B90" s="28" t="s">
        <v>409</v>
      </c>
      <c r="C90" s="5" t="s">
        <v>582</v>
      </c>
      <c r="D90" s="30">
        <v>80</v>
      </c>
      <c r="E90" s="30">
        <v>1</v>
      </c>
      <c r="F90" s="30" t="s">
        <v>257</v>
      </c>
      <c r="G90" s="19">
        <v>99863</v>
      </c>
      <c r="H90" s="19">
        <f t="shared" si="6"/>
        <v>1248.2874999999999</v>
      </c>
      <c r="I90" s="18">
        <v>89378</v>
      </c>
      <c r="J90" s="19">
        <f t="shared" si="26"/>
        <v>1117.2249999999999</v>
      </c>
      <c r="K90" s="20">
        <f t="shared" si="27"/>
        <v>1117.2249999999999</v>
      </c>
      <c r="L90" s="11">
        <f t="shared" si="5"/>
        <v>1117.2249999999999</v>
      </c>
      <c r="M90" s="58">
        <v>413</v>
      </c>
      <c r="N90" s="59">
        <f t="shared" si="17"/>
        <v>413</v>
      </c>
      <c r="O90" s="59">
        <f t="shared" si="18"/>
        <v>33040</v>
      </c>
      <c r="P90" s="11">
        <f t="shared" si="3"/>
        <v>89378</v>
      </c>
    </row>
    <row r="91" spans="1:26" x14ac:dyDescent="0.2">
      <c r="A91" s="27" t="s">
        <v>90</v>
      </c>
      <c r="B91" s="28" t="s">
        <v>410</v>
      </c>
      <c r="C91" s="5" t="s">
        <v>583</v>
      </c>
      <c r="D91" s="30">
        <v>80</v>
      </c>
      <c r="E91" s="30">
        <v>1</v>
      </c>
      <c r="F91" s="30" t="s">
        <v>257</v>
      </c>
      <c r="G91" s="19">
        <v>63400</v>
      </c>
      <c r="H91" s="19">
        <f t="shared" si="6"/>
        <v>792.5</v>
      </c>
      <c r="I91" s="18">
        <v>48144</v>
      </c>
      <c r="J91" s="19">
        <f t="shared" si="26"/>
        <v>601.79999999999995</v>
      </c>
      <c r="K91" s="20">
        <f t="shared" si="27"/>
        <v>601.79999999999995</v>
      </c>
      <c r="L91" s="11">
        <f t="shared" si="5"/>
        <v>601.79999999999995</v>
      </c>
      <c r="M91" s="58">
        <v>413</v>
      </c>
      <c r="N91" s="59">
        <f t="shared" si="17"/>
        <v>413</v>
      </c>
      <c r="O91" s="59">
        <f t="shared" si="18"/>
        <v>33040</v>
      </c>
      <c r="P91" s="11">
        <f t="shared" si="3"/>
        <v>48144</v>
      </c>
    </row>
    <row r="92" spans="1:26" x14ac:dyDescent="0.2">
      <c r="A92" s="27" t="s">
        <v>91</v>
      </c>
      <c r="B92" s="28" t="s">
        <v>411</v>
      </c>
      <c r="C92" s="5" t="s">
        <v>584</v>
      </c>
      <c r="D92" s="30">
        <v>80</v>
      </c>
      <c r="E92" s="30">
        <v>1</v>
      </c>
      <c r="F92" s="30" t="s">
        <v>257</v>
      </c>
      <c r="G92" s="19">
        <v>32000</v>
      </c>
      <c r="H92" s="19">
        <f t="shared" si="6"/>
        <v>400</v>
      </c>
      <c r="I92" s="18">
        <v>20000</v>
      </c>
      <c r="J92" s="19">
        <f t="shared" si="26"/>
        <v>250</v>
      </c>
      <c r="K92" s="20">
        <f t="shared" si="27"/>
        <v>250</v>
      </c>
      <c r="L92" s="11">
        <f t="shared" si="5"/>
        <v>250</v>
      </c>
      <c r="M92" s="58">
        <v>413</v>
      </c>
      <c r="N92" s="59">
        <f t="shared" si="17"/>
        <v>413</v>
      </c>
      <c r="O92" s="59">
        <f t="shared" si="18"/>
        <v>33040</v>
      </c>
      <c r="P92" s="11">
        <f t="shared" si="3"/>
        <v>20000</v>
      </c>
    </row>
    <row r="93" spans="1:26" x14ac:dyDescent="0.2">
      <c r="A93" s="27" t="s">
        <v>92</v>
      </c>
      <c r="B93" s="28" t="s">
        <v>419</v>
      </c>
      <c r="C93" s="5" t="s">
        <v>594</v>
      </c>
      <c r="D93" s="30">
        <v>180</v>
      </c>
      <c r="E93" s="30">
        <v>2</v>
      </c>
      <c r="F93" s="30" t="s">
        <v>255</v>
      </c>
      <c r="G93" s="19">
        <v>2443100</v>
      </c>
      <c r="H93" s="19">
        <f t="shared" si="6"/>
        <v>13572.777777777777</v>
      </c>
      <c r="I93" s="18"/>
      <c r="J93" s="19">
        <v>0</v>
      </c>
      <c r="K93" s="20"/>
      <c r="L93" s="11"/>
      <c r="M93" s="58"/>
      <c r="N93" s="59"/>
      <c r="O93" s="59"/>
      <c r="P93" s="11">
        <f t="shared" si="3"/>
        <v>0</v>
      </c>
    </row>
    <row r="94" spans="1:26" x14ac:dyDescent="0.2">
      <c r="A94" s="27" t="s">
        <v>93</v>
      </c>
      <c r="B94" s="28" t="s">
        <v>420</v>
      </c>
      <c r="C94" s="5" t="s">
        <v>595</v>
      </c>
      <c r="D94" s="29"/>
      <c r="E94" s="29"/>
      <c r="F94" s="29"/>
      <c r="G94" s="13"/>
      <c r="H94" s="13">
        <v>0</v>
      </c>
      <c r="I94" s="12"/>
      <c r="J94" s="13">
        <v>0</v>
      </c>
      <c r="K94" s="14"/>
      <c r="L94" s="11"/>
      <c r="M94" s="58"/>
      <c r="N94" s="59"/>
      <c r="O94" s="59"/>
      <c r="P94" s="11">
        <f t="shared" si="3"/>
        <v>0</v>
      </c>
      <c r="Z94" s="11"/>
    </row>
    <row r="95" spans="1:26" x14ac:dyDescent="0.2">
      <c r="A95" s="27" t="s">
        <v>94</v>
      </c>
      <c r="B95" s="28" t="s">
        <v>421</v>
      </c>
      <c r="C95" s="5" t="s">
        <v>596</v>
      </c>
      <c r="D95" s="30">
        <v>30</v>
      </c>
      <c r="E95" s="30">
        <v>16</v>
      </c>
      <c r="F95" s="30" t="s">
        <v>254</v>
      </c>
      <c r="G95" s="19">
        <v>0</v>
      </c>
      <c r="H95" s="19">
        <f t="shared" si="6"/>
        <v>0</v>
      </c>
      <c r="I95" s="18">
        <v>207078</v>
      </c>
      <c r="J95" s="19">
        <f t="shared" ref="J95" si="28">I95/D95</f>
        <v>6902.6</v>
      </c>
      <c r="K95" s="20">
        <f t="shared" ref="K95" si="29">J95/E95</f>
        <v>431.41250000000002</v>
      </c>
      <c r="L95" s="11">
        <f t="shared" si="5"/>
        <v>6902.6</v>
      </c>
      <c r="M95" s="58">
        <v>712</v>
      </c>
      <c r="N95" s="59">
        <f t="shared" si="17"/>
        <v>11392</v>
      </c>
      <c r="O95" s="59">
        <f t="shared" si="18"/>
        <v>341760</v>
      </c>
      <c r="P95" s="11">
        <f t="shared" si="3"/>
        <v>207078</v>
      </c>
    </row>
    <row r="96" spans="1:26" x14ac:dyDescent="0.2">
      <c r="A96" s="27" t="s">
        <v>95</v>
      </c>
      <c r="B96" s="28" t="s">
        <v>422</v>
      </c>
      <c r="C96" s="5" t="s">
        <v>597</v>
      </c>
      <c r="D96" s="29"/>
      <c r="E96" s="29"/>
      <c r="F96" s="29"/>
      <c r="G96" s="13"/>
      <c r="H96" s="13">
        <v>0</v>
      </c>
      <c r="I96" s="12"/>
      <c r="J96" s="13">
        <v>0</v>
      </c>
      <c r="K96" s="14"/>
      <c r="L96" s="11"/>
      <c r="M96" s="58"/>
      <c r="N96" s="59">
        <f t="shared" si="17"/>
        <v>0</v>
      </c>
      <c r="O96" s="59">
        <f t="shared" si="18"/>
        <v>0</v>
      </c>
      <c r="P96" s="11">
        <f t="shared" si="3"/>
        <v>0</v>
      </c>
      <c r="Z96" s="11"/>
    </row>
    <row r="97" spans="1:26" x14ac:dyDescent="0.2">
      <c r="A97" s="27" t="s">
        <v>96</v>
      </c>
      <c r="B97" s="28" t="s">
        <v>393</v>
      </c>
      <c r="C97" s="5" t="s">
        <v>566</v>
      </c>
      <c r="D97" s="30">
        <v>30</v>
      </c>
      <c r="E97" s="30">
        <v>6</v>
      </c>
      <c r="F97" s="30" t="s">
        <v>255</v>
      </c>
      <c r="G97" s="19">
        <v>1617717</v>
      </c>
      <c r="H97" s="19">
        <f t="shared" si="6"/>
        <v>53923.9</v>
      </c>
      <c r="I97" s="18">
        <v>482035</v>
      </c>
      <c r="J97" s="19">
        <f t="shared" ref="J97:J102" si="30">I97/D97</f>
        <v>16067.833333333334</v>
      </c>
      <c r="K97" s="20">
        <f t="shared" ref="K97:K102" si="31">J97/E97</f>
        <v>2677.9722222222222</v>
      </c>
      <c r="L97" s="11">
        <f t="shared" si="5"/>
        <v>16067.833333333334</v>
      </c>
      <c r="M97" s="58">
        <v>1260</v>
      </c>
      <c r="N97" s="59">
        <f t="shared" si="17"/>
        <v>7560</v>
      </c>
      <c r="O97" s="59">
        <f t="shared" si="18"/>
        <v>226800</v>
      </c>
      <c r="P97" s="11">
        <f t="shared" si="3"/>
        <v>482034.99999999994</v>
      </c>
    </row>
    <row r="98" spans="1:26" x14ac:dyDescent="0.2">
      <c r="A98" s="27" t="s">
        <v>97</v>
      </c>
      <c r="B98" s="28" t="s">
        <v>394</v>
      </c>
      <c r="C98" s="5" t="s">
        <v>567</v>
      </c>
      <c r="D98" s="30">
        <v>60</v>
      </c>
      <c r="E98" s="30">
        <v>4</v>
      </c>
      <c r="F98" s="30" t="s">
        <v>254</v>
      </c>
      <c r="G98" s="19">
        <v>1243001</v>
      </c>
      <c r="H98" s="19">
        <f t="shared" si="6"/>
        <v>20716.683333333334</v>
      </c>
      <c r="I98" s="18">
        <v>230255</v>
      </c>
      <c r="J98" s="19">
        <f t="shared" si="30"/>
        <v>3837.5833333333335</v>
      </c>
      <c r="K98" s="20">
        <f t="shared" si="31"/>
        <v>959.39583333333337</v>
      </c>
      <c r="L98" s="11">
        <f t="shared" si="5"/>
        <v>3837.5833333333335</v>
      </c>
      <c r="M98" s="58">
        <v>712</v>
      </c>
      <c r="N98" s="59">
        <f t="shared" si="17"/>
        <v>2848</v>
      </c>
      <c r="O98" s="59">
        <f t="shared" si="18"/>
        <v>170880</v>
      </c>
      <c r="P98" s="11">
        <f t="shared" si="3"/>
        <v>230255</v>
      </c>
    </row>
    <row r="99" spans="1:26" x14ac:dyDescent="0.2">
      <c r="A99" s="27" t="s">
        <v>98</v>
      </c>
      <c r="B99" s="28" t="s">
        <v>395</v>
      </c>
      <c r="C99" s="5" t="s">
        <v>568</v>
      </c>
      <c r="D99" s="30">
        <v>30</v>
      </c>
      <c r="E99" s="30">
        <v>8</v>
      </c>
      <c r="F99" s="30" t="s">
        <v>254</v>
      </c>
      <c r="G99" s="19">
        <v>460791</v>
      </c>
      <c r="H99" s="19">
        <f t="shared" si="6"/>
        <v>15359.7</v>
      </c>
      <c r="I99" s="18">
        <v>144098</v>
      </c>
      <c r="J99" s="19">
        <f t="shared" si="30"/>
        <v>4803.2666666666664</v>
      </c>
      <c r="K99" s="20">
        <f t="shared" si="31"/>
        <v>600.4083333333333</v>
      </c>
      <c r="L99" s="11">
        <f t="shared" si="5"/>
        <v>4803.2666666666664</v>
      </c>
      <c r="M99" s="58">
        <v>712</v>
      </c>
      <c r="N99" s="59">
        <f t="shared" si="17"/>
        <v>5696</v>
      </c>
      <c r="O99" s="59">
        <f t="shared" si="18"/>
        <v>170880</v>
      </c>
      <c r="P99" s="11">
        <f t="shared" si="3"/>
        <v>144098</v>
      </c>
    </row>
    <row r="100" spans="1:26" x14ac:dyDescent="0.2">
      <c r="A100" s="27" t="s">
        <v>99</v>
      </c>
      <c r="B100" s="28" t="s">
        <v>396</v>
      </c>
      <c r="C100" s="5" t="s">
        <v>569</v>
      </c>
      <c r="D100" s="30">
        <v>30</v>
      </c>
      <c r="E100" s="30">
        <v>4</v>
      </c>
      <c r="F100" s="30" t="s">
        <v>255</v>
      </c>
      <c r="G100" s="19">
        <v>840000</v>
      </c>
      <c r="H100" s="19">
        <f t="shared" si="6"/>
        <v>28000</v>
      </c>
      <c r="I100" s="18">
        <v>4050</v>
      </c>
      <c r="J100" s="19">
        <f t="shared" si="30"/>
        <v>135</v>
      </c>
      <c r="K100" s="20">
        <f t="shared" si="31"/>
        <v>33.75</v>
      </c>
      <c r="L100" s="11">
        <f t="shared" si="5"/>
        <v>135</v>
      </c>
      <c r="M100" s="58">
        <v>1260</v>
      </c>
      <c r="N100" s="59">
        <f t="shared" si="17"/>
        <v>5040</v>
      </c>
      <c r="O100" s="59">
        <f t="shared" si="18"/>
        <v>151200</v>
      </c>
      <c r="P100" s="11">
        <f t="shared" si="3"/>
        <v>4050</v>
      </c>
    </row>
    <row r="101" spans="1:26" x14ac:dyDescent="0.2">
      <c r="A101" s="27" t="s">
        <v>100</v>
      </c>
      <c r="B101" s="28" t="s">
        <v>397</v>
      </c>
      <c r="C101" s="5" t="s">
        <v>570</v>
      </c>
      <c r="D101" s="30">
        <v>30</v>
      </c>
      <c r="E101" s="30">
        <v>1</v>
      </c>
      <c r="F101" s="30" t="s">
        <v>254</v>
      </c>
      <c r="G101" s="19">
        <v>10080</v>
      </c>
      <c r="H101" s="19">
        <f t="shared" si="6"/>
        <v>336</v>
      </c>
      <c r="I101" s="18">
        <v>4900</v>
      </c>
      <c r="J101" s="19">
        <f t="shared" si="30"/>
        <v>163.33333333333334</v>
      </c>
      <c r="K101" s="20">
        <f t="shared" si="31"/>
        <v>163.33333333333334</v>
      </c>
      <c r="L101" s="11">
        <f t="shared" si="5"/>
        <v>163.33333333333334</v>
      </c>
      <c r="M101" s="58">
        <v>712</v>
      </c>
      <c r="N101" s="59">
        <f t="shared" si="17"/>
        <v>712</v>
      </c>
      <c r="O101" s="59">
        <f t="shared" si="18"/>
        <v>21360</v>
      </c>
      <c r="P101" s="11">
        <f t="shared" si="3"/>
        <v>4900</v>
      </c>
    </row>
    <row r="102" spans="1:26" x14ac:dyDescent="0.2">
      <c r="A102" s="27" t="s">
        <v>101</v>
      </c>
      <c r="B102" s="28" t="s">
        <v>398</v>
      </c>
      <c r="C102" s="5" t="s">
        <v>571</v>
      </c>
      <c r="D102" s="30">
        <v>30</v>
      </c>
      <c r="E102" s="30">
        <v>5</v>
      </c>
      <c r="F102" s="30" t="s">
        <v>254</v>
      </c>
      <c r="G102" s="19">
        <v>175050</v>
      </c>
      <c r="H102" s="19">
        <f t="shared" ref="H102:H165" si="32">G102/D102</f>
        <v>5835</v>
      </c>
      <c r="I102" s="18">
        <v>105030</v>
      </c>
      <c r="J102" s="19">
        <f t="shared" si="30"/>
        <v>3501</v>
      </c>
      <c r="K102" s="20">
        <f t="shared" si="31"/>
        <v>700.2</v>
      </c>
      <c r="L102" s="11">
        <f t="shared" ref="L102:L165" si="33">I102/D102</f>
        <v>3501</v>
      </c>
      <c r="M102" s="58">
        <v>712</v>
      </c>
      <c r="N102" s="59">
        <f t="shared" si="17"/>
        <v>3560</v>
      </c>
      <c r="O102" s="59">
        <f t="shared" si="18"/>
        <v>106800</v>
      </c>
      <c r="P102" s="11">
        <f t="shared" ref="P102:P165" si="34">K102*E102*D102</f>
        <v>105030</v>
      </c>
    </row>
    <row r="103" spans="1:26" x14ac:dyDescent="0.2">
      <c r="A103" s="27" t="s">
        <v>102</v>
      </c>
      <c r="B103" s="28" t="s">
        <v>399</v>
      </c>
      <c r="C103" s="5" t="s">
        <v>572</v>
      </c>
      <c r="D103" s="29"/>
      <c r="E103" s="29"/>
      <c r="F103" s="29"/>
      <c r="G103" s="13"/>
      <c r="H103" s="13">
        <v>0</v>
      </c>
      <c r="I103" s="12"/>
      <c r="J103" s="13">
        <v>0</v>
      </c>
      <c r="K103" s="14"/>
      <c r="L103" s="11"/>
      <c r="M103" s="58"/>
      <c r="N103" s="59">
        <f t="shared" si="17"/>
        <v>0</v>
      </c>
      <c r="O103" s="59">
        <f t="shared" si="18"/>
        <v>0</v>
      </c>
      <c r="P103" s="11">
        <f t="shared" si="34"/>
        <v>0</v>
      </c>
      <c r="Z103" s="11"/>
    </row>
    <row r="104" spans="1:26" x14ac:dyDescent="0.2">
      <c r="A104" s="27" t="s">
        <v>103</v>
      </c>
      <c r="B104" s="28" t="s">
        <v>400</v>
      </c>
      <c r="C104" s="5" t="s">
        <v>573</v>
      </c>
      <c r="D104" s="30">
        <v>15</v>
      </c>
      <c r="E104" s="30">
        <v>2</v>
      </c>
      <c r="F104" s="30" t="s">
        <v>256</v>
      </c>
      <c r="G104" s="83">
        <v>199037</v>
      </c>
      <c r="H104" s="22">
        <f>G104/D104</f>
        <v>13269.133333333333</v>
      </c>
      <c r="I104" s="84">
        <v>14473</v>
      </c>
      <c r="J104" s="22">
        <f>I104/D104</f>
        <v>964.86666666666667</v>
      </c>
      <c r="K104" s="23">
        <f>J104/E104</f>
        <v>482.43333333333334</v>
      </c>
      <c r="L104" s="11">
        <f t="shared" si="33"/>
        <v>964.86666666666667</v>
      </c>
      <c r="M104" s="58">
        <v>187</v>
      </c>
      <c r="N104" s="59">
        <f t="shared" si="17"/>
        <v>374</v>
      </c>
      <c r="O104" s="59">
        <f t="shared" si="18"/>
        <v>5610</v>
      </c>
      <c r="P104" s="11">
        <f t="shared" si="34"/>
        <v>14473</v>
      </c>
    </row>
    <row r="105" spans="1:26" x14ac:dyDescent="0.2">
      <c r="A105" s="27" t="s">
        <v>104</v>
      </c>
      <c r="B105" s="28" t="s">
        <v>401</v>
      </c>
      <c r="C105" s="5" t="s">
        <v>574</v>
      </c>
      <c r="D105" s="30">
        <v>15</v>
      </c>
      <c r="E105" s="30">
        <v>2</v>
      </c>
      <c r="F105" s="30" t="s">
        <v>256</v>
      </c>
      <c r="G105" s="83">
        <v>199037</v>
      </c>
      <c r="H105" s="22">
        <f t="shared" ref="H105:H106" si="35">G105/D105</f>
        <v>13269.133333333333</v>
      </c>
      <c r="I105" s="84">
        <v>14473</v>
      </c>
      <c r="J105" s="22">
        <f t="shared" ref="J105:K105" si="36">I105/D105</f>
        <v>964.86666666666667</v>
      </c>
      <c r="K105" s="23">
        <f t="shared" si="36"/>
        <v>482.43333333333334</v>
      </c>
      <c r="L105" s="11">
        <f t="shared" si="33"/>
        <v>964.86666666666667</v>
      </c>
      <c r="M105" s="58">
        <v>187</v>
      </c>
      <c r="N105" s="59">
        <f t="shared" si="17"/>
        <v>374</v>
      </c>
      <c r="O105" s="59">
        <f t="shared" si="18"/>
        <v>5610</v>
      </c>
      <c r="P105" s="11">
        <f t="shared" si="34"/>
        <v>14473</v>
      </c>
    </row>
    <row r="106" spans="1:26" x14ac:dyDescent="0.2">
      <c r="A106" s="27" t="s">
        <v>105</v>
      </c>
      <c r="B106" s="28" t="s">
        <v>402</v>
      </c>
      <c r="C106" s="5" t="s">
        <v>575</v>
      </c>
      <c r="D106" s="30">
        <v>15</v>
      </c>
      <c r="E106" s="30">
        <v>2</v>
      </c>
      <c r="F106" s="30" t="s">
        <v>256</v>
      </c>
      <c r="G106" s="83">
        <v>199037</v>
      </c>
      <c r="H106" s="22">
        <f t="shared" si="35"/>
        <v>13269.133333333333</v>
      </c>
      <c r="I106" s="84">
        <v>14473</v>
      </c>
      <c r="J106" s="22">
        <f t="shared" ref="J106:K106" si="37">I106/D106</f>
        <v>964.86666666666667</v>
      </c>
      <c r="K106" s="23">
        <f t="shared" si="37"/>
        <v>482.43333333333334</v>
      </c>
      <c r="L106" s="11">
        <f t="shared" si="33"/>
        <v>964.86666666666667</v>
      </c>
      <c r="M106" s="58">
        <v>187</v>
      </c>
      <c r="N106" s="59">
        <f t="shared" si="17"/>
        <v>374</v>
      </c>
      <c r="O106" s="59">
        <f t="shared" si="18"/>
        <v>5610</v>
      </c>
      <c r="P106" s="11">
        <f t="shared" si="34"/>
        <v>14473</v>
      </c>
    </row>
    <row r="107" spans="1:26" x14ac:dyDescent="0.2">
      <c r="A107" s="27" t="s">
        <v>106</v>
      </c>
      <c r="B107" s="28" t="s">
        <v>423</v>
      </c>
      <c r="C107" s="5" t="s">
        <v>598</v>
      </c>
      <c r="D107" s="29"/>
      <c r="E107" s="29"/>
      <c r="F107" s="29"/>
      <c r="G107" s="13"/>
      <c r="H107" s="13">
        <v>0</v>
      </c>
      <c r="I107" s="12"/>
      <c r="J107" s="13">
        <v>0</v>
      </c>
      <c r="K107" s="14"/>
      <c r="L107" s="11"/>
      <c r="M107" s="58"/>
      <c r="N107" s="59">
        <f t="shared" si="17"/>
        <v>0</v>
      </c>
      <c r="O107" s="59">
        <f t="shared" si="18"/>
        <v>0</v>
      </c>
      <c r="P107" s="11">
        <f t="shared" si="34"/>
        <v>0</v>
      </c>
      <c r="Z107" s="11"/>
    </row>
    <row r="108" spans="1:26" x14ac:dyDescent="0.2">
      <c r="A108" s="27" t="s">
        <v>107</v>
      </c>
      <c r="B108" s="28" t="s">
        <v>404</v>
      </c>
      <c r="C108" s="5" t="s">
        <v>577</v>
      </c>
      <c r="D108" s="29"/>
      <c r="E108" s="29"/>
      <c r="F108" s="29"/>
      <c r="G108" s="13"/>
      <c r="H108" s="13">
        <v>0</v>
      </c>
      <c r="I108" s="12"/>
      <c r="J108" s="13">
        <v>0</v>
      </c>
      <c r="K108" s="14"/>
      <c r="L108" s="11"/>
      <c r="M108" s="58"/>
      <c r="N108" s="59">
        <f t="shared" si="17"/>
        <v>0</v>
      </c>
      <c r="O108" s="59">
        <f t="shared" si="18"/>
        <v>0</v>
      </c>
      <c r="P108" s="11">
        <f t="shared" si="34"/>
        <v>0</v>
      </c>
      <c r="Z108" s="11"/>
    </row>
    <row r="109" spans="1:26" x14ac:dyDescent="0.2">
      <c r="A109" s="27" t="s">
        <v>108</v>
      </c>
      <c r="B109" s="28" t="s">
        <v>400</v>
      </c>
      <c r="C109" s="5" t="s">
        <v>573</v>
      </c>
      <c r="D109" s="30">
        <v>126</v>
      </c>
      <c r="E109" s="30">
        <v>1</v>
      </c>
      <c r="F109" s="30" t="s">
        <v>256</v>
      </c>
      <c r="G109" s="83">
        <v>17352</v>
      </c>
      <c r="H109" s="22">
        <f t="shared" si="32"/>
        <v>137.71428571428572</v>
      </c>
      <c r="I109" s="84">
        <v>4697</v>
      </c>
      <c r="J109" s="22">
        <f>I109/D109</f>
        <v>37.277777777777779</v>
      </c>
      <c r="K109" s="23">
        <f>J109/E109</f>
        <v>37.277777777777779</v>
      </c>
      <c r="L109" s="11">
        <f t="shared" si="33"/>
        <v>37.277777777777779</v>
      </c>
      <c r="M109" s="58">
        <v>187</v>
      </c>
      <c r="N109" s="59">
        <f t="shared" si="17"/>
        <v>187</v>
      </c>
      <c r="O109" s="59">
        <f t="shared" si="18"/>
        <v>23562</v>
      </c>
      <c r="P109" s="11">
        <f t="shared" si="34"/>
        <v>4697</v>
      </c>
    </row>
    <row r="110" spans="1:26" x14ac:dyDescent="0.2">
      <c r="A110" s="27" t="s">
        <v>109</v>
      </c>
      <c r="B110" s="28" t="s">
        <v>401</v>
      </c>
      <c r="C110" s="5" t="s">
        <v>574</v>
      </c>
      <c r="D110" s="30">
        <v>126</v>
      </c>
      <c r="E110" s="30">
        <v>1</v>
      </c>
      <c r="F110" s="30" t="s">
        <v>256</v>
      </c>
      <c r="G110" s="83">
        <v>17352</v>
      </c>
      <c r="H110" s="22">
        <f t="shared" ref="H110:H111" si="38">G110/D110</f>
        <v>137.71428571428572</v>
      </c>
      <c r="I110" s="84">
        <v>4697</v>
      </c>
      <c r="J110" s="22">
        <f t="shared" ref="J110:K110" si="39">I110/D110</f>
        <v>37.277777777777779</v>
      </c>
      <c r="K110" s="23">
        <f t="shared" si="39"/>
        <v>37.277777777777779</v>
      </c>
      <c r="L110" s="11">
        <f t="shared" si="33"/>
        <v>37.277777777777779</v>
      </c>
      <c r="M110" s="58">
        <v>187</v>
      </c>
      <c r="N110" s="59">
        <f t="shared" si="17"/>
        <v>187</v>
      </c>
      <c r="O110" s="59">
        <f t="shared" si="18"/>
        <v>23562</v>
      </c>
      <c r="P110" s="11">
        <f t="shared" si="34"/>
        <v>4697</v>
      </c>
    </row>
    <row r="111" spans="1:26" x14ac:dyDescent="0.2">
      <c r="A111" s="27" t="s">
        <v>110</v>
      </c>
      <c r="B111" s="28" t="s">
        <v>402</v>
      </c>
      <c r="C111" s="5" t="s">
        <v>575</v>
      </c>
      <c r="D111" s="30">
        <v>126</v>
      </c>
      <c r="E111" s="30">
        <v>1</v>
      </c>
      <c r="F111" s="30" t="s">
        <v>256</v>
      </c>
      <c r="G111" s="83">
        <v>17352</v>
      </c>
      <c r="H111" s="22">
        <f t="shared" si="38"/>
        <v>137.71428571428572</v>
      </c>
      <c r="I111" s="84">
        <v>4697</v>
      </c>
      <c r="J111" s="22">
        <f t="shared" ref="J111:K111" si="40">I111/D111</f>
        <v>37.277777777777779</v>
      </c>
      <c r="K111" s="23">
        <f t="shared" si="40"/>
        <v>37.277777777777779</v>
      </c>
      <c r="L111" s="11">
        <f t="shared" si="33"/>
        <v>37.277777777777779</v>
      </c>
      <c r="M111" s="58">
        <v>187</v>
      </c>
      <c r="N111" s="59">
        <f t="shared" si="17"/>
        <v>187</v>
      </c>
      <c r="O111" s="59">
        <f t="shared" si="18"/>
        <v>23562</v>
      </c>
      <c r="P111" s="11">
        <f t="shared" si="34"/>
        <v>4697</v>
      </c>
    </row>
    <row r="112" spans="1:26" x14ac:dyDescent="0.2">
      <c r="A112" s="27" t="s">
        <v>111</v>
      </c>
      <c r="B112" s="28" t="s">
        <v>424</v>
      </c>
      <c r="C112" s="5" t="s">
        <v>578</v>
      </c>
      <c r="D112" s="29"/>
      <c r="E112" s="29"/>
      <c r="F112" s="29"/>
      <c r="G112" s="13"/>
      <c r="H112" s="13">
        <v>0</v>
      </c>
      <c r="I112" s="12"/>
      <c r="J112" s="13">
        <v>0</v>
      </c>
      <c r="K112" s="14"/>
      <c r="L112" s="11"/>
      <c r="M112" s="58"/>
      <c r="N112" s="59">
        <f t="shared" si="17"/>
        <v>0</v>
      </c>
      <c r="O112" s="59">
        <f t="shared" si="18"/>
        <v>0</v>
      </c>
      <c r="P112" s="11">
        <f t="shared" si="34"/>
        <v>0</v>
      </c>
      <c r="Z112" s="11"/>
    </row>
    <row r="113" spans="1:26" x14ac:dyDescent="0.2">
      <c r="A113" s="27" t="s">
        <v>112</v>
      </c>
      <c r="B113" s="28" t="s">
        <v>400</v>
      </c>
      <c r="C113" s="5" t="s">
        <v>573</v>
      </c>
      <c r="D113" s="30">
        <v>126</v>
      </c>
      <c r="E113" s="30">
        <v>1</v>
      </c>
      <c r="F113" s="30" t="s">
        <v>256</v>
      </c>
      <c r="G113" s="83">
        <v>20121</v>
      </c>
      <c r="H113" s="22">
        <f t="shared" si="32"/>
        <v>159.6904761904762</v>
      </c>
      <c r="I113" s="84">
        <v>9822</v>
      </c>
      <c r="J113" s="22">
        <f>I113/D113</f>
        <v>77.952380952380949</v>
      </c>
      <c r="K113" s="23">
        <f>J113/E113</f>
        <v>77.952380952380949</v>
      </c>
      <c r="L113" s="11">
        <f t="shared" si="33"/>
        <v>77.952380952380949</v>
      </c>
      <c r="M113" s="58">
        <v>187</v>
      </c>
      <c r="N113" s="59">
        <f t="shared" si="17"/>
        <v>187</v>
      </c>
      <c r="O113" s="59">
        <f t="shared" si="18"/>
        <v>23562</v>
      </c>
      <c r="P113" s="11">
        <f t="shared" si="34"/>
        <v>9822</v>
      </c>
    </row>
    <row r="114" spans="1:26" x14ac:dyDescent="0.2">
      <c r="A114" s="27" t="s">
        <v>113</v>
      </c>
      <c r="B114" s="28" t="s">
        <v>401</v>
      </c>
      <c r="C114" s="5" t="s">
        <v>574</v>
      </c>
      <c r="D114" s="30">
        <v>126</v>
      </c>
      <c r="E114" s="30">
        <v>1</v>
      </c>
      <c r="F114" s="30" t="s">
        <v>256</v>
      </c>
      <c r="G114" s="83">
        <v>20121</v>
      </c>
      <c r="H114" s="22">
        <f t="shared" ref="H114:H115" si="41">G114/D114</f>
        <v>159.6904761904762</v>
      </c>
      <c r="I114" s="84">
        <v>9822</v>
      </c>
      <c r="J114" s="22">
        <f t="shared" ref="J114:K114" si="42">I114/D114</f>
        <v>77.952380952380949</v>
      </c>
      <c r="K114" s="23">
        <f t="shared" si="42"/>
        <v>77.952380952380949</v>
      </c>
      <c r="L114" s="11">
        <f t="shared" si="33"/>
        <v>77.952380952380949</v>
      </c>
      <c r="M114" s="58">
        <v>187</v>
      </c>
      <c r="N114" s="59">
        <f t="shared" si="17"/>
        <v>187</v>
      </c>
      <c r="O114" s="59">
        <f t="shared" si="18"/>
        <v>23562</v>
      </c>
      <c r="P114" s="11">
        <f t="shared" si="34"/>
        <v>9822</v>
      </c>
    </row>
    <row r="115" spans="1:26" x14ac:dyDescent="0.2">
      <c r="A115" s="27" t="s">
        <v>114</v>
      </c>
      <c r="B115" s="28" t="s">
        <v>402</v>
      </c>
      <c r="C115" s="5" t="s">
        <v>575</v>
      </c>
      <c r="D115" s="30">
        <v>126</v>
      </c>
      <c r="E115" s="30">
        <v>1</v>
      </c>
      <c r="F115" s="30" t="s">
        <v>256</v>
      </c>
      <c r="G115" s="83">
        <v>20121</v>
      </c>
      <c r="H115" s="22">
        <f t="shared" si="41"/>
        <v>159.6904761904762</v>
      </c>
      <c r="I115" s="84">
        <v>9822</v>
      </c>
      <c r="J115" s="22">
        <f t="shared" ref="J115:K115" si="43">I115/D115</f>
        <v>77.952380952380949</v>
      </c>
      <c r="K115" s="23">
        <f t="shared" si="43"/>
        <v>77.952380952380949</v>
      </c>
      <c r="L115" s="11">
        <f t="shared" si="33"/>
        <v>77.952380952380949</v>
      </c>
      <c r="M115" s="58">
        <v>187</v>
      </c>
      <c r="N115" s="59">
        <f t="shared" si="17"/>
        <v>187</v>
      </c>
      <c r="O115" s="59">
        <f t="shared" si="18"/>
        <v>23562</v>
      </c>
      <c r="P115" s="11">
        <f t="shared" si="34"/>
        <v>9822</v>
      </c>
    </row>
    <row r="116" spans="1:26" x14ac:dyDescent="0.2">
      <c r="A116" s="27" t="s">
        <v>115</v>
      </c>
      <c r="B116" s="28" t="s">
        <v>425</v>
      </c>
      <c r="C116" s="5" t="s">
        <v>599</v>
      </c>
      <c r="D116" s="29"/>
      <c r="E116" s="29"/>
      <c r="F116" s="29"/>
      <c r="G116" s="13"/>
      <c r="H116" s="13">
        <v>0</v>
      </c>
      <c r="I116" s="12"/>
      <c r="J116" s="13">
        <v>0</v>
      </c>
      <c r="K116" s="14"/>
      <c r="L116" s="11"/>
      <c r="M116" s="58"/>
      <c r="N116" s="59">
        <f t="shared" si="17"/>
        <v>0</v>
      </c>
      <c r="O116" s="59">
        <f t="shared" si="18"/>
        <v>0</v>
      </c>
      <c r="P116" s="11">
        <f t="shared" si="34"/>
        <v>0</v>
      </c>
      <c r="Z116" s="11"/>
    </row>
    <row r="117" spans="1:26" x14ac:dyDescent="0.2">
      <c r="A117" s="27" t="s">
        <v>116</v>
      </c>
      <c r="B117" s="28" t="s">
        <v>407</v>
      </c>
      <c r="C117" s="5" t="s">
        <v>580</v>
      </c>
      <c r="D117" s="30">
        <v>60</v>
      </c>
      <c r="E117" s="30">
        <v>3</v>
      </c>
      <c r="F117" s="30" t="s">
        <v>257</v>
      </c>
      <c r="G117" s="19">
        <v>768520</v>
      </c>
      <c r="H117" s="19">
        <f t="shared" si="32"/>
        <v>12808.666666666666</v>
      </c>
      <c r="I117" s="18">
        <v>61100</v>
      </c>
      <c r="J117" s="19">
        <f t="shared" ref="J117:J122" si="44">I117/D117</f>
        <v>1018.3333333333334</v>
      </c>
      <c r="K117" s="20">
        <f t="shared" ref="K117:K122" si="45">J117/E117</f>
        <v>339.44444444444446</v>
      </c>
      <c r="L117" s="11">
        <f t="shared" si="33"/>
        <v>1018.3333333333334</v>
      </c>
      <c r="M117" s="58">
        <v>413</v>
      </c>
      <c r="N117" s="59">
        <f t="shared" si="17"/>
        <v>1239</v>
      </c>
      <c r="O117" s="59">
        <f t="shared" si="18"/>
        <v>74340</v>
      </c>
      <c r="P117" s="11">
        <f t="shared" si="34"/>
        <v>61100</v>
      </c>
    </row>
    <row r="118" spans="1:26" x14ac:dyDescent="0.2">
      <c r="A118" s="27" t="s">
        <v>117</v>
      </c>
      <c r="B118" s="28" t="s">
        <v>408</v>
      </c>
      <c r="C118" s="5" t="s">
        <v>581</v>
      </c>
      <c r="D118" s="30">
        <v>60</v>
      </c>
      <c r="E118" s="30">
        <v>1</v>
      </c>
      <c r="F118" s="30" t="s">
        <v>257</v>
      </c>
      <c r="G118" s="19">
        <v>403000</v>
      </c>
      <c r="H118" s="19">
        <f t="shared" si="32"/>
        <v>6716.666666666667</v>
      </c>
      <c r="I118" s="18">
        <v>57540</v>
      </c>
      <c r="J118" s="19">
        <f t="shared" si="44"/>
        <v>959</v>
      </c>
      <c r="K118" s="20">
        <f t="shared" si="45"/>
        <v>959</v>
      </c>
      <c r="L118" s="11">
        <f t="shared" si="33"/>
        <v>959</v>
      </c>
      <c r="M118" s="58">
        <v>413</v>
      </c>
      <c r="N118" s="59">
        <f t="shared" si="17"/>
        <v>413</v>
      </c>
      <c r="O118" s="59">
        <f t="shared" si="18"/>
        <v>24780</v>
      </c>
      <c r="P118" s="11">
        <f t="shared" si="34"/>
        <v>57540</v>
      </c>
    </row>
    <row r="119" spans="1:26" x14ac:dyDescent="0.2">
      <c r="A119" s="27" t="s">
        <v>118</v>
      </c>
      <c r="B119" s="28" t="s">
        <v>409</v>
      </c>
      <c r="C119" s="5" t="s">
        <v>582</v>
      </c>
      <c r="D119" s="30">
        <v>80</v>
      </c>
      <c r="E119" s="30">
        <v>1</v>
      </c>
      <c r="F119" s="30" t="s">
        <v>257</v>
      </c>
      <c r="G119" s="19">
        <v>110971</v>
      </c>
      <c r="H119" s="19">
        <f t="shared" si="32"/>
        <v>1387.1375</v>
      </c>
      <c r="I119" s="18">
        <v>99181</v>
      </c>
      <c r="J119" s="19">
        <f t="shared" si="44"/>
        <v>1239.7625</v>
      </c>
      <c r="K119" s="20">
        <f t="shared" si="45"/>
        <v>1239.7625</v>
      </c>
      <c r="L119" s="11">
        <f t="shared" si="33"/>
        <v>1239.7625</v>
      </c>
      <c r="M119" s="58">
        <v>413</v>
      </c>
      <c r="N119" s="59">
        <f t="shared" si="17"/>
        <v>413</v>
      </c>
      <c r="O119" s="59">
        <f t="shared" si="18"/>
        <v>33040</v>
      </c>
      <c r="P119" s="11">
        <f t="shared" si="34"/>
        <v>99181</v>
      </c>
    </row>
    <row r="120" spans="1:26" x14ac:dyDescent="0.2">
      <c r="A120" s="27" t="s">
        <v>119</v>
      </c>
      <c r="B120" s="28" t="s">
        <v>410</v>
      </c>
      <c r="C120" s="5" t="s">
        <v>583</v>
      </c>
      <c r="D120" s="30">
        <v>80</v>
      </c>
      <c r="E120" s="30">
        <v>2</v>
      </c>
      <c r="F120" s="30" t="s">
        <v>257</v>
      </c>
      <c r="G120" s="19">
        <v>122400</v>
      </c>
      <c r="H120" s="19">
        <f t="shared" si="32"/>
        <v>1530</v>
      </c>
      <c r="I120" s="18">
        <v>94776</v>
      </c>
      <c r="J120" s="19">
        <f t="shared" si="44"/>
        <v>1184.7</v>
      </c>
      <c r="K120" s="20">
        <f t="shared" si="45"/>
        <v>592.35</v>
      </c>
      <c r="L120" s="11">
        <f t="shared" si="33"/>
        <v>1184.7</v>
      </c>
      <c r="M120" s="58">
        <v>413</v>
      </c>
      <c r="N120" s="59">
        <f t="shared" si="17"/>
        <v>826</v>
      </c>
      <c r="O120" s="59">
        <f t="shared" si="18"/>
        <v>66080</v>
      </c>
      <c r="P120" s="11">
        <f t="shared" si="34"/>
        <v>94776</v>
      </c>
    </row>
    <row r="121" spans="1:26" x14ac:dyDescent="0.2">
      <c r="A121" s="27" t="s">
        <v>120</v>
      </c>
      <c r="B121" s="28" t="s">
        <v>411</v>
      </c>
      <c r="C121" s="5" t="s">
        <v>584</v>
      </c>
      <c r="D121" s="30">
        <v>80</v>
      </c>
      <c r="E121" s="30">
        <v>1</v>
      </c>
      <c r="F121" s="30" t="s">
        <v>257</v>
      </c>
      <c r="G121" s="19">
        <v>36000</v>
      </c>
      <c r="H121" s="19">
        <f t="shared" si="32"/>
        <v>450</v>
      </c>
      <c r="I121" s="18">
        <v>22500</v>
      </c>
      <c r="J121" s="19">
        <f t="shared" si="44"/>
        <v>281.25</v>
      </c>
      <c r="K121" s="20">
        <f t="shared" si="45"/>
        <v>281.25</v>
      </c>
      <c r="L121" s="11">
        <f t="shared" si="33"/>
        <v>281.25</v>
      </c>
      <c r="M121" s="58">
        <v>413</v>
      </c>
      <c r="N121" s="59">
        <f t="shared" si="17"/>
        <v>413</v>
      </c>
      <c r="O121" s="59">
        <f t="shared" si="18"/>
        <v>33040</v>
      </c>
      <c r="P121" s="11">
        <f t="shared" si="34"/>
        <v>22500</v>
      </c>
    </row>
    <row r="122" spans="1:26" x14ac:dyDescent="0.2">
      <c r="A122" s="27" t="s">
        <v>121</v>
      </c>
      <c r="B122" s="28" t="s">
        <v>426</v>
      </c>
      <c r="C122" s="5" t="s">
        <v>600</v>
      </c>
      <c r="D122" s="30">
        <v>180</v>
      </c>
      <c r="E122" s="30">
        <v>2</v>
      </c>
      <c r="F122" s="30" t="s">
        <v>255</v>
      </c>
      <c r="G122" s="19">
        <v>4144850</v>
      </c>
      <c r="H122" s="19">
        <f t="shared" si="32"/>
        <v>23026.944444444445</v>
      </c>
      <c r="I122" s="18">
        <v>0</v>
      </c>
      <c r="J122" s="19">
        <f t="shared" si="44"/>
        <v>0</v>
      </c>
      <c r="K122" s="20">
        <f t="shared" si="45"/>
        <v>0</v>
      </c>
      <c r="L122" s="11"/>
      <c r="M122" s="58">
        <v>1260</v>
      </c>
      <c r="N122" s="59">
        <f t="shared" si="17"/>
        <v>2520</v>
      </c>
      <c r="O122" s="59">
        <f t="shared" si="18"/>
        <v>453600</v>
      </c>
      <c r="P122" s="11">
        <f t="shared" si="34"/>
        <v>0</v>
      </c>
    </row>
    <row r="123" spans="1:26" x14ac:dyDescent="0.2">
      <c r="A123" s="27" t="s">
        <v>122</v>
      </c>
      <c r="B123" s="28" t="s">
        <v>427</v>
      </c>
      <c r="C123" s="5" t="s">
        <v>601</v>
      </c>
      <c r="D123" s="29"/>
      <c r="E123" s="29"/>
      <c r="F123" s="29"/>
      <c r="G123" s="13"/>
      <c r="H123" s="13">
        <v>0</v>
      </c>
      <c r="I123" s="12"/>
      <c r="J123" s="13">
        <v>0</v>
      </c>
      <c r="K123" s="14"/>
      <c r="L123" s="11"/>
      <c r="M123" s="58"/>
      <c r="N123" s="59">
        <f t="shared" si="17"/>
        <v>0</v>
      </c>
      <c r="O123" s="59">
        <f t="shared" si="18"/>
        <v>0</v>
      </c>
      <c r="P123" s="11">
        <f t="shared" si="34"/>
        <v>0</v>
      </c>
      <c r="Z123" s="11"/>
    </row>
    <row r="124" spans="1:26" x14ac:dyDescent="0.2">
      <c r="A124" s="27" t="s">
        <v>123</v>
      </c>
      <c r="B124" s="28" t="s">
        <v>428</v>
      </c>
      <c r="C124" s="5" t="s">
        <v>602</v>
      </c>
      <c r="D124" s="30">
        <v>30</v>
      </c>
      <c r="E124" s="30">
        <v>17</v>
      </c>
      <c r="F124" s="30" t="s">
        <v>254</v>
      </c>
      <c r="G124" s="19">
        <v>0</v>
      </c>
      <c r="H124" s="19">
        <f t="shared" si="32"/>
        <v>0</v>
      </c>
      <c r="I124" s="18">
        <v>253608</v>
      </c>
      <c r="J124" s="19">
        <f t="shared" ref="J124:J133" si="46">I124/D124</f>
        <v>8453.6</v>
      </c>
      <c r="K124" s="20">
        <f t="shared" ref="K124:K133" si="47">J124/E124</f>
        <v>497.27058823529416</v>
      </c>
      <c r="L124" s="11">
        <f t="shared" si="33"/>
        <v>8453.6</v>
      </c>
      <c r="M124" s="58">
        <v>712</v>
      </c>
      <c r="N124" s="59">
        <f t="shared" si="17"/>
        <v>12104</v>
      </c>
      <c r="O124" s="59">
        <f t="shared" si="18"/>
        <v>363120</v>
      </c>
      <c r="P124" s="11">
        <f t="shared" si="34"/>
        <v>253608</v>
      </c>
    </row>
    <row r="125" spans="1:26" x14ac:dyDescent="0.2">
      <c r="A125" s="27" t="s">
        <v>124</v>
      </c>
      <c r="B125" s="28" t="s">
        <v>429</v>
      </c>
      <c r="C125" s="5" t="s">
        <v>258</v>
      </c>
      <c r="D125" s="30">
        <v>75</v>
      </c>
      <c r="E125" s="30">
        <v>8</v>
      </c>
      <c r="F125" s="30" t="s">
        <v>254</v>
      </c>
      <c r="G125" s="19">
        <v>834155.57620000001</v>
      </c>
      <c r="H125" s="19">
        <f t="shared" si="32"/>
        <v>11122.074349333334</v>
      </c>
      <c r="I125" s="18">
        <v>278048.2</v>
      </c>
      <c r="J125" s="19">
        <f t="shared" si="46"/>
        <v>3707.3093333333336</v>
      </c>
      <c r="K125" s="20">
        <f t="shared" si="47"/>
        <v>463.4136666666667</v>
      </c>
      <c r="L125" s="11">
        <f t="shared" si="33"/>
        <v>3707.3093333333336</v>
      </c>
      <c r="M125" s="58">
        <v>712</v>
      </c>
      <c r="N125" s="59">
        <f t="shared" si="17"/>
        <v>5696</v>
      </c>
      <c r="O125" s="59">
        <f t="shared" si="18"/>
        <v>427200</v>
      </c>
      <c r="P125" s="11">
        <f t="shared" si="34"/>
        <v>278048.2</v>
      </c>
    </row>
    <row r="126" spans="1:26" x14ac:dyDescent="0.2">
      <c r="A126" s="27" t="s">
        <v>125</v>
      </c>
      <c r="B126" s="28" t="s">
        <v>430</v>
      </c>
      <c r="C126" s="5" t="s">
        <v>603</v>
      </c>
      <c r="D126" s="29"/>
      <c r="E126" s="29"/>
      <c r="F126" s="29"/>
      <c r="G126" s="13"/>
      <c r="H126" s="13">
        <v>0</v>
      </c>
      <c r="I126" s="12"/>
      <c r="J126" s="13">
        <v>0</v>
      </c>
      <c r="K126" s="14"/>
      <c r="L126" s="11"/>
      <c r="M126" s="58"/>
      <c r="N126" s="59">
        <f t="shared" si="17"/>
        <v>0</v>
      </c>
      <c r="O126" s="59">
        <f t="shared" si="18"/>
        <v>0</v>
      </c>
      <c r="P126" s="11">
        <f t="shared" si="34"/>
        <v>0</v>
      </c>
      <c r="Z126" s="11"/>
    </row>
    <row r="127" spans="1:26" x14ac:dyDescent="0.2">
      <c r="A127" s="27" t="s">
        <v>126</v>
      </c>
      <c r="B127" s="28" t="s">
        <v>393</v>
      </c>
      <c r="C127" s="5" t="s">
        <v>566</v>
      </c>
      <c r="D127" s="30">
        <v>30</v>
      </c>
      <c r="E127" s="30">
        <v>5</v>
      </c>
      <c r="F127" s="30" t="s">
        <v>255</v>
      </c>
      <c r="G127" s="19">
        <v>1377524</v>
      </c>
      <c r="H127" s="19">
        <f t="shared" si="32"/>
        <v>45917.466666666667</v>
      </c>
      <c r="I127" s="18">
        <v>402505</v>
      </c>
      <c r="J127" s="19">
        <f t="shared" si="46"/>
        <v>13416.833333333334</v>
      </c>
      <c r="K127" s="20">
        <f t="shared" si="47"/>
        <v>2683.3666666666668</v>
      </c>
      <c r="L127" s="11">
        <f t="shared" si="33"/>
        <v>13416.833333333334</v>
      </c>
      <c r="M127" s="58">
        <v>1260</v>
      </c>
      <c r="N127" s="59">
        <f t="shared" si="17"/>
        <v>6300</v>
      </c>
      <c r="O127" s="59">
        <f t="shared" si="18"/>
        <v>189000</v>
      </c>
      <c r="P127" s="11">
        <f t="shared" si="34"/>
        <v>402505</v>
      </c>
    </row>
    <row r="128" spans="1:26" x14ac:dyDescent="0.2">
      <c r="A128" s="27" t="s">
        <v>127</v>
      </c>
      <c r="B128" s="28" t="s">
        <v>394</v>
      </c>
      <c r="C128" s="5" t="s">
        <v>567</v>
      </c>
      <c r="D128" s="30">
        <v>60</v>
      </c>
      <c r="E128" s="30">
        <v>5</v>
      </c>
      <c r="F128" s="30" t="s">
        <v>254</v>
      </c>
      <c r="G128" s="19">
        <v>1406155</v>
      </c>
      <c r="H128" s="19">
        <f t="shared" si="32"/>
        <v>23435.916666666668</v>
      </c>
      <c r="I128" s="18">
        <v>255370</v>
      </c>
      <c r="J128" s="19">
        <f t="shared" si="46"/>
        <v>4256.166666666667</v>
      </c>
      <c r="K128" s="20">
        <f t="shared" si="47"/>
        <v>851.23333333333335</v>
      </c>
      <c r="L128" s="11">
        <f t="shared" si="33"/>
        <v>4256.166666666667</v>
      </c>
      <c r="M128" s="58">
        <v>712</v>
      </c>
      <c r="N128" s="59">
        <f t="shared" si="17"/>
        <v>3560</v>
      </c>
      <c r="O128" s="59">
        <f t="shared" si="18"/>
        <v>213600</v>
      </c>
      <c r="P128" s="11">
        <f t="shared" si="34"/>
        <v>255370.00000000003</v>
      </c>
    </row>
    <row r="129" spans="1:26" x14ac:dyDescent="0.2">
      <c r="A129" s="27" t="s">
        <v>128</v>
      </c>
      <c r="B129" s="28" t="s">
        <v>395</v>
      </c>
      <c r="C129" s="5" t="s">
        <v>568</v>
      </c>
      <c r="D129" s="30">
        <v>30</v>
      </c>
      <c r="E129" s="30">
        <v>7</v>
      </c>
      <c r="F129" s="30" t="s">
        <v>254</v>
      </c>
      <c r="G129" s="19">
        <v>434956</v>
      </c>
      <c r="H129" s="19">
        <f t="shared" si="32"/>
        <v>14498.533333333333</v>
      </c>
      <c r="I129" s="18">
        <v>154571</v>
      </c>
      <c r="J129" s="19">
        <f t="shared" si="46"/>
        <v>5152.3666666666668</v>
      </c>
      <c r="K129" s="20">
        <f t="shared" si="47"/>
        <v>736.05238095238099</v>
      </c>
      <c r="L129" s="11">
        <f t="shared" si="33"/>
        <v>5152.3666666666668</v>
      </c>
      <c r="M129" s="58">
        <v>712</v>
      </c>
      <c r="N129" s="59">
        <f t="shared" si="17"/>
        <v>4984</v>
      </c>
      <c r="O129" s="59">
        <f t="shared" si="18"/>
        <v>149520</v>
      </c>
      <c r="P129" s="11">
        <f t="shared" si="34"/>
        <v>154571</v>
      </c>
    </row>
    <row r="130" spans="1:26" x14ac:dyDescent="0.2">
      <c r="A130" s="27" t="s">
        <v>129</v>
      </c>
      <c r="B130" s="28" t="s">
        <v>396</v>
      </c>
      <c r="C130" s="5" t="s">
        <v>569</v>
      </c>
      <c r="D130" s="30">
        <v>30</v>
      </c>
      <c r="E130" s="30">
        <v>8</v>
      </c>
      <c r="F130" s="30" t="s">
        <v>255</v>
      </c>
      <c r="G130" s="19">
        <v>725400</v>
      </c>
      <c r="H130" s="19">
        <f t="shared" si="32"/>
        <v>24180</v>
      </c>
      <c r="I130" s="18">
        <v>4950</v>
      </c>
      <c r="J130" s="19">
        <f t="shared" si="46"/>
        <v>165</v>
      </c>
      <c r="K130" s="20">
        <f t="shared" si="47"/>
        <v>20.625</v>
      </c>
      <c r="L130" s="11">
        <f t="shared" si="33"/>
        <v>165</v>
      </c>
      <c r="M130" s="58">
        <v>1260</v>
      </c>
      <c r="N130" s="59">
        <f t="shared" si="17"/>
        <v>10080</v>
      </c>
      <c r="O130" s="59">
        <f t="shared" si="18"/>
        <v>302400</v>
      </c>
      <c r="P130" s="11">
        <f t="shared" si="34"/>
        <v>4950</v>
      </c>
    </row>
    <row r="131" spans="1:26" x14ac:dyDescent="0.2">
      <c r="A131" s="27" t="s">
        <v>130</v>
      </c>
      <c r="B131" s="28" t="s">
        <v>397</v>
      </c>
      <c r="C131" s="5" t="s">
        <v>570</v>
      </c>
      <c r="D131" s="30">
        <v>30</v>
      </c>
      <c r="E131" s="30">
        <v>2</v>
      </c>
      <c r="F131" s="30" t="s">
        <v>254</v>
      </c>
      <c r="G131" s="19">
        <v>100720</v>
      </c>
      <c r="H131" s="19">
        <f t="shared" si="32"/>
        <v>3357.3333333333335</v>
      </c>
      <c r="I131" s="18">
        <v>26500</v>
      </c>
      <c r="J131" s="19">
        <f t="shared" si="46"/>
        <v>883.33333333333337</v>
      </c>
      <c r="K131" s="20">
        <f t="shared" si="47"/>
        <v>441.66666666666669</v>
      </c>
      <c r="L131" s="11">
        <f t="shared" si="33"/>
        <v>883.33333333333337</v>
      </c>
      <c r="M131" s="58">
        <v>712</v>
      </c>
      <c r="N131" s="59">
        <f t="shared" si="17"/>
        <v>1424</v>
      </c>
      <c r="O131" s="59">
        <f t="shared" si="18"/>
        <v>42720</v>
      </c>
      <c r="P131" s="11">
        <f t="shared" si="34"/>
        <v>26500</v>
      </c>
    </row>
    <row r="132" spans="1:26" x14ac:dyDescent="0.2">
      <c r="A132" s="27" t="s">
        <v>131</v>
      </c>
      <c r="B132" s="28" t="s">
        <v>431</v>
      </c>
      <c r="C132" s="5" t="s">
        <v>604</v>
      </c>
      <c r="D132" s="30">
        <v>60</v>
      </c>
      <c r="E132" s="30">
        <v>2</v>
      </c>
      <c r="F132" s="30" t="s">
        <v>254</v>
      </c>
      <c r="G132" s="19">
        <v>262561</v>
      </c>
      <c r="H132" s="19">
        <f t="shared" si="32"/>
        <v>4376.0166666666664</v>
      </c>
      <c r="I132" s="18">
        <v>0</v>
      </c>
      <c r="J132" s="19">
        <f t="shared" si="46"/>
        <v>0</v>
      </c>
      <c r="K132" s="20">
        <f t="shared" si="47"/>
        <v>0</v>
      </c>
      <c r="L132" s="11"/>
      <c r="M132" s="58">
        <v>712</v>
      </c>
      <c r="N132" s="59">
        <f t="shared" si="17"/>
        <v>1424</v>
      </c>
      <c r="O132" s="59">
        <f t="shared" si="18"/>
        <v>85440</v>
      </c>
      <c r="P132" s="11">
        <f t="shared" si="34"/>
        <v>0</v>
      </c>
    </row>
    <row r="133" spans="1:26" x14ac:dyDescent="0.2">
      <c r="A133" s="27" t="s">
        <v>132</v>
      </c>
      <c r="B133" s="28" t="s">
        <v>398</v>
      </c>
      <c r="C133" s="5" t="s">
        <v>571</v>
      </c>
      <c r="D133" s="30">
        <v>30</v>
      </c>
      <c r="E133" s="30">
        <v>4</v>
      </c>
      <c r="F133" s="30" t="s">
        <v>254</v>
      </c>
      <c r="G133" s="19">
        <v>167400</v>
      </c>
      <c r="H133" s="19">
        <f t="shared" si="32"/>
        <v>5580</v>
      </c>
      <c r="I133" s="18">
        <v>100440</v>
      </c>
      <c r="J133" s="19">
        <f t="shared" si="46"/>
        <v>3348</v>
      </c>
      <c r="K133" s="20">
        <f t="shared" si="47"/>
        <v>837</v>
      </c>
      <c r="L133" s="11">
        <f t="shared" si="33"/>
        <v>3348</v>
      </c>
      <c r="M133" s="58">
        <v>712</v>
      </c>
      <c r="N133" s="59">
        <f t="shared" ref="N133:N196" si="48">M133*E133</f>
        <v>2848</v>
      </c>
      <c r="O133" s="59">
        <f t="shared" ref="O133:O196" si="49">N133*D133</f>
        <v>85440</v>
      </c>
      <c r="P133" s="11">
        <f t="shared" si="34"/>
        <v>100440</v>
      </c>
    </row>
    <row r="134" spans="1:26" x14ac:dyDescent="0.2">
      <c r="A134" s="27" t="s">
        <v>133</v>
      </c>
      <c r="B134" s="28" t="s">
        <v>399</v>
      </c>
      <c r="C134" s="5" t="s">
        <v>572</v>
      </c>
      <c r="D134" s="29"/>
      <c r="E134" s="29"/>
      <c r="F134" s="29"/>
      <c r="G134" s="13"/>
      <c r="H134" s="13">
        <v>0</v>
      </c>
      <c r="I134" s="12"/>
      <c r="J134" s="13">
        <v>0</v>
      </c>
      <c r="K134" s="14"/>
      <c r="L134" s="11"/>
      <c r="M134" s="58"/>
      <c r="N134" s="59">
        <f t="shared" si="48"/>
        <v>0</v>
      </c>
      <c r="O134" s="59">
        <f t="shared" si="49"/>
        <v>0</v>
      </c>
      <c r="P134" s="11">
        <f t="shared" si="34"/>
        <v>0</v>
      </c>
      <c r="Z134" s="11"/>
    </row>
    <row r="135" spans="1:26" x14ac:dyDescent="0.2">
      <c r="A135" s="27" t="s">
        <v>134</v>
      </c>
      <c r="B135" s="28" t="s">
        <v>400</v>
      </c>
      <c r="C135" s="5" t="s">
        <v>573</v>
      </c>
      <c r="D135" s="30">
        <v>15</v>
      </c>
      <c r="E135" s="30">
        <v>2</v>
      </c>
      <c r="F135" s="30" t="s">
        <v>256</v>
      </c>
      <c r="G135" s="83">
        <v>199037</v>
      </c>
      <c r="H135" s="22">
        <f t="shared" si="32"/>
        <v>13269.133333333333</v>
      </c>
      <c r="I135" s="84">
        <v>14473</v>
      </c>
      <c r="J135" s="22">
        <f>I135/D135</f>
        <v>964.86666666666667</v>
      </c>
      <c r="K135" s="23">
        <f>J135/E135</f>
        <v>482.43333333333334</v>
      </c>
      <c r="L135" s="11">
        <f t="shared" si="33"/>
        <v>964.86666666666667</v>
      </c>
      <c r="M135" s="58">
        <v>187</v>
      </c>
      <c r="N135" s="59">
        <f t="shared" si="48"/>
        <v>374</v>
      </c>
      <c r="O135" s="59">
        <f t="shared" si="49"/>
        <v>5610</v>
      </c>
      <c r="P135" s="11">
        <f t="shared" si="34"/>
        <v>14473</v>
      </c>
    </row>
    <row r="136" spans="1:26" x14ac:dyDescent="0.2">
      <c r="A136" s="27" t="s">
        <v>135</v>
      </c>
      <c r="B136" s="28" t="s">
        <v>401</v>
      </c>
      <c r="C136" s="5" t="s">
        <v>574</v>
      </c>
      <c r="D136" s="30">
        <v>15</v>
      </c>
      <c r="E136" s="30">
        <v>2</v>
      </c>
      <c r="F136" s="30" t="s">
        <v>256</v>
      </c>
      <c r="G136" s="83">
        <v>199037</v>
      </c>
      <c r="H136" s="22">
        <f t="shared" ref="H136:H137" si="50">G136/D136</f>
        <v>13269.133333333333</v>
      </c>
      <c r="I136" s="84">
        <v>14473</v>
      </c>
      <c r="J136" s="22">
        <f t="shared" ref="J136:K136" si="51">I136/D136</f>
        <v>964.86666666666667</v>
      </c>
      <c r="K136" s="23">
        <f t="shared" si="51"/>
        <v>482.43333333333334</v>
      </c>
      <c r="L136" s="11">
        <f t="shared" si="33"/>
        <v>964.86666666666667</v>
      </c>
      <c r="M136" s="58">
        <v>187</v>
      </c>
      <c r="N136" s="59">
        <f t="shared" si="48"/>
        <v>374</v>
      </c>
      <c r="O136" s="59">
        <f t="shared" si="49"/>
        <v>5610</v>
      </c>
      <c r="P136" s="11">
        <f t="shared" si="34"/>
        <v>14473</v>
      </c>
    </row>
    <row r="137" spans="1:26" x14ac:dyDescent="0.2">
      <c r="A137" s="27" t="s">
        <v>136</v>
      </c>
      <c r="B137" s="28" t="s">
        <v>402</v>
      </c>
      <c r="C137" s="5" t="s">
        <v>575</v>
      </c>
      <c r="D137" s="30">
        <v>15</v>
      </c>
      <c r="E137" s="30">
        <v>2</v>
      </c>
      <c r="F137" s="30" t="s">
        <v>256</v>
      </c>
      <c r="G137" s="83">
        <v>199037</v>
      </c>
      <c r="H137" s="22">
        <f t="shared" si="50"/>
        <v>13269.133333333333</v>
      </c>
      <c r="I137" s="84">
        <v>14473</v>
      </c>
      <c r="J137" s="22">
        <f t="shared" ref="J137:K137" si="52">I137/D137</f>
        <v>964.86666666666667</v>
      </c>
      <c r="K137" s="23">
        <f t="shared" si="52"/>
        <v>482.43333333333334</v>
      </c>
      <c r="L137" s="11">
        <f t="shared" si="33"/>
        <v>964.86666666666667</v>
      </c>
      <c r="M137" s="58">
        <v>187</v>
      </c>
      <c r="N137" s="59">
        <f t="shared" si="48"/>
        <v>374</v>
      </c>
      <c r="O137" s="59">
        <f t="shared" si="49"/>
        <v>5610</v>
      </c>
      <c r="P137" s="11">
        <f t="shared" si="34"/>
        <v>14473</v>
      </c>
    </row>
    <row r="138" spans="1:26" x14ac:dyDescent="0.2">
      <c r="A138" s="27" t="s">
        <v>137</v>
      </c>
      <c r="B138" s="28" t="s">
        <v>432</v>
      </c>
      <c r="C138" s="5" t="s">
        <v>605</v>
      </c>
      <c r="D138" s="29"/>
      <c r="E138" s="29"/>
      <c r="F138" s="29"/>
      <c r="G138" s="13"/>
      <c r="H138" s="13">
        <v>0</v>
      </c>
      <c r="I138" s="12"/>
      <c r="J138" s="13">
        <v>0</v>
      </c>
      <c r="K138" s="14"/>
      <c r="L138" s="11"/>
      <c r="M138" s="58"/>
      <c r="N138" s="59">
        <f t="shared" si="48"/>
        <v>0</v>
      </c>
      <c r="O138" s="59">
        <f t="shared" si="49"/>
        <v>0</v>
      </c>
      <c r="P138" s="11">
        <f t="shared" si="34"/>
        <v>0</v>
      </c>
      <c r="Z138" s="11"/>
    </row>
    <row r="139" spans="1:26" x14ac:dyDescent="0.2">
      <c r="A139" s="27" t="s">
        <v>138</v>
      </c>
      <c r="B139" s="28" t="s">
        <v>404</v>
      </c>
      <c r="C139" s="5" t="s">
        <v>577</v>
      </c>
      <c r="D139" s="29"/>
      <c r="E139" s="29"/>
      <c r="F139" s="29"/>
      <c r="G139" s="13"/>
      <c r="H139" s="13">
        <v>0</v>
      </c>
      <c r="I139" s="12"/>
      <c r="J139" s="13">
        <v>0</v>
      </c>
      <c r="K139" s="14"/>
      <c r="L139" s="11"/>
      <c r="M139" s="58"/>
      <c r="N139" s="59">
        <f t="shared" si="48"/>
        <v>0</v>
      </c>
      <c r="O139" s="59">
        <f t="shared" si="49"/>
        <v>0</v>
      </c>
      <c r="P139" s="11">
        <f t="shared" si="34"/>
        <v>0</v>
      </c>
      <c r="Z139" s="11"/>
    </row>
    <row r="140" spans="1:26" x14ac:dyDescent="0.2">
      <c r="A140" s="27" t="s">
        <v>139</v>
      </c>
      <c r="B140" s="28" t="s">
        <v>400</v>
      </c>
      <c r="C140" s="5" t="s">
        <v>573</v>
      </c>
      <c r="D140" s="30">
        <v>126</v>
      </c>
      <c r="E140" s="30">
        <v>1</v>
      </c>
      <c r="F140" s="30" t="s">
        <v>256</v>
      </c>
      <c r="G140" s="83">
        <v>16852</v>
      </c>
      <c r="H140" s="22">
        <f t="shared" si="32"/>
        <v>133.74603174603175</v>
      </c>
      <c r="I140" s="84">
        <v>4697</v>
      </c>
      <c r="J140" s="22">
        <f>I140/D140</f>
        <v>37.277777777777779</v>
      </c>
      <c r="K140" s="23">
        <f>J140/E140</f>
        <v>37.277777777777779</v>
      </c>
      <c r="L140" s="11">
        <f t="shared" si="33"/>
        <v>37.277777777777779</v>
      </c>
      <c r="M140" s="58">
        <v>187</v>
      </c>
      <c r="N140" s="59">
        <f t="shared" si="48"/>
        <v>187</v>
      </c>
      <c r="O140" s="59">
        <f t="shared" si="49"/>
        <v>23562</v>
      </c>
      <c r="P140" s="11">
        <f t="shared" si="34"/>
        <v>4697</v>
      </c>
    </row>
    <row r="141" spans="1:26" x14ac:dyDescent="0.2">
      <c r="A141" s="27" t="s">
        <v>140</v>
      </c>
      <c r="B141" s="28" t="s">
        <v>401</v>
      </c>
      <c r="C141" s="5" t="s">
        <v>574</v>
      </c>
      <c r="D141" s="30">
        <v>126</v>
      </c>
      <c r="E141" s="30">
        <v>1</v>
      </c>
      <c r="F141" s="30" t="s">
        <v>256</v>
      </c>
      <c r="G141" s="83">
        <v>16852</v>
      </c>
      <c r="H141" s="22">
        <f t="shared" ref="H141:H142" si="53">G141/D141</f>
        <v>133.74603174603175</v>
      </c>
      <c r="I141" s="84">
        <v>4697</v>
      </c>
      <c r="J141" s="22">
        <f t="shared" ref="J141:K141" si="54">I141/D141</f>
        <v>37.277777777777779</v>
      </c>
      <c r="K141" s="23">
        <f t="shared" si="54"/>
        <v>37.277777777777779</v>
      </c>
      <c r="L141" s="11">
        <f t="shared" si="33"/>
        <v>37.277777777777779</v>
      </c>
      <c r="M141" s="58">
        <v>187</v>
      </c>
      <c r="N141" s="59">
        <f t="shared" si="48"/>
        <v>187</v>
      </c>
      <c r="O141" s="59">
        <f t="shared" si="49"/>
        <v>23562</v>
      </c>
      <c r="P141" s="11">
        <f t="shared" si="34"/>
        <v>4697</v>
      </c>
    </row>
    <row r="142" spans="1:26" x14ac:dyDescent="0.2">
      <c r="A142" s="27" t="s">
        <v>141</v>
      </c>
      <c r="B142" s="28" t="s">
        <v>402</v>
      </c>
      <c r="C142" s="5" t="s">
        <v>575</v>
      </c>
      <c r="D142" s="30">
        <v>126</v>
      </c>
      <c r="E142" s="30">
        <v>1</v>
      </c>
      <c r="F142" s="30" t="s">
        <v>256</v>
      </c>
      <c r="G142" s="83">
        <v>16852</v>
      </c>
      <c r="H142" s="22">
        <f t="shared" si="53"/>
        <v>133.74603174603175</v>
      </c>
      <c r="I142" s="84">
        <v>4697</v>
      </c>
      <c r="J142" s="22">
        <f t="shared" ref="J142:K142" si="55">I142/D142</f>
        <v>37.277777777777779</v>
      </c>
      <c r="K142" s="23">
        <f t="shared" si="55"/>
        <v>37.277777777777779</v>
      </c>
      <c r="L142" s="11">
        <f t="shared" si="33"/>
        <v>37.277777777777779</v>
      </c>
      <c r="M142" s="58">
        <v>187</v>
      </c>
      <c r="N142" s="59">
        <f t="shared" si="48"/>
        <v>187</v>
      </c>
      <c r="O142" s="59">
        <f t="shared" si="49"/>
        <v>23562</v>
      </c>
      <c r="P142" s="11">
        <f t="shared" si="34"/>
        <v>4697</v>
      </c>
    </row>
    <row r="143" spans="1:26" x14ac:dyDescent="0.2">
      <c r="A143" s="27" t="s">
        <v>142</v>
      </c>
      <c r="B143" s="28" t="s">
        <v>424</v>
      </c>
      <c r="C143" s="5" t="s">
        <v>578</v>
      </c>
      <c r="D143" s="29"/>
      <c r="E143" s="29"/>
      <c r="F143" s="29"/>
      <c r="G143" s="13"/>
      <c r="H143" s="13">
        <v>0</v>
      </c>
      <c r="I143" s="12"/>
      <c r="J143" s="13">
        <v>0</v>
      </c>
      <c r="K143" s="14"/>
      <c r="L143" s="11"/>
      <c r="M143" s="58"/>
      <c r="N143" s="59">
        <f t="shared" si="48"/>
        <v>0</v>
      </c>
      <c r="O143" s="59">
        <f t="shared" si="49"/>
        <v>0</v>
      </c>
      <c r="P143" s="11">
        <f t="shared" si="34"/>
        <v>0</v>
      </c>
      <c r="Z143" s="11"/>
    </row>
    <row r="144" spans="1:26" x14ac:dyDescent="0.2">
      <c r="A144" s="27" t="s">
        <v>143</v>
      </c>
      <c r="B144" s="28" t="s">
        <v>400</v>
      </c>
      <c r="C144" s="5" t="s">
        <v>573</v>
      </c>
      <c r="D144" s="30">
        <v>126</v>
      </c>
      <c r="E144" s="30">
        <v>1</v>
      </c>
      <c r="F144" s="30" t="s">
        <v>256</v>
      </c>
      <c r="G144" s="83">
        <v>24601</v>
      </c>
      <c r="H144" s="22">
        <f t="shared" si="32"/>
        <v>195.24603174603175</v>
      </c>
      <c r="I144" s="84">
        <v>11148</v>
      </c>
      <c r="J144" s="22">
        <f>I144/D144</f>
        <v>88.476190476190482</v>
      </c>
      <c r="K144" s="23">
        <f>J144/E144</f>
        <v>88.476190476190482</v>
      </c>
      <c r="L144" s="11">
        <f t="shared" si="33"/>
        <v>88.476190476190482</v>
      </c>
      <c r="M144" s="58">
        <v>187</v>
      </c>
      <c r="N144" s="59">
        <f t="shared" si="48"/>
        <v>187</v>
      </c>
      <c r="O144" s="59">
        <f t="shared" si="49"/>
        <v>23562</v>
      </c>
      <c r="P144" s="11">
        <f t="shared" si="34"/>
        <v>11148</v>
      </c>
    </row>
    <row r="145" spans="1:26" x14ac:dyDescent="0.2">
      <c r="A145" s="27" t="s">
        <v>144</v>
      </c>
      <c r="B145" s="28" t="s">
        <v>401</v>
      </c>
      <c r="C145" s="5" t="s">
        <v>574</v>
      </c>
      <c r="D145" s="30">
        <v>126</v>
      </c>
      <c r="E145" s="30">
        <v>1</v>
      </c>
      <c r="F145" s="30" t="s">
        <v>256</v>
      </c>
      <c r="G145" s="83">
        <v>24601</v>
      </c>
      <c r="H145" s="22">
        <f t="shared" ref="H145:H146" si="56">G145/D145</f>
        <v>195.24603174603175</v>
      </c>
      <c r="I145" s="84">
        <v>11148</v>
      </c>
      <c r="J145" s="22">
        <f t="shared" ref="J145:K145" si="57">I145/D145</f>
        <v>88.476190476190482</v>
      </c>
      <c r="K145" s="23">
        <f t="shared" si="57"/>
        <v>88.476190476190482</v>
      </c>
      <c r="L145" s="11">
        <f t="shared" si="33"/>
        <v>88.476190476190482</v>
      </c>
      <c r="M145" s="58">
        <v>187</v>
      </c>
      <c r="N145" s="59">
        <f t="shared" si="48"/>
        <v>187</v>
      </c>
      <c r="O145" s="59">
        <f t="shared" si="49"/>
        <v>23562</v>
      </c>
      <c r="P145" s="11">
        <f t="shared" si="34"/>
        <v>11148</v>
      </c>
    </row>
    <row r="146" spans="1:26" x14ac:dyDescent="0.2">
      <c r="A146" s="27" t="s">
        <v>145</v>
      </c>
      <c r="B146" s="28" t="s">
        <v>402</v>
      </c>
      <c r="C146" s="5" t="s">
        <v>575</v>
      </c>
      <c r="D146" s="30">
        <v>126</v>
      </c>
      <c r="E146" s="30">
        <v>1</v>
      </c>
      <c r="F146" s="30" t="s">
        <v>256</v>
      </c>
      <c r="G146" s="83">
        <v>24601</v>
      </c>
      <c r="H146" s="22">
        <f t="shared" si="56"/>
        <v>195.24603174603175</v>
      </c>
      <c r="I146" s="84">
        <v>11148</v>
      </c>
      <c r="J146" s="22">
        <f t="shared" ref="J146:K146" si="58">I146/D146</f>
        <v>88.476190476190482</v>
      </c>
      <c r="K146" s="23">
        <f t="shared" si="58"/>
        <v>88.476190476190482</v>
      </c>
      <c r="L146" s="11">
        <f t="shared" si="33"/>
        <v>88.476190476190482</v>
      </c>
      <c r="M146" s="58">
        <v>187</v>
      </c>
      <c r="N146" s="59">
        <f t="shared" si="48"/>
        <v>187</v>
      </c>
      <c r="O146" s="59">
        <f t="shared" si="49"/>
        <v>23562</v>
      </c>
      <c r="P146" s="11">
        <f t="shared" si="34"/>
        <v>11148</v>
      </c>
    </row>
    <row r="147" spans="1:26" x14ac:dyDescent="0.2">
      <c r="A147" s="27" t="s">
        <v>146</v>
      </c>
      <c r="B147" s="28" t="s">
        <v>433</v>
      </c>
      <c r="C147" s="5" t="s">
        <v>606</v>
      </c>
      <c r="D147" s="29"/>
      <c r="E147" s="29"/>
      <c r="F147" s="29"/>
      <c r="G147" s="13"/>
      <c r="H147" s="13">
        <v>0</v>
      </c>
      <c r="I147" s="12"/>
      <c r="J147" s="13">
        <v>0</v>
      </c>
      <c r="K147" s="14"/>
      <c r="L147" s="11"/>
      <c r="M147" s="58"/>
      <c r="N147" s="59">
        <f t="shared" si="48"/>
        <v>0</v>
      </c>
      <c r="O147" s="59">
        <f t="shared" si="49"/>
        <v>0</v>
      </c>
      <c r="P147" s="11">
        <f t="shared" si="34"/>
        <v>0</v>
      </c>
      <c r="Z147" s="11"/>
    </row>
    <row r="148" spans="1:26" x14ac:dyDescent="0.2">
      <c r="A148" s="27" t="s">
        <v>147</v>
      </c>
      <c r="B148" s="28" t="s">
        <v>407</v>
      </c>
      <c r="C148" s="5" t="s">
        <v>580</v>
      </c>
      <c r="D148" s="30">
        <v>60</v>
      </c>
      <c r="E148" s="30">
        <v>2</v>
      </c>
      <c r="F148" s="30" t="s">
        <v>257</v>
      </c>
      <c r="G148" s="19">
        <v>572310</v>
      </c>
      <c r="H148" s="19">
        <f t="shared" si="32"/>
        <v>9538.5</v>
      </c>
      <c r="I148" s="18">
        <v>44580</v>
      </c>
      <c r="J148" s="19">
        <f t="shared" ref="J148:K165" si="59">I148/D148</f>
        <v>743</v>
      </c>
      <c r="K148" s="20">
        <f t="shared" si="59"/>
        <v>371.5</v>
      </c>
      <c r="L148" s="11">
        <f t="shared" si="33"/>
        <v>743</v>
      </c>
      <c r="M148" s="58">
        <v>413</v>
      </c>
      <c r="N148" s="59">
        <f t="shared" si="48"/>
        <v>826</v>
      </c>
      <c r="O148" s="59">
        <f t="shared" si="49"/>
        <v>49560</v>
      </c>
      <c r="P148" s="11">
        <f t="shared" si="34"/>
        <v>44580</v>
      </c>
    </row>
    <row r="149" spans="1:26" x14ac:dyDescent="0.2">
      <c r="A149" s="27" t="s">
        <v>148</v>
      </c>
      <c r="B149" s="28" t="s">
        <v>408</v>
      </c>
      <c r="C149" s="5" t="s">
        <v>581</v>
      </c>
      <c r="D149" s="30">
        <v>60</v>
      </c>
      <c r="E149" s="30">
        <v>1</v>
      </c>
      <c r="F149" s="30" t="s">
        <v>257</v>
      </c>
      <c r="G149" s="19">
        <v>182700</v>
      </c>
      <c r="H149" s="19">
        <f t="shared" si="32"/>
        <v>3045</v>
      </c>
      <c r="I149" s="18">
        <v>29010</v>
      </c>
      <c r="J149" s="19">
        <f t="shared" si="59"/>
        <v>483.5</v>
      </c>
      <c r="K149" s="20">
        <f t="shared" si="59"/>
        <v>483.5</v>
      </c>
      <c r="L149" s="11">
        <f t="shared" si="33"/>
        <v>483.5</v>
      </c>
      <c r="M149" s="58">
        <v>413</v>
      </c>
      <c r="N149" s="59">
        <f t="shared" si="48"/>
        <v>413</v>
      </c>
      <c r="O149" s="59">
        <f t="shared" si="49"/>
        <v>24780</v>
      </c>
      <c r="P149" s="11">
        <f t="shared" si="34"/>
        <v>29010</v>
      </c>
    </row>
    <row r="150" spans="1:26" x14ac:dyDescent="0.2">
      <c r="A150" s="27" t="s">
        <v>149</v>
      </c>
      <c r="B150" s="28" t="s">
        <v>409</v>
      </c>
      <c r="C150" s="5" t="s">
        <v>582</v>
      </c>
      <c r="D150" s="30">
        <v>80</v>
      </c>
      <c r="E150" s="30">
        <v>1</v>
      </c>
      <c r="F150" s="30" t="s">
        <v>257</v>
      </c>
      <c r="G150" s="19">
        <v>87289</v>
      </c>
      <c r="H150" s="19">
        <f t="shared" si="32"/>
        <v>1091.1125</v>
      </c>
      <c r="I150" s="18">
        <v>77639</v>
      </c>
      <c r="J150" s="19">
        <f t="shared" si="59"/>
        <v>970.48749999999995</v>
      </c>
      <c r="K150" s="20">
        <f t="shared" si="59"/>
        <v>970.48749999999995</v>
      </c>
      <c r="L150" s="11">
        <f t="shared" si="33"/>
        <v>970.48749999999995</v>
      </c>
      <c r="M150" s="58">
        <v>413</v>
      </c>
      <c r="N150" s="59">
        <f t="shared" si="48"/>
        <v>413</v>
      </c>
      <c r="O150" s="59">
        <f t="shared" si="49"/>
        <v>33040</v>
      </c>
      <c r="P150" s="11">
        <f t="shared" si="34"/>
        <v>77639</v>
      </c>
    </row>
    <row r="151" spans="1:26" x14ac:dyDescent="0.2">
      <c r="A151" s="27" t="s">
        <v>150</v>
      </c>
      <c r="B151" s="28" t="s">
        <v>410</v>
      </c>
      <c r="C151" s="5" t="s">
        <v>583</v>
      </c>
      <c r="D151" s="30">
        <v>80</v>
      </c>
      <c r="E151" s="30">
        <v>1</v>
      </c>
      <c r="F151" s="30" t="s">
        <v>257</v>
      </c>
      <c r="G151" s="19">
        <v>95925</v>
      </c>
      <c r="H151" s="19">
        <f t="shared" si="32"/>
        <v>1199.0625</v>
      </c>
      <c r="I151" s="18">
        <v>74020</v>
      </c>
      <c r="J151" s="19">
        <f t="shared" si="59"/>
        <v>925.25</v>
      </c>
      <c r="K151" s="20">
        <f t="shared" si="59"/>
        <v>925.25</v>
      </c>
      <c r="L151" s="11">
        <f t="shared" si="33"/>
        <v>925.25</v>
      </c>
      <c r="M151" s="58">
        <v>413</v>
      </c>
      <c r="N151" s="59">
        <f t="shared" si="48"/>
        <v>413</v>
      </c>
      <c r="O151" s="59">
        <f t="shared" si="49"/>
        <v>33040</v>
      </c>
      <c r="P151" s="11">
        <f t="shared" si="34"/>
        <v>74020</v>
      </c>
    </row>
    <row r="152" spans="1:26" x14ac:dyDescent="0.2">
      <c r="A152" s="27" t="s">
        <v>151</v>
      </c>
      <c r="B152" s="28" t="s">
        <v>411</v>
      </c>
      <c r="C152" s="5" t="s">
        <v>584</v>
      </c>
      <c r="D152" s="30">
        <v>80</v>
      </c>
      <c r="E152" s="30">
        <v>1</v>
      </c>
      <c r="F152" s="30" t="s">
        <v>257</v>
      </c>
      <c r="G152" s="19">
        <v>64000</v>
      </c>
      <c r="H152" s="19">
        <f t="shared" si="32"/>
        <v>800</v>
      </c>
      <c r="I152" s="18">
        <v>40000</v>
      </c>
      <c r="J152" s="19">
        <f t="shared" si="59"/>
        <v>500</v>
      </c>
      <c r="K152" s="20">
        <f t="shared" si="59"/>
        <v>500</v>
      </c>
      <c r="L152" s="11">
        <f t="shared" si="33"/>
        <v>500</v>
      </c>
      <c r="M152" s="58">
        <v>413</v>
      </c>
      <c r="N152" s="59">
        <f t="shared" si="48"/>
        <v>413</v>
      </c>
      <c r="O152" s="59">
        <f t="shared" si="49"/>
        <v>33040</v>
      </c>
      <c r="P152" s="11">
        <f t="shared" si="34"/>
        <v>40000</v>
      </c>
    </row>
    <row r="153" spans="1:26" x14ac:dyDescent="0.2">
      <c r="A153" s="27" t="s">
        <v>152</v>
      </c>
      <c r="B153" s="28" t="s">
        <v>434</v>
      </c>
      <c r="C153" s="5" t="s">
        <v>607</v>
      </c>
      <c r="D153" s="30">
        <v>165</v>
      </c>
      <c r="E153" s="30">
        <v>2</v>
      </c>
      <c r="F153" s="30" t="s">
        <v>255</v>
      </c>
      <c r="G153" s="19">
        <v>2093600</v>
      </c>
      <c r="H153" s="19">
        <f t="shared" si="32"/>
        <v>12688.484848484848</v>
      </c>
      <c r="I153" s="18">
        <v>0</v>
      </c>
      <c r="J153" s="19">
        <f t="shared" si="59"/>
        <v>0</v>
      </c>
      <c r="K153" s="20">
        <f t="shared" si="59"/>
        <v>0</v>
      </c>
      <c r="L153" s="11"/>
      <c r="M153" s="58">
        <v>1260</v>
      </c>
      <c r="N153" s="59">
        <f t="shared" si="48"/>
        <v>2520</v>
      </c>
      <c r="O153" s="59">
        <f t="shared" si="49"/>
        <v>415800</v>
      </c>
      <c r="P153" s="11">
        <f t="shared" si="34"/>
        <v>0</v>
      </c>
    </row>
    <row r="154" spans="1:26" x14ac:dyDescent="0.2">
      <c r="A154" s="27" t="s">
        <v>153</v>
      </c>
      <c r="B154" s="28" t="s">
        <v>435</v>
      </c>
      <c r="C154" s="5" t="s">
        <v>608</v>
      </c>
      <c r="D154" s="29"/>
      <c r="E154" s="29"/>
      <c r="F154" s="29"/>
      <c r="G154" s="13"/>
      <c r="H154" s="13">
        <v>0</v>
      </c>
      <c r="I154" s="12"/>
      <c r="J154" s="13">
        <v>0</v>
      </c>
      <c r="K154" s="14"/>
      <c r="L154" s="11"/>
      <c r="M154" s="58"/>
      <c r="N154" s="59">
        <f t="shared" si="48"/>
        <v>0</v>
      </c>
      <c r="O154" s="59">
        <f t="shared" si="49"/>
        <v>0</v>
      </c>
      <c r="P154" s="11">
        <f t="shared" si="34"/>
        <v>0</v>
      </c>
      <c r="Z154" s="11"/>
    </row>
    <row r="155" spans="1:26" x14ac:dyDescent="0.2">
      <c r="A155" s="27" t="s">
        <v>154</v>
      </c>
      <c r="B155" s="28" t="s">
        <v>436</v>
      </c>
      <c r="C155" s="5" t="s">
        <v>609</v>
      </c>
      <c r="D155" s="30">
        <v>30</v>
      </c>
      <c r="E155" s="30">
        <v>6</v>
      </c>
      <c r="F155" s="30" t="s">
        <v>254</v>
      </c>
      <c r="G155" s="19">
        <v>0</v>
      </c>
      <c r="H155" s="19">
        <f t="shared" si="32"/>
        <v>0</v>
      </c>
      <c r="I155" s="18">
        <v>86253</v>
      </c>
      <c r="J155" s="19">
        <f t="shared" si="59"/>
        <v>2875.1</v>
      </c>
      <c r="K155" s="20">
        <f t="shared" si="59"/>
        <v>479.18333333333334</v>
      </c>
      <c r="L155" s="11">
        <f t="shared" si="33"/>
        <v>2875.1</v>
      </c>
      <c r="M155" s="58">
        <v>712</v>
      </c>
      <c r="N155" s="59">
        <f t="shared" si="48"/>
        <v>4272</v>
      </c>
      <c r="O155" s="59">
        <f t="shared" si="49"/>
        <v>128160</v>
      </c>
      <c r="P155" s="11">
        <f t="shared" si="34"/>
        <v>86253</v>
      </c>
    </row>
    <row r="156" spans="1:26" x14ac:dyDescent="0.2">
      <c r="A156" s="27" t="s">
        <v>155</v>
      </c>
      <c r="B156" s="28" t="s">
        <v>526</v>
      </c>
      <c r="C156" s="5" t="s">
        <v>259</v>
      </c>
      <c r="D156" s="30">
        <v>75</v>
      </c>
      <c r="E156" s="30">
        <v>9</v>
      </c>
      <c r="F156" s="30" t="s">
        <v>254</v>
      </c>
      <c r="G156" s="19">
        <v>1343566.19</v>
      </c>
      <c r="H156" s="19">
        <f t="shared" si="32"/>
        <v>17914.215866666666</v>
      </c>
      <c r="I156" s="18">
        <v>316570.40000000002</v>
      </c>
      <c r="J156" s="19">
        <f t="shared" si="59"/>
        <v>4220.9386666666669</v>
      </c>
      <c r="K156" s="20">
        <f t="shared" si="59"/>
        <v>468.99318518518521</v>
      </c>
      <c r="L156" s="11">
        <f t="shared" si="33"/>
        <v>4220.9386666666669</v>
      </c>
      <c r="M156" s="58">
        <v>712</v>
      </c>
      <c r="N156" s="59">
        <f t="shared" si="48"/>
        <v>6408</v>
      </c>
      <c r="O156" s="59">
        <f t="shared" si="49"/>
        <v>480600</v>
      </c>
      <c r="P156" s="11">
        <f t="shared" si="34"/>
        <v>316570.40000000002</v>
      </c>
    </row>
    <row r="157" spans="1:26" x14ac:dyDescent="0.2">
      <c r="A157" s="27" t="s">
        <v>156</v>
      </c>
      <c r="B157" s="28" t="s">
        <v>437</v>
      </c>
      <c r="C157" s="5" t="s">
        <v>610</v>
      </c>
      <c r="D157" s="29"/>
      <c r="E157" s="29"/>
      <c r="F157" s="29"/>
      <c r="G157" s="13"/>
      <c r="H157" s="13">
        <v>0</v>
      </c>
      <c r="I157" s="12"/>
      <c r="J157" s="13">
        <v>0</v>
      </c>
      <c r="K157" s="14"/>
      <c r="L157" s="11"/>
      <c r="M157" s="58"/>
      <c r="N157" s="59">
        <f t="shared" si="48"/>
        <v>0</v>
      </c>
      <c r="O157" s="59">
        <f t="shared" si="49"/>
        <v>0</v>
      </c>
      <c r="P157" s="11">
        <f t="shared" si="34"/>
        <v>0</v>
      </c>
      <c r="Z157" s="11"/>
    </row>
    <row r="158" spans="1:26" x14ac:dyDescent="0.2">
      <c r="A158" s="27" t="s">
        <v>157</v>
      </c>
      <c r="B158" s="28" t="s">
        <v>393</v>
      </c>
      <c r="C158" s="5" t="s">
        <v>566</v>
      </c>
      <c r="D158" s="30">
        <v>30</v>
      </c>
      <c r="E158" s="30">
        <v>3</v>
      </c>
      <c r="F158" s="30" t="s">
        <v>255</v>
      </c>
      <c r="G158" s="19">
        <v>604780</v>
      </c>
      <c r="H158" s="19">
        <f t="shared" si="32"/>
        <v>20159.333333333332</v>
      </c>
      <c r="I158" s="18">
        <v>193050</v>
      </c>
      <c r="J158" s="19">
        <f t="shared" si="59"/>
        <v>6435</v>
      </c>
      <c r="K158" s="20">
        <f t="shared" si="59"/>
        <v>2145</v>
      </c>
      <c r="L158" s="11">
        <f t="shared" si="33"/>
        <v>6435</v>
      </c>
      <c r="M158" s="58">
        <v>1260</v>
      </c>
      <c r="N158" s="59">
        <f t="shared" si="48"/>
        <v>3780</v>
      </c>
      <c r="O158" s="59">
        <f t="shared" si="49"/>
        <v>113400</v>
      </c>
      <c r="P158" s="11">
        <f t="shared" si="34"/>
        <v>193050</v>
      </c>
    </row>
    <row r="159" spans="1:26" x14ac:dyDescent="0.2">
      <c r="A159" s="27" t="s">
        <v>158</v>
      </c>
      <c r="B159" s="28" t="s">
        <v>394</v>
      </c>
      <c r="C159" s="5" t="s">
        <v>611</v>
      </c>
      <c r="D159" s="30">
        <v>60</v>
      </c>
      <c r="E159" s="30">
        <v>3</v>
      </c>
      <c r="F159" s="30" t="s">
        <v>254</v>
      </c>
      <c r="G159" s="83">
        <v>1144262</v>
      </c>
      <c r="H159" s="19">
        <f t="shared" si="32"/>
        <v>19071.033333333333</v>
      </c>
      <c r="I159" s="18">
        <v>184190</v>
      </c>
      <c r="J159" s="19">
        <f t="shared" si="59"/>
        <v>3069.8333333333335</v>
      </c>
      <c r="K159" s="20">
        <f t="shared" si="59"/>
        <v>1023.2777777777778</v>
      </c>
      <c r="L159" s="11">
        <f t="shared" si="33"/>
        <v>3069.8333333333335</v>
      </c>
      <c r="M159" s="58">
        <v>712</v>
      </c>
      <c r="N159" s="59">
        <f t="shared" si="48"/>
        <v>2136</v>
      </c>
      <c r="O159" s="59">
        <f t="shared" si="49"/>
        <v>128160</v>
      </c>
      <c r="P159" s="11">
        <f t="shared" si="34"/>
        <v>184190</v>
      </c>
    </row>
    <row r="160" spans="1:26" x14ac:dyDescent="0.2">
      <c r="A160" s="27" t="s">
        <v>159</v>
      </c>
      <c r="B160" s="28" t="s">
        <v>395</v>
      </c>
      <c r="C160" s="5" t="s">
        <v>568</v>
      </c>
      <c r="D160" s="30">
        <v>30</v>
      </c>
      <c r="E160" s="30">
        <v>4</v>
      </c>
      <c r="F160" s="30" t="s">
        <v>254</v>
      </c>
      <c r="G160" s="19">
        <v>165294</v>
      </c>
      <c r="H160" s="19">
        <f t="shared" si="32"/>
        <v>5509.8</v>
      </c>
      <c r="I160" s="18">
        <v>101472</v>
      </c>
      <c r="J160" s="19">
        <f t="shared" si="59"/>
        <v>3382.4</v>
      </c>
      <c r="K160" s="20">
        <f t="shared" si="59"/>
        <v>845.6</v>
      </c>
      <c r="L160" s="11">
        <f t="shared" si="33"/>
        <v>3382.4</v>
      </c>
      <c r="M160" s="58">
        <v>712</v>
      </c>
      <c r="N160" s="59">
        <f t="shared" si="48"/>
        <v>2848</v>
      </c>
      <c r="O160" s="59">
        <f t="shared" si="49"/>
        <v>85440</v>
      </c>
      <c r="P160" s="11">
        <f t="shared" si="34"/>
        <v>101472</v>
      </c>
    </row>
    <row r="161" spans="1:26" x14ac:dyDescent="0.2">
      <c r="A161" s="27" t="s">
        <v>160</v>
      </c>
      <c r="B161" s="28" t="s">
        <v>396</v>
      </c>
      <c r="C161" s="5" t="s">
        <v>569</v>
      </c>
      <c r="D161" s="30">
        <v>30</v>
      </c>
      <c r="E161" s="30">
        <v>12</v>
      </c>
      <c r="F161" s="30" t="s">
        <v>255</v>
      </c>
      <c r="G161" s="19">
        <v>882900</v>
      </c>
      <c r="H161" s="19">
        <f t="shared" si="32"/>
        <v>29430</v>
      </c>
      <c r="I161" s="18">
        <v>900</v>
      </c>
      <c r="J161" s="19">
        <f t="shared" si="59"/>
        <v>30</v>
      </c>
      <c r="K161" s="20">
        <f t="shared" si="59"/>
        <v>2.5</v>
      </c>
      <c r="L161" s="11">
        <f t="shared" si="33"/>
        <v>30</v>
      </c>
      <c r="M161" s="58">
        <v>1260</v>
      </c>
      <c r="N161" s="59">
        <f t="shared" si="48"/>
        <v>15120</v>
      </c>
      <c r="O161" s="59">
        <f t="shared" si="49"/>
        <v>453600</v>
      </c>
      <c r="P161" s="11">
        <f t="shared" si="34"/>
        <v>900</v>
      </c>
    </row>
    <row r="162" spans="1:26" x14ac:dyDescent="0.2">
      <c r="A162" s="27" t="s">
        <v>161</v>
      </c>
      <c r="B162" s="28" t="s">
        <v>397</v>
      </c>
      <c r="C162" s="5" t="s">
        <v>570</v>
      </c>
      <c r="D162" s="30">
        <v>30</v>
      </c>
      <c r="E162" s="30">
        <v>2</v>
      </c>
      <c r="F162" s="30" t="s">
        <v>254</v>
      </c>
      <c r="G162" s="19">
        <v>83503</v>
      </c>
      <c r="H162" s="19">
        <f t="shared" si="32"/>
        <v>2783.4333333333334</v>
      </c>
      <c r="I162" s="18">
        <v>30345</v>
      </c>
      <c r="J162" s="19">
        <f t="shared" si="59"/>
        <v>1011.5</v>
      </c>
      <c r="K162" s="20">
        <f t="shared" si="59"/>
        <v>505.75</v>
      </c>
      <c r="L162" s="11">
        <f t="shared" si="33"/>
        <v>1011.5</v>
      </c>
      <c r="M162" s="58">
        <v>712</v>
      </c>
      <c r="N162" s="59">
        <f t="shared" si="48"/>
        <v>1424</v>
      </c>
      <c r="O162" s="59">
        <f t="shared" si="49"/>
        <v>42720</v>
      </c>
      <c r="P162" s="11">
        <f t="shared" si="34"/>
        <v>30345</v>
      </c>
    </row>
    <row r="163" spans="1:26" x14ac:dyDescent="0.2">
      <c r="A163" s="27" t="s">
        <v>162</v>
      </c>
      <c r="B163" s="28" t="s">
        <v>398</v>
      </c>
      <c r="C163" s="5" t="s">
        <v>571</v>
      </c>
      <c r="D163" s="30">
        <v>30</v>
      </c>
      <c r="E163" s="30">
        <v>2</v>
      </c>
      <c r="F163" s="30" t="s">
        <v>254</v>
      </c>
      <c r="G163" s="19">
        <v>69850</v>
      </c>
      <c r="H163" s="19">
        <f t="shared" si="32"/>
        <v>2328.3333333333335</v>
      </c>
      <c r="I163" s="18">
        <v>39240</v>
      </c>
      <c r="J163" s="19">
        <f t="shared" si="59"/>
        <v>1308</v>
      </c>
      <c r="K163" s="20">
        <f t="shared" si="59"/>
        <v>654</v>
      </c>
      <c r="L163" s="11">
        <f t="shared" si="33"/>
        <v>1308</v>
      </c>
      <c r="M163" s="58">
        <v>712</v>
      </c>
      <c r="N163" s="59">
        <f t="shared" si="48"/>
        <v>1424</v>
      </c>
      <c r="O163" s="59">
        <f t="shared" si="49"/>
        <v>42720</v>
      </c>
      <c r="P163" s="11">
        <f t="shared" si="34"/>
        <v>39240</v>
      </c>
    </row>
    <row r="164" spans="1:26" x14ac:dyDescent="0.2">
      <c r="A164" s="27" t="s">
        <v>163</v>
      </c>
      <c r="B164" s="28" t="s">
        <v>399</v>
      </c>
      <c r="C164" s="5" t="s">
        <v>572</v>
      </c>
      <c r="D164" s="29"/>
      <c r="E164" s="29"/>
      <c r="F164" s="29"/>
      <c r="G164" s="13"/>
      <c r="H164" s="13">
        <v>0</v>
      </c>
      <c r="I164" s="12"/>
      <c r="J164" s="13">
        <v>0</v>
      </c>
      <c r="K164" s="14"/>
      <c r="L164" s="11"/>
      <c r="M164" s="58"/>
      <c r="N164" s="59">
        <f t="shared" si="48"/>
        <v>0</v>
      </c>
      <c r="O164" s="59">
        <f t="shared" si="49"/>
        <v>0</v>
      </c>
      <c r="P164" s="11">
        <f t="shared" si="34"/>
        <v>0</v>
      </c>
      <c r="Z164" s="11"/>
    </row>
    <row r="165" spans="1:26" x14ac:dyDescent="0.2">
      <c r="A165" s="27" t="s">
        <v>164</v>
      </c>
      <c r="B165" s="28" t="s">
        <v>400</v>
      </c>
      <c r="C165" s="5" t="s">
        <v>573</v>
      </c>
      <c r="D165" s="30">
        <v>15</v>
      </c>
      <c r="E165" s="30">
        <v>3</v>
      </c>
      <c r="F165" s="30" t="s">
        <v>256</v>
      </c>
      <c r="G165" s="19">
        <v>170173</v>
      </c>
      <c r="H165" s="19">
        <f t="shared" si="32"/>
        <v>11344.866666666667</v>
      </c>
      <c r="I165" s="18">
        <v>11990</v>
      </c>
      <c r="J165" s="19">
        <f t="shared" si="59"/>
        <v>799.33333333333337</v>
      </c>
      <c r="K165" s="20">
        <f t="shared" si="59"/>
        <v>266.44444444444446</v>
      </c>
      <c r="L165" s="11">
        <f t="shared" si="33"/>
        <v>799.33333333333337</v>
      </c>
      <c r="M165" s="58">
        <v>187</v>
      </c>
      <c r="N165" s="59">
        <f t="shared" si="48"/>
        <v>561</v>
      </c>
      <c r="O165" s="59">
        <f t="shared" si="49"/>
        <v>8415</v>
      </c>
      <c r="P165" s="11">
        <f t="shared" si="34"/>
        <v>11990</v>
      </c>
    </row>
    <row r="166" spans="1:26" x14ac:dyDescent="0.2">
      <c r="A166" s="27" t="s">
        <v>165</v>
      </c>
      <c r="B166" s="28" t="s">
        <v>438</v>
      </c>
      <c r="C166" s="5" t="s">
        <v>612</v>
      </c>
      <c r="D166" s="29"/>
      <c r="E166" s="29"/>
      <c r="F166" s="29"/>
      <c r="G166" s="13"/>
      <c r="H166" s="13">
        <v>0</v>
      </c>
      <c r="I166" s="12"/>
      <c r="J166" s="13">
        <v>0</v>
      </c>
      <c r="K166" s="14"/>
      <c r="L166" s="11"/>
      <c r="M166" s="58"/>
      <c r="N166" s="59">
        <f t="shared" si="48"/>
        <v>0</v>
      </c>
      <c r="O166" s="59">
        <f t="shared" si="49"/>
        <v>0</v>
      </c>
      <c r="P166" s="11">
        <f t="shared" ref="P166:P229" si="60">K166*E166*D166</f>
        <v>0</v>
      </c>
      <c r="Z166" s="11"/>
    </row>
    <row r="167" spans="1:26" x14ac:dyDescent="0.2">
      <c r="A167" s="27" t="s">
        <v>166</v>
      </c>
      <c r="B167" s="28" t="s">
        <v>439</v>
      </c>
      <c r="C167" s="5" t="s">
        <v>577</v>
      </c>
      <c r="D167" s="29"/>
      <c r="E167" s="29"/>
      <c r="F167" s="29"/>
      <c r="G167" s="13"/>
      <c r="H167" s="13">
        <v>0</v>
      </c>
      <c r="I167" s="12"/>
      <c r="J167" s="13">
        <v>0</v>
      </c>
      <c r="K167" s="14"/>
      <c r="L167" s="11"/>
      <c r="M167" s="58"/>
      <c r="N167" s="59">
        <f t="shared" si="48"/>
        <v>0</v>
      </c>
      <c r="O167" s="59">
        <f t="shared" si="49"/>
        <v>0</v>
      </c>
      <c r="P167" s="11">
        <f t="shared" si="60"/>
        <v>0</v>
      </c>
      <c r="Z167" s="11"/>
    </row>
    <row r="168" spans="1:26" x14ac:dyDescent="0.2">
      <c r="A168" s="27" t="s">
        <v>167</v>
      </c>
      <c r="B168" s="28" t="s">
        <v>400</v>
      </c>
      <c r="C168" s="5" t="s">
        <v>573</v>
      </c>
      <c r="D168" s="30">
        <v>126</v>
      </c>
      <c r="E168" s="30">
        <v>1</v>
      </c>
      <c r="F168" s="30" t="s">
        <v>256</v>
      </c>
      <c r="G168" s="19">
        <v>16876</v>
      </c>
      <c r="H168" s="19">
        <f t="shared" ref="H168:H229" si="61">G168/D168</f>
        <v>133.93650793650792</v>
      </c>
      <c r="I168" s="18">
        <v>4120</v>
      </c>
      <c r="J168" s="19">
        <f t="shared" ref="J168:K168" si="62">I168/D168</f>
        <v>32.698412698412696</v>
      </c>
      <c r="K168" s="20">
        <f t="shared" si="62"/>
        <v>32.698412698412696</v>
      </c>
      <c r="L168" s="11">
        <f t="shared" ref="L168" si="63">I168/D168</f>
        <v>32.698412698412696</v>
      </c>
      <c r="M168" s="58">
        <v>187</v>
      </c>
      <c r="N168" s="59">
        <f t="shared" si="48"/>
        <v>187</v>
      </c>
      <c r="O168" s="59">
        <f t="shared" si="49"/>
        <v>23562</v>
      </c>
      <c r="P168" s="11">
        <f t="shared" si="60"/>
        <v>4120</v>
      </c>
    </row>
    <row r="169" spans="1:26" x14ac:dyDescent="0.2">
      <c r="A169" s="27" t="s">
        <v>168</v>
      </c>
      <c r="B169" s="28" t="s">
        <v>424</v>
      </c>
      <c r="C169" s="5" t="s">
        <v>578</v>
      </c>
      <c r="D169" s="29"/>
      <c r="E169" s="29"/>
      <c r="F169" s="29"/>
      <c r="G169" s="13"/>
      <c r="H169" s="13">
        <v>0</v>
      </c>
      <c r="I169" s="12"/>
      <c r="J169" s="13">
        <v>0</v>
      </c>
      <c r="K169" s="14"/>
      <c r="L169" s="11"/>
      <c r="M169" s="58"/>
      <c r="N169" s="59">
        <f t="shared" si="48"/>
        <v>0</v>
      </c>
      <c r="O169" s="59">
        <f t="shared" si="49"/>
        <v>0</v>
      </c>
      <c r="P169" s="11">
        <f t="shared" si="60"/>
        <v>0</v>
      </c>
      <c r="Z169" s="11"/>
    </row>
    <row r="170" spans="1:26" x14ac:dyDescent="0.2">
      <c r="A170" s="27" t="s">
        <v>169</v>
      </c>
      <c r="B170" s="28" t="s">
        <v>400</v>
      </c>
      <c r="C170" s="5" t="s">
        <v>573</v>
      </c>
      <c r="D170" s="30">
        <v>126</v>
      </c>
      <c r="E170" s="30">
        <v>1</v>
      </c>
      <c r="F170" s="30" t="s">
        <v>256</v>
      </c>
      <c r="G170" s="19">
        <v>25928</v>
      </c>
      <c r="H170" s="19">
        <f t="shared" si="61"/>
        <v>205.77777777777777</v>
      </c>
      <c r="I170" s="18">
        <v>9945</v>
      </c>
      <c r="J170" s="19">
        <f t="shared" ref="J170:K178" si="64">I170/D170</f>
        <v>78.928571428571431</v>
      </c>
      <c r="K170" s="20">
        <f t="shared" si="64"/>
        <v>78.928571428571431</v>
      </c>
      <c r="L170" s="11">
        <f t="shared" ref="L170:L229" si="65">I170/D170</f>
        <v>78.928571428571431</v>
      </c>
      <c r="M170" s="58">
        <v>187</v>
      </c>
      <c r="N170" s="59">
        <f t="shared" si="48"/>
        <v>187</v>
      </c>
      <c r="O170" s="59">
        <f t="shared" si="49"/>
        <v>23562</v>
      </c>
      <c r="P170" s="11">
        <f t="shared" si="60"/>
        <v>9945</v>
      </c>
    </row>
    <row r="171" spans="1:26" x14ac:dyDescent="0.2">
      <c r="A171" s="27" t="s">
        <v>170</v>
      </c>
      <c r="B171" s="28" t="s">
        <v>440</v>
      </c>
      <c r="C171" s="5" t="s">
        <v>613</v>
      </c>
      <c r="D171" s="30">
        <v>75</v>
      </c>
      <c r="E171" s="30">
        <v>1</v>
      </c>
      <c r="F171" s="30" t="s">
        <v>256</v>
      </c>
      <c r="G171" s="83">
        <v>52500</v>
      </c>
      <c r="H171" s="19">
        <f t="shared" si="61"/>
        <v>700</v>
      </c>
      <c r="I171" s="18">
        <v>15500</v>
      </c>
      <c r="J171" s="19">
        <f t="shared" si="64"/>
        <v>206.66666666666666</v>
      </c>
      <c r="K171" s="20">
        <f t="shared" si="64"/>
        <v>206.66666666666666</v>
      </c>
      <c r="L171" s="11">
        <f t="shared" si="65"/>
        <v>206.66666666666666</v>
      </c>
      <c r="M171" s="58">
        <v>187</v>
      </c>
      <c r="N171" s="59">
        <f t="shared" si="48"/>
        <v>187</v>
      </c>
      <c r="O171" s="59">
        <f t="shared" si="49"/>
        <v>14025</v>
      </c>
      <c r="P171" s="11">
        <f t="shared" si="60"/>
        <v>15500</v>
      </c>
    </row>
    <row r="172" spans="1:26" x14ac:dyDescent="0.2">
      <c r="A172" s="27" t="s">
        <v>171</v>
      </c>
      <c r="B172" s="28" t="s">
        <v>441</v>
      </c>
      <c r="C172" s="5" t="s">
        <v>614</v>
      </c>
      <c r="D172" s="29"/>
      <c r="E172" s="29"/>
      <c r="F172" s="29"/>
      <c r="G172" s="13"/>
      <c r="H172" s="13">
        <v>0</v>
      </c>
      <c r="I172" s="12"/>
      <c r="J172" s="13">
        <v>0</v>
      </c>
      <c r="K172" s="14"/>
      <c r="L172" s="11"/>
      <c r="M172" s="58"/>
      <c r="N172" s="59">
        <f t="shared" si="48"/>
        <v>0</v>
      </c>
      <c r="O172" s="59">
        <f t="shared" si="49"/>
        <v>0</v>
      </c>
      <c r="P172" s="11">
        <f t="shared" si="60"/>
        <v>0</v>
      </c>
      <c r="Z172" s="11"/>
    </row>
    <row r="173" spans="1:26" x14ac:dyDescent="0.2">
      <c r="A173" s="27" t="s">
        <v>172</v>
      </c>
      <c r="B173" s="28" t="s">
        <v>442</v>
      </c>
      <c r="C173" s="5" t="s">
        <v>580</v>
      </c>
      <c r="D173" s="30">
        <v>60</v>
      </c>
      <c r="E173" s="30">
        <v>2</v>
      </c>
      <c r="F173" s="30" t="s">
        <v>257</v>
      </c>
      <c r="G173" s="19">
        <v>343720</v>
      </c>
      <c r="H173" s="19">
        <f t="shared" si="61"/>
        <v>5728.666666666667</v>
      </c>
      <c r="I173" s="18">
        <v>31130</v>
      </c>
      <c r="J173" s="19">
        <f t="shared" si="64"/>
        <v>518.83333333333337</v>
      </c>
      <c r="K173" s="20">
        <f t="shared" si="64"/>
        <v>259.41666666666669</v>
      </c>
      <c r="L173" s="11">
        <f t="shared" si="65"/>
        <v>518.83333333333337</v>
      </c>
      <c r="M173" s="58">
        <v>413</v>
      </c>
      <c r="N173" s="59">
        <f t="shared" si="48"/>
        <v>826</v>
      </c>
      <c r="O173" s="59">
        <f t="shared" si="49"/>
        <v>49560</v>
      </c>
      <c r="P173" s="11">
        <f t="shared" si="60"/>
        <v>31130.000000000004</v>
      </c>
    </row>
    <row r="174" spans="1:26" x14ac:dyDescent="0.2">
      <c r="A174" s="27" t="s">
        <v>173</v>
      </c>
      <c r="B174" s="28" t="s">
        <v>443</v>
      </c>
      <c r="C174" s="5" t="s">
        <v>581</v>
      </c>
      <c r="D174" s="30">
        <v>60</v>
      </c>
      <c r="E174" s="30">
        <v>1</v>
      </c>
      <c r="F174" s="30" t="s">
        <v>257</v>
      </c>
      <c r="G174" s="19">
        <v>103650</v>
      </c>
      <c r="H174" s="19">
        <f t="shared" si="61"/>
        <v>1727.5</v>
      </c>
      <c r="I174" s="18">
        <v>17600</v>
      </c>
      <c r="J174" s="19">
        <f t="shared" si="64"/>
        <v>293.33333333333331</v>
      </c>
      <c r="K174" s="20">
        <f t="shared" si="64"/>
        <v>293.33333333333331</v>
      </c>
      <c r="L174" s="11">
        <f t="shared" si="65"/>
        <v>293.33333333333331</v>
      </c>
      <c r="M174" s="58">
        <v>413</v>
      </c>
      <c r="N174" s="59">
        <f t="shared" si="48"/>
        <v>413</v>
      </c>
      <c r="O174" s="59">
        <f t="shared" si="49"/>
        <v>24780</v>
      </c>
      <c r="P174" s="11">
        <f t="shared" si="60"/>
        <v>17600</v>
      </c>
    </row>
    <row r="175" spans="1:26" x14ac:dyDescent="0.2">
      <c r="A175" s="27" t="s">
        <v>174</v>
      </c>
      <c r="B175" s="28" t="s">
        <v>409</v>
      </c>
      <c r="C175" s="5" t="s">
        <v>582</v>
      </c>
      <c r="D175" s="30">
        <v>80</v>
      </c>
      <c r="E175" s="30">
        <v>1</v>
      </c>
      <c r="F175" s="30" t="s">
        <v>257</v>
      </c>
      <c r="G175" s="19">
        <v>54989</v>
      </c>
      <c r="H175" s="19">
        <f t="shared" si="61"/>
        <v>687.36249999999995</v>
      </c>
      <c r="I175" s="18">
        <v>49169</v>
      </c>
      <c r="J175" s="19">
        <f t="shared" si="64"/>
        <v>614.61249999999995</v>
      </c>
      <c r="K175" s="20">
        <f t="shared" si="64"/>
        <v>614.61249999999995</v>
      </c>
      <c r="L175" s="11">
        <f t="shared" si="65"/>
        <v>614.61249999999995</v>
      </c>
      <c r="M175" s="58">
        <v>413</v>
      </c>
      <c r="N175" s="59">
        <f t="shared" si="48"/>
        <v>413</v>
      </c>
      <c r="O175" s="59">
        <f t="shared" si="49"/>
        <v>33040</v>
      </c>
      <c r="P175" s="11">
        <f t="shared" si="60"/>
        <v>49169</v>
      </c>
    </row>
    <row r="176" spans="1:26" x14ac:dyDescent="0.2">
      <c r="A176" s="27" t="s">
        <v>175</v>
      </c>
      <c r="B176" s="28" t="s">
        <v>410</v>
      </c>
      <c r="C176" s="5" t="s">
        <v>583</v>
      </c>
      <c r="D176" s="30">
        <v>80</v>
      </c>
      <c r="E176" s="30">
        <v>1</v>
      </c>
      <c r="F176" s="30" t="s">
        <v>257</v>
      </c>
      <c r="G176" s="19">
        <v>7600</v>
      </c>
      <c r="H176" s="19">
        <f t="shared" si="61"/>
        <v>95</v>
      </c>
      <c r="I176" s="18">
        <v>4864</v>
      </c>
      <c r="J176" s="19">
        <f t="shared" si="64"/>
        <v>60.8</v>
      </c>
      <c r="K176" s="20">
        <f t="shared" si="64"/>
        <v>60.8</v>
      </c>
      <c r="L176" s="11">
        <f t="shared" si="65"/>
        <v>60.8</v>
      </c>
      <c r="M176" s="58">
        <v>413</v>
      </c>
      <c r="N176" s="59">
        <f t="shared" si="48"/>
        <v>413</v>
      </c>
      <c r="O176" s="59">
        <f t="shared" si="49"/>
        <v>33040</v>
      </c>
      <c r="P176" s="11">
        <f t="shared" si="60"/>
        <v>4864</v>
      </c>
    </row>
    <row r="177" spans="1:26" x14ac:dyDescent="0.2">
      <c r="A177" s="27" t="s">
        <v>176</v>
      </c>
      <c r="B177" s="28" t="s">
        <v>411</v>
      </c>
      <c r="C177" s="5" t="s">
        <v>584</v>
      </c>
      <c r="D177" s="30">
        <v>80</v>
      </c>
      <c r="E177" s="30">
        <v>1</v>
      </c>
      <c r="F177" s="30" t="s">
        <v>257</v>
      </c>
      <c r="G177" s="19">
        <v>40000</v>
      </c>
      <c r="H177" s="19">
        <f t="shared" si="61"/>
        <v>500</v>
      </c>
      <c r="I177" s="18">
        <v>25000</v>
      </c>
      <c r="J177" s="19">
        <f t="shared" si="64"/>
        <v>312.5</v>
      </c>
      <c r="K177" s="20">
        <f t="shared" si="64"/>
        <v>312.5</v>
      </c>
      <c r="L177" s="11">
        <f t="shared" si="65"/>
        <v>312.5</v>
      </c>
      <c r="M177" s="58">
        <v>413</v>
      </c>
      <c r="N177" s="59">
        <f t="shared" si="48"/>
        <v>413</v>
      </c>
      <c r="O177" s="59">
        <f t="shared" si="49"/>
        <v>33040</v>
      </c>
      <c r="P177" s="11">
        <f t="shared" si="60"/>
        <v>25000</v>
      </c>
    </row>
    <row r="178" spans="1:26" x14ac:dyDescent="0.2">
      <c r="A178" s="27" t="s">
        <v>177</v>
      </c>
      <c r="B178" s="28" t="s">
        <v>444</v>
      </c>
      <c r="C178" s="5" t="s">
        <v>615</v>
      </c>
      <c r="D178" s="30">
        <v>165</v>
      </c>
      <c r="E178" s="30">
        <v>2</v>
      </c>
      <c r="F178" s="30" t="s">
        <v>255</v>
      </c>
      <c r="G178" s="19">
        <v>878600</v>
      </c>
      <c r="H178" s="19">
        <f t="shared" si="61"/>
        <v>5324.848484848485</v>
      </c>
      <c r="I178" s="18">
        <v>0</v>
      </c>
      <c r="J178" s="19">
        <f t="shared" si="64"/>
        <v>0</v>
      </c>
      <c r="K178" s="20">
        <f t="shared" si="64"/>
        <v>0</v>
      </c>
      <c r="L178" s="11"/>
      <c r="M178" s="58">
        <v>1260</v>
      </c>
      <c r="N178" s="59">
        <f t="shared" si="48"/>
        <v>2520</v>
      </c>
      <c r="O178" s="59">
        <f t="shared" si="49"/>
        <v>415800</v>
      </c>
      <c r="P178" s="11">
        <f t="shared" si="60"/>
        <v>0</v>
      </c>
    </row>
    <row r="179" spans="1:26" x14ac:dyDescent="0.2">
      <c r="A179" s="27" t="s">
        <v>178</v>
      </c>
      <c r="B179" s="28" t="s">
        <v>445</v>
      </c>
      <c r="C179" s="5" t="s">
        <v>616</v>
      </c>
      <c r="D179" s="29"/>
      <c r="E179" s="29"/>
      <c r="F179" s="29"/>
      <c r="G179" s="13"/>
      <c r="H179" s="13">
        <v>0</v>
      </c>
      <c r="I179" s="12"/>
      <c r="J179" s="13">
        <v>0</v>
      </c>
      <c r="K179" s="14"/>
      <c r="L179" s="11"/>
      <c r="M179" s="58"/>
      <c r="N179" s="59">
        <f t="shared" si="48"/>
        <v>0</v>
      </c>
      <c r="O179" s="59">
        <f t="shared" si="49"/>
        <v>0</v>
      </c>
      <c r="P179" s="11">
        <f t="shared" si="60"/>
        <v>0</v>
      </c>
      <c r="Z179" s="11"/>
    </row>
    <row r="180" spans="1:26" x14ac:dyDescent="0.2">
      <c r="A180" s="27" t="s">
        <v>179</v>
      </c>
      <c r="B180" s="28" t="s">
        <v>446</v>
      </c>
      <c r="C180" s="5" t="s">
        <v>261</v>
      </c>
      <c r="D180" s="29"/>
      <c r="E180" s="29"/>
      <c r="F180" s="29"/>
      <c r="G180" s="13"/>
      <c r="H180" s="13">
        <v>0</v>
      </c>
      <c r="I180" s="12"/>
      <c r="J180" s="13">
        <v>0</v>
      </c>
      <c r="K180" s="14"/>
      <c r="L180" s="11"/>
      <c r="M180" s="58"/>
      <c r="N180" s="59">
        <f t="shared" si="48"/>
        <v>0</v>
      </c>
      <c r="O180" s="59">
        <f t="shared" si="49"/>
        <v>0</v>
      </c>
      <c r="P180" s="11">
        <f t="shared" si="60"/>
        <v>0</v>
      </c>
      <c r="Z180" s="11"/>
    </row>
    <row r="181" spans="1:26" x14ac:dyDescent="0.2">
      <c r="A181" s="27" t="s">
        <v>180</v>
      </c>
      <c r="B181" s="28" t="s">
        <v>447</v>
      </c>
      <c r="C181" s="5" t="s">
        <v>543</v>
      </c>
      <c r="D181" s="30">
        <v>160</v>
      </c>
      <c r="E181" s="30">
        <v>2</v>
      </c>
      <c r="F181" s="30" t="s">
        <v>257</v>
      </c>
      <c r="G181" s="22">
        <v>204472</v>
      </c>
      <c r="H181" s="22">
        <f t="shared" si="61"/>
        <v>1277.95</v>
      </c>
      <c r="I181" s="21">
        <v>75564</v>
      </c>
      <c r="J181" s="22">
        <f>I181/D181</f>
        <v>472.27499999999998</v>
      </c>
      <c r="K181" s="23">
        <f>J181/E181</f>
        <v>236.13749999999999</v>
      </c>
      <c r="L181" s="11">
        <f t="shared" si="65"/>
        <v>472.27499999999998</v>
      </c>
      <c r="M181" s="58">
        <v>413</v>
      </c>
      <c r="N181" s="59">
        <f t="shared" si="48"/>
        <v>826</v>
      </c>
      <c r="O181" s="59">
        <f t="shared" si="49"/>
        <v>132160</v>
      </c>
      <c r="P181" s="11">
        <f t="shared" si="60"/>
        <v>75564</v>
      </c>
    </row>
    <row r="182" spans="1:26" x14ac:dyDescent="0.2">
      <c r="A182" s="27" t="s">
        <v>181</v>
      </c>
      <c r="B182" s="28" t="s">
        <v>448</v>
      </c>
      <c r="C182" s="5" t="s">
        <v>544</v>
      </c>
      <c r="D182" s="30">
        <v>175</v>
      </c>
      <c r="E182" s="30">
        <v>2</v>
      </c>
      <c r="F182" s="30" t="s">
        <v>257</v>
      </c>
      <c r="G182" s="22">
        <v>204472</v>
      </c>
      <c r="H182" s="22">
        <f t="shared" ref="H182:H185" si="66">G182/D182</f>
        <v>1168.4114285714286</v>
      </c>
      <c r="I182" s="21">
        <v>75564</v>
      </c>
      <c r="J182" s="22">
        <f t="shared" ref="J182:K182" si="67">I182/D182</f>
        <v>431.79428571428571</v>
      </c>
      <c r="K182" s="23">
        <f t="shared" si="67"/>
        <v>215.89714285714285</v>
      </c>
      <c r="L182" s="11">
        <f t="shared" si="65"/>
        <v>431.79428571428571</v>
      </c>
      <c r="M182" s="58">
        <v>413</v>
      </c>
      <c r="N182" s="59">
        <f t="shared" si="48"/>
        <v>826</v>
      </c>
      <c r="O182" s="59">
        <f t="shared" si="49"/>
        <v>144550</v>
      </c>
      <c r="P182" s="11">
        <f t="shared" si="60"/>
        <v>75564</v>
      </c>
    </row>
    <row r="183" spans="1:26" x14ac:dyDescent="0.2">
      <c r="A183" s="27" t="s">
        <v>182</v>
      </c>
      <c r="B183" s="28" t="s">
        <v>449</v>
      </c>
      <c r="C183" s="5" t="s">
        <v>545</v>
      </c>
      <c r="D183" s="30">
        <v>175</v>
      </c>
      <c r="E183" s="30">
        <v>2</v>
      </c>
      <c r="F183" s="30" t="s">
        <v>257</v>
      </c>
      <c r="G183" s="22">
        <v>204472</v>
      </c>
      <c r="H183" s="22">
        <f t="shared" si="66"/>
        <v>1168.4114285714286</v>
      </c>
      <c r="I183" s="21">
        <v>75564</v>
      </c>
      <c r="J183" s="22">
        <f t="shared" ref="J183:K183" si="68">I183/D183</f>
        <v>431.79428571428571</v>
      </c>
      <c r="K183" s="23">
        <f t="shared" si="68"/>
        <v>215.89714285714285</v>
      </c>
      <c r="L183" s="11">
        <f t="shared" si="65"/>
        <v>431.79428571428571</v>
      </c>
      <c r="M183" s="58">
        <v>413</v>
      </c>
      <c r="N183" s="59">
        <f t="shared" si="48"/>
        <v>826</v>
      </c>
      <c r="O183" s="59">
        <f t="shared" si="49"/>
        <v>144550</v>
      </c>
      <c r="P183" s="11">
        <f t="shared" si="60"/>
        <v>75564</v>
      </c>
    </row>
    <row r="184" spans="1:26" x14ac:dyDescent="0.2">
      <c r="A184" s="27" t="s">
        <v>183</v>
      </c>
      <c r="B184" s="28" t="s">
        <v>450</v>
      </c>
      <c r="C184" s="5" t="s">
        <v>546</v>
      </c>
      <c r="D184" s="30">
        <v>160</v>
      </c>
      <c r="E184" s="30">
        <v>2</v>
      </c>
      <c r="F184" s="30" t="s">
        <v>257</v>
      </c>
      <c r="G184" s="22">
        <v>204472</v>
      </c>
      <c r="H184" s="22">
        <f t="shared" si="66"/>
        <v>1277.95</v>
      </c>
      <c r="I184" s="21">
        <v>75564</v>
      </c>
      <c r="J184" s="22">
        <f t="shared" ref="J184:K184" si="69">I184/D184</f>
        <v>472.27499999999998</v>
      </c>
      <c r="K184" s="23">
        <f t="shared" si="69"/>
        <v>236.13749999999999</v>
      </c>
      <c r="L184" s="11">
        <f t="shared" si="65"/>
        <v>472.27499999999998</v>
      </c>
      <c r="M184" s="58">
        <v>413</v>
      </c>
      <c r="N184" s="59">
        <f t="shared" si="48"/>
        <v>826</v>
      </c>
      <c r="O184" s="59">
        <f t="shared" si="49"/>
        <v>132160</v>
      </c>
      <c r="P184" s="11">
        <f t="shared" si="60"/>
        <v>75564</v>
      </c>
    </row>
    <row r="185" spans="1:26" x14ac:dyDescent="0.2">
      <c r="A185" s="27" t="s">
        <v>184</v>
      </c>
      <c r="B185" s="28" t="s">
        <v>387</v>
      </c>
      <c r="C185" s="5" t="s">
        <v>560</v>
      </c>
      <c r="D185" s="30">
        <v>160</v>
      </c>
      <c r="E185" s="30">
        <v>2</v>
      </c>
      <c r="F185" s="30" t="s">
        <v>257</v>
      </c>
      <c r="G185" s="22">
        <v>204472</v>
      </c>
      <c r="H185" s="22">
        <f t="shared" si="66"/>
        <v>1277.95</v>
      </c>
      <c r="I185" s="21">
        <v>75564</v>
      </c>
      <c r="J185" s="22">
        <f t="shared" ref="J185:K185" si="70">I185/D185</f>
        <v>472.27499999999998</v>
      </c>
      <c r="K185" s="23">
        <f t="shared" si="70"/>
        <v>236.13749999999999</v>
      </c>
      <c r="L185" s="11">
        <f t="shared" si="65"/>
        <v>472.27499999999998</v>
      </c>
      <c r="M185" s="58">
        <v>413</v>
      </c>
      <c r="N185" s="59">
        <f t="shared" si="48"/>
        <v>826</v>
      </c>
      <c r="O185" s="59">
        <f t="shared" si="49"/>
        <v>132160</v>
      </c>
      <c r="P185" s="11">
        <f t="shared" si="60"/>
        <v>75564</v>
      </c>
    </row>
    <row r="186" spans="1:26" x14ac:dyDescent="0.2">
      <c r="A186" s="27" t="s">
        <v>185</v>
      </c>
      <c r="B186" s="28" t="s">
        <v>451</v>
      </c>
      <c r="C186" s="5" t="s">
        <v>617</v>
      </c>
      <c r="D186" s="29"/>
      <c r="E186" s="29"/>
      <c r="F186" s="29"/>
      <c r="G186" s="13"/>
      <c r="H186" s="13">
        <v>0</v>
      </c>
      <c r="I186" s="12"/>
      <c r="J186" s="13">
        <v>0</v>
      </c>
      <c r="K186" s="14"/>
      <c r="L186" s="11"/>
      <c r="M186" s="58"/>
      <c r="N186" s="59">
        <f t="shared" si="48"/>
        <v>0</v>
      </c>
      <c r="O186" s="59">
        <f t="shared" si="49"/>
        <v>0</v>
      </c>
      <c r="P186" s="11">
        <f t="shared" si="60"/>
        <v>0</v>
      </c>
      <c r="Z186" s="11"/>
    </row>
    <row r="187" spans="1:26" x14ac:dyDescent="0.2">
      <c r="A187" s="27" t="s">
        <v>186</v>
      </c>
      <c r="B187" s="28" t="s">
        <v>447</v>
      </c>
      <c r="C187" s="5" t="s">
        <v>543</v>
      </c>
      <c r="D187" s="30">
        <v>160</v>
      </c>
      <c r="E187" s="30">
        <v>1</v>
      </c>
      <c r="F187" s="30" t="s">
        <v>257</v>
      </c>
      <c r="G187" s="22">
        <v>197660</v>
      </c>
      <c r="H187" s="22">
        <f>G187/D187</f>
        <v>1235.375</v>
      </c>
      <c r="I187" s="21">
        <v>51456</v>
      </c>
      <c r="J187" s="22">
        <f>I187/D187</f>
        <v>321.60000000000002</v>
      </c>
      <c r="K187" s="23">
        <f>J187/E187</f>
        <v>321.60000000000002</v>
      </c>
      <c r="L187" s="11">
        <f t="shared" si="65"/>
        <v>321.60000000000002</v>
      </c>
      <c r="M187" s="58">
        <v>413</v>
      </c>
      <c r="N187" s="59">
        <f t="shared" si="48"/>
        <v>413</v>
      </c>
      <c r="O187" s="59">
        <f t="shared" si="49"/>
        <v>66080</v>
      </c>
      <c r="P187" s="11">
        <f t="shared" si="60"/>
        <v>51456</v>
      </c>
    </row>
    <row r="188" spans="1:26" x14ac:dyDescent="0.2">
      <c r="A188" s="27" t="s">
        <v>187</v>
      </c>
      <c r="B188" s="28" t="s">
        <v>448</v>
      </c>
      <c r="C188" s="5" t="s">
        <v>544</v>
      </c>
      <c r="D188" s="30">
        <v>175</v>
      </c>
      <c r="E188" s="30">
        <v>1</v>
      </c>
      <c r="F188" s="30" t="s">
        <v>257</v>
      </c>
      <c r="G188" s="22">
        <v>197660</v>
      </c>
      <c r="H188" s="22">
        <f t="shared" ref="H188:H191" si="71">G188/D188</f>
        <v>1129.4857142857143</v>
      </c>
      <c r="I188" s="21">
        <v>51456</v>
      </c>
      <c r="J188" s="22">
        <f t="shared" ref="J188:K188" si="72">I188/D188</f>
        <v>294.03428571428572</v>
      </c>
      <c r="K188" s="23">
        <f t="shared" si="72"/>
        <v>294.03428571428572</v>
      </c>
      <c r="L188" s="11">
        <f t="shared" si="65"/>
        <v>294.03428571428572</v>
      </c>
      <c r="M188" s="58">
        <v>413</v>
      </c>
      <c r="N188" s="59">
        <f t="shared" si="48"/>
        <v>413</v>
      </c>
      <c r="O188" s="59">
        <f t="shared" si="49"/>
        <v>72275</v>
      </c>
      <c r="P188" s="11">
        <f t="shared" si="60"/>
        <v>51456</v>
      </c>
    </row>
    <row r="189" spans="1:26" x14ac:dyDescent="0.2">
      <c r="A189" s="27" t="s">
        <v>188</v>
      </c>
      <c r="B189" s="28" t="s">
        <v>449</v>
      </c>
      <c r="C189" s="5" t="s">
        <v>545</v>
      </c>
      <c r="D189" s="30">
        <v>175</v>
      </c>
      <c r="E189" s="30">
        <v>1</v>
      </c>
      <c r="F189" s="30" t="s">
        <v>257</v>
      </c>
      <c r="G189" s="22">
        <v>197660</v>
      </c>
      <c r="H189" s="22">
        <f t="shared" si="71"/>
        <v>1129.4857142857143</v>
      </c>
      <c r="I189" s="21">
        <v>51456</v>
      </c>
      <c r="J189" s="22">
        <f t="shared" ref="J189:K189" si="73">I189/D189</f>
        <v>294.03428571428572</v>
      </c>
      <c r="K189" s="23">
        <f t="shared" si="73"/>
        <v>294.03428571428572</v>
      </c>
      <c r="L189" s="11">
        <f t="shared" si="65"/>
        <v>294.03428571428572</v>
      </c>
      <c r="M189" s="58">
        <v>413</v>
      </c>
      <c r="N189" s="59">
        <f t="shared" si="48"/>
        <v>413</v>
      </c>
      <c r="O189" s="59">
        <f t="shared" si="49"/>
        <v>72275</v>
      </c>
      <c r="P189" s="11">
        <f t="shared" si="60"/>
        <v>51456</v>
      </c>
    </row>
    <row r="190" spans="1:26" x14ac:dyDescent="0.2">
      <c r="A190" s="27" t="s">
        <v>189</v>
      </c>
      <c r="B190" s="28" t="s">
        <v>450</v>
      </c>
      <c r="C190" s="5" t="s">
        <v>546</v>
      </c>
      <c r="D190" s="30">
        <v>160</v>
      </c>
      <c r="E190" s="30">
        <v>1</v>
      </c>
      <c r="F190" s="30" t="s">
        <v>257</v>
      </c>
      <c r="G190" s="22">
        <v>197660</v>
      </c>
      <c r="H190" s="22">
        <f t="shared" si="71"/>
        <v>1235.375</v>
      </c>
      <c r="I190" s="21">
        <v>51456</v>
      </c>
      <c r="J190" s="22">
        <f t="shared" ref="J190:K190" si="74">I190/D190</f>
        <v>321.60000000000002</v>
      </c>
      <c r="K190" s="23">
        <f t="shared" si="74"/>
        <v>321.60000000000002</v>
      </c>
      <c r="L190" s="11">
        <f t="shared" si="65"/>
        <v>321.60000000000002</v>
      </c>
      <c r="M190" s="58">
        <v>413</v>
      </c>
      <c r="N190" s="59">
        <f t="shared" si="48"/>
        <v>413</v>
      </c>
      <c r="O190" s="59">
        <f t="shared" si="49"/>
        <v>66080</v>
      </c>
      <c r="P190" s="11">
        <f t="shared" si="60"/>
        <v>51456</v>
      </c>
    </row>
    <row r="191" spans="1:26" x14ac:dyDescent="0.2">
      <c r="A191" s="27" t="s">
        <v>190</v>
      </c>
      <c r="B191" s="28" t="s">
        <v>387</v>
      </c>
      <c r="C191" s="5" t="s">
        <v>560</v>
      </c>
      <c r="D191" s="30">
        <v>160</v>
      </c>
      <c r="E191" s="30">
        <v>1</v>
      </c>
      <c r="F191" s="30" t="s">
        <v>257</v>
      </c>
      <c r="G191" s="22">
        <v>197660</v>
      </c>
      <c r="H191" s="22">
        <f t="shared" si="71"/>
        <v>1235.375</v>
      </c>
      <c r="I191" s="21">
        <v>51456</v>
      </c>
      <c r="J191" s="22">
        <f t="shared" ref="J191:K191" si="75">I191/D191</f>
        <v>321.60000000000002</v>
      </c>
      <c r="K191" s="23">
        <f t="shared" si="75"/>
        <v>321.60000000000002</v>
      </c>
      <c r="L191" s="11">
        <f t="shared" si="65"/>
        <v>321.60000000000002</v>
      </c>
      <c r="M191" s="58">
        <v>413</v>
      </c>
      <c r="N191" s="59">
        <f t="shared" si="48"/>
        <v>413</v>
      </c>
      <c r="O191" s="59">
        <f t="shared" si="49"/>
        <v>66080</v>
      </c>
      <c r="P191" s="11">
        <f t="shared" si="60"/>
        <v>51456</v>
      </c>
    </row>
    <row r="192" spans="1:26" x14ac:dyDescent="0.2">
      <c r="A192" s="27" t="s">
        <v>191</v>
      </c>
      <c r="B192" s="28" t="s">
        <v>452</v>
      </c>
      <c r="C192" s="5" t="s">
        <v>618</v>
      </c>
      <c r="D192" s="29"/>
      <c r="E192" s="29"/>
      <c r="F192" s="29"/>
      <c r="G192" s="13"/>
      <c r="H192" s="13">
        <v>0</v>
      </c>
      <c r="I192" s="12"/>
      <c r="J192" s="13">
        <v>0</v>
      </c>
      <c r="K192" s="14"/>
      <c r="L192" s="11"/>
      <c r="M192" s="58"/>
      <c r="N192" s="59">
        <f t="shared" si="48"/>
        <v>0</v>
      </c>
      <c r="O192" s="59">
        <f t="shared" si="49"/>
        <v>0</v>
      </c>
      <c r="P192" s="11">
        <f t="shared" si="60"/>
        <v>0</v>
      </c>
      <c r="Z192" s="11"/>
    </row>
    <row r="193" spans="1:26" x14ac:dyDescent="0.2">
      <c r="A193" s="27" t="s">
        <v>192</v>
      </c>
      <c r="B193" s="28" t="s">
        <v>453</v>
      </c>
      <c r="C193" s="5" t="s">
        <v>619</v>
      </c>
      <c r="D193" s="29"/>
      <c r="E193" s="29"/>
      <c r="F193" s="29"/>
      <c r="G193" s="13"/>
      <c r="H193" s="13">
        <v>0</v>
      </c>
      <c r="I193" s="12"/>
      <c r="J193" s="13">
        <v>0</v>
      </c>
      <c r="K193" s="14"/>
      <c r="L193" s="11"/>
      <c r="M193" s="58"/>
      <c r="N193" s="59">
        <f t="shared" si="48"/>
        <v>0</v>
      </c>
      <c r="O193" s="59">
        <f t="shared" si="49"/>
        <v>0</v>
      </c>
      <c r="P193" s="11">
        <f t="shared" si="60"/>
        <v>0</v>
      </c>
      <c r="Z193" s="11"/>
    </row>
    <row r="194" spans="1:26" x14ac:dyDescent="0.2">
      <c r="A194" s="27" t="s">
        <v>193</v>
      </c>
      <c r="B194" s="28" t="s">
        <v>454</v>
      </c>
      <c r="C194" s="5" t="s">
        <v>262</v>
      </c>
      <c r="D194" s="30">
        <v>165</v>
      </c>
      <c r="E194" s="30">
        <v>1</v>
      </c>
      <c r="F194" s="30" t="s">
        <v>254</v>
      </c>
      <c r="G194" s="19">
        <v>0</v>
      </c>
      <c r="H194" s="19">
        <f t="shared" si="61"/>
        <v>0</v>
      </c>
      <c r="I194" s="18">
        <v>61870</v>
      </c>
      <c r="J194" s="19">
        <f t="shared" ref="J194:K208" si="76">I194/D194</f>
        <v>374.969696969697</v>
      </c>
      <c r="K194" s="20">
        <f t="shared" si="76"/>
        <v>374.969696969697</v>
      </c>
      <c r="L194" s="11">
        <f t="shared" si="65"/>
        <v>374.969696969697</v>
      </c>
      <c r="M194" s="58">
        <v>712</v>
      </c>
      <c r="N194" s="59">
        <f t="shared" si="48"/>
        <v>712</v>
      </c>
      <c r="O194" s="59">
        <f t="shared" si="49"/>
        <v>117480</v>
      </c>
      <c r="P194" s="11">
        <f t="shared" si="60"/>
        <v>61870.000000000007</v>
      </c>
    </row>
    <row r="195" spans="1:26" x14ac:dyDescent="0.2">
      <c r="A195" s="27" t="s">
        <v>194</v>
      </c>
      <c r="B195" s="28" t="s">
        <v>455</v>
      </c>
      <c r="C195" s="5" t="s">
        <v>620</v>
      </c>
      <c r="D195" s="30">
        <v>165</v>
      </c>
      <c r="E195" s="30">
        <v>1</v>
      </c>
      <c r="F195" s="30" t="s">
        <v>254</v>
      </c>
      <c r="G195" s="19">
        <v>123740</v>
      </c>
      <c r="H195" s="19">
        <f t="shared" si="61"/>
        <v>749.93939393939399</v>
      </c>
      <c r="I195" s="18">
        <v>0</v>
      </c>
      <c r="J195" s="19">
        <f t="shared" si="76"/>
        <v>0</v>
      </c>
      <c r="K195" s="20">
        <f t="shared" si="76"/>
        <v>0</v>
      </c>
      <c r="L195" s="11"/>
      <c r="M195" s="58">
        <v>712</v>
      </c>
      <c r="N195" s="59">
        <f t="shared" si="48"/>
        <v>712</v>
      </c>
      <c r="O195" s="59">
        <f t="shared" si="49"/>
        <v>117480</v>
      </c>
      <c r="P195" s="11">
        <f t="shared" si="60"/>
        <v>0</v>
      </c>
    </row>
    <row r="196" spans="1:26" x14ac:dyDescent="0.2">
      <c r="A196" s="27" t="s">
        <v>195</v>
      </c>
      <c r="B196" s="28" t="s">
        <v>456</v>
      </c>
      <c r="C196" s="5" t="s">
        <v>263</v>
      </c>
      <c r="D196" s="30">
        <v>165</v>
      </c>
      <c r="E196" s="30">
        <v>1</v>
      </c>
      <c r="F196" s="30" t="s">
        <v>254</v>
      </c>
      <c r="G196" s="19">
        <v>247480</v>
      </c>
      <c r="H196" s="19">
        <f t="shared" si="61"/>
        <v>1499.878787878788</v>
      </c>
      <c r="I196" s="18">
        <v>185610</v>
      </c>
      <c r="J196" s="19">
        <f t="shared" si="76"/>
        <v>1124.909090909091</v>
      </c>
      <c r="K196" s="20">
        <f t="shared" si="76"/>
        <v>1124.909090909091</v>
      </c>
      <c r="L196" s="11">
        <f t="shared" si="65"/>
        <v>1124.909090909091</v>
      </c>
      <c r="M196" s="58">
        <v>712</v>
      </c>
      <c r="N196" s="59">
        <f t="shared" si="48"/>
        <v>712</v>
      </c>
      <c r="O196" s="59">
        <f t="shared" si="49"/>
        <v>117480</v>
      </c>
      <c r="P196" s="11">
        <f t="shared" si="60"/>
        <v>185610</v>
      </c>
    </row>
    <row r="197" spans="1:26" x14ac:dyDescent="0.2">
      <c r="A197" s="27" t="s">
        <v>196</v>
      </c>
      <c r="B197" s="28" t="s">
        <v>457</v>
      </c>
      <c r="C197" s="5" t="s">
        <v>264</v>
      </c>
      <c r="D197" s="30">
        <v>165</v>
      </c>
      <c r="E197" s="30">
        <v>1</v>
      </c>
      <c r="F197" s="30" t="s">
        <v>254</v>
      </c>
      <c r="G197" s="19">
        <v>0</v>
      </c>
      <c r="H197" s="19">
        <f t="shared" si="61"/>
        <v>0</v>
      </c>
      <c r="I197" s="18">
        <v>9230</v>
      </c>
      <c r="J197" s="19">
        <f t="shared" si="76"/>
        <v>55.939393939393938</v>
      </c>
      <c r="K197" s="20">
        <f t="shared" si="76"/>
        <v>55.939393939393938</v>
      </c>
      <c r="L197" s="11">
        <f t="shared" si="65"/>
        <v>55.939393939393938</v>
      </c>
      <c r="M197" s="58">
        <v>712</v>
      </c>
      <c r="N197" s="59">
        <f t="shared" ref="N197:N251" si="77">M197*E197</f>
        <v>712</v>
      </c>
      <c r="O197" s="59">
        <f t="shared" ref="O197:O251" si="78">N197*D197</f>
        <v>117480</v>
      </c>
      <c r="P197" s="11">
        <f t="shared" si="60"/>
        <v>9230</v>
      </c>
    </row>
    <row r="198" spans="1:26" x14ac:dyDescent="0.2">
      <c r="A198" s="27" t="s">
        <v>197</v>
      </c>
      <c r="B198" s="28" t="s">
        <v>458</v>
      </c>
      <c r="C198" s="5" t="s">
        <v>265</v>
      </c>
      <c r="D198" s="30">
        <v>165</v>
      </c>
      <c r="E198" s="30">
        <v>1</v>
      </c>
      <c r="F198" s="30" t="s">
        <v>254</v>
      </c>
      <c r="G198" s="19">
        <v>18460</v>
      </c>
      <c r="H198" s="19">
        <f t="shared" si="61"/>
        <v>111.87878787878788</v>
      </c>
      <c r="I198" s="18">
        <v>18460</v>
      </c>
      <c r="J198" s="19">
        <f t="shared" si="76"/>
        <v>111.87878787878788</v>
      </c>
      <c r="K198" s="20">
        <f t="shared" si="76"/>
        <v>111.87878787878788</v>
      </c>
      <c r="L198" s="11">
        <f t="shared" si="65"/>
        <v>111.87878787878788</v>
      </c>
      <c r="M198" s="58">
        <v>712</v>
      </c>
      <c r="N198" s="59">
        <f t="shared" si="77"/>
        <v>712</v>
      </c>
      <c r="O198" s="59">
        <f t="shared" si="78"/>
        <v>117480</v>
      </c>
      <c r="P198" s="11">
        <f t="shared" si="60"/>
        <v>18460</v>
      </c>
    </row>
    <row r="199" spans="1:26" x14ac:dyDescent="0.2">
      <c r="A199" s="27" t="s">
        <v>198</v>
      </c>
      <c r="B199" s="28" t="s">
        <v>459</v>
      </c>
      <c r="C199" s="5" t="s">
        <v>266</v>
      </c>
      <c r="D199" s="30">
        <v>90</v>
      </c>
      <c r="E199" s="30">
        <v>1</v>
      </c>
      <c r="F199" s="30" t="s">
        <v>254</v>
      </c>
      <c r="G199" s="19">
        <v>0</v>
      </c>
      <c r="H199" s="19">
        <f t="shared" si="61"/>
        <v>0</v>
      </c>
      <c r="I199" s="18">
        <v>76300</v>
      </c>
      <c r="J199" s="19">
        <f t="shared" si="76"/>
        <v>847.77777777777783</v>
      </c>
      <c r="K199" s="20">
        <f t="shared" si="76"/>
        <v>847.77777777777783</v>
      </c>
      <c r="L199" s="11">
        <f t="shared" si="65"/>
        <v>847.77777777777783</v>
      </c>
      <c r="M199" s="58">
        <v>712</v>
      </c>
      <c r="N199" s="59">
        <f t="shared" si="77"/>
        <v>712</v>
      </c>
      <c r="O199" s="59">
        <f t="shared" si="78"/>
        <v>64080</v>
      </c>
      <c r="P199" s="11">
        <f t="shared" si="60"/>
        <v>76300</v>
      </c>
    </row>
    <row r="200" spans="1:26" x14ac:dyDescent="0.2">
      <c r="A200" s="27" t="s">
        <v>199</v>
      </c>
      <c r="B200" s="28" t="s">
        <v>460</v>
      </c>
      <c r="C200" s="5" t="s">
        <v>267</v>
      </c>
      <c r="D200" s="30">
        <v>90</v>
      </c>
      <c r="E200" s="30">
        <v>1</v>
      </c>
      <c r="F200" s="30" t="s">
        <v>254</v>
      </c>
      <c r="G200" s="19">
        <v>654000</v>
      </c>
      <c r="H200" s="19">
        <f t="shared" si="61"/>
        <v>7266.666666666667</v>
      </c>
      <c r="I200" s="18">
        <v>218000</v>
      </c>
      <c r="J200" s="19">
        <f t="shared" si="76"/>
        <v>2422.2222222222222</v>
      </c>
      <c r="K200" s="20">
        <f t="shared" si="76"/>
        <v>2422.2222222222222</v>
      </c>
      <c r="L200" s="11">
        <f t="shared" si="65"/>
        <v>2422.2222222222222</v>
      </c>
      <c r="M200" s="58">
        <v>712</v>
      </c>
      <c r="N200" s="59">
        <f t="shared" si="77"/>
        <v>712</v>
      </c>
      <c r="O200" s="59">
        <f t="shared" si="78"/>
        <v>64080</v>
      </c>
      <c r="P200" s="11">
        <f t="shared" si="60"/>
        <v>218000</v>
      </c>
    </row>
    <row r="201" spans="1:26" x14ac:dyDescent="0.2">
      <c r="A201" s="27" t="s">
        <v>200</v>
      </c>
      <c r="B201" s="28" t="s">
        <v>461</v>
      </c>
      <c r="C201" s="5" t="s">
        <v>621</v>
      </c>
      <c r="D201" s="30">
        <v>90</v>
      </c>
      <c r="E201" s="30">
        <v>1</v>
      </c>
      <c r="F201" s="30" t="s">
        <v>254</v>
      </c>
      <c r="G201" s="19">
        <v>2719600</v>
      </c>
      <c r="H201" s="19">
        <f t="shared" si="61"/>
        <v>30217.777777777777</v>
      </c>
      <c r="I201" s="18">
        <v>0</v>
      </c>
      <c r="J201" s="19">
        <f t="shared" si="76"/>
        <v>0</v>
      </c>
      <c r="K201" s="20">
        <f t="shared" si="76"/>
        <v>0</v>
      </c>
      <c r="L201" s="11"/>
      <c r="M201" s="58">
        <v>712</v>
      </c>
      <c r="N201" s="59">
        <f t="shared" si="77"/>
        <v>712</v>
      </c>
      <c r="O201" s="59">
        <f t="shared" si="78"/>
        <v>64080</v>
      </c>
      <c r="P201" s="11">
        <f t="shared" si="60"/>
        <v>0</v>
      </c>
    </row>
    <row r="202" spans="1:26" x14ac:dyDescent="0.2">
      <c r="A202" s="27" t="s">
        <v>201</v>
      </c>
      <c r="B202" s="28" t="s">
        <v>462</v>
      </c>
      <c r="C202" s="5" t="s">
        <v>622</v>
      </c>
      <c r="D202" s="29"/>
      <c r="E202" s="29"/>
      <c r="F202" s="29"/>
      <c r="G202" s="13"/>
      <c r="H202" s="13">
        <v>0</v>
      </c>
      <c r="I202" s="12"/>
      <c r="J202" s="13">
        <v>0</v>
      </c>
      <c r="K202" s="14"/>
      <c r="L202" s="11"/>
      <c r="M202" s="58"/>
      <c r="N202" s="59">
        <f t="shared" si="77"/>
        <v>0</v>
      </c>
      <c r="O202" s="59">
        <f t="shared" si="78"/>
        <v>0</v>
      </c>
      <c r="P202" s="11">
        <f t="shared" si="60"/>
        <v>0</v>
      </c>
      <c r="Z202" s="11"/>
    </row>
    <row r="203" spans="1:26" x14ac:dyDescent="0.2">
      <c r="A203" s="27" t="s">
        <v>202</v>
      </c>
      <c r="B203" s="28" t="s">
        <v>463</v>
      </c>
      <c r="C203" s="5" t="s">
        <v>268</v>
      </c>
      <c r="D203" s="30">
        <v>165</v>
      </c>
      <c r="E203" s="30">
        <v>1</v>
      </c>
      <c r="F203" s="30" t="s">
        <v>254</v>
      </c>
      <c r="G203" s="19">
        <v>154700</v>
      </c>
      <c r="H203" s="19">
        <f t="shared" si="61"/>
        <v>937.57575757575762</v>
      </c>
      <c r="I203" s="18">
        <v>28560</v>
      </c>
      <c r="J203" s="19">
        <f t="shared" si="76"/>
        <v>173.09090909090909</v>
      </c>
      <c r="K203" s="20">
        <f t="shared" si="76"/>
        <v>173.09090909090909</v>
      </c>
      <c r="L203" s="11">
        <f t="shared" si="65"/>
        <v>173.09090909090909</v>
      </c>
      <c r="M203" s="58">
        <v>712</v>
      </c>
      <c r="N203" s="59">
        <f t="shared" si="77"/>
        <v>712</v>
      </c>
      <c r="O203" s="59">
        <f t="shared" si="78"/>
        <v>117480</v>
      </c>
      <c r="P203" s="11">
        <f t="shared" si="60"/>
        <v>28560</v>
      </c>
    </row>
    <row r="204" spans="1:26" x14ac:dyDescent="0.2">
      <c r="A204" s="27" t="s">
        <v>203</v>
      </c>
      <c r="B204" s="28" t="s">
        <v>464</v>
      </c>
      <c r="C204" s="5" t="s">
        <v>623</v>
      </c>
      <c r="D204" s="29"/>
      <c r="E204" s="29"/>
      <c r="F204" s="29"/>
      <c r="G204" s="13"/>
      <c r="H204" s="13">
        <v>0</v>
      </c>
      <c r="I204" s="12"/>
      <c r="J204" s="13">
        <v>0</v>
      </c>
      <c r="K204" s="14"/>
      <c r="L204" s="11"/>
      <c r="M204" s="58"/>
      <c r="N204" s="59">
        <f t="shared" si="77"/>
        <v>0</v>
      </c>
      <c r="O204" s="59">
        <f t="shared" si="78"/>
        <v>0</v>
      </c>
      <c r="P204" s="11">
        <f t="shared" si="60"/>
        <v>0</v>
      </c>
      <c r="Z204" s="11"/>
    </row>
    <row r="205" spans="1:26" x14ac:dyDescent="0.2">
      <c r="A205" s="27" t="s">
        <v>204</v>
      </c>
      <c r="B205" s="28" t="s">
        <v>465</v>
      </c>
      <c r="C205" s="5" t="s">
        <v>269</v>
      </c>
      <c r="D205" s="30">
        <v>165</v>
      </c>
      <c r="E205" s="30">
        <v>1</v>
      </c>
      <c r="F205" s="30" t="s">
        <v>254</v>
      </c>
      <c r="G205" s="19">
        <v>0</v>
      </c>
      <c r="H205" s="19">
        <f t="shared" si="61"/>
        <v>0</v>
      </c>
      <c r="I205" s="18">
        <v>5000</v>
      </c>
      <c r="J205" s="19">
        <f t="shared" si="76"/>
        <v>30.303030303030305</v>
      </c>
      <c r="K205" s="20">
        <f t="shared" si="76"/>
        <v>30.303030303030305</v>
      </c>
      <c r="L205" s="11">
        <f t="shared" si="65"/>
        <v>30.303030303030305</v>
      </c>
      <c r="M205" s="58">
        <v>712</v>
      </c>
      <c r="N205" s="59">
        <f t="shared" si="77"/>
        <v>712</v>
      </c>
      <c r="O205" s="59">
        <f t="shared" si="78"/>
        <v>117480</v>
      </c>
      <c r="P205" s="11">
        <f t="shared" si="60"/>
        <v>5000</v>
      </c>
    </row>
    <row r="206" spans="1:26" x14ac:dyDescent="0.2">
      <c r="A206" s="27" t="s">
        <v>205</v>
      </c>
      <c r="B206" s="28" t="s">
        <v>466</v>
      </c>
      <c r="C206" s="5" t="s">
        <v>270</v>
      </c>
      <c r="D206" s="30">
        <v>165</v>
      </c>
      <c r="E206" s="30">
        <v>4</v>
      </c>
      <c r="F206" s="30" t="s">
        <v>254</v>
      </c>
      <c r="G206" s="19">
        <v>965923.24989999994</v>
      </c>
      <c r="H206" s="19">
        <f t="shared" si="61"/>
        <v>5854.0803024242423</v>
      </c>
      <c r="I206" s="18">
        <v>340271.7</v>
      </c>
      <c r="J206" s="19">
        <f t="shared" si="76"/>
        <v>2062.2527272727275</v>
      </c>
      <c r="K206" s="20">
        <f t="shared" si="76"/>
        <v>515.56318181818187</v>
      </c>
      <c r="L206" s="11">
        <f t="shared" si="65"/>
        <v>2062.2527272727275</v>
      </c>
      <c r="M206" s="58">
        <v>712</v>
      </c>
      <c r="N206" s="59">
        <f t="shared" si="77"/>
        <v>2848</v>
      </c>
      <c r="O206" s="59">
        <f t="shared" si="78"/>
        <v>469920</v>
      </c>
      <c r="P206" s="11">
        <f t="shared" si="60"/>
        <v>340271.7</v>
      </c>
    </row>
    <row r="207" spans="1:26" x14ac:dyDescent="0.2">
      <c r="A207" s="27" t="s">
        <v>206</v>
      </c>
      <c r="B207" s="28" t="s">
        <v>467</v>
      </c>
      <c r="C207" s="5" t="s">
        <v>271</v>
      </c>
      <c r="D207" s="30">
        <v>165</v>
      </c>
      <c r="E207" s="30">
        <v>1</v>
      </c>
      <c r="F207" s="30" t="s">
        <v>254</v>
      </c>
      <c r="G207" s="19">
        <v>1820315</v>
      </c>
      <c r="H207" s="19">
        <f t="shared" si="61"/>
        <v>11032.212121212122</v>
      </c>
      <c r="I207" s="18">
        <v>310508</v>
      </c>
      <c r="J207" s="19">
        <f t="shared" si="76"/>
        <v>1881.8666666666666</v>
      </c>
      <c r="K207" s="20">
        <f t="shared" si="76"/>
        <v>1881.8666666666666</v>
      </c>
      <c r="L207" s="11">
        <f t="shared" si="65"/>
        <v>1881.8666666666666</v>
      </c>
      <c r="M207" s="58">
        <v>712</v>
      </c>
      <c r="N207" s="59">
        <f t="shared" si="77"/>
        <v>712</v>
      </c>
      <c r="O207" s="59">
        <f t="shared" si="78"/>
        <v>117480</v>
      </c>
      <c r="P207" s="11">
        <f t="shared" si="60"/>
        <v>310508</v>
      </c>
    </row>
    <row r="208" spans="1:26" x14ac:dyDescent="0.2">
      <c r="A208" s="27" t="s">
        <v>207</v>
      </c>
      <c r="B208" s="28" t="s">
        <v>468</v>
      </c>
      <c r="C208" s="5" t="s">
        <v>624</v>
      </c>
      <c r="D208" s="30">
        <v>165</v>
      </c>
      <c r="E208" s="30">
        <v>1</v>
      </c>
      <c r="F208" s="30" t="s">
        <v>257</v>
      </c>
      <c r="G208" s="19">
        <v>136654</v>
      </c>
      <c r="H208" s="19">
        <f t="shared" si="61"/>
        <v>828.20606060606065</v>
      </c>
      <c r="I208" s="18">
        <v>17384</v>
      </c>
      <c r="J208" s="19">
        <f t="shared" si="76"/>
        <v>105.35757575757576</v>
      </c>
      <c r="K208" s="20">
        <f t="shared" si="76"/>
        <v>105.35757575757576</v>
      </c>
      <c r="L208" s="11">
        <f t="shared" si="65"/>
        <v>105.35757575757576</v>
      </c>
      <c r="M208" s="58">
        <v>413</v>
      </c>
      <c r="N208" s="59">
        <f t="shared" si="77"/>
        <v>413</v>
      </c>
      <c r="O208" s="59">
        <f t="shared" si="78"/>
        <v>68145</v>
      </c>
      <c r="P208" s="11">
        <f t="shared" si="60"/>
        <v>17384</v>
      </c>
    </row>
    <row r="209" spans="1:26" x14ac:dyDescent="0.2">
      <c r="A209" s="27" t="s">
        <v>208</v>
      </c>
      <c r="B209" s="28" t="s">
        <v>469</v>
      </c>
      <c r="C209" s="5" t="s">
        <v>625</v>
      </c>
      <c r="D209" s="29"/>
      <c r="E209" s="29"/>
      <c r="F209" s="29"/>
      <c r="G209" s="13"/>
      <c r="H209" s="13">
        <v>0</v>
      </c>
      <c r="I209" s="12"/>
      <c r="J209" s="13">
        <v>0</v>
      </c>
      <c r="K209" s="14"/>
      <c r="L209" s="11"/>
      <c r="M209" s="58"/>
      <c r="N209" s="59">
        <f t="shared" si="77"/>
        <v>0</v>
      </c>
      <c r="O209" s="59">
        <f t="shared" si="78"/>
        <v>0</v>
      </c>
      <c r="P209" s="11">
        <f t="shared" si="60"/>
        <v>0</v>
      </c>
      <c r="Z209" s="11"/>
    </row>
    <row r="210" spans="1:26" x14ac:dyDescent="0.2">
      <c r="A210" s="27" t="s">
        <v>209</v>
      </c>
      <c r="B210" s="28" t="s">
        <v>470</v>
      </c>
      <c r="C210" s="5" t="s">
        <v>626</v>
      </c>
      <c r="D210" s="29"/>
      <c r="E210" s="29"/>
      <c r="F210" s="29"/>
      <c r="G210" s="13"/>
      <c r="H210" s="13">
        <v>0</v>
      </c>
      <c r="I210" s="12"/>
      <c r="J210" s="13">
        <v>0</v>
      </c>
      <c r="K210" s="14"/>
      <c r="L210" s="11"/>
      <c r="M210" s="58"/>
      <c r="N210" s="59">
        <f t="shared" si="77"/>
        <v>0</v>
      </c>
      <c r="O210" s="59">
        <f t="shared" si="78"/>
        <v>0</v>
      </c>
      <c r="P210" s="11">
        <f t="shared" si="60"/>
        <v>0</v>
      </c>
      <c r="Z210" s="11"/>
    </row>
    <row r="211" spans="1:26" x14ac:dyDescent="0.2">
      <c r="A211" s="27" t="s">
        <v>210</v>
      </c>
      <c r="B211" s="28" t="s">
        <v>471</v>
      </c>
      <c r="C211" s="5" t="s">
        <v>627</v>
      </c>
      <c r="D211" s="30">
        <v>15</v>
      </c>
      <c r="E211" s="30">
        <v>2</v>
      </c>
      <c r="F211" s="30" t="s">
        <v>255</v>
      </c>
      <c r="G211" s="19">
        <v>67000</v>
      </c>
      <c r="H211" s="19">
        <f t="shared" si="61"/>
        <v>4466.666666666667</v>
      </c>
      <c r="I211" s="18">
        <v>0</v>
      </c>
      <c r="J211" s="19">
        <v>0</v>
      </c>
      <c r="K211" s="20">
        <v>0</v>
      </c>
      <c r="L211" s="11">
        <f t="shared" si="65"/>
        <v>0</v>
      </c>
      <c r="M211" s="58">
        <v>1260</v>
      </c>
      <c r="N211" s="59">
        <f t="shared" si="77"/>
        <v>2520</v>
      </c>
      <c r="O211" s="59">
        <f t="shared" si="78"/>
        <v>37800</v>
      </c>
      <c r="P211" s="11">
        <f t="shared" si="60"/>
        <v>0</v>
      </c>
    </row>
    <row r="212" spans="1:26" x14ac:dyDescent="0.2">
      <c r="A212" s="27" t="s">
        <v>211</v>
      </c>
      <c r="B212" s="28" t="s">
        <v>472</v>
      </c>
      <c r="C212" s="5" t="s">
        <v>628</v>
      </c>
      <c r="D212" s="30">
        <v>15</v>
      </c>
      <c r="E212" s="30">
        <v>2</v>
      </c>
      <c r="F212" s="30" t="s">
        <v>255</v>
      </c>
      <c r="G212" s="19">
        <v>1283000</v>
      </c>
      <c r="H212" s="19">
        <f t="shared" si="61"/>
        <v>85533.333333333328</v>
      </c>
      <c r="I212" s="18">
        <v>0</v>
      </c>
      <c r="J212" s="19">
        <v>0</v>
      </c>
      <c r="K212" s="20">
        <v>0</v>
      </c>
      <c r="L212" s="11">
        <f t="shared" si="65"/>
        <v>0</v>
      </c>
      <c r="M212" s="58">
        <v>1260</v>
      </c>
      <c r="N212" s="59">
        <f t="shared" si="77"/>
        <v>2520</v>
      </c>
      <c r="O212" s="59">
        <f t="shared" si="78"/>
        <v>37800</v>
      </c>
      <c r="P212" s="11">
        <f t="shared" si="60"/>
        <v>0</v>
      </c>
    </row>
    <row r="213" spans="1:26" x14ac:dyDescent="0.2">
      <c r="A213" s="27" t="s">
        <v>212</v>
      </c>
      <c r="B213" s="28" t="s">
        <v>473</v>
      </c>
      <c r="C213" s="5" t="s">
        <v>629</v>
      </c>
      <c r="D213" s="30">
        <v>15</v>
      </c>
      <c r="E213" s="30">
        <v>2</v>
      </c>
      <c r="F213" s="30" t="s">
        <v>255</v>
      </c>
      <c r="G213" s="19">
        <v>2133290</v>
      </c>
      <c r="H213" s="19">
        <f t="shared" si="61"/>
        <v>142219.33333333334</v>
      </c>
      <c r="I213" s="18">
        <v>0</v>
      </c>
      <c r="J213" s="19">
        <v>0</v>
      </c>
      <c r="K213" s="20">
        <v>0</v>
      </c>
      <c r="L213" s="11">
        <f t="shared" si="65"/>
        <v>0</v>
      </c>
      <c r="M213" s="58">
        <v>1260</v>
      </c>
      <c r="N213" s="59">
        <f t="shared" si="77"/>
        <v>2520</v>
      </c>
      <c r="O213" s="59">
        <f t="shared" si="78"/>
        <v>37800</v>
      </c>
      <c r="P213" s="11">
        <f t="shared" si="60"/>
        <v>0</v>
      </c>
    </row>
    <row r="214" spans="1:26" x14ac:dyDescent="0.2">
      <c r="A214" s="27" t="s">
        <v>213</v>
      </c>
      <c r="B214" s="28" t="s">
        <v>474</v>
      </c>
      <c r="C214" s="5" t="s">
        <v>630</v>
      </c>
      <c r="D214" s="30">
        <v>15</v>
      </c>
      <c r="E214" s="30">
        <v>2</v>
      </c>
      <c r="F214" s="30" t="s">
        <v>255</v>
      </c>
      <c r="G214" s="19">
        <v>1026290</v>
      </c>
      <c r="H214" s="19">
        <f t="shared" si="61"/>
        <v>68419.333333333328</v>
      </c>
      <c r="I214" s="18">
        <v>0</v>
      </c>
      <c r="J214" s="19">
        <v>0</v>
      </c>
      <c r="K214" s="20">
        <v>0</v>
      </c>
      <c r="L214" s="11">
        <f t="shared" si="65"/>
        <v>0</v>
      </c>
      <c r="M214" s="58">
        <v>1260</v>
      </c>
      <c r="N214" s="59">
        <f t="shared" si="77"/>
        <v>2520</v>
      </c>
      <c r="O214" s="59">
        <f t="shared" si="78"/>
        <v>37800</v>
      </c>
      <c r="P214" s="11">
        <f t="shared" si="60"/>
        <v>0</v>
      </c>
    </row>
    <row r="215" spans="1:26" x14ac:dyDescent="0.2">
      <c r="A215" s="27" t="s">
        <v>214</v>
      </c>
      <c r="B215" s="28" t="s">
        <v>475</v>
      </c>
      <c r="C215" s="5" t="s">
        <v>631</v>
      </c>
      <c r="D215" s="30">
        <v>15</v>
      </c>
      <c r="E215" s="30">
        <v>2</v>
      </c>
      <c r="F215" s="30" t="s">
        <v>255</v>
      </c>
      <c r="G215" s="19">
        <v>771760</v>
      </c>
      <c r="H215" s="19">
        <f t="shared" si="61"/>
        <v>51450.666666666664</v>
      </c>
      <c r="I215" s="18">
        <v>0</v>
      </c>
      <c r="J215" s="19">
        <v>0</v>
      </c>
      <c r="K215" s="20">
        <v>0</v>
      </c>
      <c r="L215" s="11">
        <f t="shared" si="65"/>
        <v>0</v>
      </c>
      <c r="M215" s="58">
        <v>1260</v>
      </c>
      <c r="N215" s="59">
        <f t="shared" si="77"/>
        <v>2520</v>
      </c>
      <c r="O215" s="59">
        <f t="shared" si="78"/>
        <v>37800</v>
      </c>
      <c r="P215" s="11">
        <f t="shared" si="60"/>
        <v>0</v>
      </c>
    </row>
    <row r="216" spans="1:26" x14ac:dyDescent="0.2">
      <c r="A216" s="27" t="s">
        <v>215</v>
      </c>
      <c r="B216" s="28" t="s">
        <v>476</v>
      </c>
      <c r="C216" s="5" t="s">
        <v>632</v>
      </c>
      <c r="D216" s="29"/>
      <c r="E216" s="29"/>
      <c r="F216" s="29"/>
      <c r="G216" s="13"/>
      <c r="H216" s="13">
        <v>0</v>
      </c>
      <c r="I216" s="12"/>
      <c r="J216" s="13">
        <v>0</v>
      </c>
      <c r="K216" s="14"/>
      <c r="L216" s="11"/>
      <c r="M216" s="58"/>
      <c r="N216" s="59">
        <f t="shared" si="77"/>
        <v>0</v>
      </c>
      <c r="O216" s="59">
        <f t="shared" si="78"/>
        <v>0</v>
      </c>
      <c r="P216" s="11">
        <f t="shared" si="60"/>
        <v>0</v>
      </c>
      <c r="Z216" s="11"/>
    </row>
    <row r="217" spans="1:26" x14ac:dyDescent="0.2">
      <c r="A217" s="27" t="s">
        <v>216</v>
      </c>
      <c r="B217" s="28" t="s">
        <v>477</v>
      </c>
      <c r="C217" s="5" t="s">
        <v>633</v>
      </c>
      <c r="D217" s="30">
        <v>30</v>
      </c>
      <c r="E217" s="30">
        <v>2</v>
      </c>
      <c r="F217" s="30" t="s">
        <v>255</v>
      </c>
      <c r="G217" s="19">
        <v>64500</v>
      </c>
      <c r="H217" s="19">
        <f t="shared" si="61"/>
        <v>2150</v>
      </c>
      <c r="I217" s="18">
        <v>0</v>
      </c>
      <c r="J217" s="19">
        <v>0</v>
      </c>
      <c r="K217" s="20">
        <v>0</v>
      </c>
      <c r="L217" s="11">
        <f t="shared" si="65"/>
        <v>0</v>
      </c>
      <c r="M217" s="58">
        <v>1260</v>
      </c>
      <c r="N217" s="59">
        <f t="shared" si="77"/>
        <v>2520</v>
      </c>
      <c r="O217" s="59">
        <f t="shared" si="78"/>
        <v>75600</v>
      </c>
      <c r="P217" s="11">
        <f t="shared" si="60"/>
        <v>0</v>
      </c>
    </row>
    <row r="218" spans="1:26" x14ac:dyDescent="0.2">
      <c r="A218" s="27" t="s">
        <v>217</v>
      </c>
      <c r="B218" s="28" t="s">
        <v>478</v>
      </c>
      <c r="C218" s="5" t="s">
        <v>634</v>
      </c>
      <c r="D218" s="30">
        <v>30</v>
      </c>
      <c r="E218" s="30">
        <v>2</v>
      </c>
      <c r="F218" s="30" t="s">
        <v>255</v>
      </c>
      <c r="G218" s="19">
        <v>168600</v>
      </c>
      <c r="H218" s="19">
        <f t="shared" si="61"/>
        <v>5620</v>
      </c>
      <c r="I218" s="18">
        <v>0</v>
      </c>
      <c r="J218" s="19">
        <v>0</v>
      </c>
      <c r="K218" s="20">
        <v>0</v>
      </c>
      <c r="L218" s="11">
        <f t="shared" si="65"/>
        <v>0</v>
      </c>
      <c r="M218" s="58">
        <v>1260</v>
      </c>
      <c r="N218" s="59">
        <f t="shared" si="77"/>
        <v>2520</v>
      </c>
      <c r="O218" s="59">
        <f t="shared" si="78"/>
        <v>75600</v>
      </c>
      <c r="P218" s="11">
        <f t="shared" si="60"/>
        <v>0</v>
      </c>
    </row>
    <row r="219" spans="1:26" x14ac:dyDescent="0.2">
      <c r="A219" s="27" t="s">
        <v>218</v>
      </c>
      <c r="B219" s="28" t="s">
        <v>479</v>
      </c>
      <c r="C219" s="5" t="s">
        <v>635</v>
      </c>
      <c r="D219" s="30">
        <v>30</v>
      </c>
      <c r="E219" s="30">
        <v>2</v>
      </c>
      <c r="F219" s="30" t="s">
        <v>255</v>
      </c>
      <c r="G219" s="19">
        <v>173400</v>
      </c>
      <c r="H219" s="19">
        <f t="shared" si="61"/>
        <v>5780</v>
      </c>
      <c r="I219" s="18">
        <v>0</v>
      </c>
      <c r="J219" s="19">
        <v>0</v>
      </c>
      <c r="K219" s="20">
        <v>0</v>
      </c>
      <c r="L219" s="11">
        <f t="shared" si="65"/>
        <v>0</v>
      </c>
      <c r="M219" s="58">
        <v>1260</v>
      </c>
      <c r="N219" s="59">
        <f t="shared" si="77"/>
        <v>2520</v>
      </c>
      <c r="O219" s="59">
        <f t="shared" si="78"/>
        <v>75600</v>
      </c>
      <c r="P219" s="11">
        <f t="shared" si="60"/>
        <v>0</v>
      </c>
    </row>
    <row r="220" spans="1:26" x14ac:dyDescent="0.2">
      <c r="A220" s="27" t="s">
        <v>219</v>
      </c>
      <c r="B220" s="28" t="s">
        <v>480</v>
      </c>
      <c r="C220" s="5" t="s">
        <v>636</v>
      </c>
      <c r="D220" s="30">
        <v>30</v>
      </c>
      <c r="E220" s="30">
        <v>2</v>
      </c>
      <c r="F220" s="30" t="s">
        <v>255</v>
      </c>
      <c r="G220" s="19">
        <v>76500</v>
      </c>
      <c r="H220" s="19">
        <f t="shared" si="61"/>
        <v>2550</v>
      </c>
      <c r="I220" s="18">
        <v>0</v>
      </c>
      <c r="J220" s="19">
        <v>0</v>
      </c>
      <c r="K220" s="20">
        <v>0</v>
      </c>
      <c r="L220" s="11">
        <f t="shared" si="65"/>
        <v>0</v>
      </c>
      <c r="M220" s="58">
        <v>1260</v>
      </c>
      <c r="N220" s="59">
        <f t="shared" si="77"/>
        <v>2520</v>
      </c>
      <c r="O220" s="59">
        <f t="shared" si="78"/>
        <v>75600</v>
      </c>
      <c r="P220" s="11">
        <f t="shared" si="60"/>
        <v>0</v>
      </c>
    </row>
    <row r="221" spans="1:26" x14ac:dyDescent="0.2">
      <c r="A221" s="27" t="s">
        <v>220</v>
      </c>
      <c r="B221" s="28" t="s">
        <v>481</v>
      </c>
      <c r="C221" s="5" t="s">
        <v>637</v>
      </c>
      <c r="D221" s="29"/>
      <c r="E221" s="29"/>
      <c r="F221" s="29"/>
      <c r="G221" s="13"/>
      <c r="H221" s="13">
        <v>0</v>
      </c>
      <c r="I221" s="12"/>
      <c r="J221" s="13">
        <v>0</v>
      </c>
      <c r="K221" s="14"/>
      <c r="L221" s="11"/>
      <c r="M221" s="58"/>
      <c r="N221" s="59">
        <f t="shared" si="77"/>
        <v>0</v>
      </c>
      <c r="O221" s="59">
        <f t="shared" si="78"/>
        <v>0</v>
      </c>
      <c r="P221" s="11">
        <f t="shared" si="60"/>
        <v>0</v>
      </c>
      <c r="Z221" s="11"/>
    </row>
    <row r="222" spans="1:26" x14ac:dyDescent="0.2">
      <c r="A222" s="27" t="s">
        <v>221</v>
      </c>
      <c r="B222" s="28" t="s">
        <v>482</v>
      </c>
      <c r="C222" s="5" t="s">
        <v>638</v>
      </c>
      <c r="D222" s="30">
        <v>15</v>
      </c>
      <c r="E222" s="30">
        <v>2</v>
      </c>
      <c r="F222" s="30" t="s">
        <v>255</v>
      </c>
      <c r="G222" s="19">
        <v>479400</v>
      </c>
      <c r="H222" s="19">
        <f t="shared" si="61"/>
        <v>31960</v>
      </c>
      <c r="I222" s="18">
        <v>0</v>
      </c>
      <c r="J222" s="19">
        <v>0</v>
      </c>
      <c r="K222" s="20">
        <v>0</v>
      </c>
      <c r="L222" s="11">
        <f t="shared" si="65"/>
        <v>0</v>
      </c>
      <c r="M222" s="58">
        <v>1260</v>
      </c>
      <c r="N222" s="59">
        <f t="shared" si="77"/>
        <v>2520</v>
      </c>
      <c r="O222" s="59">
        <f t="shared" si="78"/>
        <v>37800</v>
      </c>
      <c r="P222" s="11">
        <f t="shared" si="60"/>
        <v>0</v>
      </c>
    </row>
    <row r="223" spans="1:26" x14ac:dyDescent="0.2">
      <c r="A223" s="27" t="s">
        <v>222</v>
      </c>
      <c r="B223" s="28" t="s">
        <v>483</v>
      </c>
      <c r="C223" s="5" t="s">
        <v>639</v>
      </c>
      <c r="D223" s="30">
        <v>15</v>
      </c>
      <c r="E223" s="30">
        <v>2</v>
      </c>
      <c r="F223" s="30" t="s">
        <v>255</v>
      </c>
      <c r="G223" s="19">
        <v>395600</v>
      </c>
      <c r="H223" s="19">
        <f t="shared" si="61"/>
        <v>26373.333333333332</v>
      </c>
      <c r="I223" s="18">
        <v>0</v>
      </c>
      <c r="J223" s="19">
        <v>0</v>
      </c>
      <c r="K223" s="20">
        <v>0</v>
      </c>
      <c r="L223" s="11">
        <f t="shared" si="65"/>
        <v>0</v>
      </c>
      <c r="M223" s="58">
        <v>1260</v>
      </c>
      <c r="N223" s="59">
        <f t="shared" si="77"/>
        <v>2520</v>
      </c>
      <c r="O223" s="59">
        <f t="shared" si="78"/>
        <v>37800</v>
      </c>
      <c r="P223" s="11">
        <f t="shared" si="60"/>
        <v>0</v>
      </c>
    </row>
    <row r="224" spans="1:26" x14ac:dyDescent="0.2">
      <c r="A224" s="27" t="s">
        <v>223</v>
      </c>
      <c r="B224" s="28" t="s">
        <v>484</v>
      </c>
      <c r="C224" s="5" t="s">
        <v>640</v>
      </c>
      <c r="D224" s="30">
        <v>15</v>
      </c>
      <c r="E224" s="30">
        <v>2</v>
      </c>
      <c r="F224" s="30" t="s">
        <v>255</v>
      </c>
      <c r="G224" s="19">
        <v>143000</v>
      </c>
      <c r="H224" s="19">
        <f t="shared" si="61"/>
        <v>9533.3333333333339</v>
      </c>
      <c r="I224" s="18">
        <v>0</v>
      </c>
      <c r="J224" s="19">
        <v>0</v>
      </c>
      <c r="K224" s="20">
        <v>0</v>
      </c>
      <c r="L224" s="11">
        <f t="shared" si="65"/>
        <v>0</v>
      </c>
      <c r="M224" s="58">
        <v>1260</v>
      </c>
      <c r="N224" s="59">
        <f t="shared" si="77"/>
        <v>2520</v>
      </c>
      <c r="O224" s="59">
        <f t="shared" si="78"/>
        <v>37800</v>
      </c>
      <c r="P224" s="11">
        <f t="shared" si="60"/>
        <v>0</v>
      </c>
    </row>
    <row r="225" spans="1:26" x14ac:dyDescent="0.2">
      <c r="A225" s="27" t="s">
        <v>224</v>
      </c>
      <c r="B225" s="28" t="s">
        <v>485</v>
      </c>
      <c r="C225" s="5" t="s">
        <v>641</v>
      </c>
      <c r="D225" s="30">
        <v>15</v>
      </c>
      <c r="E225" s="30">
        <v>2</v>
      </c>
      <c r="F225" s="30" t="s">
        <v>255</v>
      </c>
      <c r="G225" s="19">
        <v>106300</v>
      </c>
      <c r="H225" s="19">
        <f t="shared" si="61"/>
        <v>7086.666666666667</v>
      </c>
      <c r="I225" s="18">
        <v>0</v>
      </c>
      <c r="J225" s="19">
        <v>0</v>
      </c>
      <c r="K225" s="20">
        <v>0</v>
      </c>
      <c r="L225" s="11">
        <f t="shared" si="65"/>
        <v>0</v>
      </c>
      <c r="M225" s="58">
        <v>1260</v>
      </c>
      <c r="N225" s="59">
        <f t="shared" si="77"/>
        <v>2520</v>
      </c>
      <c r="O225" s="59">
        <f t="shared" si="78"/>
        <v>37800</v>
      </c>
      <c r="P225" s="11">
        <f t="shared" si="60"/>
        <v>0</v>
      </c>
    </row>
    <row r="226" spans="1:26" x14ac:dyDescent="0.2">
      <c r="A226" s="27" t="s">
        <v>225</v>
      </c>
      <c r="B226" s="28" t="s">
        <v>486</v>
      </c>
      <c r="C226" s="5" t="s">
        <v>642</v>
      </c>
      <c r="D226" s="29"/>
      <c r="E226" s="29"/>
      <c r="F226" s="29"/>
      <c r="G226" s="13"/>
      <c r="H226" s="13">
        <v>0</v>
      </c>
      <c r="I226" s="12"/>
      <c r="J226" s="13">
        <v>0</v>
      </c>
      <c r="K226" s="14"/>
      <c r="L226" s="11"/>
      <c r="M226" s="58"/>
      <c r="N226" s="59">
        <f t="shared" si="77"/>
        <v>0</v>
      </c>
      <c r="O226" s="59">
        <f t="shared" si="78"/>
        <v>0</v>
      </c>
      <c r="P226" s="11">
        <f t="shared" si="60"/>
        <v>0</v>
      </c>
      <c r="Z226" s="11"/>
    </row>
    <row r="227" spans="1:26" x14ac:dyDescent="0.2">
      <c r="A227" s="27" t="s">
        <v>226</v>
      </c>
      <c r="B227" s="28" t="s">
        <v>487</v>
      </c>
      <c r="C227" s="5" t="s">
        <v>643</v>
      </c>
      <c r="D227" s="30">
        <v>15</v>
      </c>
      <c r="E227" s="30">
        <v>2</v>
      </c>
      <c r="F227" s="30" t="s">
        <v>255</v>
      </c>
      <c r="G227" s="19">
        <v>12000</v>
      </c>
      <c r="H227" s="19">
        <f t="shared" si="61"/>
        <v>800</v>
      </c>
      <c r="I227" s="18">
        <v>0</v>
      </c>
      <c r="J227" s="19">
        <v>0</v>
      </c>
      <c r="K227" s="20">
        <v>0</v>
      </c>
      <c r="L227" s="11">
        <f t="shared" si="65"/>
        <v>0</v>
      </c>
      <c r="M227" s="58">
        <v>1260</v>
      </c>
      <c r="N227" s="59">
        <f t="shared" si="77"/>
        <v>2520</v>
      </c>
      <c r="O227" s="59">
        <f t="shared" si="78"/>
        <v>37800</v>
      </c>
      <c r="P227" s="11">
        <f t="shared" si="60"/>
        <v>0</v>
      </c>
    </row>
    <row r="228" spans="1:26" x14ac:dyDescent="0.2">
      <c r="A228" s="27" t="s">
        <v>227</v>
      </c>
      <c r="B228" s="28" t="s">
        <v>488</v>
      </c>
      <c r="C228" s="5" t="s">
        <v>644</v>
      </c>
      <c r="D228" s="30">
        <v>15</v>
      </c>
      <c r="E228" s="30">
        <v>2</v>
      </c>
      <c r="F228" s="30" t="s">
        <v>255</v>
      </c>
      <c r="G228" s="19">
        <v>110000</v>
      </c>
      <c r="H228" s="19">
        <f t="shared" si="61"/>
        <v>7333.333333333333</v>
      </c>
      <c r="I228" s="18">
        <v>0</v>
      </c>
      <c r="J228" s="19">
        <v>0</v>
      </c>
      <c r="K228" s="20">
        <v>0</v>
      </c>
      <c r="L228" s="11">
        <f t="shared" si="65"/>
        <v>0</v>
      </c>
      <c r="M228" s="58">
        <v>1260</v>
      </c>
      <c r="N228" s="59">
        <f t="shared" si="77"/>
        <v>2520</v>
      </c>
      <c r="O228" s="59">
        <f t="shared" si="78"/>
        <v>37800</v>
      </c>
      <c r="P228" s="11">
        <f t="shared" si="60"/>
        <v>0</v>
      </c>
    </row>
    <row r="229" spans="1:26" x14ac:dyDescent="0.2">
      <c r="A229" s="27" t="s">
        <v>228</v>
      </c>
      <c r="B229" s="28" t="s">
        <v>489</v>
      </c>
      <c r="C229" s="5" t="s">
        <v>645</v>
      </c>
      <c r="D229" s="30">
        <v>15</v>
      </c>
      <c r="E229" s="30">
        <v>2</v>
      </c>
      <c r="F229" s="30" t="s">
        <v>255</v>
      </c>
      <c r="G229" s="19">
        <v>68000</v>
      </c>
      <c r="H229" s="19">
        <f t="shared" si="61"/>
        <v>4533.333333333333</v>
      </c>
      <c r="I229" s="18">
        <v>0</v>
      </c>
      <c r="J229" s="19">
        <v>0</v>
      </c>
      <c r="K229" s="20">
        <v>0</v>
      </c>
      <c r="L229" s="11">
        <f t="shared" si="65"/>
        <v>0</v>
      </c>
      <c r="M229" s="58">
        <v>1260</v>
      </c>
      <c r="N229" s="59">
        <f t="shared" si="77"/>
        <v>2520</v>
      </c>
      <c r="O229" s="59">
        <f t="shared" si="78"/>
        <v>37800</v>
      </c>
      <c r="P229" s="11">
        <f t="shared" si="60"/>
        <v>0</v>
      </c>
    </row>
    <row r="230" spans="1:26" x14ac:dyDescent="0.2">
      <c r="A230" s="27" t="s">
        <v>229</v>
      </c>
      <c r="B230" s="28" t="s">
        <v>490</v>
      </c>
      <c r="C230" s="5" t="s">
        <v>646</v>
      </c>
      <c r="D230" s="30">
        <v>15</v>
      </c>
      <c r="E230" s="30">
        <v>2</v>
      </c>
      <c r="F230" s="30" t="s">
        <v>255</v>
      </c>
      <c r="G230" s="19">
        <v>32000</v>
      </c>
      <c r="H230" s="19">
        <f t="shared" ref="H230:H251" si="79">G230/D230</f>
        <v>2133.3333333333335</v>
      </c>
      <c r="I230" s="18">
        <v>0</v>
      </c>
      <c r="J230" s="19">
        <v>0</v>
      </c>
      <c r="K230" s="20">
        <v>0</v>
      </c>
      <c r="L230" s="11">
        <f t="shared" ref="L230:L251" si="80">I230/D230</f>
        <v>0</v>
      </c>
      <c r="M230" s="58">
        <v>1260</v>
      </c>
      <c r="N230" s="59">
        <f t="shared" si="77"/>
        <v>2520</v>
      </c>
      <c r="O230" s="59">
        <f t="shared" si="78"/>
        <v>37800</v>
      </c>
      <c r="P230" s="11">
        <f t="shared" ref="P230:P251" si="81">K230*E230*D230</f>
        <v>0</v>
      </c>
    </row>
    <row r="231" spans="1:26" x14ac:dyDescent="0.2">
      <c r="A231" s="27" t="s">
        <v>230</v>
      </c>
      <c r="B231" s="28" t="s">
        <v>491</v>
      </c>
      <c r="C231" s="5" t="s">
        <v>647</v>
      </c>
      <c r="D231" s="30">
        <v>15</v>
      </c>
      <c r="E231" s="30">
        <v>2</v>
      </c>
      <c r="F231" s="30" t="s">
        <v>255</v>
      </c>
      <c r="G231" s="19">
        <v>25000</v>
      </c>
      <c r="H231" s="19">
        <f t="shared" si="79"/>
        <v>1666.6666666666667</v>
      </c>
      <c r="I231" s="18">
        <v>0</v>
      </c>
      <c r="J231" s="19">
        <v>0</v>
      </c>
      <c r="K231" s="20">
        <v>0</v>
      </c>
      <c r="L231" s="11">
        <f t="shared" si="80"/>
        <v>0</v>
      </c>
      <c r="M231" s="58">
        <v>1260</v>
      </c>
      <c r="N231" s="59">
        <f t="shared" si="77"/>
        <v>2520</v>
      </c>
      <c r="O231" s="59">
        <f t="shared" si="78"/>
        <v>37800</v>
      </c>
      <c r="P231" s="11">
        <f t="shared" si="81"/>
        <v>0</v>
      </c>
    </row>
    <row r="232" spans="1:26" x14ac:dyDescent="0.2">
      <c r="A232" s="27" t="s">
        <v>231</v>
      </c>
      <c r="B232" s="28" t="s">
        <v>492</v>
      </c>
      <c r="C232" s="5" t="s">
        <v>648</v>
      </c>
      <c r="D232" s="29"/>
      <c r="E232" s="29"/>
      <c r="F232" s="29"/>
      <c r="G232" s="13"/>
      <c r="H232" s="13">
        <v>0</v>
      </c>
      <c r="I232" s="12"/>
      <c r="J232" s="13">
        <v>0</v>
      </c>
      <c r="K232" s="14"/>
      <c r="L232" s="11"/>
      <c r="M232" s="58"/>
      <c r="N232" s="59">
        <f t="shared" si="77"/>
        <v>0</v>
      </c>
      <c r="O232" s="59">
        <f t="shared" si="78"/>
        <v>0</v>
      </c>
      <c r="P232" s="11">
        <f t="shared" si="81"/>
        <v>0</v>
      </c>
      <c r="Z232" s="11"/>
    </row>
    <row r="233" spans="1:26" x14ac:dyDescent="0.2">
      <c r="A233" s="27" t="s">
        <v>232</v>
      </c>
      <c r="B233" s="28" t="s">
        <v>493</v>
      </c>
      <c r="C233" s="5" t="s">
        <v>649</v>
      </c>
      <c r="D233" s="30">
        <v>15</v>
      </c>
      <c r="E233" s="30">
        <v>2</v>
      </c>
      <c r="F233" s="30" t="s">
        <v>254</v>
      </c>
      <c r="G233" s="19">
        <v>360000</v>
      </c>
      <c r="H233" s="19">
        <f t="shared" si="79"/>
        <v>24000</v>
      </c>
      <c r="I233" s="18">
        <v>0</v>
      </c>
      <c r="J233" s="19">
        <v>0</v>
      </c>
      <c r="K233" s="20">
        <v>0</v>
      </c>
      <c r="L233" s="11">
        <f t="shared" si="80"/>
        <v>0</v>
      </c>
      <c r="M233" s="58">
        <v>712</v>
      </c>
      <c r="N233" s="59">
        <f t="shared" si="77"/>
        <v>1424</v>
      </c>
      <c r="O233" s="59">
        <f t="shared" si="78"/>
        <v>21360</v>
      </c>
      <c r="P233" s="11">
        <f t="shared" si="81"/>
        <v>0</v>
      </c>
    </row>
    <row r="234" spans="1:26" x14ac:dyDescent="0.2">
      <c r="A234" s="27" t="s">
        <v>233</v>
      </c>
      <c r="B234" s="28" t="s">
        <v>494</v>
      </c>
      <c r="C234" s="5" t="s">
        <v>650</v>
      </c>
      <c r="D234" s="29"/>
      <c r="E234" s="29"/>
      <c r="F234" s="29"/>
      <c r="G234" s="13"/>
      <c r="H234" s="13">
        <v>0</v>
      </c>
      <c r="I234" s="12"/>
      <c r="J234" s="13">
        <v>0</v>
      </c>
      <c r="K234" s="14"/>
      <c r="L234" s="11"/>
      <c r="M234" s="58"/>
      <c r="N234" s="59">
        <f t="shared" si="77"/>
        <v>0</v>
      </c>
      <c r="O234" s="59">
        <f t="shared" si="78"/>
        <v>0</v>
      </c>
      <c r="P234" s="11">
        <f t="shared" si="81"/>
        <v>0</v>
      </c>
      <c r="Q234">
        <f>SUM(D235:D239)</f>
        <v>830</v>
      </c>
      <c r="R234">
        <f>SUM(E235:E239)</f>
        <v>5</v>
      </c>
      <c r="S234" s="11">
        <f>SUM(I235:I239)</f>
        <v>145400</v>
      </c>
      <c r="T234">
        <f>S234/Q234</f>
        <v>175.18072289156626</v>
      </c>
      <c r="U234">
        <f>T234/R234</f>
        <v>35.036144578313255</v>
      </c>
      <c r="Z234" s="11"/>
    </row>
    <row r="235" spans="1:26" x14ac:dyDescent="0.2">
      <c r="A235" s="27" t="s">
        <v>234</v>
      </c>
      <c r="B235" s="28" t="s">
        <v>495</v>
      </c>
      <c r="C235" s="5" t="s">
        <v>651</v>
      </c>
      <c r="D235" s="30">
        <v>160</v>
      </c>
      <c r="E235" s="30">
        <v>1</v>
      </c>
      <c r="F235" s="30" t="s">
        <v>257</v>
      </c>
      <c r="G235" s="22">
        <v>202430</v>
      </c>
      <c r="H235" s="22">
        <f t="shared" si="79"/>
        <v>1265.1875</v>
      </c>
      <c r="I235" s="21">
        <v>29080</v>
      </c>
      <c r="J235" s="22">
        <f>I235/D235</f>
        <v>181.75</v>
      </c>
      <c r="K235" s="23">
        <f>J235/E235</f>
        <v>181.75</v>
      </c>
      <c r="L235" s="11">
        <f t="shared" si="80"/>
        <v>181.75</v>
      </c>
      <c r="M235" s="58">
        <v>413</v>
      </c>
      <c r="N235" s="59">
        <f t="shared" si="77"/>
        <v>413</v>
      </c>
      <c r="O235" s="59">
        <f t="shared" si="78"/>
        <v>66080</v>
      </c>
      <c r="P235" s="11">
        <f t="shared" si="81"/>
        <v>29080</v>
      </c>
    </row>
    <row r="236" spans="1:26" x14ac:dyDescent="0.2">
      <c r="A236" s="27" t="s">
        <v>235</v>
      </c>
      <c r="B236" s="28" t="s">
        <v>496</v>
      </c>
      <c r="C236" s="5" t="s">
        <v>652</v>
      </c>
      <c r="D236" s="30">
        <v>160</v>
      </c>
      <c r="E236" s="30">
        <v>1</v>
      </c>
      <c r="F236" s="30" t="s">
        <v>257</v>
      </c>
      <c r="G236" s="22">
        <v>202430</v>
      </c>
      <c r="H236" s="22">
        <f t="shared" ref="H236:H239" si="82">G236/D236</f>
        <v>1265.1875</v>
      </c>
      <c r="I236" s="21">
        <v>29080</v>
      </c>
      <c r="J236" s="22">
        <f t="shared" ref="J236:K236" si="83">I236/D236</f>
        <v>181.75</v>
      </c>
      <c r="K236" s="23">
        <f t="shared" si="83"/>
        <v>181.75</v>
      </c>
      <c r="L236" s="11">
        <f t="shared" si="80"/>
        <v>181.75</v>
      </c>
      <c r="M236" s="58">
        <v>413</v>
      </c>
      <c r="N236" s="59">
        <f t="shared" si="77"/>
        <v>413</v>
      </c>
      <c r="O236" s="59">
        <f t="shared" si="78"/>
        <v>66080</v>
      </c>
      <c r="P236" s="11">
        <f t="shared" si="81"/>
        <v>29080</v>
      </c>
    </row>
    <row r="237" spans="1:26" x14ac:dyDescent="0.2">
      <c r="A237" s="27" t="s">
        <v>236</v>
      </c>
      <c r="B237" s="28" t="s">
        <v>497</v>
      </c>
      <c r="C237" s="5" t="s">
        <v>653</v>
      </c>
      <c r="D237" s="30">
        <v>175</v>
      </c>
      <c r="E237" s="30">
        <v>1</v>
      </c>
      <c r="F237" s="30" t="s">
        <v>257</v>
      </c>
      <c r="G237" s="22">
        <v>202430</v>
      </c>
      <c r="H237" s="22">
        <f t="shared" si="82"/>
        <v>1156.7428571428572</v>
      </c>
      <c r="I237" s="21">
        <v>29080</v>
      </c>
      <c r="J237" s="22">
        <f t="shared" ref="J237:K237" si="84">I237/D237</f>
        <v>166.17142857142858</v>
      </c>
      <c r="K237" s="23">
        <f t="shared" si="84"/>
        <v>166.17142857142858</v>
      </c>
      <c r="L237" s="11">
        <f t="shared" si="80"/>
        <v>166.17142857142858</v>
      </c>
      <c r="M237" s="58">
        <v>413</v>
      </c>
      <c r="N237" s="59">
        <f t="shared" si="77"/>
        <v>413</v>
      </c>
      <c r="O237" s="59">
        <f t="shared" si="78"/>
        <v>72275</v>
      </c>
      <c r="P237" s="11">
        <f t="shared" si="81"/>
        <v>29080</v>
      </c>
    </row>
    <row r="238" spans="1:26" x14ac:dyDescent="0.2">
      <c r="A238" s="27" t="s">
        <v>237</v>
      </c>
      <c r="B238" s="28" t="s">
        <v>498</v>
      </c>
      <c r="C238" s="5" t="s">
        <v>654</v>
      </c>
      <c r="D238" s="30">
        <v>175</v>
      </c>
      <c r="E238" s="30">
        <v>1</v>
      </c>
      <c r="F238" s="30" t="s">
        <v>257</v>
      </c>
      <c r="G238" s="22">
        <v>202430</v>
      </c>
      <c r="H238" s="22">
        <f t="shared" si="82"/>
        <v>1156.7428571428572</v>
      </c>
      <c r="I238" s="21">
        <v>29080</v>
      </c>
      <c r="J238" s="22">
        <f t="shared" ref="J238:K238" si="85">I238/D238</f>
        <v>166.17142857142858</v>
      </c>
      <c r="K238" s="23">
        <f t="shared" si="85"/>
        <v>166.17142857142858</v>
      </c>
      <c r="L238" s="11">
        <f t="shared" si="80"/>
        <v>166.17142857142858</v>
      </c>
      <c r="M238" s="58">
        <v>413</v>
      </c>
      <c r="N238" s="59">
        <f t="shared" si="77"/>
        <v>413</v>
      </c>
      <c r="O238" s="59">
        <f t="shared" si="78"/>
        <v>72275</v>
      </c>
      <c r="P238" s="11">
        <f t="shared" si="81"/>
        <v>29080</v>
      </c>
    </row>
    <row r="239" spans="1:26" x14ac:dyDescent="0.2">
      <c r="A239" s="27" t="s">
        <v>238</v>
      </c>
      <c r="B239" s="28" t="s">
        <v>499</v>
      </c>
      <c r="C239" s="5" t="s">
        <v>655</v>
      </c>
      <c r="D239" s="30">
        <v>160</v>
      </c>
      <c r="E239" s="30">
        <v>1</v>
      </c>
      <c r="F239" s="30" t="s">
        <v>257</v>
      </c>
      <c r="G239" s="22">
        <v>202430</v>
      </c>
      <c r="H239" s="22">
        <f t="shared" si="82"/>
        <v>1265.1875</v>
      </c>
      <c r="I239" s="21">
        <v>29080</v>
      </c>
      <c r="J239" s="22">
        <f t="shared" ref="J239:K239" si="86">I239/D239</f>
        <v>181.75</v>
      </c>
      <c r="K239" s="23">
        <f t="shared" si="86"/>
        <v>181.75</v>
      </c>
      <c r="L239" s="11">
        <f t="shared" si="80"/>
        <v>181.75</v>
      </c>
      <c r="M239" s="58">
        <v>413</v>
      </c>
      <c r="N239" s="59">
        <f t="shared" si="77"/>
        <v>413</v>
      </c>
      <c r="O239" s="59">
        <f t="shared" si="78"/>
        <v>66080</v>
      </c>
      <c r="P239" s="11">
        <f t="shared" si="81"/>
        <v>29080</v>
      </c>
    </row>
    <row r="240" spans="1:26" x14ac:dyDescent="0.2">
      <c r="A240" s="27" t="s">
        <v>239</v>
      </c>
      <c r="B240" s="28" t="s">
        <v>500</v>
      </c>
      <c r="C240" s="5" t="s">
        <v>656</v>
      </c>
      <c r="D240" s="29"/>
      <c r="E240" s="29"/>
      <c r="F240" s="29"/>
      <c r="G240" s="13"/>
      <c r="H240" s="13">
        <v>0</v>
      </c>
      <c r="I240" s="12"/>
      <c r="J240" s="13">
        <v>0</v>
      </c>
      <c r="K240" s="14"/>
      <c r="L240" s="11"/>
      <c r="M240" s="58"/>
      <c r="N240" s="59">
        <f t="shared" si="77"/>
        <v>0</v>
      </c>
      <c r="O240" s="59">
        <f t="shared" si="78"/>
        <v>0</v>
      </c>
      <c r="P240" s="11">
        <f t="shared" si="81"/>
        <v>0</v>
      </c>
      <c r="Z240" s="11"/>
    </row>
    <row r="241" spans="1:26" x14ac:dyDescent="0.2">
      <c r="A241" s="27" t="s">
        <v>240</v>
      </c>
      <c r="B241" s="28" t="s">
        <v>501</v>
      </c>
      <c r="C241" s="5" t="s">
        <v>272</v>
      </c>
      <c r="D241" s="30">
        <v>7</v>
      </c>
      <c r="E241" s="30">
        <v>1</v>
      </c>
      <c r="F241" s="30" t="s">
        <v>257</v>
      </c>
      <c r="G241" s="19">
        <v>0</v>
      </c>
      <c r="H241" s="19">
        <f t="shared" si="79"/>
        <v>0</v>
      </c>
      <c r="I241" s="18">
        <v>150</v>
      </c>
      <c r="J241" s="19">
        <f t="shared" ref="J241:J251" si="87">I241/D241</f>
        <v>21.428571428571427</v>
      </c>
      <c r="K241" s="20">
        <f t="shared" ref="K241:K251" si="88">J241/E241</f>
        <v>21.428571428571427</v>
      </c>
      <c r="L241" s="11">
        <f t="shared" si="80"/>
        <v>21.428571428571427</v>
      </c>
      <c r="M241" s="58">
        <v>413</v>
      </c>
      <c r="N241" s="59">
        <f t="shared" si="77"/>
        <v>413</v>
      </c>
      <c r="O241" s="59">
        <f t="shared" si="78"/>
        <v>2891</v>
      </c>
      <c r="P241" s="11">
        <f t="shared" si="81"/>
        <v>150</v>
      </c>
    </row>
    <row r="242" spans="1:26" x14ac:dyDescent="0.2">
      <c r="A242" s="27" t="s">
        <v>241</v>
      </c>
      <c r="B242" s="28" t="s">
        <v>502</v>
      </c>
      <c r="C242" s="5" t="s">
        <v>273</v>
      </c>
      <c r="D242" s="30">
        <v>7</v>
      </c>
      <c r="E242" s="30">
        <v>3</v>
      </c>
      <c r="F242" s="30" t="s">
        <v>257</v>
      </c>
      <c r="G242" s="19">
        <v>17000</v>
      </c>
      <c r="H242" s="19">
        <f t="shared" si="79"/>
        <v>2428.5714285714284</v>
      </c>
      <c r="I242" s="18">
        <v>4850</v>
      </c>
      <c r="J242" s="19">
        <f t="shared" si="87"/>
        <v>692.85714285714289</v>
      </c>
      <c r="K242" s="20">
        <f t="shared" si="88"/>
        <v>230.95238095238096</v>
      </c>
      <c r="L242" s="11">
        <f t="shared" si="80"/>
        <v>692.85714285714289</v>
      </c>
      <c r="M242" s="58">
        <v>413</v>
      </c>
      <c r="N242" s="59">
        <f t="shared" si="77"/>
        <v>1239</v>
      </c>
      <c r="O242" s="59">
        <f t="shared" si="78"/>
        <v>8673</v>
      </c>
      <c r="P242" s="11">
        <f t="shared" si="81"/>
        <v>4850</v>
      </c>
    </row>
    <row r="243" spans="1:26" x14ac:dyDescent="0.2">
      <c r="A243" s="27" t="s">
        <v>242</v>
      </c>
      <c r="B243" s="28" t="s">
        <v>503</v>
      </c>
      <c r="C243" s="5" t="s">
        <v>274</v>
      </c>
      <c r="D243" s="30">
        <v>7</v>
      </c>
      <c r="E243" s="30">
        <v>3</v>
      </c>
      <c r="F243" s="30" t="s">
        <v>257</v>
      </c>
      <c r="G243" s="19">
        <v>0</v>
      </c>
      <c r="H243" s="19">
        <f t="shared" si="79"/>
        <v>0</v>
      </c>
      <c r="I243" s="18">
        <v>5550</v>
      </c>
      <c r="J243" s="19">
        <f t="shared" si="87"/>
        <v>792.85714285714289</v>
      </c>
      <c r="K243" s="20">
        <f t="shared" si="88"/>
        <v>264.28571428571428</v>
      </c>
      <c r="L243" s="11">
        <f t="shared" si="80"/>
        <v>792.85714285714289</v>
      </c>
      <c r="M243" s="58">
        <v>413</v>
      </c>
      <c r="N243" s="59">
        <f t="shared" si="77"/>
        <v>1239</v>
      </c>
      <c r="O243" s="59">
        <f t="shared" si="78"/>
        <v>8673</v>
      </c>
      <c r="P243" s="11">
        <f t="shared" si="81"/>
        <v>5550</v>
      </c>
    </row>
    <row r="244" spans="1:26" x14ac:dyDescent="0.2">
      <c r="A244" s="27" t="s">
        <v>243</v>
      </c>
      <c r="B244" s="28" t="s">
        <v>504</v>
      </c>
      <c r="C244" s="5" t="s">
        <v>275</v>
      </c>
      <c r="D244" s="30">
        <v>7</v>
      </c>
      <c r="E244" s="30">
        <v>2</v>
      </c>
      <c r="F244" s="30" t="s">
        <v>257</v>
      </c>
      <c r="G244" s="19">
        <v>0</v>
      </c>
      <c r="H244" s="19">
        <f t="shared" si="79"/>
        <v>0</v>
      </c>
      <c r="I244" s="18">
        <v>4050</v>
      </c>
      <c r="J244" s="19">
        <f t="shared" si="87"/>
        <v>578.57142857142856</v>
      </c>
      <c r="K244" s="20">
        <f t="shared" si="88"/>
        <v>289.28571428571428</v>
      </c>
      <c r="L244" s="11">
        <f t="shared" si="80"/>
        <v>578.57142857142856</v>
      </c>
      <c r="M244" s="58">
        <v>413</v>
      </c>
      <c r="N244" s="59">
        <f t="shared" si="77"/>
        <v>826</v>
      </c>
      <c r="O244" s="59">
        <f t="shared" si="78"/>
        <v>5782</v>
      </c>
      <c r="P244" s="11">
        <f t="shared" si="81"/>
        <v>4050</v>
      </c>
    </row>
    <row r="245" spans="1:26" x14ac:dyDescent="0.2">
      <c r="A245" s="27" t="s">
        <v>244</v>
      </c>
      <c r="B245" s="28" t="s">
        <v>505</v>
      </c>
      <c r="C245" s="5" t="s">
        <v>276</v>
      </c>
      <c r="D245" s="30">
        <v>7</v>
      </c>
      <c r="E245" s="30">
        <v>2</v>
      </c>
      <c r="F245" s="30" t="s">
        <v>257</v>
      </c>
      <c r="G245" s="19">
        <v>0</v>
      </c>
      <c r="H245" s="19">
        <f t="shared" si="79"/>
        <v>0</v>
      </c>
      <c r="I245" s="18">
        <v>3000</v>
      </c>
      <c r="J245" s="19">
        <f t="shared" si="87"/>
        <v>428.57142857142856</v>
      </c>
      <c r="K245" s="20">
        <f t="shared" si="88"/>
        <v>214.28571428571428</v>
      </c>
      <c r="L245" s="11">
        <f t="shared" si="80"/>
        <v>428.57142857142856</v>
      </c>
      <c r="M245" s="58">
        <v>413</v>
      </c>
      <c r="N245" s="59">
        <f t="shared" si="77"/>
        <v>826</v>
      </c>
      <c r="O245" s="59">
        <f t="shared" si="78"/>
        <v>5782</v>
      </c>
      <c r="P245" s="11">
        <f t="shared" si="81"/>
        <v>3000</v>
      </c>
    </row>
    <row r="246" spans="1:26" x14ac:dyDescent="0.2">
      <c r="A246" s="27" t="s">
        <v>245</v>
      </c>
      <c r="B246" s="28" t="s">
        <v>506</v>
      </c>
      <c r="C246" s="5" t="s">
        <v>657</v>
      </c>
      <c r="D246" s="29"/>
      <c r="E246" s="29"/>
      <c r="F246" s="29"/>
      <c r="G246" s="13"/>
      <c r="H246" s="13">
        <v>0</v>
      </c>
      <c r="I246" s="12"/>
      <c r="J246" s="13">
        <v>0</v>
      </c>
      <c r="K246" s="14"/>
      <c r="L246" s="11"/>
      <c r="M246" s="58"/>
      <c r="N246" s="59">
        <f t="shared" si="77"/>
        <v>0</v>
      </c>
      <c r="O246" s="59">
        <f t="shared" si="78"/>
        <v>0</v>
      </c>
      <c r="P246" s="11">
        <f t="shared" si="81"/>
        <v>0</v>
      </c>
      <c r="Z246" s="11"/>
    </row>
    <row r="247" spans="1:26" x14ac:dyDescent="0.2">
      <c r="A247" s="27" t="s">
        <v>246</v>
      </c>
      <c r="B247" s="28" t="s">
        <v>507</v>
      </c>
      <c r="C247" s="5" t="s">
        <v>658</v>
      </c>
      <c r="D247" s="30">
        <v>7</v>
      </c>
      <c r="E247" s="30">
        <v>1</v>
      </c>
      <c r="F247" s="30" t="s">
        <v>257</v>
      </c>
      <c r="G247" s="19">
        <v>0</v>
      </c>
      <c r="H247" s="19">
        <f t="shared" si="79"/>
        <v>0</v>
      </c>
      <c r="I247" s="18">
        <v>1200</v>
      </c>
      <c r="J247" s="19">
        <f t="shared" si="87"/>
        <v>171.42857142857142</v>
      </c>
      <c r="K247" s="20">
        <f t="shared" si="88"/>
        <v>171.42857142857142</v>
      </c>
      <c r="L247" s="11">
        <f t="shared" si="80"/>
        <v>171.42857142857142</v>
      </c>
      <c r="M247" s="58">
        <v>413</v>
      </c>
      <c r="N247" s="59">
        <f t="shared" si="77"/>
        <v>413</v>
      </c>
      <c r="O247" s="59">
        <f t="shared" si="78"/>
        <v>2891</v>
      </c>
      <c r="P247" s="11">
        <f t="shared" si="81"/>
        <v>1200</v>
      </c>
    </row>
    <row r="248" spans="1:26" x14ac:dyDescent="0.2">
      <c r="A248" s="27" t="s">
        <v>247</v>
      </c>
      <c r="B248" s="28" t="s">
        <v>508</v>
      </c>
      <c r="C248" s="5" t="s">
        <v>277</v>
      </c>
      <c r="D248" s="30">
        <v>7</v>
      </c>
      <c r="E248" s="30">
        <v>2</v>
      </c>
      <c r="F248" s="30" t="s">
        <v>257</v>
      </c>
      <c r="G248" s="19">
        <v>0</v>
      </c>
      <c r="H248" s="19">
        <f t="shared" si="79"/>
        <v>0</v>
      </c>
      <c r="I248" s="18">
        <v>2400</v>
      </c>
      <c r="J248" s="19">
        <f t="shared" si="87"/>
        <v>342.85714285714283</v>
      </c>
      <c r="K248" s="20">
        <f t="shared" si="88"/>
        <v>171.42857142857142</v>
      </c>
      <c r="L248" s="11">
        <f t="shared" si="80"/>
        <v>342.85714285714283</v>
      </c>
      <c r="M248" s="58">
        <v>413</v>
      </c>
      <c r="N248" s="59">
        <f t="shared" si="77"/>
        <v>826</v>
      </c>
      <c r="O248" s="59">
        <f t="shared" si="78"/>
        <v>5782</v>
      </c>
      <c r="P248" s="11">
        <f t="shared" si="81"/>
        <v>2400</v>
      </c>
    </row>
    <row r="249" spans="1:26" x14ac:dyDescent="0.2">
      <c r="A249" s="27" t="s">
        <v>248</v>
      </c>
      <c r="B249" s="28" t="s">
        <v>509</v>
      </c>
      <c r="C249" s="5" t="s">
        <v>278</v>
      </c>
      <c r="D249" s="30">
        <v>7</v>
      </c>
      <c r="E249" s="30">
        <v>1</v>
      </c>
      <c r="F249" s="30" t="s">
        <v>257</v>
      </c>
      <c r="G249" s="19">
        <v>0</v>
      </c>
      <c r="H249" s="19">
        <f t="shared" si="79"/>
        <v>0</v>
      </c>
      <c r="I249" s="18">
        <v>1650</v>
      </c>
      <c r="J249" s="19">
        <f t="shared" si="87"/>
        <v>235.71428571428572</v>
      </c>
      <c r="K249" s="20">
        <f t="shared" si="88"/>
        <v>235.71428571428572</v>
      </c>
      <c r="L249" s="11">
        <f t="shared" si="80"/>
        <v>235.71428571428572</v>
      </c>
      <c r="M249" s="58">
        <v>413</v>
      </c>
      <c r="N249" s="59">
        <f t="shared" si="77"/>
        <v>413</v>
      </c>
      <c r="O249" s="59">
        <f t="shared" si="78"/>
        <v>2891</v>
      </c>
      <c r="P249" s="11">
        <f t="shared" si="81"/>
        <v>1650</v>
      </c>
    </row>
    <row r="250" spans="1:26" x14ac:dyDescent="0.2">
      <c r="A250" s="27" t="s">
        <v>249</v>
      </c>
      <c r="B250" s="28" t="s">
        <v>510</v>
      </c>
      <c r="C250" s="5" t="s">
        <v>279</v>
      </c>
      <c r="D250" s="30">
        <v>7</v>
      </c>
      <c r="E250" s="30">
        <v>1</v>
      </c>
      <c r="F250" s="30" t="s">
        <v>257</v>
      </c>
      <c r="G250" s="19">
        <v>0</v>
      </c>
      <c r="H250" s="19">
        <f t="shared" si="79"/>
        <v>0</v>
      </c>
      <c r="I250" s="18">
        <v>1050</v>
      </c>
      <c r="J250" s="19">
        <f t="shared" si="87"/>
        <v>150</v>
      </c>
      <c r="K250" s="20">
        <f t="shared" si="88"/>
        <v>150</v>
      </c>
      <c r="L250" s="11">
        <f t="shared" si="80"/>
        <v>150</v>
      </c>
      <c r="M250" s="58">
        <v>413</v>
      </c>
      <c r="N250" s="59">
        <f t="shared" si="77"/>
        <v>413</v>
      </c>
      <c r="O250" s="59">
        <f t="shared" si="78"/>
        <v>2891</v>
      </c>
      <c r="P250" s="11">
        <f t="shared" si="81"/>
        <v>1050</v>
      </c>
    </row>
    <row r="251" spans="1:26" ht="15" thickBot="1" x14ac:dyDescent="0.25">
      <c r="A251" s="31" t="s">
        <v>250</v>
      </c>
      <c r="B251" s="32" t="s">
        <v>511</v>
      </c>
      <c r="C251" s="9" t="s">
        <v>280</v>
      </c>
      <c r="D251" s="33">
        <v>7</v>
      </c>
      <c r="E251" s="33">
        <v>2</v>
      </c>
      <c r="F251" s="33" t="s">
        <v>257</v>
      </c>
      <c r="G251" s="34">
        <v>0</v>
      </c>
      <c r="H251" s="35">
        <f t="shared" si="79"/>
        <v>0</v>
      </c>
      <c r="I251" s="36">
        <v>1800</v>
      </c>
      <c r="J251" s="34">
        <f t="shared" si="87"/>
        <v>257.14285714285717</v>
      </c>
      <c r="K251" s="35">
        <f t="shared" si="88"/>
        <v>128.57142857142858</v>
      </c>
      <c r="L251" s="11">
        <f t="shared" si="80"/>
        <v>257.14285714285717</v>
      </c>
      <c r="M251" s="58">
        <v>413</v>
      </c>
      <c r="N251" s="59">
        <f t="shared" si="77"/>
        <v>826</v>
      </c>
      <c r="O251" s="59">
        <f t="shared" si="78"/>
        <v>5782</v>
      </c>
      <c r="P251" s="11">
        <f t="shared" si="81"/>
        <v>1800.0000000000002</v>
      </c>
    </row>
    <row r="252" spans="1:26" x14ac:dyDescent="0.2">
      <c r="F252" s="1" t="s">
        <v>518</v>
      </c>
      <c r="G252" s="37">
        <f>SUM(G2:G251)</f>
        <v>57253110.016099997</v>
      </c>
      <c r="H252" s="37"/>
      <c r="I252" s="37">
        <f>SUM(I2:I251)</f>
        <v>9066993.3000000007</v>
      </c>
      <c r="J252" s="37"/>
      <c r="K252" s="37"/>
      <c r="L252" s="11"/>
      <c r="M252" s="58"/>
      <c r="N252" s="59"/>
      <c r="O252" s="59">
        <f>SUM(O4:O251)</f>
        <v>13382525</v>
      </c>
      <c r="P252" s="11">
        <f>SUM(P2:P251)</f>
        <v>9066993.3000000007</v>
      </c>
    </row>
    <row r="253" spans="1:26" x14ac:dyDescent="0.2">
      <c r="F253" s="43" t="s">
        <v>537</v>
      </c>
      <c r="G253" s="37">
        <f>I253</f>
        <v>66320103.316100001</v>
      </c>
      <c r="H253" s="2" t="s">
        <v>519</v>
      </c>
      <c r="I253" s="37">
        <f>G252+I252</f>
        <v>66320103.316100001</v>
      </c>
    </row>
    <row r="254" spans="1:26" x14ac:dyDescent="0.2">
      <c r="F254" s="43"/>
      <c r="I254" s="37"/>
    </row>
    <row r="255" spans="1:26" x14ac:dyDescent="0.2">
      <c r="F255" s="43" t="s">
        <v>536</v>
      </c>
      <c r="G255" s="85">
        <f>C264-I253</f>
        <v>12467774.683899999</v>
      </c>
      <c r="H255" s="2" t="s">
        <v>519</v>
      </c>
      <c r="I255" s="2">
        <f>G255/I253*100</f>
        <v>18.799389718190167</v>
      </c>
      <c r="J255" s="2" t="s">
        <v>532</v>
      </c>
    </row>
    <row r="256" spans="1:26" x14ac:dyDescent="0.2">
      <c r="F256" s="43" t="s">
        <v>535</v>
      </c>
      <c r="G256" s="37">
        <f>G255+I253</f>
        <v>78787878</v>
      </c>
      <c r="H256" s="2" t="s">
        <v>519</v>
      </c>
    </row>
    <row r="257" spans="2:11" x14ac:dyDescent="0.2">
      <c r="F257" s="43" t="s">
        <v>520</v>
      </c>
      <c r="G257" s="87">
        <v>720</v>
      </c>
      <c r="H257" s="2" t="s">
        <v>521</v>
      </c>
    </row>
    <row r="258" spans="2:11" x14ac:dyDescent="0.2">
      <c r="D258" s="44"/>
      <c r="E258" s="44"/>
      <c r="F258" s="45" t="s">
        <v>522</v>
      </c>
      <c r="G258" s="85">
        <f>G255/G257</f>
        <v>17316.353727638889</v>
      </c>
      <c r="H258" s="47" t="s">
        <v>519</v>
      </c>
      <c r="I258" s="48" t="s">
        <v>533</v>
      </c>
      <c r="J258" s="46">
        <f>G258</f>
        <v>17316.353727638889</v>
      </c>
      <c r="K258" s="48" t="s">
        <v>519</v>
      </c>
    </row>
    <row r="259" spans="2:11" x14ac:dyDescent="0.2">
      <c r="D259" s="44"/>
      <c r="E259" s="44"/>
      <c r="F259" s="45"/>
      <c r="G259" s="47"/>
      <c r="H259" s="47"/>
      <c r="I259" s="47"/>
      <c r="J259" s="46"/>
      <c r="K259" s="48"/>
    </row>
    <row r="260" spans="2:11" x14ac:dyDescent="0.2">
      <c r="D260" s="44"/>
      <c r="E260" s="44"/>
      <c r="F260" s="45" t="s">
        <v>525</v>
      </c>
      <c r="G260" s="46">
        <f>(I253+G255)*0.1/100</f>
        <v>78787.878000000012</v>
      </c>
      <c r="H260" s="47" t="s">
        <v>519</v>
      </c>
      <c r="I260" s="47"/>
      <c r="J260" s="46"/>
      <c r="K260" s="48"/>
    </row>
    <row r="261" spans="2:11" x14ac:dyDescent="0.2">
      <c r="D261" s="44"/>
      <c r="E261" s="44"/>
      <c r="F261" s="45" t="s">
        <v>524</v>
      </c>
      <c r="G261" s="46">
        <v>4233.33</v>
      </c>
      <c r="H261" s="47" t="s">
        <v>519</v>
      </c>
      <c r="I261" s="47"/>
      <c r="J261" s="46"/>
      <c r="K261" s="48"/>
    </row>
    <row r="262" spans="2:11" x14ac:dyDescent="0.2">
      <c r="D262" s="44"/>
      <c r="E262" s="44"/>
      <c r="F262" s="45" t="s">
        <v>523</v>
      </c>
      <c r="G262" s="85">
        <f>G261+G260</f>
        <v>83021.208000000013</v>
      </c>
      <c r="H262" s="47" t="s">
        <v>519</v>
      </c>
      <c r="I262" s="48" t="s">
        <v>534</v>
      </c>
      <c r="J262" s="46">
        <f>G262</f>
        <v>83021.208000000013</v>
      </c>
      <c r="K262" s="48" t="s">
        <v>519</v>
      </c>
    </row>
    <row r="263" spans="2:11" x14ac:dyDescent="0.2">
      <c r="K263" s="101"/>
    </row>
    <row r="264" spans="2:11" x14ac:dyDescent="0.2">
      <c r="B264" s="99" t="s">
        <v>535</v>
      </c>
      <c r="C264" s="100">
        <v>78787878</v>
      </c>
      <c r="D264" s="1" t="s">
        <v>519</v>
      </c>
      <c r="I264" s="37"/>
    </row>
  </sheetData>
  <autoFilter ref="A1:L253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opLeftCell="A19" workbookViewId="0">
      <selection activeCell="K52" sqref="K52"/>
    </sheetView>
  </sheetViews>
  <sheetFormatPr defaultRowHeight="14.25" x14ac:dyDescent="0.2"/>
  <cols>
    <col min="1" max="1" width="8.875" style="88"/>
    <col min="2" max="2" width="60.125" bestFit="1" customWidth="1"/>
    <col min="3" max="3" width="16.125" style="11" customWidth="1"/>
    <col min="4" max="4" width="14" style="55" customWidth="1"/>
    <col min="5" max="5" width="23.125" bestFit="1" customWidth="1"/>
    <col min="6" max="6" width="16.75" style="11" customWidth="1"/>
    <col min="7" max="7" width="14.375" style="11" customWidth="1"/>
    <col min="8" max="8" width="59" bestFit="1" customWidth="1"/>
    <col min="9" max="9" width="14.375" style="11" bestFit="1" customWidth="1"/>
    <col min="10" max="10" width="14.375" style="11" customWidth="1"/>
    <col min="11" max="11" width="91.875" customWidth="1"/>
    <col min="12" max="12" width="14.375" style="11" bestFit="1" customWidth="1"/>
  </cols>
  <sheetData>
    <row r="1" spans="1:12" ht="15" thickBot="1" x14ac:dyDescent="0.25">
      <c r="A1" s="94" t="s">
        <v>529</v>
      </c>
      <c r="B1" s="62" t="s">
        <v>254</v>
      </c>
      <c r="C1" s="63" t="s">
        <v>281</v>
      </c>
      <c r="D1" s="89" t="s">
        <v>529</v>
      </c>
      <c r="E1" s="64" t="s">
        <v>255</v>
      </c>
      <c r="F1" s="65" t="s">
        <v>281</v>
      </c>
      <c r="G1" s="66" t="s">
        <v>529</v>
      </c>
      <c r="H1" s="67" t="s">
        <v>256</v>
      </c>
      <c r="I1" s="68" t="s">
        <v>281</v>
      </c>
      <c r="J1" s="69" t="s">
        <v>530</v>
      </c>
      <c r="K1" s="70" t="s">
        <v>257</v>
      </c>
      <c r="L1" s="71" t="s">
        <v>281</v>
      </c>
    </row>
    <row r="2" spans="1:12" x14ac:dyDescent="0.2">
      <c r="A2" s="88">
        <v>154</v>
      </c>
      <c r="B2" s="3" t="s">
        <v>282</v>
      </c>
      <c r="C2" s="4">
        <f>'BOQ Activity'!K155</f>
        <v>479.18333333333334</v>
      </c>
      <c r="D2" s="95">
        <v>157</v>
      </c>
      <c r="E2" s="5" t="s">
        <v>283</v>
      </c>
      <c r="F2" s="6">
        <f>'BOQ Activity'!K158</f>
        <v>2145</v>
      </c>
      <c r="G2" s="96">
        <v>164</v>
      </c>
      <c r="H2" s="5" t="s">
        <v>284</v>
      </c>
      <c r="I2" s="4">
        <f>'BOQ Activity'!K165</f>
        <v>266.44444444444446</v>
      </c>
      <c r="J2" s="95">
        <v>172</v>
      </c>
      <c r="K2" s="5" t="s">
        <v>285</v>
      </c>
      <c r="L2" s="4">
        <f>'BOQ Activity'!K173</f>
        <v>259.41666666666669</v>
      </c>
    </row>
    <row r="3" spans="1:12" x14ac:dyDescent="0.2">
      <c r="A3" s="88">
        <v>155</v>
      </c>
      <c r="B3" s="3" t="s">
        <v>259</v>
      </c>
      <c r="C3" s="4">
        <f>'BOQ Activity'!K156</f>
        <v>468.99318518518521</v>
      </c>
      <c r="D3" s="95">
        <v>160</v>
      </c>
      <c r="E3" s="5" t="s">
        <v>286</v>
      </c>
      <c r="F3" s="6">
        <f>'BOQ Activity'!K161</f>
        <v>2.5</v>
      </c>
      <c r="G3" s="96">
        <v>167</v>
      </c>
      <c r="H3" s="5" t="s">
        <v>287</v>
      </c>
      <c r="I3" s="4">
        <f>'BOQ Activity'!K168</f>
        <v>32.698412698412696</v>
      </c>
      <c r="J3" s="95">
        <v>173</v>
      </c>
      <c r="K3" s="5" t="s">
        <v>288</v>
      </c>
      <c r="L3" s="4">
        <f>'BOQ Activity'!K174</f>
        <v>293.33333333333331</v>
      </c>
    </row>
    <row r="4" spans="1:12" x14ac:dyDescent="0.2">
      <c r="A4" s="88">
        <v>158</v>
      </c>
      <c r="B4" s="3" t="s">
        <v>289</v>
      </c>
      <c r="C4" s="4">
        <f>'BOQ Activity'!K159</f>
        <v>1023.2777777777778</v>
      </c>
      <c r="D4" s="95">
        <v>126</v>
      </c>
      <c r="E4" s="5" t="s">
        <v>290</v>
      </c>
      <c r="F4" s="6">
        <f>'BOQ Activity'!K127</f>
        <v>2683.3666666666668</v>
      </c>
      <c r="G4" s="96">
        <v>169</v>
      </c>
      <c r="H4" s="5" t="s">
        <v>291</v>
      </c>
      <c r="I4" s="4">
        <f>'BOQ Activity'!K170</f>
        <v>78.928571428571431</v>
      </c>
      <c r="J4" s="95">
        <v>174</v>
      </c>
      <c r="K4" s="5" t="s">
        <v>292</v>
      </c>
      <c r="L4" s="4">
        <f>'BOQ Activity'!K175</f>
        <v>614.61249999999995</v>
      </c>
    </row>
    <row r="5" spans="1:12" x14ac:dyDescent="0.2">
      <c r="A5" s="88">
        <v>159</v>
      </c>
      <c r="B5" s="3" t="s">
        <v>293</v>
      </c>
      <c r="C5" s="4">
        <f>'BOQ Activity'!K160</f>
        <v>845.6</v>
      </c>
      <c r="D5" s="95">
        <v>129</v>
      </c>
      <c r="E5" s="5" t="s">
        <v>294</v>
      </c>
      <c r="F5" s="6">
        <f>'BOQ Activity'!K130</f>
        <v>20.625</v>
      </c>
      <c r="G5" s="96">
        <v>170</v>
      </c>
      <c r="H5" s="5" t="s">
        <v>260</v>
      </c>
      <c r="I5" s="4">
        <f>'BOQ Activity'!K171</f>
        <v>206.66666666666666</v>
      </c>
      <c r="J5" s="95">
        <v>175</v>
      </c>
      <c r="K5" s="5" t="s">
        <v>295</v>
      </c>
      <c r="L5" s="4">
        <f>'BOQ Activity'!K176</f>
        <v>60.8</v>
      </c>
    </row>
    <row r="6" spans="1:12" x14ac:dyDescent="0.2">
      <c r="A6" s="88">
        <v>161</v>
      </c>
      <c r="B6" s="3" t="s">
        <v>296</v>
      </c>
      <c r="C6" s="4">
        <f>'BOQ Activity'!K162</f>
        <v>505.75</v>
      </c>
      <c r="D6" s="95">
        <v>96</v>
      </c>
      <c r="E6" s="5" t="s">
        <v>297</v>
      </c>
      <c r="F6" s="6">
        <f>'BOQ Activity'!K97</f>
        <v>2677.9722222222222</v>
      </c>
      <c r="G6" s="96">
        <v>134</v>
      </c>
      <c r="H6" s="5" t="s">
        <v>298</v>
      </c>
      <c r="I6" s="4">
        <f>'BOQ Activity'!K135</f>
        <v>482.43333333333334</v>
      </c>
      <c r="J6" s="95">
        <v>176</v>
      </c>
      <c r="K6" s="5" t="s">
        <v>299</v>
      </c>
      <c r="L6" s="4">
        <f>'BOQ Activity'!K177</f>
        <v>312.5</v>
      </c>
    </row>
    <row r="7" spans="1:12" x14ac:dyDescent="0.2">
      <c r="A7" s="88">
        <v>162</v>
      </c>
      <c r="B7" s="3" t="s">
        <v>300</v>
      </c>
      <c r="C7" s="4">
        <f>'BOQ Activity'!K163</f>
        <v>654</v>
      </c>
      <c r="D7" s="95">
        <v>99</v>
      </c>
      <c r="E7" s="5" t="s">
        <v>301</v>
      </c>
      <c r="F7" s="6">
        <f>'BOQ Activity'!K100</f>
        <v>33.75</v>
      </c>
      <c r="G7" s="96">
        <v>139</v>
      </c>
      <c r="H7" s="5" t="s">
        <v>302</v>
      </c>
      <c r="I7" s="4">
        <f>'BOQ Activity'!K140</f>
        <v>37.277777777777779</v>
      </c>
      <c r="J7" s="95">
        <v>147</v>
      </c>
      <c r="K7" s="5" t="s">
        <v>303</v>
      </c>
      <c r="L7" s="4">
        <f>'BOQ Activity'!K148</f>
        <v>371.5</v>
      </c>
    </row>
    <row r="8" spans="1:12" x14ac:dyDescent="0.2">
      <c r="A8" s="88">
        <v>123</v>
      </c>
      <c r="B8" s="3" t="s">
        <v>304</v>
      </c>
      <c r="C8" s="4">
        <f>'BOQ Activity'!K124</f>
        <v>497.27058823529416</v>
      </c>
      <c r="D8" s="95">
        <v>67</v>
      </c>
      <c r="E8" s="5" t="s">
        <v>305</v>
      </c>
      <c r="F8" s="6">
        <f>'BOQ Activity'!K68</f>
        <v>1547.9444444444443</v>
      </c>
      <c r="G8" s="96">
        <v>143</v>
      </c>
      <c r="H8" s="5" t="s">
        <v>306</v>
      </c>
      <c r="I8" s="4">
        <f>'BOQ Activity'!K144</f>
        <v>88.476190476190482</v>
      </c>
      <c r="J8" s="95">
        <v>148</v>
      </c>
      <c r="K8" s="5" t="s">
        <v>307</v>
      </c>
      <c r="L8" s="4">
        <f>'BOQ Activity'!K149</f>
        <v>483.5</v>
      </c>
    </row>
    <row r="9" spans="1:12" x14ac:dyDescent="0.2">
      <c r="A9" s="88">
        <v>124</v>
      </c>
      <c r="B9" s="3" t="s">
        <v>258</v>
      </c>
      <c r="C9" s="4">
        <f>'BOQ Activity'!K125</f>
        <v>463.4136666666667</v>
      </c>
      <c r="D9" s="95">
        <v>70</v>
      </c>
      <c r="E9" s="5" t="s">
        <v>308</v>
      </c>
      <c r="F9" s="6">
        <f>'BOQ Activity'!K71</f>
        <v>120</v>
      </c>
      <c r="G9" s="96">
        <v>103</v>
      </c>
      <c r="H9" s="5" t="s">
        <v>309</v>
      </c>
      <c r="I9" s="4">
        <f>'BOQ Activity'!K104</f>
        <v>482.43333333333334</v>
      </c>
      <c r="J9" s="95">
        <v>149</v>
      </c>
      <c r="K9" s="5" t="s">
        <v>310</v>
      </c>
      <c r="L9" s="4">
        <f>'BOQ Activity'!K150</f>
        <v>970.48749999999995</v>
      </c>
    </row>
    <row r="10" spans="1:12" x14ac:dyDescent="0.2">
      <c r="A10" s="88">
        <v>127</v>
      </c>
      <c r="B10" s="3" t="s">
        <v>311</v>
      </c>
      <c r="C10" s="4">
        <f>'BOQ Activity'!K128</f>
        <v>851.23333333333335</v>
      </c>
      <c r="D10" s="95">
        <v>38</v>
      </c>
      <c r="E10" s="5" t="s">
        <v>312</v>
      </c>
      <c r="F10" s="6">
        <f>'BOQ Activity'!K39</f>
        <v>3261.2777777777778</v>
      </c>
      <c r="G10" s="96">
        <v>108</v>
      </c>
      <c r="H10" s="5" t="s">
        <v>313</v>
      </c>
      <c r="I10" s="4">
        <f>'BOQ Activity'!K109</f>
        <v>37.277777777777779</v>
      </c>
      <c r="J10" s="95">
        <v>150</v>
      </c>
      <c r="K10" s="5" t="s">
        <v>314</v>
      </c>
      <c r="L10" s="4">
        <f>'BOQ Activity'!K151</f>
        <v>925.25</v>
      </c>
    </row>
    <row r="11" spans="1:12" x14ac:dyDescent="0.2">
      <c r="A11" s="88">
        <v>128</v>
      </c>
      <c r="B11" s="3" t="s">
        <v>315</v>
      </c>
      <c r="C11" s="4">
        <f>'BOQ Activity'!K129</f>
        <v>736.05238095238099</v>
      </c>
      <c r="D11" s="95">
        <v>41</v>
      </c>
      <c r="E11" s="5" t="s">
        <v>316</v>
      </c>
      <c r="F11" s="6">
        <f>'BOQ Activity'!K42</f>
        <v>105</v>
      </c>
      <c r="G11" s="96">
        <v>112</v>
      </c>
      <c r="H11" s="5" t="s">
        <v>317</v>
      </c>
      <c r="I11" s="4">
        <f>'BOQ Activity'!K113</f>
        <v>77.952380952380949</v>
      </c>
      <c r="J11" s="95">
        <v>151</v>
      </c>
      <c r="K11" s="5" t="s">
        <v>318</v>
      </c>
      <c r="L11" s="4">
        <f>'BOQ Activity'!K152</f>
        <v>500</v>
      </c>
    </row>
    <row r="12" spans="1:12" x14ac:dyDescent="0.2">
      <c r="A12" s="88">
        <v>130</v>
      </c>
      <c r="B12" s="3" t="s">
        <v>319</v>
      </c>
      <c r="C12" s="4">
        <f>'BOQ Activity'!K131</f>
        <v>441.66666666666669</v>
      </c>
      <c r="D12" s="90"/>
      <c r="E12" s="5"/>
      <c r="F12" s="6"/>
      <c r="G12" s="96">
        <v>74</v>
      </c>
      <c r="H12" s="5" t="s">
        <v>320</v>
      </c>
      <c r="I12" s="4">
        <f>'BOQ Activity'!K75</f>
        <v>482.43333333333334</v>
      </c>
      <c r="J12" s="95">
        <v>116</v>
      </c>
      <c r="K12" s="5" t="s">
        <v>321</v>
      </c>
      <c r="L12" s="4">
        <f>'BOQ Activity'!K117</f>
        <v>339.44444444444446</v>
      </c>
    </row>
    <row r="13" spans="1:12" x14ac:dyDescent="0.2">
      <c r="A13" s="88">
        <v>132</v>
      </c>
      <c r="B13" s="3" t="s">
        <v>322</v>
      </c>
      <c r="C13" s="4">
        <f>'BOQ Activity'!K133</f>
        <v>837</v>
      </c>
      <c r="D13" s="90"/>
      <c r="E13" s="5"/>
      <c r="F13" s="6"/>
      <c r="G13" s="96">
        <v>79</v>
      </c>
      <c r="H13" s="5" t="s">
        <v>323</v>
      </c>
      <c r="I13" s="4">
        <f>'BOQ Activity'!K80</f>
        <v>37.277777777777779</v>
      </c>
      <c r="J13" s="95">
        <v>117</v>
      </c>
      <c r="K13" s="5" t="s">
        <v>324</v>
      </c>
      <c r="L13" s="4">
        <f>'BOQ Activity'!K118</f>
        <v>959</v>
      </c>
    </row>
    <row r="14" spans="1:12" x14ac:dyDescent="0.2">
      <c r="A14" s="88">
        <v>94</v>
      </c>
      <c r="B14" s="3" t="s">
        <v>325</v>
      </c>
      <c r="C14" s="4">
        <f>'BOQ Activity'!K95</f>
        <v>431.41250000000002</v>
      </c>
      <c r="D14" s="90"/>
      <c r="E14" s="5"/>
      <c r="F14" s="6"/>
      <c r="G14" s="96">
        <v>83</v>
      </c>
      <c r="H14" s="5" t="s">
        <v>326</v>
      </c>
      <c r="I14" s="4">
        <f>'BOQ Activity'!K84</f>
        <v>77.952380952380949</v>
      </c>
      <c r="J14" s="95">
        <v>118</v>
      </c>
      <c r="K14" s="5" t="s">
        <v>327</v>
      </c>
      <c r="L14" s="4">
        <f>'BOQ Activity'!K119</f>
        <v>1239.7625</v>
      </c>
    </row>
    <row r="15" spans="1:12" x14ac:dyDescent="0.2">
      <c r="A15" s="88">
        <v>97</v>
      </c>
      <c r="B15" s="3" t="s">
        <v>328</v>
      </c>
      <c r="C15" s="4">
        <f>'BOQ Activity'!K98</f>
        <v>959.39583333333337</v>
      </c>
      <c r="D15" s="90"/>
      <c r="E15" s="5"/>
      <c r="F15" s="6"/>
      <c r="G15" s="96">
        <v>45</v>
      </c>
      <c r="H15" s="5" t="s">
        <v>329</v>
      </c>
      <c r="I15" s="4">
        <f>'BOQ Activity'!K46</f>
        <v>482.43333333333334</v>
      </c>
      <c r="J15" s="95">
        <v>119</v>
      </c>
      <c r="K15" s="5" t="s">
        <v>330</v>
      </c>
      <c r="L15" s="4">
        <f>'BOQ Activity'!K120</f>
        <v>592.35</v>
      </c>
    </row>
    <row r="16" spans="1:12" x14ac:dyDescent="0.2">
      <c r="A16" s="88">
        <v>98</v>
      </c>
      <c r="B16" s="3" t="s">
        <v>331</v>
      </c>
      <c r="C16" s="4">
        <f>'BOQ Activity'!K99</f>
        <v>600.4083333333333</v>
      </c>
      <c r="D16" s="90"/>
      <c r="E16" s="5"/>
      <c r="F16" s="6"/>
      <c r="G16" s="96">
        <v>50</v>
      </c>
      <c r="H16" s="5" t="s">
        <v>332</v>
      </c>
      <c r="I16" s="4">
        <f>'BOQ Activity'!K51</f>
        <v>38.650793650793652</v>
      </c>
      <c r="J16" s="95">
        <v>120</v>
      </c>
      <c r="K16" s="5" t="s">
        <v>333</v>
      </c>
      <c r="L16" s="4">
        <f>'BOQ Activity'!K121</f>
        <v>281.25</v>
      </c>
    </row>
    <row r="17" spans="1:12" x14ac:dyDescent="0.2">
      <c r="A17" s="88">
        <v>100</v>
      </c>
      <c r="B17" s="3" t="s">
        <v>334</v>
      </c>
      <c r="C17" s="4">
        <f>'BOQ Activity'!K101</f>
        <v>163.33333333333334</v>
      </c>
      <c r="D17" s="90"/>
      <c r="E17" s="5"/>
      <c r="F17" s="6"/>
      <c r="G17" s="96">
        <v>54</v>
      </c>
      <c r="H17" s="5" t="s">
        <v>335</v>
      </c>
      <c r="I17" s="4">
        <f>'BOQ Activity'!K55</f>
        <v>80.063492063492063</v>
      </c>
      <c r="J17" s="95">
        <v>87</v>
      </c>
      <c r="K17" s="5" t="s">
        <v>336</v>
      </c>
      <c r="L17" s="4">
        <f>'BOQ Activity'!K88</f>
        <v>401.66666666666669</v>
      </c>
    </row>
    <row r="18" spans="1:12" x14ac:dyDescent="0.2">
      <c r="A18" s="88">
        <v>101</v>
      </c>
      <c r="B18" s="3" t="s">
        <v>337</v>
      </c>
      <c r="C18" s="4">
        <f>'BOQ Activity'!K102</f>
        <v>700.2</v>
      </c>
      <c r="D18" s="90"/>
      <c r="E18" s="5"/>
      <c r="F18" s="6"/>
      <c r="G18" s="6"/>
      <c r="H18" s="5"/>
      <c r="I18" s="4"/>
      <c r="J18" s="95">
        <v>88</v>
      </c>
      <c r="K18" s="5" t="s">
        <v>338</v>
      </c>
      <c r="L18" s="4">
        <f>'BOQ Activity'!K89</f>
        <v>579.83333333333337</v>
      </c>
    </row>
    <row r="19" spans="1:12" x14ac:dyDescent="0.2">
      <c r="A19" s="88">
        <v>65</v>
      </c>
      <c r="B19" s="3" t="s">
        <v>339</v>
      </c>
      <c r="C19" s="4">
        <f>'BOQ Activity'!K66</f>
        <v>385.44761904761901</v>
      </c>
      <c r="D19" s="90"/>
      <c r="E19" s="5"/>
      <c r="F19" s="6"/>
      <c r="G19" s="6"/>
      <c r="H19" s="5"/>
      <c r="I19" s="4"/>
      <c r="J19" s="95">
        <v>89</v>
      </c>
      <c r="K19" s="5" t="s">
        <v>340</v>
      </c>
      <c r="L19" s="4">
        <f>'BOQ Activity'!K90</f>
        <v>1117.2249999999999</v>
      </c>
    </row>
    <row r="20" spans="1:12" x14ac:dyDescent="0.2">
      <c r="A20" s="88">
        <v>68</v>
      </c>
      <c r="B20" s="3" t="s">
        <v>341</v>
      </c>
      <c r="C20" s="4">
        <f>'BOQ Activity'!K69</f>
        <v>1533.7777777777776</v>
      </c>
      <c r="D20" s="90"/>
      <c r="E20" s="5"/>
      <c r="F20" s="6"/>
      <c r="G20" s="6"/>
      <c r="H20" s="5"/>
      <c r="I20" s="4"/>
      <c r="J20" s="95">
        <v>90</v>
      </c>
      <c r="K20" s="5" t="s">
        <v>342</v>
      </c>
      <c r="L20" s="4">
        <f>'BOQ Activity'!K91</f>
        <v>601.79999999999995</v>
      </c>
    </row>
    <row r="21" spans="1:12" x14ac:dyDescent="0.2">
      <c r="A21" s="88">
        <v>69</v>
      </c>
      <c r="B21" s="3" t="s">
        <v>343</v>
      </c>
      <c r="C21" s="4">
        <f>'BOQ Activity'!K70</f>
        <v>1174.1000000000001</v>
      </c>
      <c r="D21" s="90"/>
      <c r="E21" s="5"/>
      <c r="F21" s="6"/>
      <c r="G21" s="6"/>
      <c r="H21" s="5"/>
      <c r="I21" s="4"/>
      <c r="J21" s="95">
        <v>91</v>
      </c>
      <c r="K21" s="5" t="s">
        <v>344</v>
      </c>
      <c r="L21" s="4">
        <f>'BOQ Activity'!K92</f>
        <v>250</v>
      </c>
    </row>
    <row r="22" spans="1:12" x14ac:dyDescent="0.2">
      <c r="A22" s="88">
        <v>71</v>
      </c>
      <c r="B22" s="3" t="s">
        <v>345</v>
      </c>
      <c r="C22" s="4">
        <f>'BOQ Activity'!K72</f>
        <v>393.33333333333331</v>
      </c>
      <c r="D22" s="90"/>
      <c r="E22" s="5"/>
      <c r="F22" s="6"/>
      <c r="G22" s="6"/>
      <c r="H22" s="5"/>
      <c r="I22" s="4"/>
      <c r="J22" s="95">
        <v>58</v>
      </c>
      <c r="K22" s="72" t="s">
        <v>346</v>
      </c>
      <c r="L22" s="73">
        <f>'BOQ Activity'!K59</f>
        <v>318.83333333333331</v>
      </c>
    </row>
    <row r="23" spans="1:12" x14ac:dyDescent="0.2">
      <c r="A23" s="88">
        <v>72</v>
      </c>
      <c r="B23" s="3" t="s">
        <v>347</v>
      </c>
      <c r="C23" s="4">
        <f>'BOQ Activity'!K73</f>
        <v>745.75</v>
      </c>
      <c r="D23" s="90"/>
      <c r="E23" s="5"/>
      <c r="F23" s="6"/>
      <c r="G23" s="6"/>
      <c r="H23" s="5"/>
      <c r="I23" s="4"/>
      <c r="J23" s="95">
        <v>59</v>
      </c>
      <c r="K23" s="72" t="s">
        <v>348</v>
      </c>
      <c r="L23" s="73">
        <f>'BOQ Activity'!K60</f>
        <v>1070</v>
      </c>
    </row>
    <row r="24" spans="1:12" x14ac:dyDescent="0.2">
      <c r="A24" s="88">
        <v>36</v>
      </c>
      <c r="B24" s="3" t="s">
        <v>349</v>
      </c>
      <c r="C24" s="4">
        <f>'BOQ Activity'!K37</f>
        <v>390.31388888888887</v>
      </c>
      <c r="D24" s="90"/>
      <c r="E24" s="5"/>
      <c r="F24" s="6"/>
      <c r="G24" s="6"/>
      <c r="H24" s="5"/>
      <c r="I24" s="4"/>
      <c r="J24" s="95">
        <v>60</v>
      </c>
      <c r="K24" s="5" t="s">
        <v>350</v>
      </c>
      <c r="L24" s="4">
        <f>'BOQ Activity'!K61</f>
        <v>854.3</v>
      </c>
    </row>
    <row r="25" spans="1:12" x14ac:dyDescent="0.2">
      <c r="A25" s="88">
        <v>39</v>
      </c>
      <c r="B25" s="3" t="s">
        <v>351</v>
      </c>
      <c r="C25" s="4">
        <f>'BOQ Activity'!K40</f>
        <v>1165.8333333333333</v>
      </c>
      <c r="D25" s="90"/>
      <c r="E25" s="5"/>
      <c r="F25" s="6"/>
      <c r="G25" s="6"/>
      <c r="H25" s="5"/>
      <c r="I25" s="4"/>
      <c r="J25" s="95">
        <v>61</v>
      </c>
      <c r="K25" s="72" t="s">
        <v>352</v>
      </c>
      <c r="L25" s="73">
        <f>'BOQ Activity'!K62</f>
        <v>786.8</v>
      </c>
    </row>
    <row r="26" spans="1:12" x14ac:dyDescent="0.2">
      <c r="A26" s="88">
        <v>40</v>
      </c>
      <c r="B26" s="3" t="s">
        <v>353</v>
      </c>
      <c r="C26" s="4">
        <f>'BOQ Activity'!K41</f>
        <v>1498.9666666666667</v>
      </c>
      <c r="D26" s="90"/>
      <c r="E26" s="5"/>
      <c r="F26" s="6"/>
      <c r="G26" s="6"/>
      <c r="H26" s="5"/>
      <c r="I26" s="4"/>
      <c r="J26" s="95">
        <v>62</v>
      </c>
      <c r="K26" s="5" t="s">
        <v>354</v>
      </c>
      <c r="L26" s="4">
        <f>'BOQ Activity'!K63</f>
        <v>187.5</v>
      </c>
    </row>
    <row r="27" spans="1:12" x14ac:dyDescent="0.2">
      <c r="A27" s="88">
        <v>42</v>
      </c>
      <c r="B27" s="3" t="s">
        <v>355</v>
      </c>
      <c r="C27" s="4">
        <f>'BOQ Activity'!K43</f>
        <v>128.33333333333334</v>
      </c>
      <c r="D27" s="90"/>
      <c r="E27" s="5"/>
      <c r="F27" s="6"/>
      <c r="G27" s="6"/>
      <c r="H27" s="5"/>
      <c r="I27" s="4"/>
      <c r="J27" s="95">
        <v>179</v>
      </c>
      <c r="K27" s="5" t="s">
        <v>261</v>
      </c>
      <c r="L27" s="98">
        <v>45.52</v>
      </c>
    </row>
    <row r="28" spans="1:12" x14ac:dyDescent="0.2">
      <c r="A28" s="88">
        <v>43</v>
      </c>
      <c r="B28" s="3" t="s">
        <v>356</v>
      </c>
      <c r="C28" s="4">
        <f>'BOQ Activity'!K44</f>
        <v>742</v>
      </c>
      <c r="D28" s="90"/>
      <c r="E28" s="5"/>
      <c r="F28" s="6"/>
      <c r="G28" s="6"/>
      <c r="H28" s="5"/>
      <c r="I28" s="4"/>
      <c r="J28" s="95">
        <v>185</v>
      </c>
      <c r="K28" s="5" t="s">
        <v>357</v>
      </c>
      <c r="L28" s="98">
        <v>62</v>
      </c>
    </row>
    <row r="29" spans="1:12" x14ac:dyDescent="0.2">
      <c r="A29" s="88">
        <v>193</v>
      </c>
      <c r="B29" s="3" t="s">
        <v>262</v>
      </c>
      <c r="C29" s="4">
        <f>'BOQ Activity'!K194</f>
        <v>374.969696969697</v>
      </c>
      <c r="D29" s="90"/>
      <c r="E29" s="5"/>
      <c r="F29" s="6"/>
      <c r="G29" s="6"/>
      <c r="H29" s="5"/>
      <c r="I29" s="4"/>
      <c r="J29" s="95">
        <v>207</v>
      </c>
      <c r="K29" s="5" t="s">
        <v>358</v>
      </c>
      <c r="L29" s="4">
        <f>'BOQ Activity'!K208</f>
        <v>105.35757575757576</v>
      </c>
    </row>
    <row r="30" spans="1:12" x14ac:dyDescent="0.2">
      <c r="A30" s="88">
        <v>195</v>
      </c>
      <c r="B30" s="3" t="s">
        <v>263</v>
      </c>
      <c r="C30" s="4">
        <f>'BOQ Activity'!K196</f>
        <v>1124.909090909091</v>
      </c>
      <c r="D30" s="90"/>
      <c r="E30" s="5"/>
      <c r="F30" s="6"/>
      <c r="G30" s="6"/>
      <c r="H30" s="5"/>
      <c r="I30" s="4"/>
      <c r="J30" s="95">
        <v>233</v>
      </c>
      <c r="K30" s="5" t="s">
        <v>359</v>
      </c>
      <c r="L30" s="98">
        <v>35.04</v>
      </c>
    </row>
    <row r="31" spans="1:12" x14ac:dyDescent="0.2">
      <c r="A31" s="88">
        <v>196</v>
      </c>
      <c r="B31" s="3" t="s">
        <v>264</v>
      </c>
      <c r="C31" s="4">
        <f>'BOQ Activity'!K197</f>
        <v>55.939393939393938</v>
      </c>
      <c r="D31" s="90"/>
      <c r="E31" s="5"/>
      <c r="F31" s="6"/>
      <c r="G31" s="6"/>
      <c r="H31" s="5"/>
      <c r="I31" s="4"/>
      <c r="J31" s="95">
        <v>240</v>
      </c>
      <c r="K31" s="5" t="s">
        <v>272</v>
      </c>
      <c r="L31" s="4">
        <f>'BOQ Activity'!K241</f>
        <v>21.428571428571427</v>
      </c>
    </row>
    <row r="32" spans="1:12" x14ac:dyDescent="0.2">
      <c r="A32" s="88">
        <v>197</v>
      </c>
      <c r="B32" s="3" t="s">
        <v>265</v>
      </c>
      <c r="C32" s="4">
        <f>'BOQ Activity'!K198</f>
        <v>111.87878787878788</v>
      </c>
      <c r="D32" s="90"/>
      <c r="E32" s="5"/>
      <c r="F32" s="6"/>
      <c r="G32" s="6"/>
      <c r="H32" s="5"/>
      <c r="I32" s="4"/>
      <c r="J32" s="95">
        <v>241</v>
      </c>
      <c r="K32" s="5" t="s">
        <v>273</v>
      </c>
      <c r="L32" s="4">
        <f>'BOQ Activity'!K242</f>
        <v>230.95238095238096</v>
      </c>
    </row>
    <row r="33" spans="1:12" x14ac:dyDescent="0.2">
      <c r="A33" s="88">
        <v>198</v>
      </c>
      <c r="B33" s="3" t="s">
        <v>266</v>
      </c>
      <c r="C33" s="4">
        <f>'BOQ Activity'!K199</f>
        <v>847.77777777777783</v>
      </c>
      <c r="D33" s="90"/>
      <c r="E33" s="5"/>
      <c r="F33" s="6"/>
      <c r="G33" s="6"/>
      <c r="H33" s="5"/>
      <c r="I33" s="4"/>
      <c r="J33" s="95">
        <v>242</v>
      </c>
      <c r="K33" s="5" t="s">
        <v>274</v>
      </c>
      <c r="L33" s="4">
        <f>'BOQ Activity'!K243</f>
        <v>264.28571428571428</v>
      </c>
    </row>
    <row r="34" spans="1:12" x14ac:dyDescent="0.2">
      <c r="A34" s="88">
        <v>199</v>
      </c>
      <c r="B34" s="3" t="s">
        <v>267</v>
      </c>
      <c r="C34" s="4">
        <f>'BOQ Activity'!K200</f>
        <v>2422.2222222222222</v>
      </c>
      <c r="D34" s="90"/>
      <c r="E34" s="5"/>
      <c r="F34" s="6"/>
      <c r="G34" s="6"/>
      <c r="H34" s="5"/>
      <c r="I34" s="4"/>
      <c r="J34" s="95">
        <v>243</v>
      </c>
      <c r="K34" s="5" t="s">
        <v>275</v>
      </c>
      <c r="L34" s="4">
        <f>'BOQ Activity'!K244</f>
        <v>289.28571428571428</v>
      </c>
    </row>
    <row r="35" spans="1:12" x14ac:dyDescent="0.2">
      <c r="A35" s="88">
        <v>202</v>
      </c>
      <c r="B35" s="3" t="s">
        <v>268</v>
      </c>
      <c r="C35" s="4">
        <f>'BOQ Activity'!K203</f>
        <v>173.09090909090909</v>
      </c>
      <c r="D35" s="90"/>
      <c r="E35" s="5"/>
      <c r="F35" s="6"/>
      <c r="G35" s="6"/>
      <c r="H35" s="5"/>
      <c r="I35" s="4"/>
      <c r="J35" s="95">
        <v>244</v>
      </c>
      <c r="K35" s="5" t="s">
        <v>276</v>
      </c>
      <c r="L35" s="4">
        <f>'BOQ Activity'!K245</f>
        <v>214.28571428571428</v>
      </c>
    </row>
    <row r="36" spans="1:12" x14ac:dyDescent="0.2">
      <c r="A36" s="88">
        <v>204</v>
      </c>
      <c r="B36" s="3" t="s">
        <v>269</v>
      </c>
      <c r="C36" s="4">
        <f>'BOQ Activity'!K205</f>
        <v>30.303030303030305</v>
      </c>
      <c r="D36" s="90"/>
      <c r="E36" s="5"/>
      <c r="F36" s="6"/>
      <c r="G36" s="6"/>
      <c r="H36" s="5"/>
      <c r="I36" s="4"/>
      <c r="J36" s="95">
        <v>246</v>
      </c>
      <c r="K36" s="5" t="s">
        <v>360</v>
      </c>
      <c r="L36" s="4">
        <f>'BOQ Activity'!K247</f>
        <v>171.42857142857142</v>
      </c>
    </row>
    <row r="37" spans="1:12" x14ac:dyDescent="0.2">
      <c r="A37" s="88">
        <v>205</v>
      </c>
      <c r="B37" s="3" t="s">
        <v>270</v>
      </c>
      <c r="C37" s="4">
        <f>'BOQ Activity'!K206</f>
        <v>515.56318181818187</v>
      </c>
      <c r="D37" s="90"/>
      <c r="E37" s="5"/>
      <c r="F37" s="6"/>
      <c r="G37" s="6"/>
      <c r="H37" s="5"/>
      <c r="I37" s="4"/>
      <c r="J37" s="95">
        <v>247</v>
      </c>
      <c r="K37" s="5" t="s">
        <v>277</v>
      </c>
      <c r="L37" s="4">
        <f>'BOQ Activity'!K248</f>
        <v>171.42857142857142</v>
      </c>
    </row>
    <row r="38" spans="1:12" x14ac:dyDescent="0.2">
      <c r="A38" s="88">
        <v>206</v>
      </c>
      <c r="B38" s="3" t="s">
        <v>271</v>
      </c>
      <c r="C38" s="4">
        <f>'BOQ Activity'!K207</f>
        <v>1881.8666666666666</v>
      </c>
      <c r="D38" s="90"/>
      <c r="E38" s="5"/>
      <c r="F38" s="6"/>
      <c r="G38" s="6"/>
      <c r="H38" s="5"/>
      <c r="I38" s="4"/>
      <c r="J38" s="95">
        <v>248</v>
      </c>
      <c r="K38" s="5" t="s">
        <v>278</v>
      </c>
      <c r="L38" s="4">
        <f>'BOQ Activity'!K249</f>
        <v>235.71428571428572</v>
      </c>
    </row>
    <row r="39" spans="1:12" x14ac:dyDescent="0.2">
      <c r="B39" s="3"/>
      <c r="C39" s="4"/>
      <c r="D39" s="90"/>
      <c r="E39" s="5"/>
      <c r="F39" s="6"/>
      <c r="G39" s="6"/>
      <c r="H39" s="5"/>
      <c r="I39" s="4"/>
      <c r="J39" s="95">
        <v>249</v>
      </c>
      <c r="K39" s="5" t="s">
        <v>279</v>
      </c>
      <c r="L39" s="4">
        <f>'BOQ Activity'!K250</f>
        <v>150</v>
      </c>
    </row>
    <row r="40" spans="1:12" ht="15" thickBot="1" x14ac:dyDescent="0.25">
      <c r="B40" s="7"/>
      <c r="C40" s="8"/>
      <c r="D40" s="91"/>
      <c r="E40" s="9"/>
      <c r="F40" s="10"/>
      <c r="G40" s="10"/>
      <c r="H40" s="9"/>
      <c r="I40" s="8"/>
      <c r="J40" s="97">
        <v>250</v>
      </c>
      <c r="K40" s="9" t="s">
        <v>280</v>
      </c>
      <c r="L40" s="8">
        <f>'BOQ Activity'!K251</f>
        <v>128.57142857142858</v>
      </c>
    </row>
    <row r="41" spans="1:12" x14ac:dyDescent="0.2">
      <c r="A41" s="103" t="s">
        <v>361</v>
      </c>
      <c r="B41" s="74" t="s">
        <v>362</v>
      </c>
      <c r="C41" s="75">
        <f>AVERAGE(C2:C38)</f>
        <v>712.28561194884719</v>
      </c>
      <c r="D41" s="92"/>
      <c r="E41" s="76" t="s">
        <v>531</v>
      </c>
      <c r="F41" s="77"/>
      <c r="G41" s="77"/>
      <c r="H41" s="78"/>
    </row>
    <row r="42" spans="1:12" x14ac:dyDescent="0.2">
      <c r="A42" s="104"/>
      <c r="B42" s="79" t="s">
        <v>363</v>
      </c>
      <c r="C42" s="80">
        <f>AVERAGE(F2:F11)</f>
        <v>1259.743611111111</v>
      </c>
      <c r="D42" s="93"/>
      <c r="E42" s="76" t="s">
        <v>531</v>
      </c>
      <c r="F42" s="77"/>
      <c r="G42" s="77"/>
      <c r="H42" s="78"/>
    </row>
    <row r="43" spans="1:12" x14ac:dyDescent="0.2">
      <c r="A43" s="104"/>
      <c r="B43" s="81" t="s">
        <v>256</v>
      </c>
      <c r="C43" s="75">
        <f>AVERAGE(I2:I17)</f>
        <v>186.83750000000001</v>
      </c>
      <c r="D43" s="92"/>
      <c r="E43" s="76" t="s">
        <v>531</v>
      </c>
      <c r="F43" s="77"/>
      <c r="G43" s="77"/>
      <c r="H43" s="78"/>
    </row>
    <row r="44" spans="1:12" x14ac:dyDescent="0.2">
      <c r="A44" s="104"/>
      <c r="B44" s="82" t="s">
        <v>257</v>
      </c>
      <c r="C44" s="80">
        <f>AVERAGE(L2:L40)</f>
        <v>422.98625143375142</v>
      </c>
      <c r="D44" s="93"/>
      <c r="E44" s="76" t="s">
        <v>531</v>
      </c>
      <c r="F44" s="77"/>
      <c r="G44" s="77"/>
      <c r="H44" s="78"/>
    </row>
  </sheetData>
  <mergeCells count="1">
    <mergeCell ref="A41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 Activity</vt:lpstr>
      <vt:lpstr>ค่าแรงเฉลี่ย แยกตามrx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 10</cp:lastModifiedBy>
  <dcterms:created xsi:type="dcterms:W3CDTF">2020-10-29T04:02:39Z</dcterms:created>
  <dcterms:modified xsi:type="dcterms:W3CDTF">2020-11-18T14:01:07Z</dcterms:modified>
</cp:coreProperties>
</file>