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288" activeTab="3"/>
  </bookViews>
  <sheets>
    <sheet name="data" sheetId="2" r:id="rId1"/>
    <sheet name="Анализ" sheetId="1" r:id="rId2"/>
    <sheet name="Анализ (2)" sheetId="3" r:id="rId3"/>
    <sheet name="Анализ (3)" sheetId="4" r:id="rId4"/>
  </sheets>
  <definedNames>
    <definedName name="data" localSheetId="0">data!$A$1:$B$35</definedName>
  </definedNames>
  <calcPr calcId="145621"/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H5" i="4"/>
  <c r="H6" i="4"/>
  <c r="H7" i="4"/>
  <c r="H8" i="4"/>
  <c r="H9" i="4"/>
  <c r="H10" i="4"/>
  <c r="H39" i="4" s="1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4" i="4"/>
  <c r="M2" i="4"/>
  <c r="L2" i="4"/>
  <c r="J2" i="3"/>
  <c r="I2" i="3"/>
  <c r="H2" i="3"/>
  <c r="B38" i="4"/>
  <c r="A38" i="4"/>
  <c r="B37" i="4"/>
  <c r="A37" i="4"/>
  <c r="C37" i="4" s="1"/>
  <c r="D37" i="4" s="1"/>
  <c r="B36" i="4"/>
  <c r="A36" i="4"/>
  <c r="C36" i="4" s="1"/>
  <c r="D36" i="4" s="1"/>
  <c r="B35" i="4"/>
  <c r="A35" i="4"/>
  <c r="C35" i="4" s="1"/>
  <c r="B34" i="4"/>
  <c r="A34" i="4"/>
  <c r="B33" i="4"/>
  <c r="A33" i="4"/>
  <c r="B32" i="4"/>
  <c r="A32" i="4"/>
  <c r="C32" i="4" s="1"/>
  <c r="D32" i="4" s="1"/>
  <c r="B31" i="4"/>
  <c r="A31" i="4"/>
  <c r="C31" i="4" s="1"/>
  <c r="B30" i="4"/>
  <c r="A30" i="4"/>
  <c r="B29" i="4"/>
  <c r="A29" i="4"/>
  <c r="C29" i="4" s="1"/>
  <c r="B28" i="4"/>
  <c r="A28" i="4"/>
  <c r="C28" i="4" s="1"/>
  <c r="B27" i="4"/>
  <c r="A27" i="4"/>
  <c r="C27" i="4" s="1"/>
  <c r="B26" i="4"/>
  <c r="A26" i="4"/>
  <c r="B25" i="4"/>
  <c r="A25" i="4"/>
  <c r="C25" i="4" s="1"/>
  <c r="D25" i="4" s="1"/>
  <c r="B24" i="4"/>
  <c r="A24" i="4"/>
  <c r="C24" i="4" s="1"/>
  <c r="D24" i="4" s="1"/>
  <c r="B23" i="4"/>
  <c r="A23" i="4"/>
  <c r="C23" i="4" s="1"/>
  <c r="B22" i="4"/>
  <c r="A22" i="4"/>
  <c r="B21" i="4"/>
  <c r="A21" i="4"/>
  <c r="B20" i="4"/>
  <c r="A20" i="4"/>
  <c r="C20" i="4" s="1"/>
  <c r="B19" i="4"/>
  <c r="A19" i="4"/>
  <c r="B18" i="4"/>
  <c r="A18" i="4"/>
  <c r="B17" i="4"/>
  <c r="A17" i="4"/>
  <c r="B16" i="4"/>
  <c r="A16" i="4"/>
  <c r="C16" i="4" s="1"/>
  <c r="B15" i="4"/>
  <c r="A15" i="4"/>
  <c r="C15" i="4" s="1"/>
  <c r="D15" i="4" s="1"/>
  <c r="B14" i="4"/>
  <c r="A14" i="4"/>
  <c r="C14" i="4" s="1"/>
  <c r="B13" i="4"/>
  <c r="A13" i="4"/>
  <c r="B12" i="4"/>
  <c r="A12" i="4"/>
  <c r="C12" i="4" s="1"/>
  <c r="B11" i="4"/>
  <c r="A11" i="4"/>
  <c r="C11" i="4" s="1"/>
  <c r="D11" i="4" s="1"/>
  <c r="B10" i="4"/>
  <c r="A10" i="4"/>
  <c r="B9" i="4"/>
  <c r="A9" i="4"/>
  <c r="B8" i="4"/>
  <c r="A8" i="4"/>
  <c r="C8" i="4" s="1"/>
  <c r="B7" i="4"/>
  <c r="A7" i="4"/>
  <c r="B6" i="4"/>
  <c r="A6" i="4"/>
  <c r="B5" i="4"/>
  <c r="A5" i="4"/>
  <c r="C5" i="4" s="1"/>
  <c r="B4" i="4"/>
  <c r="A4" i="4"/>
  <c r="C4" i="4" s="1"/>
  <c r="B38" i="3"/>
  <c r="A38" i="3"/>
  <c r="B37" i="3"/>
  <c r="A37" i="3"/>
  <c r="B36" i="3"/>
  <c r="A36" i="3"/>
  <c r="C36" i="3" s="1"/>
  <c r="B35" i="3"/>
  <c r="A35" i="3"/>
  <c r="C35" i="3" s="1"/>
  <c r="D35" i="3" s="1"/>
  <c r="B34" i="3"/>
  <c r="A34" i="3"/>
  <c r="B33" i="3"/>
  <c r="A33" i="3"/>
  <c r="B32" i="3"/>
  <c r="A32" i="3"/>
  <c r="C32" i="3" s="1"/>
  <c r="D32" i="3" s="1"/>
  <c r="B31" i="3"/>
  <c r="A31" i="3"/>
  <c r="C31" i="3" s="1"/>
  <c r="D31" i="3" s="1"/>
  <c r="B30" i="3"/>
  <c r="A30" i="3"/>
  <c r="B29" i="3"/>
  <c r="A29" i="3"/>
  <c r="B28" i="3"/>
  <c r="A28" i="3"/>
  <c r="C28" i="3" s="1"/>
  <c r="D28" i="3" s="1"/>
  <c r="B27" i="3"/>
  <c r="A27" i="3"/>
  <c r="C27" i="3" s="1"/>
  <c r="D27" i="3" s="1"/>
  <c r="B26" i="3"/>
  <c r="A26" i="3"/>
  <c r="B25" i="3"/>
  <c r="A25" i="3"/>
  <c r="B24" i="3"/>
  <c r="A24" i="3"/>
  <c r="C24" i="3" s="1"/>
  <c r="D24" i="3" s="1"/>
  <c r="B23" i="3"/>
  <c r="A23" i="3"/>
  <c r="C23" i="3" s="1"/>
  <c r="D23" i="3" s="1"/>
  <c r="B22" i="3"/>
  <c r="A22" i="3"/>
  <c r="B21" i="3"/>
  <c r="A21" i="3"/>
  <c r="B20" i="3"/>
  <c r="A20" i="3"/>
  <c r="C20" i="3" s="1"/>
  <c r="D20" i="3" s="1"/>
  <c r="B19" i="3"/>
  <c r="A19" i="3"/>
  <c r="C19" i="3" s="1"/>
  <c r="B18" i="3"/>
  <c r="A18" i="3"/>
  <c r="B17" i="3"/>
  <c r="A17" i="3"/>
  <c r="B16" i="3"/>
  <c r="A16" i="3"/>
  <c r="C16" i="3" s="1"/>
  <c r="B15" i="3"/>
  <c r="A15" i="3"/>
  <c r="C15" i="3" s="1"/>
  <c r="D15" i="3" s="1"/>
  <c r="B14" i="3"/>
  <c r="A14" i="3"/>
  <c r="B13" i="3"/>
  <c r="A13" i="3"/>
  <c r="B12" i="3"/>
  <c r="A12" i="3"/>
  <c r="C12" i="3" s="1"/>
  <c r="D12" i="3" s="1"/>
  <c r="B11" i="3"/>
  <c r="A11" i="3"/>
  <c r="C11" i="3" s="1"/>
  <c r="D11" i="3" s="1"/>
  <c r="B10" i="3"/>
  <c r="A10" i="3"/>
  <c r="B9" i="3"/>
  <c r="A9" i="3"/>
  <c r="B8" i="3"/>
  <c r="A8" i="3"/>
  <c r="C8" i="3" s="1"/>
  <c r="D8" i="3" s="1"/>
  <c r="B7" i="3"/>
  <c r="A7" i="3"/>
  <c r="C7" i="3" s="1"/>
  <c r="D7" i="3" s="1"/>
  <c r="B6" i="3"/>
  <c r="A6" i="3"/>
  <c r="B5" i="3"/>
  <c r="A5" i="3"/>
  <c r="B4" i="3"/>
  <c r="A4" i="3"/>
  <c r="C4" i="3" s="1"/>
  <c r="C7" i="4" l="1"/>
  <c r="D7" i="4" s="1"/>
  <c r="C19" i="4"/>
  <c r="D19" i="4" s="1"/>
  <c r="D31" i="4"/>
  <c r="D35" i="4"/>
  <c r="D20" i="4"/>
  <c r="D23" i="4"/>
  <c r="D29" i="4"/>
  <c r="D4" i="4"/>
  <c r="D27" i="4"/>
  <c r="D14" i="4"/>
  <c r="D28" i="4"/>
  <c r="D8" i="4"/>
  <c r="D5" i="4"/>
  <c r="D12" i="4"/>
  <c r="D16" i="4"/>
  <c r="E7" i="4"/>
  <c r="E17" i="4"/>
  <c r="E30" i="4"/>
  <c r="E33" i="4"/>
  <c r="E4" i="4"/>
  <c r="E20" i="4"/>
  <c r="E36" i="4"/>
  <c r="E18" i="4"/>
  <c r="E21" i="4"/>
  <c r="E34" i="4"/>
  <c r="E37" i="4"/>
  <c r="E8" i="4"/>
  <c r="E24" i="4"/>
  <c r="E6" i="4"/>
  <c r="E9" i="4"/>
  <c r="E22" i="4"/>
  <c r="E12" i="4"/>
  <c r="E28" i="4"/>
  <c r="E38" i="4"/>
  <c r="E10" i="4"/>
  <c r="E13" i="4"/>
  <c r="E26" i="4"/>
  <c r="E16" i="4"/>
  <c r="E32" i="4"/>
  <c r="E6" i="3"/>
  <c r="F6" i="3" s="1"/>
  <c r="E10" i="3"/>
  <c r="F10" i="3" s="1"/>
  <c r="E14" i="3"/>
  <c r="F14" i="3" s="1"/>
  <c r="E18" i="3"/>
  <c r="F18" i="3" s="1"/>
  <c r="E36" i="3"/>
  <c r="F36" i="3" s="1"/>
  <c r="E37" i="3"/>
  <c r="F37" i="3" s="1"/>
  <c r="E22" i="3"/>
  <c r="F22" i="3" s="1"/>
  <c r="E26" i="3"/>
  <c r="F26" i="3" s="1"/>
  <c r="E30" i="3"/>
  <c r="F30" i="3" s="1"/>
  <c r="E34" i="3"/>
  <c r="F34" i="3" s="1"/>
  <c r="E38" i="3"/>
  <c r="F38" i="3" s="1"/>
  <c r="E5" i="3"/>
  <c r="F5" i="3" s="1"/>
  <c r="E9" i="3"/>
  <c r="F9" i="3" s="1"/>
  <c r="E13" i="3"/>
  <c r="F13" i="3" s="1"/>
  <c r="E17" i="3"/>
  <c r="F17" i="3" s="1"/>
  <c r="E21" i="3"/>
  <c r="F21" i="3" s="1"/>
  <c r="E25" i="3"/>
  <c r="F25" i="3" s="1"/>
  <c r="E29" i="3"/>
  <c r="F29" i="3" s="1"/>
  <c r="E33" i="3"/>
  <c r="F33" i="3" s="1"/>
  <c r="E11" i="4"/>
  <c r="E15" i="4"/>
  <c r="C18" i="4"/>
  <c r="D18" i="4" s="1"/>
  <c r="E19" i="4"/>
  <c r="C22" i="4"/>
  <c r="D22" i="4" s="1"/>
  <c r="E23" i="4"/>
  <c r="C26" i="4"/>
  <c r="D26" i="4" s="1"/>
  <c r="E27" i="4"/>
  <c r="C30" i="4"/>
  <c r="D30" i="4" s="1"/>
  <c r="E31" i="4"/>
  <c r="C34" i="4"/>
  <c r="D34" i="4" s="1"/>
  <c r="E35" i="4"/>
  <c r="C38" i="4"/>
  <c r="D38" i="4" s="1"/>
  <c r="C10" i="4"/>
  <c r="D10" i="4" s="1"/>
  <c r="E14" i="4"/>
  <c r="C6" i="4"/>
  <c r="D6" i="4" s="1"/>
  <c r="C9" i="4"/>
  <c r="D9" i="4" s="1"/>
  <c r="C13" i="4"/>
  <c r="D13" i="4" s="1"/>
  <c r="C17" i="4"/>
  <c r="D17" i="4" s="1"/>
  <c r="C21" i="4"/>
  <c r="D21" i="4" s="1"/>
  <c r="C33" i="4"/>
  <c r="D33" i="4" s="1"/>
  <c r="E5" i="4"/>
  <c r="E25" i="4"/>
  <c r="E29" i="4"/>
  <c r="C33" i="3"/>
  <c r="D33" i="3" s="1"/>
  <c r="E4" i="3"/>
  <c r="F4" i="3" s="1"/>
  <c r="E16" i="3"/>
  <c r="F16" i="3" s="1"/>
  <c r="C13" i="3"/>
  <c r="D13" i="3" s="1"/>
  <c r="D36" i="3"/>
  <c r="D19" i="3"/>
  <c r="C25" i="3"/>
  <c r="D25" i="3" s="1"/>
  <c r="E8" i="3"/>
  <c r="F8" i="3" s="1"/>
  <c r="C17" i="3"/>
  <c r="D17" i="3" s="1"/>
  <c r="E20" i="3"/>
  <c r="F20" i="3" s="1"/>
  <c r="E35" i="3"/>
  <c r="F35" i="3" s="1"/>
  <c r="C29" i="3"/>
  <c r="D29" i="3" s="1"/>
  <c r="E32" i="3"/>
  <c r="F32" i="3" s="1"/>
  <c r="C9" i="3"/>
  <c r="D9" i="3" s="1"/>
  <c r="E12" i="3"/>
  <c r="F12" i="3" s="1"/>
  <c r="D4" i="3"/>
  <c r="D16" i="3"/>
  <c r="C21" i="3"/>
  <c r="D21" i="3" s="1"/>
  <c r="E24" i="3"/>
  <c r="F24" i="3" s="1"/>
  <c r="C37" i="3"/>
  <c r="D37" i="3" s="1"/>
  <c r="E28" i="3"/>
  <c r="F28" i="3" s="1"/>
  <c r="C6" i="3"/>
  <c r="D6" i="3" s="1"/>
  <c r="E7" i="3"/>
  <c r="F7" i="3" s="1"/>
  <c r="C10" i="3"/>
  <c r="D10" i="3" s="1"/>
  <c r="E11" i="3"/>
  <c r="F11" i="3" s="1"/>
  <c r="C14" i="3"/>
  <c r="D14" i="3" s="1"/>
  <c r="E15" i="3"/>
  <c r="F15" i="3" s="1"/>
  <c r="C18" i="3"/>
  <c r="D18" i="3" s="1"/>
  <c r="E19" i="3"/>
  <c r="F19" i="3" s="1"/>
  <c r="C22" i="3"/>
  <c r="D22" i="3" s="1"/>
  <c r="E23" i="3"/>
  <c r="F23" i="3" s="1"/>
  <c r="C26" i="3"/>
  <c r="D26" i="3" s="1"/>
  <c r="E27" i="3"/>
  <c r="F27" i="3" s="1"/>
  <c r="C30" i="3"/>
  <c r="D30" i="3" s="1"/>
  <c r="E31" i="3"/>
  <c r="F31" i="3" s="1"/>
  <c r="C34" i="3"/>
  <c r="D34" i="3" s="1"/>
  <c r="C38" i="3"/>
  <c r="D38" i="3" s="1"/>
  <c r="C5" i="3"/>
  <c r="D5" i="3" s="1"/>
  <c r="J2" i="1"/>
  <c r="I2" i="1"/>
  <c r="G18" i="4" l="1"/>
  <c r="I18" i="4" s="1"/>
  <c r="G35" i="4"/>
  <c r="I35" i="4" s="1"/>
  <c r="G19" i="4"/>
  <c r="I19" i="4" s="1"/>
  <c r="G16" i="4"/>
  <c r="I16" i="4" s="1"/>
  <c r="G9" i="4"/>
  <c r="I9" i="4" s="1"/>
  <c r="G36" i="4"/>
  <c r="I36" i="4" s="1"/>
  <c r="G26" i="4"/>
  <c r="I26" i="4" s="1"/>
  <c r="G6" i="4"/>
  <c r="I6" i="4" s="1"/>
  <c r="G20" i="4"/>
  <c r="I20" i="4" s="1"/>
  <c r="G31" i="4"/>
  <c r="I31" i="4" s="1"/>
  <c r="G15" i="4"/>
  <c r="I15" i="4" s="1"/>
  <c r="G13" i="4"/>
  <c r="I13" i="4" s="1"/>
  <c r="G24" i="4"/>
  <c r="I24" i="4" s="1"/>
  <c r="G4" i="4"/>
  <c r="I4" i="4" s="1"/>
  <c r="G11" i="4"/>
  <c r="I11" i="4" s="1"/>
  <c r="G10" i="4"/>
  <c r="I10" i="4" s="1"/>
  <c r="G8" i="4"/>
  <c r="I8" i="4" s="1"/>
  <c r="G33" i="4"/>
  <c r="I33" i="4" s="1"/>
  <c r="G29" i="4"/>
  <c r="I29" i="4" s="1"/>
  <c r="G27" i="4"/>
  <c r="I27" i="4" s="1"/>
  <c r="G38" i="4"/>
  <c r="I38" i="4" s="1"/>
  <c r="G37" i="4"/>
  <c r="I37" i="4" s="1"/>
  <c r="G30" i="4"/>
  <c r="I30" i="4" s="1"/>
  <c r="G25" i="4"/>
  <c r="I25" i="4" s="1"/>
  <c r="G14" i="4"/>
  <c r="I14" i="4" s="1"/>
  <c r="G28" i="4"/>
  <c r="I28" i="4" s="1"/>
  <c r="G34" i="4"/>
  <c r="I34" i="4" s="1"/>
  <c r="G17" i="4"/>
  <c r="I17" i="4" s="1"/>
  <c r="G5" i="4"/>
  <c r="I5" i="4" s="1"/>
  <c r="G23" i="4"/>
  <c r="I23" i="4" s="1"/>
  <c r="G12" i="4"/>
  <c r="I12" i="4" s="1"/>
  <c r="G21" i="4"/>
  <c r="I21" i="4" s="1"/>
  <c r="G7" i="4"/>
  <c r="I7" i="4" s="1"/>
  <c r="G22" i="4"/>
  <c r="I22" i="4" s="1"/>
  <c r="G32" i="4"/>
  <c r="I32" i="4" s="1"/>
  <c r="D39" i="4"/>
  <c r="F39" i="3"/>
  <c r="D39" i="3"/>
  <c r="A5" i="1"/>
  <c r="E5" i="1" s="1"/>
  <c r="B5" i="1"/>
  <c r="A6" i="1"/>
  <c r="E6" i="1" s="1"/>
  <c r="B6" i="1"/>
  <c r="A7" i="1"/>
  <c r="E7" i="1" s="1"/>
  <c r="B7" i="1"/>
  <c r="A8" i="1"/>
  <c r="E8" i="1" s="1"/>
  <c r="B8" i="1"/>
  <c r="A9" i="1"/>
  <c r="E9" i="1" s="1"/>
  <c r="B9" i="1"/>
  <c r="A10" i="1"/>
  <c r="E10" i="1" s="1"/>
  <c r="B10" i="1"/>
  <c r="A11" i="1"/>
  <c r="E11" i="1" s="1"/>
  <c r="B11" i="1"/>
  <c r="A12" i="1"/>
  <c r="E12" i="1" s="1"/>
  <c r="B12" i="1"/>
  <c r="A13" i="1"/>
  <c r="E13" i="1" s="1"/>
  <c r="B13" i="1"/>
  <c r="A14" i="1"/>
  <c r="E14" i="1" s="1"/>
  <c r="B14" i="1"/>
  <c r="A15" i="1"/>
  <c r="E15" i="1" s="1"/>
  <c r="B15" i="1"/>
  <c r="A16" i="1"/>
  <c r="E16" i="1" s="1"/>
  <c r="B16" i="1"/>
  <c r="A17" i="1"/>
  <c r="E17" i="1" s="1"/>
  <c r="B17" i="1"/>
  <c r="A18" i="1"/>
  <c r="E18" i="1" s="1"/>
  <c r="B18" i="1"/>
  <c r="A19" i="1"/>
  <c r="E19" i="1" s="1"/>
  <c r="B19" i="1"/>
  <c r="A20" i="1"/>
  <c r="E20" i="1" s="1"/>
  <c r="B20" i="1"/>
  <c r="A21" i="1"/>
  <c r="E21" i="1" s="1"/>
  <c r="B21" i="1"/>
  <c r="A22" i="1"/>
  <c r="E22" i="1" s="1"/>
  <c r="B22" i="1"/>
  <c r="A23" i="1"/>
  <c r="E23" i="1" s="1"/>
  <c r="B23" i="1"/>
  <c r="A24" i="1"/>
  <c r="E24" i="1" s="1"/>
  <c r="B24" i="1"/>
  <c r="A25" i="1"/>
  <c r="E25" i="1" s="1"/>
  <c r="B25" i="1"/>
  <c r="A26" i="1"/>
  <c r="E26" i="1" s="1"/>
  <c r="B26" i="1"/>
  <c r="A27" i="1"/>
  <c r="E27" i="1" s="1"/>
  <c r="B27" i="1"/>
  <c r="A28" i="1"/>
  <c r="E28" i="1" s="1"/>
  <c r="B28" i="1"/>
  <c r="A29" i="1"/>
  <c r="E29" i="1" s="1"/>
  <c r="B29" i="1"/>
  <c r="A30" i="1"/>
  <c r="E30" i="1" s="1"/>
  <c r="B30" i="1"/>
  <c r="A31" i="1"/>
  <c r="E31" i="1" s="1"/>
  <c r="B31" i="1"/>
  <c r="A32" i="1"/>
  <c r="E32" i="1" s="1"/>
  <c r="B32" i="1"/>
  <c r="A33" i="1"/>
  <c r="E33" i="1" s="1"/>
  <c r="B33" i="1"/>
  <c r="A34" i="1"/>
  <c r="E34" i="1" s="1"/>
  <c r="B34" i="1"/>
  <c r="A35" i="1"/>
  <c r="E35" i="1" s="1"/>
  <c r="B35" i="1"/>
  <c r="A36" i="1"/>
  <c r="E36" i="1" s="1"/>
  <c r="B36" i="1"/>
  <c r="A37" i="1"/>
  <c r="E37" i="1" s="1"/>
  <c r="B37" i="1"/>
  <c r="A38" i="1"/>
  <c r="E38" i="1" s="1"/>
  <c r="B38" i="1"/>
  <c r="B4" i="1"/>
  <c r="A4" i="1"/>
  <c r="E4" i="1" s="1"/>
  <c r="I39" i="4" l="1"/>
  <c r="C35" i="1"/>
  <c r="D35" i="1" s="1"/>
  <c r="C31" i="1"/>
  <c r="C27" i="1"/>
  <c r="C23" i="1"/>
  <c r="C19" i="1"/>
  <c r="C15" i="1"/>
  <c r="C11" i="1"/>
  <c r="C7" i="1"/>
  <c r="C38" i="1"/>
  <c r="D38" i="1" s="1"/>
  <c r="C34" i="1"/>
  <c r="D34" i="1" s="1"/>
  <c r="C30" i="1"/>
  <c r="C26" i="1"/>
  <c r="C22" i="1"/>
  <c r="C18" i="1"/>
  <c r="C14" i="1"/>
  <c r="C10" i="1"/>
  <c r="C6" i="1"/>
  <c r="C37" i="1"/>
  <c r="D37" i="1" s="1"/>
  <c r="C33" i="1"/>
  <c r="C29" i="1"/>
  <c r="C25" i="1"/>
  <c r="C21" i="1"/>
  <c r="C17" i="1"/>
  <c r="C13" i="1"/>
  <c r="C9" i="1"/>
  <c r="C5" i="1"/>
  <c r="C36" i="1"/>
  <c r="C32" i="1"/>
  <c r="C28" i="1"/>
  <c r="C24" i="1"/>
  <c r="C20" i="1"/>
  <c r="C16" i="1"/>
  <c r="C12" i="1"/>
  <c r="C8" i="1"/>
  <c r="C4" i="1"/>
  <c r="D36" i="1"/>
  <c r="F5" i="1" l="1"/>
  <c r="F6" i="1"/>
  <c r="F7" i="1"/>
  <c r="F8" i="1"/>
  <c r="F9" i="1"/>
  <c r="F10" i="1"/>
  <c r="F11" i="1"/>
  <c r="F12" i="1"/>
  <c r="F14" i="1"/>
  <c r="F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4" i="1"/>
  <c r="F15" i="1" l="1"/>
  <c r="F13" i="1"/>
  <c r="F17" i="1"/>
  <c r="D39" i="1"/>
  <c r="F19" i="1" l="1"/>
  <c r="F21" i="1"/>
  <c r="F16" i="1"/>
  <c r="F18" i="1" l="1"/>
  <c r="F23" i="1" l="1"/>
  <c r="F20" i="1"/>
  <c r="F25" i="1" l="1"/>
  <c r="F22" i="1"/>
  <c r="F27" i="1" l="1"/>
  <c r="F24" i="1"/>
  <c r="F29" i="1" l="1"/>
  <c r="F26" i="1"/>
  <c r="F31" i="1" l="1"/>
  <c r="F28" i="1"/>
  <c r="F33" i="1" l="1"/>
  <c r="F30" i="1"/>
  <c r="F35" i="1" l="1"/>
  <c r="F32" i="1"/>
  <c r="F34" i="1" l="1"/>
  <c r="F37" i="1"/>
  <c r="F36" i="1" l="1"/>
  <c r="F38" i="1"/>
  <c r="F39" i="1" s="1"/>
</calcChain>
</file>

<file path=xl/connections.xml><?xml version="1.0" encoding="utf-8"?>
<connections xmlns="http://schemas.openxmlformats.org/spreadsheetml/2006/main">
  <connection id="1" name="data" type="6" refreshedVersion="4" background="1" saveData="1">
    <textPr prompt="0" codePage="866" sourceFile="C:\Users\LANS_2\PythonNotebook\PythonNotebook.git\Analytical formulas\data.csv" thousands=" 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<sst xmlns="http://schemas.openxmlformats.org/spreadsheetml/2006/main" count="36" uniqueCount="14">
  <si>
    <t>X</t>
  </si>
  <si>
    <t>Norm</t>
  </si>
  <si>
    <t>Y</t>
  </si>
  <si>
    <t>Error</t>
  </si>
  <si>
    <t>Formula</t>
  </si>
  <si>
    <t>Target</t>
  </si>
  <si>
    <t>W1</t>
  </si>
  <si>
    <t>W2</t>
  </si>
  <si>
    <t>a</t>
  </si>
  <si>
    <t>b</t>
  </si>
  <si>
    <t>c</t>
  </si>
  <si>
    <t>Formula1</t>
  </si>
  <si>
    <t>Formula2</t>
  </si>
  <si>
    <t>Target1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</si>
</sst>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164" fontId="16" fillId="0" borderId="10" xfId="0" applyNumberFormat="1" applyFont="1" applyBorder="1" applyAlignment="1">
      <alignment horizontal="center"/>
    </xf>
    <xf numFmtId="164" fontId="0" fillId="0" borderId="10" xfId="0" applyNumberFormat="1" applyBorder="1"/>
    <xf numFmtId="164" fontId="0" fillId="0" borderId="0" xfId="0" applyNumberFormat="1"/>
    <xf numFmtId="164" fontId="16" fillId="0" borderId="0" xfId="0" applyNumberFormat="1" applyFont="1"/>
    <xf numFmtId="164" fontId="0" fillId="33" borderId="10" xfId="0" applyNumberFormat="1" applyFill="1" applyBorder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Анализ!$A$4:$A$38</c:f>
              <c:numCache>
                <c:formatCode>General</c:formatCode>
                <c:ptCount val="35"/>
                <c:pt idx="0">
                  <c:v>-3</c:v>
                </c:pt>
                <c:pt idx="1">
                  <c:v>-2.70588235294117</c:v>
                </c:pt>
                <c:pt idx="2">
                  <c:v>-2.4117647058823501</c:v>
                </c:pt>
                <c:pt idx="3">
                  <c:v>-2.1176470588235201</c:v>
                </c:pt>
                <c:pt idx="4">
                  <c:v>-1.8235294117647001</c:v>
                </c:pt>
                <c:pt idx="5">
                  <c:v>-1.52941176470588</c:v>
                </c:pt>
                <c:pt idx="6">
                  <c:v>-1.23529411764705</c:v>
                </c:pt>
                <c:pt idx="7">
                  <c:v>-0.94117647058823495</c:v>
                </c:pt>
                <c:pt idx="8">
                  <c:v>-0.64705882352941102</c:v>
                </c:pt>
                <c:pt idx="9">
                  <c:v>-0.35294117647058798</c:v>
                </c:pt>
                <c:pt idx="10">
                  <c:v>-5.8823529411764497E-2</c:v>
                </c:pt>
                <c:pt idx="11">
                  <c:v>0.23529411764705799</c:v>
                </c:pt>
                <c:pt idx="12">
                  <c:v>0.52941176470588203</c:v>
                </c:pt>
                <c:pt idx="13">
                  <c:v>0.82352941176470595</c:v>
                </c:pt>
                <c:pt idx="14">
                  <c:v>1.1176470588235199</c:v>
                </c:pt>
                <c:pt idx="15">
                  <c:v>1.4117647058823499</c:v>
                </c:pt>
                <c:pt idx="16">
                  <c:v>1.70588235294117</c:v>
                </c:pt>
                <c:pt idx="17">
                  <c:v>2</c:v>
                </c:pt>
                <c:pt idx="18">
                  <c:v>2.2941176470588198</c:v>
                </c:pt>
                <c:pt idx="19">
                  <c:v>2.5882352941176401</c:v>
                </c:pt>
                <c:pt idx="20">
                  <c:v>2.8823529411764701</c:v>
                </c:pt>
                <c:pt idx="21">
                  <c:v>3.1764705882352899</c:v>
                </c:pt>
                <c:pt idx="22">
                  <c:v>3.4705882352941102</c:v>
                </c:pt>
                <c:pt idx="23">
                  <c:v>3.7647058823529398</c:v>
                </c:pt>
                <c:pt idx="24">
                  <c:v>4.0588235294117601</c:v>
                </c:pt>
                <c:pt idx="25">
                  <c:v>4.3529411764705799</c:v>
                </c:pt>
                <c:pt idx="26">
                  <c:v>4.6470588235294104</c:v>
                </c:pt>
                <c:pt idx="27">
                  <c:v>4.9411764705882302</c:v>
                </c:pt>
                <c:pt idx="28">
                  <c:v>5.2352941176470598</c:v>
                </c:pt>
                <c:pt idx="29">
                  <c:v>5.5294117647058796</c:v>
                </c:pt>
                <c:pt idx="30">
                  <c:v>5.8235294117647003</c:v>
                </c:pt>
                <c:pt idx="31">
                  <c:v>6.1176470588235201</c:v>
                </c:pt>
                <c:pt idx="32">
                  <c:v>6.4117647058823497</c:v>
                </c:pt>
                <c:pt idx="33">
                  <c:v>6.7058823529411704</c:v>
                </c:pt>
                <c:pt idx="34">
                  <c:v>7</c:v>
                </c:pt>
              </c:numCache>
            </c:numRef>
          </c:xVal>
          <c:yVal>
            <c:numRef>
              <c:f>Анализ!$B$4:$B$38</c:f>
              <c:numCache>
                <c:formatCode>General</c:formatCode>
                <c:ptCount val="35"/>
                <c:pt idx="0">
                  <c:v>31.435686047705399</c:v>
                </c:pt>
                <c:pt idx="1">
                  <c:v>27.937093657398702</c:v>
                </c:pt>
                <c:pt idx="2">
                  <c:v>23.330002924199</c:v>
                </c:pt>
                <c:pt idx="3">
                  <c:v>20.016788398029401</c:v>
                </c:pt>
                <c:pt idx="4">
                  <c:v>11.0925239796279</c:v>
                </c:pt>
                <c:pt idx="5">
                  <c:v>8.7060953813325401</c:v>
                </c:pt>
                <c:pt idx="6">
                  <c:v>4.0290555421250902</c:v>
                </c:pt>
                <c:pt idx="7">
                  <c:v>5.4397174289482297</c:v>
                </c:pt>
                <c:pt idx="8">
                  <c:v>4.0929882243310303</c:v>
                </c:pt>
                <c:pt idx="9">
                  <c:v>-0.79073248297310095</c:v>
                </c:pt>
                <c:pt idx="10">
                  <c:v>-4.2051492168142603</c:v>
                </c:pt>
                <c:pt idx="11">
                  <c:v>-4.6123108032902396</c:v>
                </c:pt>
                <c:pt idx="12">
                  <c:v>-7.44754332531061</c:v>
                </c:pt>
                <c:pt idx="13">
                  <c:v>-7.5608510249471097</c:v>
                </c:pt>
                <c:pt idx="14">
                  <c:v>-11.2187295182335</c:v>
                </c:pt>
                <c:pt idx="15">
                  <c:v>-11.364331028876499</c:v>
                </c:pt>
                <c:pt idx="16">
                  <c:v>-12.56281541615</c:v>
                </c:pt>
                <c:pt idx="17">
                  <c:v>-12.378599251538899</c:v>
                </c:pt>
                <c:pt idx="18">
                  <c:v>-7.7878780080875103</c:v>
                </c:pt>
                <c:pt idx="19">
                  <c:v>-13.529974809473901</c:v>
                </c:pt>
                <c:pt idx="20">
                  <c:v>-6.7164760208060104</c:v>
                </c:pt>
                <c:pt idx="21">
                  <c:v>-7.5711778822703604</c:v>
                </c:pt>
                <c:pt idx="22">
                  <c:v>-6.37510059849218</c:v>
                </c:pt>
                <c:pt idx="23">
                  <c:v>-2.8364674078274601</c:v>
                </c:pt>
                <c:pt idx="24">
                  <c:v>0.71160349895439201</c:v>
                </c:pt>
                <c:pt idx="25">
                  <c:v>4.6612022927873502</c:v>
                </c:pt>
                <c:pt idx="26">
                  <c:v>7.4652617509771799</c:v>
                </c:pt>
                <c:pt idx="27">
                  <c:v>5.51415173261781</c:v>
                </c:pt>
                <c:pt idx="28">
                  <c:v>14.266425335026099</c:v>
                </c:pt>
                <c:pt idx="29">
                  <c:v>16.242066023653098</c:v>
                </c:pt>
                <c:pt idx="30">
                  <c:v>25.960540597384899</c:v>
                </c:pt>
                <c:pt idx="31">
                  <c:v>26.602754408987</c:v>
                </c:pt>
                <c:pt idx="32">
                  <c:v>34.697404863661099</c:v>
                </c:pt>
                <c:pt idx="33">
                  <c:v>37.955092280467198</c:v>
                </c:pt>
                <c:pt idx="34">
                  <c:v>45.753565459380603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Анализ!$A$4:$A$38</c:f>
              <c:numCache>
                <c:formatCode>General</c:formatCode>
                <c:ptCount val="35"/>
                <c:pt idx="0">
                  <c:v>-3</c:v>
                </c:pt>
                <c:pt idx="1">
                  <c:v>-2.70588235294117</c:v>
                </c:pt>
                <c:pt idx="2">
                  <c:v>-2.4117647058823501</c:v>
                </c:pt>
                <c:pt idx="3">
                  <c:v>-2.1176470588235201</c:v>
                </c:pt>
                <c:pt idx="4">
                  <c:v>-1.8235294117647001</c:v>
                </c:pt>
                <c:pt idx="5">
                  <c:v>-1.52941176470588</c:v>
                </c:pt>
                <c:pt idx="6">
                  <c:v>-1.23529411764705</c:v>
                </c:pt>
                <c:pt idx="7">
                  <c:v>-0.94117647058823495</c:v>
                </c:pt>
                <c:pt idx="8">
                  <c:v>-0.64705882352941102</c:v>
                </c:pt>
                <c:pt idx="9">
                  <c:v>-0.35294117647058798</c:v>
                </c:pt>
                <c:pt idx="10">
                  <c:v>-5.8823529411764497E-2</c:v>
                </c:pt>
                <c:pt idx="11">
                  <c:v>0.23529411764705799</c:v>
                </c:pt>
                <c:pt idx="12">
                  <c:v>0.52941176470588203</c:v>
                </c:pt>
                <c:pt idx="13">
                  <c:v>0.82352941176470595</c:v>
                </c:pt>
                <c:pt idx="14">
                  <c:v>1.1176470588235199</c:v>
                </c:pt>
                <c:pt idx="15">
                  <c:v>1.4117647058823499</c:v>
                </c:pt>
                <c:pt idx="16">
                  <c:v>1.70588235294117</c:v>
                </c:pt>
                <c:pt idx="17">
                  <c:v>2</c:v>
                </c:pt>
                <c:pt idx="18">
                  <c:v>2.2941176470588198</c:v>
                </c:pt>
                <c:pt idx="19">
                  <c:v>2.5882352941176401</c:v>
                </c:pt>
                <c:pt idx="20">
                  <c:v>2.8823529411764701</c:v>
                </c:pt>
                <c:pt idx="21">
                  <c:v>3.1764705882352899</c:v>
                </c:pt>
                <c:pt idx="22">
                  <c:v>3.4705882352941102</c:v>
                </c:pt>
                <c:pt idx="23">
                  <c:v>3.7647058823529398</c:v>
                </c:pt>
                <c:pt idx="24">
                  <c:v>4.0588235294117601</c:v>
                </c:pt>
                <c:pt idx="25">
                  <c:v>4.3529411764705799</c:v>
                </c:pt>
                <c:pt idx="26">
                  <c:v>4.6470588235294104</c:v>
                </c:pt>
                <c:pt idx="27">
                  <c:v>4.9411764705882302</c:v>
                </c:pt>
                <c:pt idx="28">
                  <c:v>5.2352941176470598</c:v>
                </c:pt>
                <c:pt idx="29">
                  <c:v>5.5294117647058796</c:v>
                </c:pt>
                <c:pt idx="30">
                  <c:v>5.8235294117647003</c:v>
                </c:pt>
                <c:pt idx="31">
                  <c:v>6.1176470588235201</c:v>
                </c:pt>
                <c:pt idx="32">
                  <c:v>6.4117647058823497</c:v>
                </c:pt>
                <c:pt idx="33">
                  <c:v>6.7058823529411704</c:v>
                </c:pt>
                <c:pt idx="34">
                  <c:v>7</c:v>
                </c:pt>
              </c:numCache>
            </c:numRef>
          </c:xVal>
          <c:yVal>
            <c:numRef>
              <c:f>Анализ!$E$4:$E$38</c:f>
              <c:numCache>
                <c:formatCode>General</c:formatCode>
                <c:ptCount val="35"/>
                <c:pt idx="0">
                  <c:v>34.001076374485109</c:v>
                </c:pt>
                <c:pt idx="1">
                  <c:v>28.593062331578416</c:v>
                </c:pt>
                <c:pt idx="2">
                  <c:v>23.531069049917591</c:v>
                </c:pt>
                <c:pt idx="3">
                  <c:v>18.815096529502263</c:v>
                </c:pt>
                <c:pt idx="4">
                  <c:v>14.445144770332776</c:v>
                </c:pt>
                <c:pt idx="5">
                  <c:v>10.421213772408956</c:v>
                </c:pt>
                <c:pt idx="6">
                  <c:v>6.7433035357306785</c:v>
                </c:pt>
                <c:pt idx="7">
                  <c:v>3.4114140602982541</c:v>
                </c:pt>
                <c:pt idx="8">
                  <c:v>0.42554534611140049</c:v>
                </c:pt>
                <c:pt idx="9">
                  <c:v>-2.2143026068297709</c:v>
                </c:pt>
                <c:pt idx="10">
                  <c:v>-4.508129798525272</c:v>
                </c:pt>
                <c:pt idx="11">
                  <c:v>-6.4559362289750926</c:v>
                </c:pt>
                <c:pt idx="12">
                  <c:v>-8.0577218981792491</c:v>
                </c:pt>
                <c:pt idx="13">
                  <c:v>-9.3134868061377283</c:v>
                </c:pt>
                <c:pt idx="14">
                  <c:v>-10.223230952850507</c:v>
                </c:pt>
                <c:pt idx="15">
                  <c:v>-10.786954338317654</c:v>
                </c:pt>
                <c:pt idx="16">
                  <c:v>-11.00465696253911</c:v>
                </c:pt>
                <c:pt idx="17">
                  <c:v>-10.876338825514891</c:v>
                </c:pt>
                <c:pt idx="18">
                  <c:v>-10.401999927245004</c:v>
                </c:pt>
                <c:pt idx="19">
                  <c:v>-9.5816402677294459</c:v>
                </c:pt>
                <c:pt idx="20">
                  <c:v>-8.4152598469681816</c:v>
                </c:pt>
                <c:pt idx="21">
                  <c:v>-6.9028586649612809</c:v>
                </c:pt>
                <c:pt idx="22">
                  <c:v>-5.0444367217087116</c:v>
                </c:pt>
                <c:pt idx="23">
                  <c:v>-2.8399940172104028</c:v>
                </c:pt>
                <c:pt idx="24">
                  <c:v>-0.28953055146649298</c:v>
                </c:pt>
                <c:pt idx="25">
                  <c:v>2.6069536755230818</c:v>
                </c:pt>
                <c:pt idx="26">
                  <c:v>5.8494586637584423</c:v>
                </c:pt>
                <c:pt idx="27">
                  <c:v>9.4379844132393647</c:v>
                </c:pt>
                <c:pt idx="28">
                  <c:v>13.372530923966091</c:v>
                </c:pt>
                <c:pt idx="29">
                  <c:v>17.653098195938355</c:v>
                </c:pt>
                <c:pt idx="30">
                  <c:v>22.27968622915629</c:v>
                </c:pt>
                <c:pt idx="31">
                  <c:v>27.252295023619887</c:v>
                </c:pt>
                <c:pt idx="32">
                  <c:v>32.570924579329336</c:v>
                </c:pt>
                <c:pt idx="33">
                  <c:v>38.235574896284291</c:v>
                </c:pt>
                <c:pt idx="34">
                  <c:v>44.246245974485106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435648"/>
        <c:axId val="230436224"/>
      </c:scatterChart>
      <c:valAx>
        <c:axId val="23043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436224"/>
        <c:crosses val="autoZero"/>
        <c:crossBetween val="midCat"/>
      </c:valAx>
      <c:valAx>
        <c:axId val="230436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435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'Анализ (2)'!$A$4:$A$38</c:f>
              <c:numCache>
                <c:formatCode>General</c:formatCode>
                <c:ptCount val="35"/>
                <c:pt idx="0">
                  <c:v>-3</c:v>
                </c:pt>
                <c:pt idx="1">
                  <c:v>-2.70588235294117</c:v>
                </c:pt>
                <c:pt idx="2">
                  <c:v>-2.4117647058823501</c:v>
                </c:pt>
                <c:pt idx="3">
                  <c:v>-2.1176470588235201</c:v>
                </c:pt>
                <c:pt idx="4">
                  <c:v>-1.8235294117647001</c:v>
                </c:pt>
                <c:pt idx="5">
                  <c:v>-1.52941176470588</c:v>
                </c:pt>
                <c:pt idx="6">
                  <c:v>-1.23529411764705</c:v>
                </c:pt>
                <c:pt idx="7">
                  <c:v>-0.94117647058823495</c:v>
                </c:pt>
                <c:pt idx="8">
                  <c:v>-0.64705882352941102</c:v>
                </c:pt>
                <c:pt idx="9">
                  <c:v>-0.35294117647058798</c:v>
                </c:pt>
                <c:pt idx="10">
                  <c:v>-5.8823529411764497E-2</c:v>
                </c:pt>
                <c:pt idx="11">
                  <c:v>0.23529411764705799</c:v>
                </c:pt>
                <c:pt idx="12">
                  <c:v>0.52941176470588203</c:v>
                </c:pt>
                <c:pt idx="13">
                  <c:v>0.82352941176470595</c:v>
                </c:pt>
                <c:pt idx="14">
                  <c:v>1.1176470588235199</c:v>
                </c:pt>
                <c:pt idx="15">
                  <c:v>1.4117647058823499</c:v>
                </c:pt>
                <c:pt idx="16">
                  <c:v>1.70588235294117</c:v>
                </c:pt>
                <c:pt idx="17">
                  <c:v>2</c:v>
                </c:pt>
                <c:pt idx="18">
                  <c:v>2.2941176470588198</c:v>
                </c:pt>
                <c:pt idx="19">
                  <c:v>2.5882352941176401</c:v>
                </c:pt>
                <c:pt idx="20">
                  <c:v>2.8823529411764701</c:v>
                </c:pt>
                <c:pt idx="21">
                  <c:v>3.1764705882352899</c:v>
                </c:pt>
                <c:pt idx="22">
                  <c:v>3.4705882352941102</c:v>
                </c:pt>
                <c:pt idx="23">
                  <c:v>3.7647058823529398</c:v>
                </c:pt>
                <c:pt idx="24">
                  <c:v>4.0588235294117601</c:v>
                </c:pt>
                <c:pt idx="25">
                  <c:v>4.3529411764705799</c:v>
                </c:pt>
                <c:pt idx="26">
                  <c:v>4.6470588235294104</c:v>
                </c:pt>
                <c:pt idx="27">
                  <c:v>4.9411764705882302</c:v>
                </c:pt>
                <c:pt idx="28">
                  <c:v>5.2352941176470598</c:v>
                </c:pt>
                <c:pt idx="29">
                  <c:v>5.5294117647058796</c:v>
                </c:pt>
                <c:pt idx="30">
                  <c:v>5.8235294117647003</c:v>
                </c:pt>
                <c:pt idx="31">
                  <c:v>6.1176470588235201</c:v>
                </c:pt>
                <c:pt idx="32">
                  <c:v>6.4117647058823497</c:v>
                </c:pt>
                <c:pt idx="33">
                  <c:v>6.7058823529411704</c:v>
                </c:pt>
                <c:pt idx="34">
                  <c:v>7</c:v>
                </c:pt>
              </c:numCache>
            </c:numRef>
          </c:xVal>
          <c:yVal>
            <c:numRef>
              <c:f>'Анализ (2)'!$B$4:$B$38</c:f>
              <c:numCache>
                <c:formatCode>General</c:formatCode>
                <c:ptCount val="35"/>
                <c:pt idx="0">
                  <c:v>31.435686047705399</c:v>
                </c:pt>
                <c:pt idx="1">
                  <c:v>27.937093657398702</c:v>
                </c:pt>
                <c:pt idx="2">
                  <c:v>23.330002924199</c:v>
                </c:pt>
                <c:pt idx="3">
                  <c:v>20.016788398029401</c:v>
                </c:pt>
                <c:pt idx="4">
                  <c:v>11.0925239796279</c:v>
                </c:pt>
                <c:pt idx="5">
                  <c:v>8.7060953813325401</c:v>
                </c:pt>
                <c:pt idx="6">
                  <c:v>4.0290555421250902</c:v>
                </c:pt>
                <c:pt idx="7">
                  <c:v>5.4397174289482297</c:v>
                </c:pt>
                <c:pt idx="8">
                  <c:v>4.0929882243310303</c:v>
                </c:pt>
                <c:pt idx="9">
                  <c:v>-0.79073248297310095</c:v>
                </c:pt>
                <c:pt idx="10">
                  <c:v>-4.2051492168142603</c:v>
                </c:pt>
                <c:pt idx="11">
                  <c:v>-4.6123108032902396</c:v>
                </c:pt>
                <c:pt idx="12">
                  <c:v>-7.44754332531061</c:v>
                </c:pt>
                <c:pt idx="13">
                  <c:v>-7.5608510249471097</c:v>
                </c:pt>
                <c:pt idx="14">
                  <c:v>-11.2187295182335</c:v>
                </c:pt>
                <c:pt idx="15">
                  <c:v>-11.364331028876499</c:v>
                </c:pt>
                <c:pt idx="16">
                  <c:v>-12.56281541615</c:v>
                </c:pt>
                <c:pt idx="17">
                  <c:v>-12.378599251538899</c:v>
                </c:pt>
                <c:pt idx="18">
                  <c:v>-7.7878780080875103</c:v>
                </c:pt>
                <c:pt idx="19">
                  <c:v>-13.529974809473901</c:v>
                </c:pt>
                <c:pt idx="20">
                  <c:v>-6.7164760208060104</c:v>
                </c:pt>
                <c:pt idx="21">
                  <c:v>-7.5711778822703604</c:v>
                </c:pt>
                <c:pt idx="22">
                  <c:v>-6.37510059849218</c:v>
                </c:pt>
                <c:pt idx="23">
                  <c:v>-2.8364674078274601</c:v>
                </c:pt>
                <c:pt idx="24">
                  <c:v>0.71160349895439201</c:v>
                </c:pt>
                <c:pt idx="25">
                  <c:v>4.6612022927873502</c:v>
                </c:pt>
                <c:pt idx="26">
                  <c:v>7.4652617509771799</c:v>
                </c:pt>
                <c:pt idx="27">
                  <c:v>5.51415173261781</c:v>
                </c:pt>
                <c:pt idx="28">
                  <c:v>14.266425335026099</c:v>
                </c:pt>
                <c:pt idx="29">
                  <c:v>16.242066023653098</c:v>
                </c:pt>
                <c:pt idx="30">
                  <c:v>25.960540597384899</c:v>
                </c:pt>
                <c:pt idx="31">
                  <c:v>26.602754408987</c:v>
                </c:pt>
                <c:pt idx="32">
                  <c:v>34.697404863661099</c:v>
                </c:pt>
                <c:pt idx="33">
                  <c:v>37.955092280467198</c:v>
                </c:pt>
                <c:pt idx="34">
                  <c:v>45.753565459380603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'Анализ (2)'!$A$4:$A$38</c:f>
              <c:numCache>
                <c:formatCode>General</c:formatCode>
                <c:ptCount val="35"/>
                <c:pt idx="0">
                  <c:v>-3</c:v>
                </c:pt>
                <c:pt idx="1">
                  <c:v>-2.70588235294117</c:v>
                </c:pt>
                <c:pt idx="2">
                  <c:v>-2.4117647058823501</c:v>
                </c:pt>
                <c:pt idx="3">
                  <c:v>-2.1176470588235201</c:v>
                </c:pt>
                <c:pt idx="4">
                  <c:v>-1.8235294117647001</c:v>
                </c:pt>
                <c:pt idx="5">
                  <c:v>-1.52941176470588</c:v>
                </c:pt>
                <c:pt idx="6">
                  <c:v>-1.23529411764705</c:v>
                </c:pt>
                <c:pt idx="7">
                  <c:v>-0.94117647058823495</c:v>
                </c:pt>
                <c:pt idx="8">
                  <c:v>-0.64705882352941102</c:v>
                </c:pt>
                <c:pt idx="9">
                  <c:v>-0.35294117647058798</c:v>
                </c:pt>
                <c:pt idx="10">
                  <c:v>-5.8823529411764497E-2</c:v>
                </c:pt>
                <c:pt idx="11">
                  <c:v>0.23529411764705799</c:v>
                </c:pt>
                <c:pt idx="12">
                  <c:v>0.52941176470588203</c:v>
                </c:pt>
                <c:pt idx="13">
                  <c:v>0.82352941176470595</c:v>
                </c:pt>
                <c:pt idx="14">
                  <c:v>1.1176470588235199</c:v>
                </c:pt>
                <c:pt idx="15">
                  <c:v>1.4117647058823499</c:v>
                </c:pt>
                <c:pt idx="16">
                  <c:v>1.70588235294117</c:v>
                </c:pt>
                <c:pt idx="17">
                  <c:v>2</c:v>
                </c:pt>
                <c:pt idx="18">
                  <c:v>2.2941176470588198</c:v>
                </c:pt>
                <c:pt idx="19">
                  <c:v>2.5882352941176401</c:v>
                </c:pt>
                <c:pt idx="20">
                  <c:v>2.8823529411764701</c:v>
                </c:pt>
                <c:pt idx="21">
                  <c:v>3.1764705882352899</c:v>
                </c:pt>
                <c:pt idx="22">
                  <c:v>3.4705882352941102</c:v>
                </c:pt>
                <c:pt idx="23">
                  <c:v>3.7647058823529398</c:v>
                </c:pt>
                <c:pt idx="24">
                  <c:v>4.0588235294117601</c:v>
                </c:pt>
                <c:pt idx="25">
                  <c:v>4.3529411764705799</c:v>
                </c:pt>
                <c:pt idx="26">
                  <c:v>4.6470588235294104</c:v>
                </c:pt>
                <c:pt idx="27">
                  <c:v>4.9411764705882302</c:v>
                </c:pt>
                <c:pt idx="28">
                  <c:v>5.2352941176470598</c:v>
                </c:pt>
                <c:pt idx="29">
                  <c:v>5.5294117647058796</c:v>
                </c:pt>
                <c:pt idx="30">
                  <c:v>5.8235294117647003</c:v>
                </c:pt>
                <c:pt idx="31">
                  <c:v>6.1176470588235201</c:v>
                </c:pt>
                <c:pt idx="32">
                  <c:v>6.4117647058823497</c:v>
                </c:pt>
                <c:pt idx="33">
                  <c:v>6.7058823529411704</c:v>
                </c:pt>
                <c:pt idx="34">
                  <c:v>7</c:v>
                </c:pt>
              </c:numCache>
            </c:numRef>
          </c:xVal>
          <c:yVal>
            <c:numRef>
              <c:f>'Анализ (2)'!$E$4:$E$38</c:f>
              <c:numCache>
                <c:formatCode>General</c:formatCode>
                <c:ptCount val="35"/>
                <c:pt idx="0">
                  <c:v>32.668019861540323</c:v>
                </c:pt>
                <c:pt idx="1">
                  <c:v>27.28311137817121</c:v>
                </c:pt>
                <c:pt idx="2">
                  <c:v>22.247190981307458</c:v>
                </c:pt>
                <c:pt idx="3">
                  <c:v>17.560258670948738</c:v>
                </c:pt>
                <c:pt idx="4">
                  <c:v>13.222314447095364</c:v>
                </c:pt>
                <c:pt idx="5">
                  <c:v>9.233358309747171</c:v>
                </c:pt>
                <c:pt idx="6">
                  <c:v>5.5933902589040434</c:v>
                </c:pt>
                <c:pt idx="7">
                  <c:v>2.3024102945662817</c:v>
                </c:pt>
                <c:pt idx="8">
                  <c:v>-0.6395815832663958</c:v>
                </c:pt>
                <c:pt idx="9">
                  <c:v>-3.2325853745938744</c:v>
                </c:pt>
                <c:pt idx="10">
                  <c:v>-5.4766010794161657</c:v>
                </c:pt>
                <c:pt idx="11">
                  <c:v>-7.3716286977332617</c:v>
                </c:pt>
                <c:pt idx="12">
                  <c:v>-8.9176682295451766</c:v>
                </c:pt>
                <c:pt idx="13">
                  <c:v>-10.1147196748519</c:v>
                </c:pt>
                <c:pt idx="14">
                  <c:v>-10.962783033653409</c:v>
                </c:pt>
                <c:pt idx="15">
                  <c:v>-11.46185830594977</c:v>
                </c:pt>
                <c:pt idx="16">
                  <c:v>-11.611945491740924</c:v>
                </c:pt>
                <c:pt idx="17">
                  <c:v>-11.413044591026882</c:v>
                </c:pt>
                <c:pt idx="18">
                  <c:v>-10.865155603807661</c:v>
                </c:pt>
                <c:pt idx="19">
                  <c:v>-9.968278530083257</c:v>
                </c:pt>
                <c:pt idx="20">
                  <c:v>-8.7224133698536228</c:v>
                </c:pt>
                <c:pt idx="21">
                  <c:v>-7.1275601231188448</c:v>
                </c:pt>
                <c:pt idx="22">
                  <c:v>-5.1837187898788821</c:v>
                </c:pt>
                <c:pt idx="23">
                  <c:v>-2.8908893701336575</c:v>
                </c:pt>
                <c:pt idx="24">
                  <c:v>-0.2490718638833167</c:v>
                </c:pt>
                <c:pt idx="25">
                  <c:v>2.7417337288722008</c:v>
                </c:pt>
                <c:pt idx="26">
                  <c:v>6.0815274081330264</c:v>
                </c:pt>
                <c:pt idx="27">
                  <c:v>9.7703091738989123</c:v>
                </c:pt>
                <c:pt idx="28">
                  <c:v>13.808079026170137</c:v>
                </c:pt>
                <c:pt idx="29">
                  <c:v>18.194836964946401</c:v>
                </c:pt>
                <c:pt idx="30">
                  <c:v>22.930582990227858</c:v>
                </c:pt>
                <c:pt idx="31">
                  <c:v>28.015317102014489</c:v>
                </c:pt>
                <c:pt idx="32">
                  <c:v>33.449039300306488</c:v>
                </c:pt>
                <c:pt idx="33">
                  <c:v>39.231749585103515</c:v>
                </c:pt>
                <c:pt idx="34">
                  <c:v>45.363447956405928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17024"/>
        <c:axId val="82017600"/>
      </c:scatterChart>
      <c:valAx>
        <c:axId val="8201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017600"/>
        <c:crosses val="autoZero"/>
        <c:crossBetween val="midCat"/>
      </c:valAx>
      <c:valAx>
        <c:axId val="8201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017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'Анализ (3)'!$A$4:$A$38</c:f>
              <c:numCache>
                <c:formatCode>General</c:formatCode>
                <c:ptCount val="35"/>
                <c:pt idx="0">
                  <c:v>-3</c:v>
                </c:pt>
                <c:pt idx="1">
                  <c:v>-2.70588235294117</c:v>
                </c:pt>
                <c:pt idx="2">
                  <c:v>-2.4117647058823501</c:v>
                </c:pt>
                <c:pt idx="3">
                  <c:v>-2.1176470588235201</c:v>
                </c:pt>
                <c:pt idx="4">
                  <c:v>-1.8235294117647001</c:v>
                </c:pt>
                <c:pt idx="5">
                  <c:v>-1.52941176470588</c:v>
                </c:pt>
                <c:pt idx="6">
                  <c:v>-1.23529411764705</c:v>
                </c:pt>
                <c:pt idx="7">
                  <c:v>-0.94117647058823495</c:v>
                </c:pt>
                <c:pt idx="8">
                  <c:v>-0.64705882352941102</c:v>
                </c:pt>
                <c:pt idx="9">
                  <c:v>-0.35294117647058798</c:v>
                </c:pt>
                <c:pt idx="10">
                  <c:v>-5.8823529411764497E-2</c:v>
                </c:pt>
                <c:pt idx="11">
                  <c:v>0.23529411764705799</c:v>
                </c:pt>
                <c:pt idx="12">
                  <c:v>0.52941176470588203</c:v>
                </c:pt>
                <c:pt idx="13">
                  <c:v>0.82352941176470595</c:v>
                </c:pt>
                <c:pt idx="14">
                  <c:v>1.1176470588235199</c:v>
                </c:pt>
                <c:pt idx="15">
                  <c:v>1.4117647058823499</c:v>
                </c:pt>
                <c:pt idx="16">
                  <c:v>1.70588235294117</c:v>
                </c:pt>
                <c:pt idx="17">
                  <c:v>2</c:v>
                </c:pt>
                <c:pt idx="18">
                  <c:v>2.2941176470588198</c:v>
                </c:pt>
                <c:pt idx="19">
                  <c:v>2.5882352941176401</c:v>
                </c:pt>
                <c:pt idx="20">
                  <c:v>2.8823529411764701</c:v>
                </c:pt>
                <c:pt idx="21">
                  <c:v>3.1764705882352899</c:v>
                </c:pt>
                <c:pt idx="22">
                  <c:v>3.4705882352941102</c:v>
                </c:pt>
                <c:pt idx="23">
                  <c:v>3.7647058823529398</c:v>
                </c:pt>
                <c:pt idx="24">
                  <c:v>4.0588235294117601</c:v>
                </c:pt>
                <c:pt idx="25">
                  <c:v>4.3529411764705799</c:v>
                </c:pt>
                <c:pt idx="26">
                  <c:v>4.6470588235294104</c:v>
                </c:pt>
                <c:pt idx="27">
                  <c:v>4.9411764705882302</c:v>
                </c:pt>
                <c:pt idx="28">
                  <c:v>5.2352941176470598</c:v>
                </c:pt>
                <c:pt idx="29">
                  <c:v>5.5294117647058796</c:v>
                </c:pt>
                <c:pt idx="30">
                  <c:v>5.8235294117647003</c:v>
                </c:pt>
                <c:pt idx="31">
                  <c:v>6.1176470588235201</c:v>
                </c:pt>
                <c:pt idx="32">
                  <c:v>6.4117647058823497</c:v>
                </c:pt>
                <c:pt idx="33">
                  <c:v>6.7058823529411704</c:v>
                </c:pt>
                <c:pt idx="34">
                  <c:v>7</c:v>
                </c:pt>
              </c:numCache>
            </c:numRef>
          </c:xVal>
          <c:yVal>
            <c:numRef>
              <c:f>'Анализ (3)'!$B$4:$B$38</c:f>
              <c:numCache>
                <c:formatCode>General</c:formatCode>
                <c:ptCount val="35"/>
                <c:pt idx="0">
                  <c:v>31.435686047705399</c:v>
                </c:pt>
                <c:pt idx="1">
                  <c:v>27.937093657398702</c:v>
                </c:pt>
                <c:pt idx="2">
                  <c:v>23.330002924199</c:v>
                </c:pt>
                <c:pt idx="3">
                  <c:v>20.016788398029401</c:v>
                </c:pt>
                <c:pt idx="4">
                  <c:v>11.0925239796279</c:v>
                </c:pt>
                <c:pt idx="5">
                  <c:v>8.7060953813325401</c:v>
                </c:pt>
                <c:pt idx="6">
                  <c:v>4.0290555421250902</c:v>
                </c:pt>
                <c:pt idx="7">
                  <c:v>5.4397174289482297</c:v>
                </c:pt>
                <c:pt idx="8">
                  <c:v>4.0929882243310303</c:v>
                </c:pt>
                <c:pt idx="9">
                  <c:v>-0.79073248297310095</c:v>
                </c:pt>
                <c:pt idx="10">
                  <c:v>-4.2051492168142603</c:v>
                </c:pt>
                <c:pt idx="11">
                  <c:v>-4.6123108032902396</c:v>
                </c:pt>
                <c:pt idx="12">
                  <c:v>-7.44754332531061</c:v>
                </c:pt>
                <c:pt idx="13">
                  <c:v>-7.5608510249471097</c:v>
                </c:pt>
                <c:pt idx="14">
                  <c:v>-11.2187295182335</c:v>
                </c:pt>
                <c:pt idx="15">
                  <c:v>-11.364331028876499</c:v>
                </c:pt>
                <c:pt idx="16">
                  <c:v>-12.56281541615</c:v>
                </c:pt>
                <c:pt idx="17">
                  <c:v>-12.378599251538899</c:v>
                </c:pt>
                <c:pt idx="18">
                  <c:v>-7.7878780080875103</c:v>
                </c:pt>
                <c:pt idx="19">
                  <c:v>-13.529974809473901</c:v>
                </c:pt>
                <c:pt idx="20">
                  <c:v>-6.7164760208060104</c:v>
                </c:pt>
                <c:pt idx="21">
                  <c:v>-7.5711778822703604</c:v>
                </c:pt>
                <c:pt idx="22">
                  <c:v>-6.37510059849218</c:v>
                </c:pt>
                <c:pt idx="23">
                  <c:v>-2.8364674078274601</c:v>
                </c:pt>
                <c:pt idx="24">
                  <c:v>0.71160349895439201</c:v>
                </c:pt>
                <c:pt idx="25">
                  <c:v>4.6612022927873502</c:v>
                </c:pt>
                <c:pt idx="26">
                  <c:v>7.4652617509771799</c:v>
                </c:pt>
                <c:pt idx="27">
                  <c:v>5.51415173261781</c:v>
                </c:pt>
                <c:pt idx="28">
                  <c:v>14.266425335026099</c:v>
                </c:pt>
                <c:pt idx="29">
                  <c:v>16.242066023653098</c:v>
                </c:pt>
                <c:pt idx="30">
                  <c:v>25.960540597384899</c:v>
                </c:pt>
                <c:pt idx="31">
                  <c:v>26.602754408987</c:v>
                </c:pt>
                <c:pt idx="32">
                  <c:v>34.697404863661099</c:v>
                </c:pt>
                <c:pt idx="33">
                  <c:v>37.955092280467198</c:v>
                </c:pt>
                <c:pt idx="34">
                  <c:v>45.753565459380603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'Анализ (3)'!$A$4:$A$38</c:f>
              <c:numCache>
                <c:formatCode>General</c:formatCode>
                <c:ptCount val="35"/>
                <c:pt idx="0">
                  <c:v>-3</c:v>
                </c:pt>
                <c:pt idx="1">
                  <c:v>-2.70588235294117</c:v>
                </c:pt>
                <c:pt idx="2">
                  <c:v>-2.4117647058823501</c:v>
                </c:pt>
                <c:pt idx="3">
                  <c:v>-2.1176470588235201</c:v>
                </c:pt>
                <c:pt idx="4">
                  <c:v>-1.8235294117647001</c:v>
                </c:pt>
                <c:pt idx="5">
                  <c:v>-1.52941176470588</c:v>
                </c:pt>
                <c:pt idx="6">
                  <c:v>-1.23529411764705</c:v>
                </c:pt>
                <c:pt idx="7">
                  <c:v>-0.94117647058823495</c:v>
                </c:pt>
                <c:pt idx="8">
                  <c:v>-0.64705882352941102</c:v>
                </c:pt>
                <c:pt idx="9">
                  <c:v>-0.35294117647058798</c:v>
                </c:pt>
                <c:pt idx="10">
                  <c:v>-5.8823529411764497E-2</c:v>
                </c:pt>
                <c:pt idx="11">
                  <c:v>0.23529411764705799</c:v>
                </c:pt>
                <c:pt idx="12">
                  <c:v>0.52941176470588203</c:v>
                </c:pt>
                <c:pt idx="13">
                  <c:v>0.82352941176470595</c:v>
                </c:pt>
                <c:pt idx="14">
                  <c:v>1.1176470588235199</c:v>
                </c:pt>
                <c:pt idx="15">
                  <c:v>1.4117647058823499</c:v>
                </c:pt>
                <c:pt idx="16">
                  <c:v>1.70588235294117</c:v>
                </c:pt>
                <c:pt idx="17">
                  <c:v>2</c:v>
                </c:pt>
                <c:pt idx="18">
                  <c:v>2.2941176470588198</c:v>
                </c:pt>
                <c:pt idx="19">
                  <c:v>2.5882352941176401</c:v>
                </c:pt>
                <c:pt idx="20">
                  <c:v>2.8823529411764701</c:v>
                </c:pt>
                <c:pt idx="21">
                  <c:v>3.1764705882352899</c:v>
                </c:pt>
                <c:pt idx="22">
                  <c:v>3.4705882352941102</c:v>
                </c:pt>
                <c:pt idx="23">
                  <c:v>3.7647058823529398</c:v>
                </c:pt>
                <c:pt idx="24">
                  <c:v>4.0588235294117601</c:v>
                </c:pt>
                <c:pt idx="25">
                  <c:v>4.3529411764705799</c:v>
                </c:pt>
                <c:pt idx="26">
                  <c:v>4.6470588235294104</c:v>
                </c:pt>
                <c:pt idx="27">
                  <c:v>4.9411764705882302</c:v>
                </c:pt>
                <c:pt idx="28">
                  <c:v>5.2352941176470598</c:v>
                </c:pt>
                <c:pt idx="29">
                  <c:v>5.5294117647058796</c:v>
                </c:pt>
                <c:pt idx="30">
                  <c:v>5.8235294117647003</c:v>
                </c:pt>
                <c:pt idx="31">
                  <c:v>6.1176470588235201</c:v>
                </c:pt>
                <c:pt idx="32">
                  <c:v>6.4117647058823497</c:v>
                </c:pt>
                <c:pt idx="33">
                  <c:v>6.7058823529411704</c:v>
                </c:pt>
                <c:pt idx="34">
                  <c:v>7</c:v>
                </c:pt>
              </c:numCache>
            </c:numRef>
          </c:xVal>
          <c:yVal>
            <c:numRef>
              <c:f>'Анализ (3)'!$E$4:$E$38</c:f>
              <c:numCache>
                <c:formatCode>General</c:formatCode>
                <c:ptCount val="35"/>
                <c:pt idx="0">
                  <c:v>33.051582528459043</c:v>
                </c:pt>
                <c:pt idx="1">
                  <c:v>27.718354114964121</c:v>
                </c:pt>
                <c:pt idx="2">
                  <c:v>22.731146462715053</c:v>
                </c:pt>
                <c:pt idx="3">
                  <c:v>18.089959571711496</c:v>
                </c:pt>
                <c:pt idx="4">
                  <c:v>13.794793441953773</c:v>
                </c:pt>
                <c:pt idx="5">
                  <c:v>9.8456480734417138</c:v>
                </c:pt>
                <c:pt idx="6">
                  <c:v>6.2425234661752036</c:v>
                </c:pt>
                <c:pt idx="7">
                  <c:v>2.9854196201545431</c:v>
                </c:pt>
                <c:pt idx="8">
                  <c:v>7.4336535379453395E-2</c:v>
                </c:pt>
                <c:pt idx="9">
                  <c:v>-2.4907257881499536</c:v>
                </c:pt>
                <c:pt idx="10">
                  <c:v>-4.7097673504336903</c:v>
                </c:pt>
                <c:pt idx="11">
                  <c:v>-6.5827881514717461</c:v>
                </c:pt>
                <c:pt idx="12">
                  <c:v>-8.109788191264137</c:v>
                </c:pt>
                <c:pt idx="13">
                  <c:v>-9.2907674698108522</c:v>
                </c:pt>
                <c:pt idx="14">
                  <c:v>-10.125725987111869</c:v>
                </c:pt>
                <c:pt idx="15">
                  <c:v>-10.614663743167251</c:v>
                </c:pt>
                <c:pt idx="16">
                  <c:v>-10.757580737976943</c:v>
                </c:pt>
                <c:pt idx="17">
                  <c:v>-10.554476971540955</c:v>
                </c:pt>
                <c:pt idx="18">
                  <c:v>-10.005352443859303</c:v>
                </c:pt>
                <c:pt idx="19">
                  <c:v>-9.1102071549319827</c:v>
                </c:pt>
                <c:pt idx="20">
                  <c:v>-7.869041104758951</c:v>
                </c:pt>
                <c:pt idx="21">
                  <c:v>-6.2818542933402863</c:v>
                </c:pt>
                <c:pt idx="22">
                  <c:v>-4.3486467206759567</c:v>
                </c:pt>
                <c:pt idx="23">
                  <c:v>-2.0694183867658804</c:v>
                </c:pt>
                <c:pt idx="24">
                  <c:v>0.55583070838979332</c:v>
                </c:pt>
                <c:pt idx="25">
                  <c:v>3.5271005647911355</c:v>
                </c:pt>
                <c:pt idx="26">
                  <c:v>6.8443911824382635</c:v>
                </c:pt>
                <c:pt idx="27">
                  <c:v>10.507702561330946</c:v>
                </c:pt>
                <c:pt idx="28">
                  <c:v>14.517034701469436</c:v>
                </c:pt>
                <c:pt idx="29">
                  <c:v>18.872387602853465</c:v>
                </c:pt>
                <c:pt idx="30">
                  <c:v>23.573761265483171</c:v>
                </c:pt>
                <c:pt idx="31">
                  <c:v>28.621155689358524</c:v>
                </c:pt>
                <c:pt idx="32">
                  <c:v>34.014570874479745</c:v>
                </c:pt>
                <c:pt idx="33">
                  <c:v>39.754006820846463</c:v>
                </c:pt>
                <c:pt idx="34">
                  <c:v>45.839463528459042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'Анализ (3)'!$A$4:$A$38</c:f>
              <c:numCache>
                <c:formatCode>General</c:formatCode>
                <c:ptCount val="35"/>
                <c:pt idx="0">
                  <c:v>-3</c:v>
                </c:pt>
                <c:pt idx="1">
                  <c:v>-2.70588235294117</c:v>
                </c:pt>
                <c:pt idx="2">
                  <c:v>-2.4117647058823501</c:v>
                </c:pt>
                <c:pt idx="3">
                  <c:v>-2.1176470588235201</c:v>
                </c:pt>
                <c:pt idx="4">
                  <c:v>-1.8235294117647001</c:v>
                </c:pt>
                <c:pt idx="5">
                  <c:v>-1.52941176470588</c:v>
                </c:pt>
                <c:pt idx="6">
                  <c:v>-1.23529411764705</c:v>
                </c:pt>
                <c:pt idx="7">
                  <c:v>-0.94117647058823495</c:v>
                </c:pt>
                <c:pt idx="8">
                  <c:v>-0.64705882352941102</c:v>
                </c:pt>
                <c:pt idx="9">
                  <c:v>-0.35294117647058798</c:v>
                </c:pt>
                <c:pt idx="10">
                  <c:v>-5.8823529411764497E-2</c:v>
                </c:pt>
                <c:pt idx="11">
                  <c:v>0.23529411764705799</c:v>
                </c:pt>
                <c:pt idx="12">
                  <c:v>0.52941176470588203</c:v>
                </c:pt>
                <c:pt idx="13">
                  <c:v>0.82352941176470595</c:v>
                </c:pt>
                <c:pt idx="14">
                  <c:v>1.1176470588235199</c:v>
                </c:pt>
                <c:pt idx="15">
                  <c:v>1.4117647058823499</c:v>
                </c:pt>
                <c:pt idx="16">
                  <c:v>1.70588235294117</c:v>
                </c:pt>
                <c:pt idx="17">
                  <c:v>2</c:v>
                </c:pt>
                <c:pt idx="18">
                  <c:v>2.2941176470588198</c:v>
                </c:pt>
                <c:pt idx="19">
                  <c:v>2.5882352941176401</c:v>
                </c:pt>
                <c:pt idx="20">
                  <c:v>2.8823529411764701</c:v>
                </c:pt>
                <c:pt idx="21">
                  <c:v>3.1764705882352899</c:v>
                </c:pt>
                <c:pt idx="22">
                  <c:v>3.4705882352941102</c:v>
                </c:pt>
                <c:pt idx="23">
                  <c:v>3.7647058823529398</c:v>
                </c:pt>
                <c:pt idx="24">
                  <c:v>4.0588235294117601</c:v>
                </c:pt>
                <c:pt idx="25">
                  <c:v>4.3529411764705799</c:v>
                </c:pt>
                <c:pt idx="26">
                  <c:v>4.6470588235294104</c:v>
                </c:pt>
                <c:pt idx="27">
                  <c:v>4.9411764705882302</c:v>
                </c:pt>
                <c:pt idx="28">
                  <c:v>5.2352941176470598</c:v>
                </c:pt>
                <c:pt idx="29">
                  <c:v>5.5294117647058796</c:v>
                </c:pt>
                <c:pt idx="30">
                  <c:v>5.8235294117647003</c:v>
                </c:pt>
                <c:pt idx="31">
                  <c:v>6.1176470588235201</c:v>
                </c:pt>
                <c:pt idx="32">
                  <c:v>6.4117647058823497</c:v>
                </c:pt>
                <c:pt idx="33">
                  <c:v>6.7058823529411704</c:v>
                </c:pt>
                <c:pt idx="34">
                  <c:v>7</c:v>
                </c:pt>
              </c:numCache>
            </c:numRef>
          </c:xVal>
          <c:yVal>
            <c:numRef>
              <c:f>'Анализ (3)'!$G$4:$G$38</c:f>
              <c:numCache>
                <c:formatCode>General</c:formatCode>
                <c:ptCount val="35"/>
                <c:pt idx="0">
                  <c:v>33.48325680503563</c:v>
                </c:pt>
                <c:pt idx="1">
                  <c:v>28.110155280231101</c:v>
                </c:pt>
                <c:pt idx="2">
                  <c:v>23.082324374796588</c:v>
                </c:pt>
                <c:pt idx="3">
                  <c:v>18.399841865946431</c:v>
                </c:pt>
                <c:pt idx="4">
                  <c:v>14.062786818203941</c:v>
                </c:pt>
                <c:pt idx="5">
                  <c:v>10.071239432023408</c:v>
                </c:pt>
                <c:pt idx="6">
                  <c:v>6.4252808902390024</c:v>
                </c:pt>
                <c:pt idx="7">
                  <c:v>3.1249932026326177</c:v>
                </c:pt>
                <c:pt idx="8">
                  <c:v>0.17045904891706234</c:v>
                </c:pt>
                <c:pt idx="9">
                  <c:v>-2.4382383795613984</c:v>
                </c:pt>
                <c:pt idx="10">
                  <c:v>-4.701015539101582</c:v>
                </c:pt>
                <c:pt idx="11">
                  <c:v>-6.6177886935998727</c:v>
                </c:pt>
                <c:pt idx="12">
                  <c:v>-8.1884740748712819</c:v>
                </c:pt>
                <c:pt idx="13">
                  <c:v>-9.4129880430318238</c:v>
                </c:pt>
                <c:pt idx="14">
                  <c:v>-10.291247246635317</c:v>
                </c:pt>
                <c:pt idx="15">
                  <c:v>-10.823168782258033</c:v>
                </c:pt>
                <c:pt idx="16">
                  <c:v>-11.008670353225236</c:v>
                </c:pt>
                <c:pt idx="17">
                  <c:v>-10.847670427176466</c:v>
                </c:pt>
                <c:pt idx="18">
                  <c:v>-10.340088392167186</c:v>
                </c:pt>
                <c:pt idx="19">
                  <c:v>-9.4858447110082693</c:v>
                </c:pt>
                <c:pt idx="20">
                  <c:v>-8.2848610735477539</c:v>
                </c:pt>
                <c:pt idx="21">
                  <c:v>-6.7370605466034741</c:v>
                </c:pt>
                <c:pt idx="22">
                  <c:v>-4.8423677212589977</c:v>
                </c:pt>
                <c:pt idx="23">
                  <c:v>-2.6007088572414658</c:v>
                </c:pt>
                <c:pt idx="24">
                  <c:v>-1.2012024104874119E-2</c:v>
                </c:pt>
                <c:pt idx="25">
                  <c:v>2.923792761052451</c:v>
                </c:pt>
                <c:pt idx="26">
                  <c:v>6.2067733995985348</c:v>
                </c:pt>
                <c:pt idx="27">
                  <c:v>9.8369955813635137</c:v>
                </c:pt>
                <c:pt idx="28">
                  <c:v>13.814522658870814</c:v>
                </c:pt>
                <c:pt idx="29">
                  <c:v>18.139415526041525</c:v>
                </c:pt>
                <c:pt idx="30">
                  <c:v>22.811732501607903</c:v>
                </c:pt>
                <c:pt idx="31">
                  <c:v>27.831529217455866</c:v>
                </c:pt>
                <c:pt idx="32">
                  <c:v>33.198858512112686</c:v>
                </c:pt>
                <c:pt idx="33">
                  <c:v>38.913770329581581</c:v>
                </c:pt>
                <c:pt idx="34">
                  <c:v>44.976311623720342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70880"/>
        <c:axId val="85971456"/>
      </c:scatterChart>
      <c:valAx>
        <c:axId val="8597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971456"/>
        <c:crosses val="autoZero"/>
        <c:crossBetween val="midCat"/>
      </c:valAx>
      <c:valAx>
        <c:axId val="8597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970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3</xdr:row>
      <xdr:rowOff>102870</xdr:rowOff>
    </xdr:from>
    <xdr:to>
      <xdr:col>17</xdr:col>
      <xdr:colOff>144780</xdr:colOff>
      <xdr:row>24</xdr:row>
      <xdr:rowOff>129540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3</xdr:row>
      <xdr:rowOff>102870</xdr:rowOff>
    </xdr:from>
    <xdr:to>
      <xdr:col>17</xdr:col>
      <xdr:colOff>144780</xdr:colOff>
      <xdr:row>24</xdr:row>
      <xdr:rowOff>129540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297180</xdr:colOff>
      <xdr:row>3</xdr:row>
      <xdr:rowOff>102870</xdr:rowOff>
    </xdr:from>
    <xdr:to>
      <xdr:col>20</xdr:col>
      <xdr:colOff>144780</xdr:colOff>
      <xdr:row>24</xdr:row>
      <xdr:rowOff>129540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4.4" x14ac:dyDescent="0.3"/>
  <cols>
    <col min="1" max="2" width="12.6640625" bestFit="1" customWidth="1"/>
  </cols>
  <sheetData>
    <row r="1" spans="1:2" x14ac:dyDescent="0.3">
      <c r="A1">
        <v>-3</v>
      </c>
      <c r="B1">
        <v>31.435686047705399</v>
      </c>
    </row>
    <row r="2" spans="1:2" x14ac:dyDescent="0.3">
      <c r="A2">
        <v>-2.70588235294117</v>
      </c>
      <c r="B2">
        <v>27.937093657398702</v>
      </c>
    </row>
    <row r="3" spans="1:2" x14ac:dyDescent="0.3">
      <c r="A3">
        <v>-2.4117647058823501</v>
      </c>
      <c r="B3">
        <v>23.330002924199</v>
      </c>
    </row>
    <row r="4" spans="1:2" x14ac:dyDescent="0.3">
      <c r="A4">
        <v>-2.1176470588235201</v>
      </c>
      <c r="B4">
        <v>20.016788398029401</v>
      </c>
    </row>
    <row r="5" spans="1:2" x14ac:dyDescent="0.3">
      <c r="A5">
        <v>-1.8235294117647001</v>
      </c>
      <c r="B5">
        <v>11.0925239796279</v>
      </c>
    </row>
    <row r="6" spans="1:2" x14ac:dyDescent="0.3">
      <c r="A6">
        <v>-1.52941176470588</v>
      </c>
      <c r="B6">
        <v>8.7060953813325401</v>
      </c>
    </row>
    <row r="7" spans="1:2" x14ac:dyDescent="0.3">
      <c r="A7">
        <v>-1.23529411764705</v>
      </c>
      <c r="B7">
        <v>4.0290555421250902</v>
      </c>
    </row>
    <row r="8" spans="1:2" x14ac:dyDescent="0.3">
      <c r="A8">
        <v>-0.94117647058823495</v>
      </c>
      <c r="B8">
        <v>5.4397174289482297</v>
      </c>
    </row>
    <row r="9" spans="1:2" x14ac:dyDescent="0.3">
      <c r="A9">
        <v>-0.64705882352941102</v>
      </c>
      <c r="B9">
        <v>4.0929882243310303</v>
      </c>
    </row>
    <row r="10" spans="1:2" x14ac:dyDescent="0.3">
      <c r="A10">
        <v>-0.35294117647058798</v>
      </c>
      <c r="B10">
        <v>-0.79073248297310095</v>
      </c>
    </row>
    <row r="11" spans="1:2" x14ac:dyDescent="0.3">
      <c r="A11">
        <v>-5.8823529411764497E-2</v>
      </c>
      <c r="B11">
        <v>-4.2051492168142603</v>
      </c>
    </row>
    <row r="12" spans="1:2" x14ac:dyDescent="0.3">
      <c r="A12">
        <v>0.23529411764705799</v>
      </c>
      <c r="B12">
        <v>-4.6123108032902396</v>
      </c>
    </row>
    <row r="13" spans="1:2" x14ac:dyDescent="0.3">
      <c r="A13">
        <v>0.52941176470588203</v>
      </c>
      <c r="B13">
        <v>-7.44754332531061</v>
      </c>
    </row>
    <row r="14" spans="1:2" x14ac:dyDescent="0.3">
      <c r="A14">
        <v>0.82352941176470595</v>
      </c>
      <c r="B14">
        <v>-7.5608510249471097</v>
      </c>
    </row>
    <row r="15" spans="1:2" x14ac:dyDescent="0.3">
      <c r="A15">
        <v>1.1176470588235199</v>
      </c>
      <c r="B15">
        <v>-11.2187295182335</v>
      </c>
    </row>
    <row r="16" spans="1:2" x14ac:dyDescent="0.3">
      <c r="A16">
        <v>1.4117647058823499</v>
      </c>
      <c r="B16">
        <v>-11.364331028876499</v>
      </c>
    </row>
    <row r="17" spans="1:2" x14ac:dyDescent="0.3">
      <c r="A17">
        <v>1.70588235294117</v>
      </c>
      <c r="B17">
        <v>-12.56281541615</v>
      </c>
    </row>
    <row r="18" spans="1:2" x14ac:dyDescent="0.3">
      <c r="A18">
        <v>2</v>
      </c>
      <c r="B18">
        <v>-12.378599251538899</v>
      </c>
    </row>
    <row r="19" spans="1:2" x14ac:dyDescent="0.3">
      <c r="A19">
        <v>2.2941176470588198</v>
      </c>
      <c r="B19">
        <v>-7.7878780080875103</v>
      </c>
    </row>
    <row r="20" spans="1:2" x14ac:dyDescent="0.3">
      <c r="A20">
        <v>2.5882352941176401</v>
      </c>
      <c r="B20">
        <v>-13.529974809473901</v>
      </c>
    </row>
    <row r="21" spans="1:2" x14ac:dyDescent="0.3">
      <c r="A21">
        <v>2.8823529411764701</v>
      </c>
      <c r="B21">
        <v>-6.7164760208060104</v>
      </c>
    </row>
    <row r="22" spans="1:2" x14ac:dyDescent="0.3">
      <c r="A22">
        <v>3.1764705882352899</v>
      </c>
      <c r="B22">
        <v>-7.5711778822703604</v>
      </c>
    </row>
    <row r="23" spans="1:2" x14ac:dyDescent="0.3">
      <c r="A23">
        <v>3.4705882352941102</v>
      </c>
      <c r="B23">
        <v>-6.37510059849218</v>
      </c>
    </row>
    <row r="24" spans="1:2" x14ac:dyDescent="0.3">
      <c r="A24">
        <v>3.7647058823529398</v>
      </c>
      <c r="B24">
        <v>-2.8364674078274601</v>
      </c>
    </row>
    <row r="25" spans="1:2" x14ac:dyDescent="0.3">
      <c r="A25">
        <v>4.0588235294117601</v>
      </c>
      <c r="B25">
        <v>0.71160349895439201</v>
      </c>
    </row>
    <row r="26" spans="1:2" x14ac:dyDescent="0.3">
      <c r="A26">
        <v>4.3529411764705799</v>
      </c>
      <c r="B26">
        <v>4.6612022927873502</v>
      </c>
    </row>
    <row r="27" spans="1:2" x14ac:dyDescent="0.3">
      <c r="A27">
        <v>4.6470588235294104</v>
      </c>
      <c r="B27">
        <v>7.4652617509771799</v>
      </c>
    </row>
    <row r="28" spans="1:2" x14ac:dyDescent="0.3">
      <c r="A28">
        <v>4.9411764705882302</v>
      </c>
      <c r="B28">
        <v>5.51415173261781</v>
      </c>
    </row>
    <row r="29" spans="1:2" x14ac:dyDescent="0.3">
      <c r="A29">
        <v>5.2352941176470598</v>
      </c>
      <c r="B29">
        <v>14.266425335026099</v>
      </c>
    </row>
    <row r="30" spans="1:2" x14ac:dyDescent="0.3">
      <c r="A30">
        <v>5.5294117647058796</v>
      </c>
      <c r="B30">
        <v>16.242066023653098</v>
      </c>
    </row>
    <row r="31" spans="1:2" x14ac:dyDescent="0.3">
      <c r="A31">
        <v>5.8235294117647003</v>
      </c>
      <c r="B31">
        <v>25.960540597384899</v>
      </c>
    </row>
    <row r="32" spans="1:2" x14ac:dyDescent="0.3">
      <c r="A32">
        <v>6.1176470588235201</v>
      </c>
      <c r="B32">
        <v>26.602754408987</v>
      </c>
    </row>
    <row r="33" spans="1:2" x14ac:dyDescent="0.3">
      <c r="A33">
        <v>6.4117647058823497</v>
      </c>
      <c r="B33">
        <v>34.697404863661099</v>
      </c>
    </row>
    <row r="34" spans="1:2" x14ac:dyDescent="0.3">
      <c r="A34">
        <v>6.7058823529411704</v>
      </c>
      <c r="B34">
        <v>37.955092280467198</v>
      </c>
    </row>
    <row r="35" spans="1:2" x14ac:dyDescent="0.3">
      <c r="A35">
        <v>7</v>
      </c>
      <c r="B35">
        <v>45.753565459380603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A4" sqref="A4"/>
    </sheetView>
  </sheetViews>
  <sheetFormatPr defaultRowHeight="14.4" x14ac:dyDescent="0.3"/>
  <cols>
    <col min="1" max="1" width="15.88671875" customWidth="1"/>
    <col min="2" max="2" width="14.33203125" customWidth="1"/>
    <col min="3" max="3" width="11" style="6" customWidth="1"/>
    <col min="4" max="6" width="12.109375" style="6" customWidth="1"/>
  </cols>
  <sheetData>
    <row r="1" spans="1:10" x14ac:dyDescent="0.3">
      <c r="D1" s="7" t="s">
        <v>6</v>
      </c>
      <c r="E1" s="9">
        <v>4.0898826100000001</v>
      </c>
      <c r="H1" s="1" t="s">
        <v>8</v>
      </c>
      <c r="I1" s="1" t="s">
        <v>9</v>
      </c>
      <c r="J1" s="1" t="s">
        <v>10</v>
      </c>
    </row>
    <row r="2" spans="1:10" x14ac:dyDescent="0.3">
      <c r="D2" s="7" t="s">
        <v>7</v>
      </c>
      <c r="E2" s="9">
        <v>-1.2042821800000001</v>
      </c>
      <c r="H2" s="6">
        <v>2</v>
      </c>
      <c r="I2" s="6">
        <f>-2*E1-E2</f>
        <v>-6.9754830400000003</v>
      </c>
      <c r="J2" s="6">
        <f>E1*E2</f>
        <v>-4.9253727455148901</v>
      </c>
    </row>
    <row r="3" spans="1:10" s="1" customFormat="1" x14ac:dyDescent="0.3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10" x14ac:dyDescent="0.3">
      <c r="A4" s="3">
        <f>data!A1</f>
        <v>-3</v>
      </c>
      <c r="B4" s="3">
        <f>data!B1</f>
        <v>31.435686047705399</v>
      </c>
      <c r="C4" s="5">
        <f>2 * A4*A4 - 7 * A4 - 5</f>
        <v>34</v>
      </c>
      <c r="D4" s="5">
        <f>POWER(C4-B4,2)</f>
        <v>6.5757060459327565</v>
      </c>
      <c r="E4" s="8">
        <f>$H$2*A4*A4+$I$2*A4+$J$2</f>
        <v>34.001076374485109</v>
      </c>
      <c r="F4" s="5">
        <f>POWER(E4-B4,2)</f>
        <v>6.5812275287349058</v>
      </c>
    </row>
    <row r="5" spans="1:10" x14ac:dyDescent="0.3">
      <c r="A5" s="3">
        <f>data!A2</f>
        <v>-2.70588235294117</v>
      </c>
      <c r="B5" s="3">
        <f>data!B2</f>
        <v>27.937093657398702</v>
      </c>
      <c r="C5" s="5">
        <f t="shared" ref="C5:C38" si="0">2 * A5*A5 - 7 * A5 - 5</f>
        <v>28.584775086505076</v>
      </c>
      <c r="D5" s="5">
        <f t="shared" ref="D5:D33" si="1">POWER(C5-B5,2)</f>
        <v>0.41949123360927487</v>
      </c>
      <c r="E5" s="8">
        <f t="shared" ref="E5:E38" si="2">$H$2*A5*A5+$I$2*A5+$J$2</f>
        <v>28.593062331578416</v>
      </c>
      <c r="F5" s="5">
        <f t="shared" ref="F5:F33" si="3">POWER(E5-B5,2)</f>
        <v>0.43029490150509231</v>
      </c>
    </row>
    <row r="6" spans="1:10" x14ac:dyDescent="0.3">
      <c r="A6" s="3">
        <f>data!A3</f>
        <v>-2.4117647058823501</v>
      </c>
      <c r="B6" s="3">
        <f>data!B3</f>
        <v>23.330002924199</v>
      </c>
      <c r="C6" s="5">
        <f t="shared" si="0"/>
        <v>23.515570934256008</v>
      </c>
      <c r="D6" s="5">
        <f t="shared" si="1"/>
        <v>3.4435486356517685E-2</v>
      </c>
      <c r="E6" s="8">
        <f t="shared" si="2"/>
        <v>23.531069049917591</v>
      </c>
      <c r="F6" s="5">
        <f t="shared" si="3"/>
        <v>4.0427586911483911E-2</v>
      </c>
    </row>
    <row r="7" spans="1:10" x14ac:dyDescent="0.3">
      <c r="A7" s="3">
        <f>data!A4</f>
        <v>-2.1176470588235201</v>
      </c>
      <c r="B7" s="3">
        <f>data!B4</f>
        <v>20.016788398029401</v>
      </c>
      <c r="C7" s="5">
        <f t="shared" si="0"/>
        <v>18.792387543252453</v>
      </c>
      <c r="D7" s="5">
        <f t="shared" si="1"/>
        <v>1.4991574531785232</v>
      </c>
      <c r="E7" s="8">
        <f t="shared" si="2"/>
        <v>18.815096529502263</v>
      </c>
      <c r="F7" s="5">
        <f t="shared" si="3"/>
        <v>1.4440633468842454</v>
      </c>
    </row>
    <row r="8" spans="1:10" x14ac:dyDescent="0.3">
      <c r="A8" s="3">
        <f>data!A5</f>
        <v>-1.8235294117647001</v>
      </c>
      <c r="B8" s="3">
        <f>data!B5</f>
        <v>11.0925239796279</v>
      </c>
      <c r="C8" s="5">
        <f t="shared" si="0"/>
        <v>14.415224913494725</v>
      </c>
      <c r="D8" s="5">
        <f t="shared" si="1"/>
        <v>11.040341495919471</v>
      </c>
      <c r="E8" s="8">
        <f t="shared" si="2"/>
        <v>14.445144770332776</v>
      </c>
      <c r="F8" s="5">
        <f t="shared" si="3"/>
        <v>11.240066166266587</v>
      </c>
    </row>
    <row r="9" spans="1:10" x14ac:dyDescent="0.3">
      <c r="A9" s="3">
        <f>data!A6</f>
        <v>-1.52941176470588</v>
      </c>
      <c r="B9" s="3">
        <f>data!B6</f>
        <v>8.7060953813325401</v>
      </c>
      <c r="C9" s="5">
        <f t="shared" si="0"/>
        <v>10.384083044982667</v>
      </c>
      <c r="D9" s="5">
        <f t="shared" si="1"/>
        <v>2.8156425993620111</v>
      </c>
      <c r="E9" s="8">
        <f t="shared" si="2"/>
        <v>10.421213772408956</v>
      </c>
      <c r="F9" s="5">
        <f t="shared" si="3"/>
        <v>2.9416310954085541</v>
      </c>
    </row>
    <row r="10" spans="1:10" x14ac:dyDescent="0.3">
      <c r="A10" s="3">
        <f>data!A7</f>
        <v>-1.23529411764705</v>
      </c>
      <c r="B10" s="3">
        <f>data!B7</f>
        <v>4.0290555421250902</v>
      </c>
      <c r="C10" s="5">
        <f t="shared" si="0"/>
        <v>6.698961937716156</v>
      </c>
      <c r="D10" s="5">
        <f t="shared" si="1"/>
        <v>7.1284001612180763</v>
      </c>
      <c r="E10" s="8">
        <f t="shared" si="2"/>
        <v>6.7433035357306785</v>
      </c>
      <c r="F10" s="5">
        <f t="shared" si="3"/>
        <v>7.3671421707919622</v>
      </c>
    </row>
    <row r="11" spans="1:10" x14ac:dyDescent="0.3">
      <c r="A11" s="3">
        <f>data!A8</f>
        <v>-0.94117647058823495</v>
      </c>
      <c r="B11" s="3">
        <f>data!B8</f>
        <v>5.4397174289482297</v>
      </c>
      <c r="C11" s="5">
        <f t="shared" si="0"/>
        <v>3.3598615916954984</v>
      </c>
      <c r="D11" s="5">
        <f t="shared" si="1"/>
        <v>4.3258003037542601</v>
      </c>
      <c r="E11" s="8">
        <f t="shared" si="2"/>
        <v>3.4114140602982541</v>
      </c>
      <c r="F11" s="5">
        <f t="shared" si="3"/>
        <v>4.1140145552768388</v>
      </c>
    </row>
    <row r="12" spans="1:10" x14ac:dyDescent="0.3">
      <c r="A12" s="3">
        <f>data!A9</f>
        <v>-0.64705882352941102</v>
      </c>
      <c r="B12" s="3">
        <f>data!B9</f>
        <v>4.0929882243310303</v>
      </c>
      <c r="C12" s="5">
        <f t="shared" si="0"/>
        <v>0.36678200692040797</v>
      </c>
      <c r="D12" s="5">
        <f t="shared" si="1"/>
        <v>13.884612774669577</v>
      </c>
      <c r="E12" s="8">
        <f t="shared" si="2"/>
        <v>0.42554534611140049</v>
      </c>
      <c r="F12" s="5">
        <f t="shared" si="3"/>
        <v>13.450137265003882</v>
      </c>
    </row>
    <row r="13" spans="1:10" x14ac:dyDescent="0.3">
      <c r="A13" s="3">
        <f>data!A10</f>
        <v>-0.35294117647058798</v>
      </c>
      <c r="B13" s="3">
        <f>data!B10</f>
        <v>-0.79073248297310095</v>
      </c>
      <c r="C13" s="5">
        <f t="shared" si="0"/>
        <v>-2.2802768166089984</v>
      </c>
      <c r="D13" s="5">
        <f t="shared" si="1"/>
        <v>2.2187423218668103</v>
      </c>
      <c r="E13" s="8">
        <f t="shared" si="2"/>
        <v>-2.2143026068297709</v>
      </c>
      <c r="F13" s="5">
        <f t="shared" si="3"/>
        <v>2.0265518975372947</v>
      </c>
    </row>
    <row r="14" spans="1:10" x14ac:dyDescent="0.3">
      <c r="A14" s="3">
        <f>data!A11</f>
        <v>-5.8823529411764497E-2</v>
      </c>
      <c r="B14" s="3">
        <f>data!B11</f>
        <v>-4.2051492168142603</v>
      </c>
      <c r="C14" s="5">
        <f t="shared" si="0"/>
        <v>-4.5813148788927354</v>
      </c>
      <c r="D14" s="5">
        <f t="shared" si="1"/>
        <v>0.14150060532693745</v>
      </c>
      <c r="E14" s="8">
        <f t="shared" si="2"/>
        <v>-4.508129798525272</v>
      </c>
      <c r="F14" s="5">
        <f t="shared" si="3"/>
        <v>9.1797232893942982E-2</v>
      </c>
    </row>
    <row r="15" spans="1:10" x14ac:dyDescent="0.3">
      <c r="A15" s="3">
        <f>data!A12</f>
        <v>0.23529411764705799</v>
      </c>
      <c r="B15" s="3">
        <f>data!B12</f>
        <v>-4.6123108032902396</v>
      </c>
      <c r="C15" s="5">
        <f t="shared" si="0"/>
        <v>-6.536332179930791</v>
      </c>
      <c r="D15" s="5">
        <f t="shared" si="1"/>
        <v>3.7018582577698025</v>
      </c>
      <c r="E15" s="8">
        <f t="shared" si="2"/>
        <v>-6.4559362289750926</v>
      </c>
      <c r="F15" s="5">
        <f t="shared" si="3"/>
        <v>3.3989547102316555</v>
      </c>
    </row>
    <row r="16" spans="1:10" x14ac:dyDescent="0.3">
      <c r="A16" s="3">
        <f>data!A13</f>
        <v>0.52941176470588203</v>
      </c>
      <c r="B16" s="3">
        <f>data!B13</f>
        <v>-7.44754332531061</v>
      </c>
      <c r="C16" s="5">
        <f t="shared" si="0"/>
        <v>-8.1453287197231816</v>
      </c>
      <c r="D16" s="5">
        <f t="shared" si="1"/>
        <v>0.48690445665550808</v>
      </c>
      <c r="E16" s="8">
        <f t="shared" si="2"/>
        <v>-8.0577218981792491</v>
      </c>
      <c r="F16" s="5">
        <f t="shared" si="3"/>
        <v>0.37231789078800909</v>
      </c>
    </row>
    <row r="17" spans="1:6" x14ac:dyDescent="0.3">
      <c r="A17" s="3">
        <f>data!A14</f>
        <v>0.82352941176470595</v>
      </c>
      <c r="B17" s="3">
        <f>data!B14</f>
        <v>-7.5608510249471097</v>
      </c>
      <c r="C17" s="5">
        <f t="shared" si="0"/>
        <v>-9.4083044982698958</v>
      </c>
      <c r="D17" s="5">
        <f t="shared" si="1"/>
        <v>3.4130843360924263</v>
      </c>
      <c r="E17" s="8">
        <f t="shared" si="2"/>
        <v>-9.3134868061377283</v>
      </c>
      <c r="F17" s="5">
        <f t="shared" si="3"/>
        <v>3.0717321815096499</v>
      </c>
    </row>
    <row r="18" spans="1:6" x14ac:dyDescent="0.3">
      <c r="A18" s="3">
        <f>data!A15</f>
        <v>1.1176470588235199</v>
      </c>
      <c r="B18" s="3">
        <f>data!B15</f>
        <v>-11.2187295182335</v>
      </c>
      <c r="C18" s="5">
        <f t="shared" si="0"/>
        <v>-10.325259515570909</v>
      </c>
      <c r="D18" s="5">
        <f t="shared" si="1"/>
        <v>0.79828864565789004</v>
      </c>
      <c r="E18" s="8">
        <f t="shared" si="2"/>
        <v>-10.223230952850507</v>
      </c>
      <c r="F18" s="5">
        <f t="shared" si="3"/>
        <v>0.99101739367959785</v>
      </c>
    </row>
    <row r="19" spans="1:6" x14ac:dyDescent="0.3">
      <c r="A19" s="3">
        <f>data!A16</f>
        <v>1.4117647058823499</v>
      </c>
      <c r="B19" s="3">
        <f>data!B16</f>
        <v>-11.364331028876499</v>
      </c>
      <c r="C19" s="5">
        <f t="shared" si="0"/>
        <v>-10.896193771626294</v>
      </c>
      <c r="D19" s="5">
        <f t="shared" si="1"/>
        <v>0.21915249162574518</v>
      </c>
      <c r="E19" s="8">
        <f t="shared" si="2"/>
        <v>-10.786954338317654</v>
      </c>
      <c r="F19" s="5">
        <f t="shared" si="3"/>
        <v>0.3333638428006841</v>
      </c>
    </row>
    <row r="20" spans="1:6" x14ac:dyDescent="0.3">
      <c r="A20" s="3">
        <f>data!A17</f>
        <v>1.70588235294117</v>
      </c>
      <c r="B20" s="3">
        <f>data!B17</f>
        <v>-12.56281541615</v>
      </c>
      <c r="C20" s="5">
        <f t="shared" si="0"/>
        <v>-11.121107266435985</v>
      </c>
      <c r="D20" s="5">
        <f t="shared" si="1"/>
        <v>2.0785223889518103</v>
      </c>
      <c r="E20" s="8">
        <f t="shared" si="2"/>
        <v>-11.00465696253911</v>
      </c>
      <c r="F20" s="5">
        <f t="shared" si="3"/>
        <v>2.4278577665590797</v>
      </c>
    </row>
    <row r="21" spans="1:6" x14ac:dyDescent="0.3">
      <c r="A21" s="3">
        <f>data!A18</f>
        <v>2</v>
      </c>
      <c r="B21" s="3">
        <f>data!B18</f>
        <v>-12.378599251538899</v>
      </c>
      <c r="C21" s="5">
        <f t="shared" si="0"/>
        <v>-11</v>
      </c>
      <c r="D21" s="5">
        <f t="shared" si="1"/>
        <v>1.9005358963436136</v>
      </c>
      <c r="E21" s="8">
        <f t="shared" si="2"/>
        <v>-10.876338825514891</v>
      </c>
      <c r="F21" s="5">
        <f t="shared" si="3"/>
        <v>2.256786387597836</v>
      </c>
    </row>
    <row r="22" spans="1:6" x14ac:dyDescent="0.3">
      <c r="A22" s="3">
        <f>data!A19</f>
        <v>2.2941176470588198</v>
      </c>
      <c r="B22" s="3">
        <f>data!B19</f>
        <v>-7.7878780080875103</v>
      </c>
      <c r="C22" s="5">
        <f t="shared" si="0"/>
        <v>-10.532871972318349</v>
      </c>
      <c r="D22" s="5">
        <f t="shared" si="1"/>
        <v>7.5349918636637332</v>
      </c>
      <c r="E22" s="8">
        <f t="shared" si="2"/>
        <v>-10.401999927245004</v>
      </c>
      <c r="F22" s="5">
        <f t="shared" si="3"/>
        <v>6.8336334082196597</v>
      </c>
    </row>
    <row r="23" spans="1:6" x14ac:dyDescent="0.3">
      <c r="A23" s="3">
        <f>data!A20</f>
        <v>2.5882352941176401</v>
      </c>
      <c r="B23" s="3">
        <f>data!B20</f>
        <v>-13.529974809473901</v>
      </c>
      <c r="C23" s="5">
        <f t="shared" si="0"/>
        <v>-9.7197231833910251</v>
      </c>
      <c r="D23" s="5">
        <f t="shared" si="1"/>
        <v>14.518017454067197</v>
      </c>
      <c r="E23" s="8">
        <f t="shared" si="2"/>
        <v>-9.5816402677294459</v>
      </c>
      <c r="F23" s="5">
        <f t="shared" si="3"/>
        <v>15.589345653532392</v>
      </c>
    </row>
    <row r="24" spans="1:6" x14ac:dyDescent="0.3">
      <c r="A24" s="3">
        <f>data!A21</f>
        <v>2.8823529411764701</v>
      </c>
      <c r="B24" s="3">
        <f>data!B21</f>
        <v>-6.7164760208060104</v>
      </c>
      <c r="C24" s="5">
        <f t="shared" si="0"/>
        <v>-8.5605536332179959</v>
      </c>
      <c r="D24" s="5">
        <f t="shared" si="1"/>
        <v>3.4006222405990894</v>
      </c>
      <c r="E24" s="8">
        <f t="shared" si="2"/>
        <v>-8.4152598469681816</v>
      </c>
      <c r="F24" s="5">
        <f t="shared" si="3"/>
        <v>2.8858664880301861</v>
      </c>
    </row>
    <row r="25" spans="1:6" x14ac:dyDescent="0.3">
      <c r="A25" s="3">
        <f>data!A22</f>
        <v>3.1764705882352899</v>
      </c>
      <c r="B25" s="3">
        <f>data!B22</f>
        <v>-7.5711778822703604</v>
      </c>
      <c r="C25" s="5">
        <f t="shared" si="0"/>
        <v>-7.0553633217993301</v>
      </c>
      <c r="D25" s="5">
        <f t="shared" si="1"/>
        <v>0.2660646607939221</v>
      </c>
      <c r="E25" s="8">
        <f t="shared" si="2"/>
        <v>-6.9028586649612809</v>
      </c>
      <c r="F25" s="5">
        <f t="shared" si="3"/>
        <v>0.44665057622462062</v>
      </c>
    </row>
    <row r="26" spans="1:6" x14ac:dyDescent="0.3">
      <c r="A26" s="3">
        <f>data!A23</f>
        <v>3.4705882352941102</v>
      </c>
      <c r="B26" s="3">
        <f>data!B23</f>
        <v>-6.37510059849218</v>
      </c>
      <c r="C26" s="5">
        <f t="shared" si="0"/>
        <v>-5.2041522491349994</v>
      </c>
      <c r="D26" s="5">
        <f t="shared" si="1"/>
        <v>1.371120036862306</v>
      </c>
      <c r="E26" s="8">
        <f t="shared" si="2"/>
        <v>-5.0444367217087116</v>
      </c>
      <c r="F26" s="5">
        <f t="shared" si="3"/>
        <v>1.7706663529764097</v>
      </c>
    </row>
    <row r="27" spans="1:6" x14ac:dyDescent="0.3">
      <c r="A27" s="3">
        <f>data!A24</f>
        <v>3.7647058823529398</v>
      </c>
      <c r="B27" s="3">
        <f>data!B24</f>
        <v>-2.8364674078274601</v>
      </c>
      <c r="C27" s="5">
        <f t="shared" si="0"/>
        <v>-3.0069204152249256</v>
      </c>
      <c r="D27" s="5">
        <f t="shared" si="1"/>
        <v>2.9054227730840428E-2</v>
      </c>
      <c r="E27" s="8">
        <f t="shared" si="2"/>
        <v>-2.8399940172104028</v>
      </c>
      <c r="F27" s="5">
        <f t="shared" si="3"/>
        <v>1.2436973739859431E-5</v>
      </c>
    </row>
    <row r="28" spans="1:6" x14ac:dyDescent="0.3">
      <c r="A28" s="3">
        <f>data!A25</f>
        <v>4.0588235294117601</v>
      </c>
      <c r="B28" s="3">
        <f>data!B25</f>
        <v>0.71160349895439201</v>
      </c>
      <c r="C28" s="5">
        <f t="shared" si="0"/>
        <v>-0.46366782006924723</v>
      </c>
      <c r="D28" s="5">
        <f t="shared" si="1"/>
        <v>1.3812626733195648</v>
      </c>
      <c r="E28" s="8">
        <f t="shared" si="2"/>
        <v>-0.28953055146649298</v>
      </c>
      <c r="F28" s="5">
        <f t="shared" si="3"/>
        <v>1.0022693869121271</v>
      </c>
    </row>
    <row r="29" spans="1:6" x14ac:dyDescent="0.3">
      <c r="A29" s="3">
        <f>data!A26</f>
        <v>4.3529411764705799</v>
      </c>
      <c r="B29" s="3">
        <f>data!B26</f>
        <v>4.6612022927873502</v>
      </c>
      <c r="C29" s="5">
        <f t="shared" si="0"/>
        <v>2.4256055363320925</v>
      </c>
      <c r="D29" s="5">
        <f t="shared" si="1"/>
        <v>4.9978928574732686</v>
      </c>
      <c r="E29" s="8">
        <f t="shared" si="2"/>
        <v>2.6069536755230818</v>
      </c>
      <c r="F29" s="5">
        <f t="shared" si="3"/>
        <v>4.2199373815321586</v>
      </c>
    </row>
    <row r="30" spans="1:6" x14ac:dyDescent="0.3">
      <c r="A30" s="3">
        <f>data!A27</f>
        <v>4.6470588235294104</v>
      </c>
      <c r="B30" s="3">
        <f>data!B27</f>
        <v>7.4652617509771799</v>
      </c>
      <c r="C30" s="5">
        <f t="shared" si="0"/>
        <v>5.6608996539792216</v>
      </c>
      <c r="D30" s="5">
        <f t="shared" si="1"/>
        <v>3.2557225770828695</v>
      </c>
      <c r="E30" s="8">
        <f t="shared" si="2"/>
        <v>5.8494586637584423</v>
      </c>
      <c r="F30" s="5">
        <f t="shared" si="3"/>
        <v>2.6108196166656037</v>
      </c>
    </row>
    <row r="31" spans="1:6" x14ac:dyDescent="0.3">
      <c r="A31" s="3">
        <f>data!A28</f>
        <v>4.9411764705882302</v>
      </c>
      <c r="B31" s="3">
        <f>data!B28</f>
        <v>5.51415173261781</v>
      </c>
      <c r="C31" s="5">
        <f t="shared" si="0"/>
        <v>9.2422145328719054</v>
      </c>
      <c r="D31" s="5">
        <f t="shared" si="1"/>
        <v>13.898452242638408</v>
      </c>
      <c r="E31" s="8">
        <f t="shared" si="2"/>
        <v>9.4379844132393647</v>
      </c>
      <c r="F31" s="5">
        <f t="shared" si="3"/>
        <v>15.396462905513735</v>
      </c>
    </row>
    <row r="32" spans="1:6" x14ac:dyDescent="0.3">
      <c r="A32" s="3">
        <f>data!A29</f>
        <v>5.2352941176470598</v>
      </c>
      <c r="B32" s="3">
        <f>data!B29</f>
        <v>14.266425335026099</v>
      </c>
      <c r="C32" s="5">
        <f t="shared" si="0"/>
        <v>13.169550173010393</v>
      </c>
      <c r="D32" s="5">
        <f t="shared" si="1"/>
        <v>1.2031351210469823</v>
      </c>
      <c r="E32" s="8">
        <f t="shared" si="2"/>
        <v>13.372530923966091</v>
      </c>
      <c r="F32" s="5">
        <f t="shared" si="3"/>
        <v>0.79904721812431978</v>
      </c>
    </row>
    <row r="33" spans="1:6" x14ac:dyDescent="0.3">
      <c r="A33" s="3">
        <f>data!A30</f>
        <v>5.5294117647058796</v>
      </c>
      <c r="B33" s="3">
        <f>data!B30</f>
        <v>16.242066023653098</v>
      </c>
      <c r="C33" s="5">
        <f t="shared" si="0"/>
        <v>17.442906574394421</v>
      </c>
      <c r="D33" s="5">
        <f t="shared" si="1"/>
        <v>1.4420180283047221</v>
      </c>
      <c r="E33" s="8">
        <f t="shared" si="2"/>
        <v>17.653098195938355</v>
      </c>
      <c r="F33" s="5">
        <f t="shared" si="3"/>
        <v>1.9910117912240506</v>
      </c>
    </row>
    <row r="34" spans="1:6" x14ac:dyDescent="0.3">
      <c r="A34" s="3">
        <f>data!A31</f>
        <v>5.8235294117647003</v>
      </c>
      <c r="B34" s="3">
        <f>data!B31</f>
        <v>25.960540597384899</v>
      </c>
      <c r="C34" s="5">
        <f t="shared" si="0"/>
        <v>22.062283737024131</v>
      </c>
      <c r="D34" s="5">
        <f t="shared" ref="D34:D38" si="4">POWER(C34-B34,2)</f>
        <v>15.196406549349788</v>
      </c>
      <c r="E34" s="8">
        <f t="shared" si="2"/>
        <v>22.27968622915629</v>
      </c>
      <c r="F34" s="5">
        <f t="shared" ref="F34:F38" si="5">POWER(E34-B34,2)</f>
        <v>13.54868888010763</v>
      </c>
    </row>
    <row r="35" spans="1:6" x14ac:dyDescent="0.3">
      <c r="A35" s="3">
        <f>data!A32</f>
        <v>6.1176470588235201</v>
      </c>
      <c r="B35" s="3">
        <f>data!B32</f>
        <v>26.602754408987</v>
      </c>
      <c r="C35" s="5">
        <f t="shared" si="0"/>
        <v>27.027681660899489</v>
      </c>
      <c r="D35" s="5">
        <f t="shared" si="4"/>
        <v>0.18056316941790021</v>
      </c>
      <c r="E35" s="8">
        <f t="shared" si="2"/>
        <v>27.252295023619887</v>
      </c>
      <c r="F35" s="5">
        <f t="shared" si="5"/>
        <v>0.42190301005766839</v>
      </c>
    </row>
    <row r="36" spans="1:6" x14ac:dyDescent="0.3">
      <c r="A36" s="3">
        <f>data!A33</f>
        <v>6.4117647058823497</v>
      </c>
      <c r="B36" s="3">
        <f>data!B33</f>
        <v>34.697404863661099</v>
      </c>
      <c r="C36" s="5">
        <f t="shared" si="0"/>
        <v>32.3391003460207</v>
      </c>
      <c r="D36" s="5">
        <f t="shared" si="4"/>
        <v>5.5616001979231129</v>
      </c>
      <c r="E36" s="8">
        <f t="shared" si="2"/>
        <v>32.570924579329336</v>
      </c>
      <c r="F36" s="5">
        <f t="shared" si="5"/>
        <v>4.5219183996516934</v>
      </c>
    </row>
    <row r="37" spans="1:6" x14ac:dyDescent="0.3">
      <c r="A37" s="3">
        <f>data!A34</f>
        <v>6.7058823529411704</v>
      </c>
      <c r="B37" s="3">
        <f>data!B34</f>
        <v>37.955092280467198</v>
      </c>
      <c r="C37" s="5">
        <f t="shared" si="0"/>
        <v>37.996539792387424</v>
      </c>
      <c r="D37" s="5">
        <f t="shared" si="4"/>
        <v>1.7178962443772027E-3</v>
      </c>
      <c r="E37" s="8">
        <f t="shared" si="2"/>
        <v>38.235574896284291</v>
      </c>
      <c r="F37" s="5">
        <f t="shared" si="5"/>
        <v>7.867049777559873E-2</v>
      </c>
    </row>
    <row r="38" spans="1:6" x14ac:dyDescent="0.3">
      <c r="A38" s="3">
        <f>data!A35</f>
        <v>7</v>
      </c>
      <c r="B38" s="3">
        <f>data!B35</f>
        <v>45.753565459380603</v>
      </c>
      <c r="C38" s="5">
        <f t="shared" si="0"/>
        <v>44</v>
      </c>
      <c r="D38" s="5">
        <f t="shared" si="4"/>
        <v>3.0749918203327051</v>
      </c>
      <c r="E38" s="8">
        <f t="shared" si="2"/>
        <v>44.246245974485106</v>
      </c>
      <c r="F38" s="5">
        <f t="shared" si="5"/>
        <v>2.2720120295456261</v>
      </c>
    </row>
    <row r="39" spans="1:6" x14ac:dyDescent="0.3">
      <c r="D39" s="7">
        <f>AVERAGE(D4:D38)</f>
        <v>3.9998803020326226</v>
      </c>
      <c r="F39" s="7">
        <f>AVERAGE(F4:F38)</f>
        <v>3.9133799986699573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E1" sqref="E1"/>
    </sheetView>
  </sheetViews>
  <sheetFormatPr defaultRowHeight="14.4" x14ac:dyDescent="0.3"/>
  <cols>
    <col min="1" max="1" width="15.88671875" customWidth="1"/>
    <col min="2" max="2" width="14.33203125" customWidth="1"/>
    <col min="3" max="3" width="11" style="6" customWidth="1"/>
    <col min="4" max="6" width="12.109375" style="6" customWidth="1"/>
  </cols>
  <sheetData>
    <row r="1" spans="1:10" x14ac:dyDescent="0.3">
      <c r="D1" s="7" t="s">
        <v>6</v>
      </c>
      <c r="E1" s="9">
        <v>-3.86637451</v>
      </c>
      <c r="H1" s="1" t="s">
        <v>8</v>
      </c>
      <c r="I1" s="1" t="s">
        <v>9</v>
      </c>
      <c r="J1" s="1" t="s">
        <v>10</v>
      </c>
    </row>
    <row r="2" spans="1:10" x14ac:dyDescent="0.3">
      <c r="D2" s="7" t="s">
        <v>7</v>
      </c>
      <c r="E2" s="9">
        <v>2.0171511400000002</v>
      </c>
      <c r="H2" s="6">
        <f>E2</f>
        <v>2.0171511400000002</v>
      </c>
      <c r="I2" s="6">
        <f>E1*E2+1</f>
        <v>-6.7990617505134416</v>
      </c>
      <c r="J2" s="6">
        <f>E1-E2</f>
        <v>-5.8835256500000002</v>
      </c>
    </row>
    <row r="3" spans="1:10" s="1" customFormat="1" x14ac:dyDescent="0.3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10" x14ac:dyDescent="0.3">
      <c r="A4" s="3">
        <f>data!A1</f>
        <v>-3</v>
      </c>
      <c r="B4" s="3">
        <f>data!B1</f>
        <v>31.435686047705399</v>
      </c>
      <c r="C4" s="5">
        <f>2 * A4*A4 - 7 * A4 - 5</f>
        <v>34</v>
      </c>
      <c r="D4" s="5">
        <f>POWER(C4-B4,2)</f>
        <v>6.5757060459327565</v>
      </c>
      <c r="E4" s="8">
        <f>$H$2*A4*A4+$I$2*A4+$J$2</f>
        <v>32.668019861540323</v>
      </c>
      <c r="F4" s="5">
        <f>POWER(E4-B4,2)</f>
        <v>1.5186466287209281</v>
      </c>
    </row>
    <row r="5" spans="1:10" x14ac:dyDescent="0.3">
      <c r="A5" s="3">
        <f>data!A2</f>
        <v>-2.70588235294117</v>
      </c>
      <c r="B5" s="3">
        <f>data!B2</f>
        <v>27.937093657398702</v>
      </c>
      <c r="C5" s="5">
        <f t="shared" ref="C5:C38" si="0">2 * A5*A5 - 7 * A5 - 5</f>
        <v>28.584775086505076</v>
      </c>
      <c r="D5" s="5">
        <f t="shared" ref="D5:D38" si="1">POWER(C5-B5,2)</f>
        <v>0.41949123360927487</v>
      </c>
      <c r="E5" s="8">
        <f t="shared" ref="E5:E38" si="2">$H$2*A5*A5+$I$2*A5+$J$2</f>
        <v>27.28311137817121</v>
      </c>
      <c r="F5" s="5">
        <f t="shared" ref="F5:F38" si="3">POWER(E5-B5,2)</f>
        <v>0.42769282154358512</v>
      </c>
    </row>
    <row r="6" spans="1:10" x14ac:dyDescent="0.3">
      <c r="A6" s="3">
        <f>data!A3</f>
        <v>-2.4117647058823501</v>
      </c>
      <c r="B6" s="3">
        <f>data!B3</f>
        <v>23.330002924199</v>
      </c>
      <c r="C6" s="5">
        <f t="shared" si="0"/>
        <v>23.515570934256008</v>
      </c>
      <c r="D6" s="5">
        <f t="shared" si="1"/>
        <v>3.4435486356517685E-2</v>
      </c>
      <c r="E6" s="8">
        <f t="shared" si="2"/>
        <v>22.247190981307458</v>
      </c>
      <c r="F6" s="5">
        <f t="shared" si="3"/>
        <v>1.1724817036685564</v>
      </c>
    </row>
    <row r="7" spans="1:10" x14ac:dyDescent="0.3">
      <c r="A7" s="3">
        <f>data!A4</f>
        <v>-2.1176470588235201</v>
      </c>
      <c r="B7" s="3">
        <f>data!B4</f>
        <v>20.016788398029401</v>
      </c>
      <c r="C7" s="5">
        <f t="shared" si="0"/>
        <v>18.792387543252453</v>
      </c>
      <c r="D7" s="5">
        <f t="shared" si="1"/>
        <v>1.4991574531785232</v>
      </c>
      <c r="E7" s="8">
        <f t="shared" si="2"/>
        <v>17.560258670948738</v>
      </c>
      <c r="F7" s="5">
        <f t="shared" si="3"/>
        <v>6.0345383000310004</v>
      </c>
    </row>
    <row r="8" spans="1:10" x14ac:dyDescent="0.3">
      <c r="A8" s="3">
        <f>data!A5</f>
        <v>-1.8235294117647001</v>
      </c>
      <c r="B8" s="3">
        <f>data!B5</f>
        <v>11.0925239796279</v>
      </c>
      <c r="C8" s="5">
        <f t="shared" si="0"/>
        <v>14.415224913494725</v>
      </c>
      <c r="D8" s="5">
        <f t="shared" si="1"/>
        <v>11.040341495919471</v>
      </c>
      <c r="E8" s="8">
        <f t="shared" si="2"/>
        <v>13.222314447095364</v>
      </c>
      <c r="F8" s="5">
        <f t="shared" si="3"/>
        <v>4.5360074353152777</v>
      </c>
    </row>
    <row r="9" spans="1:10" x14ac:dyDescent="0.3">
      <c r="A9" s="3">
        <f>data!A6</f>
        <v>-1.52941176470588</v>
      </c>
      <c r="B9" s="3">
        <f>data!B6</f>
        <v>8.7060953813325401</v>
      </c>
      <c r="C9" s="5">
        <f t="shared" si="0"/>
        <v>10.384083044982667</v>
      </c>
      <c r="D9" s="5">
        <f t="shared" si="1"/>
        <v>2.8156425993620111</v>
      </c>
      <c r="E9" s="8">
        <f t="shared" si="2"/>
        <v>9.233358309747171</v>
      </c>
      <c r="F9" s="5">
        <f t="shared" si="3"/>
        <v>0.27800619568037216</v>
      </c>
    </row>
    <row r="10" spans="1:10" x14ac:dyDescent="0.3">
      <c r="A10" s="3">
        <f>data!A7</f>
        <v>-1.23529411764705</v>
      </c>
      <c r="B10" s="3">
        <f>data!B7</f>
        <v>4.0290555421250902</v>
      </c>
      <c r="C10" s="5">
        <f t="shared" si="0"/>
        <v>6.698961937716156</v>
      </c>
      <c r="D10" s="5">
        <f t="shared" si="1"/>
        <v>7.1284001612180763</v>
      </c>
      <c r="E10" s="8">
        <f t="shared" si="2"/>
        <v>5.5933902589040434</v>
      </c>
      <c r="F10" s="5">
        <f t="shared" si="3"/>
        <v>2.4471431061198876</v>
      </c>
    </row>
    <row r="11" spans="1:10" x14ac:dyDescent="0.3">
      <c r="A11" s="3">
        <f>data!A8</f>
        <v>-0.94117647058823495</v>
      </c>
      <c r="B11" s="3">
        <f>data!B8</f>
        <v>5.4397174289482297</v>
      </c>
      <c r="C11" s="5">
        <f t="shared" si="0"/>
        <v>3.3598615916954984</v>
      </c>
      <c r="D11" s="5">
        <f t="shared" si="1"/>
        <v>4.3258003037542601</v>
      </c>
      <c r="E11" s="8">
        <f t="shared" si="2"/>
        <v>2.3024102945662817</v>
      </c>
      <c r="F11" s="5">
        <f t="shared" si="3"/>
        <v>9.8426960554438701</v>
      </c>
    </row>
    <row r="12" spans="1:10" x14ac:dyDescent="0.3">
      <c r="A12" s="3">
        <f>data!A9</f>
        <v>-0.64705882352941102</v>
      </c>
      <c r="B12" s="3">
        <f>data!B9</f>
        <v>4.0929882243310303</v>
      </c>
      <c r="C12" s="5">
        <f t="shared" si="0"/>
        <v>0.36678200692040797</v>
      </c>
      <c r="D12" s="5">
        <f t="shared" si="1"/>
        <v>13.884612774669577</v>
      </c>
      <c r="E12" s="8">
        <f t="shared" si="2"/>
        <v>-0.6395815832663958</v>
      </c>
      <c r="F12" s="5">
        <f t="shared" si="3"/>
        <v>22.397216983782737</v>
      </c>
    </row>
    <row r="13" spans="1:10" x14ac:dyDescent="0.3">
      <c r="A13" s="3">
        <f>data!A10</f>
        <v>-0.35294117647058798</v>
      </c>
      <c r="B13" s="3">
        <f>data!B10</f>
        <v>-0.79073248297310095</v>
      </c>
      <c r="C13" s="5">
        <f t="shared" si="0"/>
        <v>-2.2802768166089984</v>
      </c>
      <c r="D13" s="5">
        <f t="shared" si="1"/>
        <v>2.2187423218668103</v>
      </c>
      <c r="E13" s="8">
        <f t="shared" si="2"/>
        <v>-3.2325853745938744</v>
      </c>
      <c r="F13" s="5">
        <f t="shared" si="3"/>
        <v>5.9626455443167332</v>
      </c>
    </row>
    <row r="14" spans="1:10" x14ac:dyDescent="0.3">
      <c r="A14" s="3">
        <f>data!A11</f>
        <v>-5.8823529411764497E-2</v>
      </c>
      <c r="B14" s="3">
        <f>data!B11</f>
        <v>-4.2051492168142603</v>
      </c>
      <c r="C14" s="5">
        <f t="shared" si="0"/>
        <v>-4.5813148788927354</v>
      </c>
      <c r="D14" s="5">
        <f t="shared" si="1"/>
        <v>0.14150060532693745</v>
      </c>
      <c r="E14" s="8">
        <f t="shared" si="2"/>
        <v>-5.4766010794161657</v>
      </c>
      <c r="F14" s="5">
        <f t="shared" si="3"/>
        <v>1.6165898389138544</v>
      </c>
    </row>
    <row r="15" spans="1:10" x14ac:dyDescent="0.3">
      <c r="A15" s="3">
        <f>data!A12</f>
        <v>0.23529411764705799</v>
      </c>
      <c r="B15" s="3">
        <f>data!B12</f>
        <v>-4.6123108032902396</v>
      </c>
      <c r="C15" s="5">
        <f t="shared" si="0"/>
        <v>-6.536332179930791</v>
      </c>
      <c r="D15" s="5">
        <f t="shared" si="1"/>
        <v>3.7018582577698025</v>
      </c>
      <c r="E15" s="8">
        <f t="shared" si="2"/>
        <v>-7.3716286977332617</v>
      </c>
      <c r="F15" s="5">
        <f t="shared" si="3"/>
        <v>7.6138352425934732</v>
      </c>
    </row>
    <row r="16" spans="1:10" x14ac:dyDescent="0.3">
      <c r="A16" s="3">
        <f>data!A13</f>
        <v>0.52941176470588203</v>
      </c>
      <c r="B16" s="3">
        <f>data!B13</f>
        <v>-7.44754332531061</v>
      </c>
      <c r="C16" s="5">
        <f t="shared" si="0"/>
        <v>-8.1453287197231816</v>
      </c>
      <c r="D16" s="5">
        <f t="shared" si="1"/>
        <v>0.48690445665550808</v>
      </c>
      <c r="E16" s="8">
        <f t="shared" si="2"/>
        <v>-8.9176682295451766</v>
      </c>
      <c r="F16" s="5">
        <f t="shared" si="3"/>
        <v>2.1612672340506935</v>
      </c>
    </row>
    <row r="17" spans="1:6" x14ac:dyDescent="0.3">
      <c r="A17" s="3">
        <f>data!A14</f>
        <v>0.82352941176470595</v>
      </c>
      <c r="B17" s="3">
        <f>data!B14</f>
        <v>-7.5608510249471097</v>
      </c>
      <c r="C17" s="5">
        <f t="shared" si="0"/>
        <v>-9.4083044982698958</v>
      </c>
      <c r="D17" s="5">
        <f t="shared" si="1"/>
        <v>3.4130843360924263</v>
      </c>
      <c r="E17" s="8">
        <f t="shared" si="2"/>
        <v>-10.1147196748519</v>
      </c>
      <c r="F17" s="5">
        <f t="shared" si="3"/>
        <v>6.5222450809665151</v>
      </c>
    </row>
    <row r="18" spans="1:6" x14ac:dyDescent="0.3">
      <c r="A18" s="3">
        <f>data!A15</f>
        <v>1.1176470588235199</v>
      </c>
      <c r="B18" s="3">
        <f>data!B15</f>
        <v>-11.2187295182335</v>
      </c>
      <c r="C18" s="5">
        <f t="shared" si="0"/>
        <v>-10.325259515570909</v>
      </c>
      <c r="D18" s="5">
        <f t="shared" si="1"/>
        <v>0.79828864565789004</v>
      </c>
      <c r="E18" s="8">
        <f t="shared" si="2"/>
        <v>-10.962783033653409</v>
      </c>
      <c r="F18" s="5">
        <f t="shared" si="3"/>
        <v>6.5508602968906968E-2</v>
      </c>
    </row>
    <row r="19" spans="1:6" x14ac:dyDescent="0.3">
      <c r="A19" s="3">
        <f>data!A16</f>
        <v>1.4117647058823499</v>
      </c>
      <c r="B19" s="3">
        <f>data!B16</f>
        <v>-11.364331028876499</v>
      </c>
      <c r="C19" s="5">
        <f t="shared" si="0"/>
        <v>-10.896193771626294</v>
      </c>
      <c r="D19" s="5">
        <f t="shared" si="1"/>
        <v>0.21915249162574518</v>
      </c>
      <c r="E19" s="8">
        <f t="shared" si="2"/>
        <v>-11.46185830594977</v>
      </c>
      <c r="F19" s="5">
        <f t="shared" si="3"/>
        <v>9.5115697733264681E-3</v>
      </c>
    </row>
    <row r="20" spans="1:6" x14ac:dyDescent="0.3">
      <c r="A20" s="3">
        <f>data!A17</f>
        <v>1.70588235294117</v>
      </c>
      <c r="B20" s="3">
        <f>data!B17</f>
        <v>-12.56281541615</v>
      </c>
      <c r="C20" s="5">
        <f t="shared" si="0"/>
        <v>-11.121107266435985</v>
      </c>
      <c r="D20" s="5">
        <f t="shared" si="1"/>
        <v>2.0785223889518103</v>
      </c>
      <c r="E20" s="8">
        <f t="shared" si="2"/>
        <v>-11.611945491740924</v>
      </c>
      <c r="F20" s="5">
        <f t="shared" si="3"/>
        <v>0.90415361314572262</v>
      </c>
    </row>
    <row r="21" spans="1:6" x14ac:dyDescent="0.3">
      <c r="A21" s="3">
        <f>data!A18</f>
        <v>2</v>
      </c>
      <c r="B21" s="3">
        <f>data!B18</f>
        <v>-12.378599251538899</v>
      </c>
      <c r="C21" s="5">
        <f t="shared" si="0"/>
        <v>-11</v>
      </c>
      <c r="D21" s="5">
        <f t="shared" si="1"/>
        <v>1.9005358963436136</v>
      </c>
      <c r="E21" s="8">
        <f t="shared" si="2"/>
        <v>-11.413044591026882</v>
      </c>
      <c r="F21" s="5">
        <f t="shared" si="3"/>
        <v>0.93229580243647747</v>
      </c>
    </row>
    <row r="22" spans="1:6" x14ac:dyDescent="0.3">
      <c r="A22" s="3">
        <f>data!A19</f>
        <v>2.2941176470588198</v>
      </c>
      <c r="B22" s="3">
        <f>data!B19</f>
        <v>-7.7878780080875103</v>
      </c>
      <c r="C22" s="5">
        <f t="shared" si="0"/>
        <v>-10.532871972318349</v>
      </c>
      <c r="D22" s="5">
        <f t="shared" si="1"/>
        <v>7.5349918636637332</v>
      </c>
      <c r="E22" s="8">
        <f t="shared" si="2"/>
        <v>-10.865155603807661</v>
      </c>
      <c r="F22" s="5">
        <f t="shared" si="3"/>
        <v>9.4696374011211937</v>
      </c>
    </row>
    <row r="23" spans="1:6" x14ac:dyDescent="0.3">
      <c r="A23" s="3">
        <f>data!A20</f>
        <v>2.5882352941176401</v>
      </c>
      <c r="B23" s="3">
        <f>data!B20</f>
        <v>-13.529974809473901</v>
      </c>
      <c r="C23" s="5">
        <f t="shared" si="0"/>
        <v>-9.7197231833910251</v>
      </c>
      <c r="D23" s="5">
        <f t="shared" si="1"/>
        <v>14.518017454067197</v>
      </c>
      <c r="E23" s="8">
        <f t="shared" si="2"/>
        <v>-9.968278530083257</v>
      </c>
      <c r="F23" s="5">
        <f t="shared" si="3"/>
        <v>12.685680386625153</v>
      </c>
    </row>
    <row r="24" spans="1:6" x14ac:dyDescent="0.3">
      <c r="A24" s="3">
        <f>data!A21</f>
        <v>2.8823529411764701</v>
      </c>
      <c r="B24" s="3">
        <f>data!B21</f>
        <v>-6.7164760208060104</v>
      </c>
      <c r="C24" s="5">
        <f t="shared" si="0"/>
        <v>-8.5605536332179959</v>
      </c>
      <c r="D24" s="5">
        <f t="shared" si="1"/>
        <v>3.4006222405990894</v>
      </c>
      <c r="E24" s="8">
        <f t="shared" si="2"/>
        <v>-8.7224133698536228</v>
      </c>
      <c r="F24" s="5">
        <f t="shared" si="3"/>
        <v>4.0237846483041633</v>
      </c>
    </row>
    <row r="25" spans="1:6" x14ac:dyDescent="0.3">
      <c r="A25" s="3">
        <f>data!A22</f>
        <v>3.1764705882352899</v>
      </c>
      <c r="B25" s="3">
        <f>data!B22</f>
        <v>-7.5711778822703604</v>
      </c>
      <c r="C25" s="5">
        <f t="shared" si="0"/>
        <v>-7.0553633217993301</v>
      </c>
      <c r="D25" s="5">
        <f t="shared" si="1"/>
        <v>0.2660646607939221</v>
      </c>
      <c r="E25" s="8">
        <f t="shared" si="2"/>
        <v>-7.1275601231188448</v>
      </c>
      <c r="F25" s="5">
        <f t="shared" si="3"/>
        <v>0.19679671623461209</v>
      </c>
    </row>
    <row r="26" spans="1:6" x14ac:dyDescent="0.3">
      <c r="A26" s="3">
        <f>data!A23</f>
        <v>3.4705882352941102</v>
      </c>
      <c r="B26" s="3">
        <f>data!B23</f>
        <v>-6.37510059849218</v>
      </c>
      <c r="C26" s="5">
        <f t="shared" si="0"/>
        <v>-5.2041522491349994</v>
      </c>
      <c r="D26" s="5">
        <f t="shared" si="1"/>
        <v>1.371120036862306</v>
      </c>
      <c r="E26" s="8">
        <f t="shared" si="2"/>
        <v>-5.1837187898788821</v>
      </c>
      <c r="F26" s="5">
        <f t="shared" si="3"/>
        <v>1.4193906138946928</v>
      </c>
    </row>
    <row r="27" spans="1:6" x14ac:dyDescent="0.3">
      <c r="A27" s="3">
        <f>data!A24</f>
        <v>3.7647058823529398</v>
      </c>
      <c r="B27" s="3">
        <f>data!B24</f>
        <v>-2.8364674078274601</v>
      </c>
      <c r="C27" s="5">
        <f t="shared" si="0"/>
        <v>-3.0069204152249256</v>
      </c>
      <c r="D27" s="5">
        <f t="shared" si="1"/>
        <v>2.9054227730840428E-2</v>
      </c>
      <c r="E27" s="8">
        <f t="shared" si="2"/>
        <v>-2.8908893701336575</v>
      </c>
      <c r="F27" s="5">
        <f t="shared" si="3"/>
        <v>2.9617499812571758E-3</v>
      </c>
    </row>
    <row r="28" spans="1:6" x14ac:dyDescent="0.3">
      <c r="A28" s="3">
        <f>data!A25</f>
        <v>4.0588235294117601</v>
      </c>
      <c r="B28" s="3">
        <f>data!B25</f>
        <v>0.71160349895439201</v>
      </c>
      <c r="C28" s="5">
        <f t="shared" si="0"/>
        <v>-0.46366782006924723</v>
      </c>
      <c r="D28" s="5">
        <f t="shared" si="1"/>
        <v>1.3812626733195648</v>
      </c>
      <c r="E28" s="8">
        <f t="shared" si="2"/>
        <v>-0.2490718638833167</v>
      </c>
      <c r="F28" s="5">
        <f t="shared" si="3"/>
        <v>0.92289715276336326</v>
      </c>
    </row>
    <row r="29" spans="1:6" x14ac:dyDescent="0.3">
      <c r="A29" s="3">
        <f>data!A26</f>
        <v>4.3529411764705799</v>
      </c>
      <c r="B29" s="3">
        <f>data!B26</f>
        <v>4.6612022927873502</v>
      </c>
      <c r="C29" s="5">
        <f t="shared" si="0"/>
        <v>2.4256055363320925</v>
      </c>
      <c r="D29" s="5">
        <f t="shared" si="1"/>
        <v>4.9978928574732686</v>
      </c>
      <c r="E29" s="8">
        <f t="shared" si="2"/>
        <v>2.7417337288722008</v>
      </c>
      <c r="F29" s="5">
        <f t="shared" si="3"/>
        <v>3.6843595678584862</v>
      </c>
    </row>
    <row r="30" spans="1:6" x14ac:dyDescent="0.3">
      <c r="A30" s="3">
        <f>data!A27</f>
        <v>4.6470588235294104</v>
      </c>
      <c r="B30" s="3">
        <f>data!B27</f>
        <v>7.4652617509771799</v>
      </c>
      <c r="C30" s="5">
        <f t="shared" si="0"/>
        <v>5.6608996539792216</v>
      </c>
      <c r="D30" s="5">
        <f t="shared" si="1"/>
        <v>3.2557225770828695</v>
      </c>
      <c r="E30" s="8">
        <f t="shared" si="2"/>
        <v>6.0815274081330264</v>
      </c>
      <c r="F30" s="5">
        <f t="shared" si="3"/>
        <v>1.9147207315663415</v>
      </c>
    </row>
    <row r="31" spans="1:6" x14ac:dyDescent="0.3">
      <c r="A31" s="3">
        <f>data!A28</f>
        <v>4.9411764705882302</v>
      </c>
      <c r="B31" s="3">
        <f>data!B28</f>
        <v>5.51415173261781</v>
      </c>
      <c r="C31" s="5">
        <f t="shared" si="0"/>
        <v>9.2422145328719054</v>
      </c>
      <c r="D31" s="5">
        <f t="shared" si="1"/>
        <v>13.898452242638408</v>
      </c>
      <c r="E31" s="8">
        <f t="shared" si="2"/>
        <v>9.7703091738989123</v>
      </c>
      <c r="F31" s="5">
        <f t="shared" si="3"/>
        <v>18.1148761649725</v>
      </c>
    </row>
    <row r="32" spans="1:6" x14ac:dyDescent="0.3">
      <c r="A32" s="3">
        <f>data!A29</f>
        <v>5.2352941176470598</v>
      </c>
      <c r="B32" s="3">
        <f>data!B29</f>
        <v>14.266425335026099</v>
      </c>
      <c r="C32" s="5">
        <f t="shared" si="0"/>
        <v>13.169550173010393</v>
      </c>
      <c r="D32" s="5">
        <f t="shared" si="1"/>
        <v>1.2031351210469823</v>
      </c>
      <c r="E32" s="8">
        <f t="shared" si="2"/>
        <v>13.808079026170137</v>
      </c>
      <c r="F32" s="5">
        <f t="shared" si="3"/>
        <v>0.21008133884188476</v>
      </c>
    </row>
    <row r="33" spans="1:6" x14ac:dyDescent="0.3">
      <c r="A33" s="3">
        <f>data!A30</f>
        <v>5.5294117647058796</v>
      </c>
      <c r="B33" s="3">
        <f>data!B30</f>
        <v>16.242066023653098</v>
      </c>
      <c r="C33" s="5">
        <f t="shared" si="0"/>
        <v>17.442906574394421</v>
      </c>
      <c r="D33" s="5">
        <f t="shared" si="1"/>
        <v>1.4420180283047221</v>
      </c>
      <c r="E33" s="8">
        <f t="shared" si="2"/>
        <v>18.194836964946401</v>
      </c>
      <c r="F33" s="5">
        <f t="shared" si="3"/>
        <v>3.8133143491595289</v>
      </c>
    </row>
    <row r="34" spans="1:6" x14ac:dyDescent="0.3">
      <c r="A34" s="3">
        <f>data!A31</f>
        <v>5.8235294117647003</v>
      </c>
      <c r="B34" s="3">
        <f>data!B31</f>
        <v>25.960540597384899</v>
      </c>
      <c r="C34" s="5">
        <f t="shared" si="0"/>
        <v>22.062283737024131</v>
      </c>
      <c r="D34" s="5">
        <f t="shared" si="1"/>
        <v>15.196406549349788</v>
      </c>
      <c r="E34" s="8">
        <f t="shared" si="2"/>
        <v>22.930582990227858</v>
      </c>
      <c r="F34" s="5">
        <f t="shared" si="3"/>
        <v>9.180643101168819</v>
      </c>
    </row>
    <row r="35" spans="1:6" x14ac:dyDescent="0.3">
      <c r="A35" s="3">
        <f>data!A32</f>
        <v>6.1176470588235201</v>
      </c>
      <c r="B35" s="3">
        <f>data!B32</f>
        <v>26.602754408987</v>
      </c>
      <c r="C35" s="5">
        <f t="shared" si="0"/>
        <v>27.027681660899489</v>
      </c>
      <c r="D35" s="5">
        <f t="shared" si="1"/>
        <v>0.18056316941790021</v>
      </c>
      <c r="E35" s="8">
        <f t="shared" si="2"/>
        <v>28.015317102014489</v>
      </c>
      <c r="F35" s="5">
        <f t="shared" si="3"/>
        <v>1.9953333617330722</v>
      </c>
    </row>
    <row r="36" spans="1:6" x14ac:dyDescent="0.3">
      <c r="A36" s="3">
        <f>data!A33</f>
        <v>6.4117647058823497</v>
      </c>
      <c r="B36" s="3">
        <f>data!B33</f>
        <v>34.697404863661099</v>
      </c>
      <c r="C36" s="5">
        <f t="shared" si="0"/>
        <v>32.3391003460207</v>
      </c>
      <c r="D36" s="5">
        <f t="shared" si="1"/>
        <v>5.5616001979231129</v>
      </c>
      <c r="E36" s="8">
        <f t="shared" si="2"/>
        <v>33.449039300306488</v>
      </c>
      <c r="F36" s="5">
        <f t="shared" si="3"/>
        <v>1.5584165797696745</v>
      </c>
    </row>
    <row r="37" spans="1:6" x14ac:dyDescent="0.3">
      <c r="A37" s="3">
        <f>data!A34</f>
        <v>6.7058823529411704</v>
      </c>
      <c r="B37" s="3">
        <f>data!B34</f>
        <v>37.955092280467198</v>
      </c>
      <c r="C37" s="5">
        <f t="shared" si="0"/>
        <v>37.996539792387424</v>
      </c>
      <c r="D37" s="5">
        <f t="shared" si="1"/>
        <v>1.7178962443772027E-3</v>
      </c>
      <c r="E37" s="8">
        <f t="shared" si="2"/>
        <v>39.231749585103515</v>
      </c>
      <c r="F37" s="5">
        <f t="shared" si="3"/>
        <v>1.6298538734812642</v>
      </c>
    </row>
    <row r="38" spans="1:6" x14ac:dyDescent="0.3">
      <c r="A38" s="3">
        <f>data!A35</f>
        <v>7</v>
      </c>
      <c r="B38" s="3">
        <f>data!B35</f>
        <v>45.753565459380603</v>
      </c>
      <c r="C38" s="5">
        <f t="shared" si="0"/>
        <v>44</v>
      </c>
      <c r="D38" s="5">
        <f t="shared" si="1"/>
        <v>3.0749918203327051</v>
      </c>
      <c r="E38" s="8">
        <f t="shared" si="2"/>
        <v>45.363447956405928</v>
      </c>
      <c r="F38" s="5">
        <f t="shared" si="3"/>
        <v>0.15219166612719578</v>
      </c>
    </row>
    <row r="39" spans="1:6" x14ac:dyDescent="0.3">
      <c r="D39" s="7">
        <f>AVERAGE(D4:D38)</f>
        <v>3.9998803020326226</v>
      </c>
      <c r="F39" s="7">
        <f>AVERAGE(F4:F38)</f>
        <v>4.154783461802146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A3" sqref="A3"/>
    </sheetView>
  </sheetViews>
  <sheetFormatPr defaultRowHeight="14.4" x14ac:dyDescent="0.3"/>
  <cols>
    <col min="1" max="1" width="15.88671875" customWidth="1"/>
    <col min="2" max="2" width="14.33203125" customWidth="1"/>
    <col min="3" max="3" width="11" style="6" customWidth="1"/>
    <col min="4" max="9" width="12.109375" style="6" customWidth="1"/>
  </cols>
  <sheetData>
    <row r="1" spans="1:13" x14ac:dyDescent="0.3">
      <c r="D1" s="7" t="s">
        <v>6</v>
      </c>
      <c r="E1" s="9">
        <v>-6.7212119000000001</v>
      </c>
      <c r="F1" s="10"/>
      <c r="G1" s="10"/>
      <c r="H1" s="10"/>
      <c r="K1" s="1" t="s">
        <v>8</v>
      </c>
      <c r="L1" s="1" t="s">
        <v>9</v>
      </c>
      <c r="M1" s="1" t="s">
        <v>10</v>
      </c>
    </row>
    <row r="2" spans="1:13" x14ac:dyDescent="0.3">
      <c r="D2" s="7" t="s">
        <v>7</v>
      </c>
      <c r="E2" s="9">
        <v>7.8303349999999998</v>
      </c>
      <c r="F2" s="10"/>
      <c r="G2" s="10"/>
      <c r="H2" s="10"/>
      <c r="K2" s="6">
        <v>2</v>
      </c>
      <c r="L2" s="6">
        <f>E1</f>
        <v>-6.7212119000000001</v>
      </c>
      <c r="M2" s="6">
        <f>EXP(1)-E2</f>
        <v>-5.1120531715409552</v>
      </c>
    </row>
    <row r="3" spans="1:13" s="1" customFormat="1" x14ac:dyDescent="0.3">
      <c r="A3" s="2" t="s">
        <v>0</v>
      </c>
      <c r="B3" s="2" t="s">
        <v>1</v>
      </c>
      <c r="C3" s="4" t="s">
        <v>2</v>
      </c>
      <c r="D3" s="4" t="s">
        <v>3</v>
      </c>
      <c r="E3" s="4" t="s">
        <v>11</v>
      </c>
      <c r="F3" s="4" t="s">
        <v>12</v>
      </c>
      <c r="G3" s="4" t="s">
        <v>4</v>
      </c>
      <c r="H3" s="4" t="s">
        <v>13</v>
      </c>
      <c r="I3" s="4" t="s">
        <v>5</v>
      </c>
    </row>
    <row r="4" spans="1:13" x14ac:dyDescent="0.3">
      <c r="A4" s="3">
        <f>data!A1</f>
        <v>-3</v>
      </c>
      <c r="B4" s="3">
        <f>data!B1</f>
        <v>31.435686047705399</v>
      </c>
      <c r="C4" s="5">
        <f>2 * A4*A4 - 7 * A4 - 5</f>
        <v>34</v>
      </c>
      <c r="D4" s="5">
        <f>POWER(C4-B4,2)</f>
        <v>6.5757060459327565</v>
      </c>
      <c r="E4" s="8">
        <f>$K$2*A4*A4+$L$2*A4+$M$2</f>
        <v>33.051582528459043</v>
      </c>
      <c r="F4" s="8">
        <f>SIN(A4/$E$1)</f>
        <v>0.43167427657658408</v>
      </c>
      <c r="G4" s="8">
        <f>E4+F4</f>
        <v>33.48325680503563</v>
      </c>
      <c r="H4" s="5">
        <f>POWER(E4-B4,2)</f>
        <v>2.6111214365120126</v>
      </c>
      <c r="I4" s="5">
        <f>POWER(G4-B4,2)</f>
        <v>4.1925460062738953</v>
      </c>
    </row>
    <row r="5" spans="1:13" x14ac:dyDescent="0.3">
      <c r="A5" s="3">
        <f>data!A2</f>
        <v>-2.70588235294117</v>
      </c>
      <c r="B5" s="3">
        <f>data!B2</f>
        <v>27.937093657398702</v>
      </c>
      <c r="C5" s="5">
        <f t="shared" ref="C5:C38" si="0">2 * A5*A5 - 7 * A5 - 5</f>
        <v>28.584775086505076</v>
      </c>
      <c r="D5" s="5">
        <f t="shared" ref="D5:D38" si="1">POWER(C5-B5,2)</f>
        <v>0.41949123360927487</v>
      </c>
      <c r="E5" s="8">
        <f t="shared" ref="E5:E38" si="2">$K$2*A5*A5+$L$2*A5+$M$2</f>
        <v>27.718354114964121</v>
      </c>
      <c r="F5" s="8">
        <f t="shared" ref="F5:F38" si="3">SIN(A5/$E$1)</f>
        <v>0.39180116526698144</v>
      </c>
      <c r="G5" s="8">
        <f t="shared" ref="G5:G38" si="4">E5+F5</f>
        <v>28.110155280231101</v>
      </c>
      <c r="H5" s="5">
        <f t="shared" ref="H5:H38" si="5">POWER(E5-B5,2)</f>
        <v>4.7846987424489493E-2</v>
      </c>
      <c r="I5" s="5">
        <f t="shared" ref="I5:I38" si="6">POWER(G5-B5,2)</f>
        <v>2.9950325297383722E-2</v>
      </c>
    </row>
    <row r="6" spans="1:13" x14ac:dyDescent="0.3">
      <c r="A6" s="3">
        <f>data!A3</f>
        <v>-2.4117647058823501</v>
      </c>
      <c r="B6" s="3">
        <f>data!B3</f>
        <v>23.330002924199</v>
      </c>
      <c r="C6" s="5">
        <f t="shared" si="0"/>
        <v>23.515570934256008</v>
      </c>
      <c r="D6" s="5">
        <f t="shared" si="1"/>
        <v>3.4435486356517685E-2</v>
      </c>
      <c r="E6" s="8">
        <f t="shared" si="2"/>
        <v>22.731146462715053</v>
      </c>
      <c r="F6" s="8">
        <f t="shared" si="3"/>
        <v>0.35117791208153604</v>
      </c>
      <c r="G6" s="8">
        <f t="shared" si="4"/>
        <v>23.082324374796588</v>
      </c>
      <c r="H6" s="5">
        <f t="shared" si="5"/>
        <v>0.35862906146107476</v>
      </c>
      <c r="I6" s="5">
        <f t="shared" si="6"/>
        <v>6.1344663834083081E-2</v>
      </c>
    </row>
    <row r="7" spans="1:13" x14ac:dyDescent="0.3">
      <c r="A7" s="3">
        <f>data!A4</f>
        <v>-2.1176470588235201</v>
      </c>
      <c r="B7" s="3">
        <f>data!B4</f>
        <v>20.016788398029401</v>
      </c>
      <c r="C7" s="5">
        <f t="shared" si="0"/>
        <v>18.792387543252453</v>
      </c>
      <c r="D7" s="5">
        <f t="shared" si="1"/>
        <v>1.4991574531785232</v>
      </c>
      <c r="E7" s="8">
        <f t="shared" si="2"/>
        <v>18.089959571711496</v>
      </c>
      <c r="F7" s="8">
        <f t="shared" si="3"/>
        <v>0.30988229423493668</v>
      </c>
      <c r="G7" s="8">
        <f t="shared" si="4"/>
        <v>18.399841865946431</v>
      </c>
      <c r="H7" s="5">
        <f t="shared" si="5"/>
        <v>3.7126693259296362</v>
      </c>
      <c r="I7" s="5">
        <f t="shared" si="6"/>
        <v>2.6145160876151436</v>
      </c>
    </row>
    <row r="8" spans="1:13" x14ac:dyDescent="0.3">
      <c r="A8" s="3">
        <f>data!A5</f>
        <v>-1.8235294117647001</v>
      </c>
      <c r="B8" s="3">
        <f>data!B5</f>
        <v>11.0925239796279</v>
      </c>
      <c r="C8" s="5">
        <f t="shared" si="0"/>
        <v>14.415224913494725</v>
      </c>
      <c r="D8" s="5">
        <f t="shared" si="1"/>
        <v>11.040341495919471</v>
      </c>
      <c r="E8" s="8">
        <f t="shared" si="2"/>
        <v>13.794793441953773</v>
      </c>
      <c r="F8" s="8">
        <f t="shared" si="3"/>
        <v>0.26799337625016811</v>
      </c>
      <c r="G8" s="8">
        <f t="shared" si="4"/>
        <v>14.062786818203941</v>
      </c>
      <c r="H8" s="5">
        <f t="shared" si="5"/>
        <v>7.3022602470189621</v>
      </c>
      <c r="I8" s="5">
        <f t="shared" si="6"/>
        <v>8.8224613302257975</v>
      </c>
    </row>
    <row r="9" spans="1:13" x14ac:dyDescent="0.3">
      <c r="A9" s="3">
        <f>data!A6</f>
        <v>-1.52941176470588</v>
      </c>
      <c r="B9" s="3">
        <f>data!B6</f>
        <v>8.7060953813325401</v>
      </c>
      <c r="C9" s="5">
        <f t="shared" si="0"/>
        <v>10.384083044982667</v>
      </c>
      <c r="D9" s="5">
        <f t="shared" si="1"/>
        <v>2.8156425993620111</v>
      </c>
      <c r="E9" s="8">
        <f t="shared" si="2"/>
        <v>9.8456480734417138</v>
      </c>
      <c r="F9" s="8">
        <f t="shared" si="3"/>
        <v>0.22559135858169366</v>
      </c>
      <c r="G9" s="8">
        <f t="shared" si="4"/>
        <v>10.071239432023408</v>
      </c>
      <c r="H9" s="5">
        <f t="shared" si="5"/>
        <v>1.298580338093265</v>
      </c>
      <c r="I9" s="5">
        <f t="shared" si="6"/>
        <v>1.8636182791366696</v>
      </c>
    </row>
    <row r="10" spans="1:13" x14ac:dyDescent="0.3">
      <c r="A10" s="3">
        <f>data!A7</f>
        <v>-1.23529411764705</v>
      </c>
      <c r="B10" s="3">
        <f>data!B7</f>
        <v>4.0290555421250902</v>
      </c>
      <c r="C10" s="5">
        <f t="shared" si="0"/>
        <v>6.698961937716156</v>
      </c>
      <c r="D10" s="5">
        <f t="shared" si="1"/>
        <v>7.1284001612180763</v>
      </c>
      <c r="E10" s="8">
        <f t="shared" si="2"/>
        <v>6.2425234661752036</v>
      </c>
      <c r="F10" s="8">
        <f t="shared" si="3"/>
        <v>0.182757424063799</v>
      </c>
      <c r="G10" s="8">
        <f t="shared" si="4"/>
        <v>6.4252808902390024</v>
      </c>
      <c r="H10" s="5">
        <f t="shared" si="5"/>
        <v>4.8994402507987189</v>
      </c>
      <c r="I10" s="5">
        <f t="shared" si="6"/>
        <v>5.7418959189436398</v>
      </c>
    </row>
    <row r="11" spans="1:13" x14ac:dyDescent="0.3">
      <c r="A11" s="3">
        <f>data!A8</f>
        <v>-0.94117647058823495</v>
      </c>
      <c r="B11" s="3">
        <f>data!B8</f>
        <v>5.4397174289482297</v>
      </c>
      <c r="C11" s="5">
        <f t="shared" si="0"/>
        <v>3.3598615916954984</v>
      </c>
      <c r="D11" s="5">
        <f t="shared" si="1"/>
        <v>4.3258003037542601</v>
      </c>
      <c r="E11" s="8">
        <f t="shared" si="2"/>
        <v>2.9854196201545431</v>
      </c>
      <c r="F11" s="8">
        <f t="shared" si="3"/>
        <v>0.13957358247807469</v>
      </c>
      <c r="G11" s="8">
        <f t="shared" si="4"/>
        <v>3.1249932026326177</v>
      </c>
      <c r="H11" s="5">
        <f t="shared" si="5"/>
        <v>6.0235777342494918</v>
      </c>
      <c r="I11" s="5">
        <f t="shared" si="6"/>
        <v>5.3579482438924089</v>
      </c>
    </row>
    <row r="12" spans="1:13" x14ac:dyDescent="0.3">
      <c r="A12" s="3">
        <f>data!A9</f>
        <v>-0.64705882352941102</v>
      </c>
      <c r="B12" s="3">
        <f>data!B9</f>
        <v>4.0929882243310303</v>
      </c>
      <c r="C12" s="5">
        <f t="shared" si="0"/>
        <v>0.36678200692040797</v>
      </c>
      <c r="D12" s="5">
        <f t="shared" si="1"/>
        <v>13.884612774669577</v>
      </c>
      <c r="E12" s="8">
        <f t="shared" si="2"/>
        <v>7.4336535379453395E-2</v>
      </c>
      <c r="F12" s="8">
        <f t="shared" si="3"/>
        <v>9.612251353760895E-2</v>
      </c>
      <c r="G12" s="8">
        <f t="shared" si="4"/>
        <v>0.17045904891706234</v>
      </c>
      <c r="H12" s="5">
        <f t="shared" si="5"/>
        <v>16.149561397113363</v>
      </c>
      <c r="I12" s="5">
        <f t="shared" si="6"/>
        <v>15.386235131973782</v>
      </c>
    </row>
    <row r="13" spans="1:13" x14ac:dyDescent="0.3">
      <c r="A13" s="3">
        <f>data!A10</f>
        <v>-0.35294117647058798</v>
      </c>
      <c r="B13" s="3">
        <f>data!B10</f>
        <v>-0.79073248297310095</v>
      </c>
      <c r="C13" s="5">
        <f t="shared" si="0"/>
        <v>-2.2802768166089984</v>
      </c>
      <c r="D13" s="5">
        <f t="shared" si="1"/>
        <v>2.2187423218668103</v>
      </c>
      <c r="E13" s="8">
        <f t="shared" si="2"/>
        <v>-2.4907257881499536</v>
      </c>
      <c r="F13" s="8">
        <f t="shared" si="3"/>
        <v>5.24874085885551E-2</v>
      </c>
      <c r="G13" s="8">
        <f t="shared" si="4"/>
        <v>-2.4382383795613984</v>
      </c>
      <c r="H13" s="5">
        <f t="shared" si="5"/>
        <v>2.8899772376461201</v>
      </c>
      <c r="I13" s="5">
        <f t="shared" si="6"/>
        <v>2.7142756792932103</v>
      </c>
    </row>
    <row r="14" spans="1:13" x14ac:dyDescent="0.3">
      <c r="A14" s="3">
        <f>data!A11</f>
        <v>-5.8823529411764497E-2</v>
      </c>
      <c r="B14" s="3">
        <f>data!B11</f>
        <v>-4.2051492168142603</v>
      </c>
      <c r="C14" s="5">
        <f t="shared" si="0"/>
        <v>-4.5813148788927354</v>
      </c>
      <c r="D14" s="5">
        <f t="shared" si="1"/>
        <v>0.14150060532693745</v>
      </c>
      <c r="E14" s="8">
        <f t="shared" si="2"/>
        <v>-4.7097673504336903</v>
      </c>
      <c r="F14" s="8">
        <f t="shared" si="3"/>
        <v>8.7518113321085021E-3</v>
      </c>
      <c r="G14" s="8">
        <f t="shared" si="4"/>
        <v>-4.701015539101582</v>
      </c>
      <c r="H14" s="5">
        <f t="shared" si="5"/>
        <v>0.25463946077755689</v>
      </c>
      <c r="I14" s="5">
        <f t="shared" si="6"/>
        <v>0.24588340957875393</v>
      </c>
    </row>
    <row r="15" spans="1:13" x14ac:dyDescent="0.3">
      <c r="A15" s="3">
        <f>data!A12</f>
        <v>0.23529411764705799</v>
      </c>
      <c r="B15" s="3">
        <f>data!B12</f>
        <v>-4.6123108032902396</v>
      </c>
      <c r="C15" s="5">
        <f t="shared" si="0"/>
        <v>-6.536332179930791</v>
      </c>
      <c r="D15" s="5">
        <f t="shared" si="1"/>
        <v>3.7018582577698025</v>
      </c>
      <c r="E15" s="8">
        <f t="shared" si="2"/>
        <v>-6.5827881514717461</v>
      </c>
      <c r="F15" s="8">
        <f t="shared" si="3"/>
        <v>-3.5000542128126234E-2</v>
      </c>
      <c r="G15" s="8">
        <f t="shared" si="4"/>
        <v>-6.6177886935998727</v>
      </c>
      <c r="H15" s="5">
        <f t="shared" si="5"/>
        <v>3.8827809796964221</v>
      </c>
      <c r="I15" s="5">
        <f t="shared" si="6"/>
        <v>4.0219415685207771</v>
      </c>
    </row>
    <row r="16" spans="1:13" x14ac:dyDescent="0.3">
      <c r="A16" s="3">
        <f>data!A13</f>
        <v>0.52941176470588203</v>
      </c>
      <c r="B16" s="3">
        <f>data!B13</f>
        <v>-7.44754332531061</v>
      </c>
      <c r="C16" s="5">
        <f t="shared" si="0"/>
        <v>-8.1453287197231816</v>
      </c>
      <c r="D16" s="5">
        <f t="shared" si="1"/>
        <v>0.48690445665550808</v>
      </c>
      <c r="E16" s="8">
        <f t="shared" si="2"/>
        <v>-8.109788191264137</v>
      </c>
      <c r="F16" s="8">
        <f t="shared" si="3"/>
        <v>-7.8685883607144486E-2</v>
      </c>
      <c r="G16" s="8">
        <f t="shared" si="4"/>
        <v>-8.1884740748712819</v>
      </c>
      <c r="H16" s="5">
        <f t="shared" si="5"/>
        <v>0.43856826248180486</v>
      </c>
      <c r="I16" s="5">
        <f t="shared" si="6"/>
        <v>0.548978375644539</v>
      </c>
    </row>
    <row r="17" spans="1:9" x14ac:dyDescent="0.3">
      <c r="A17" s="3">
        <f>data!A14</f>
        <v>0.82352941176470595</v>
      </c>
      <c r="B17" s="3">
        <f>data!B14</f>
        <v>-7.5608510249471097</v>
      </c>
      <c r="C17" s="5">
        <f t="shared" si="0"/>
        <v>-9.4083044982698958</v>
      </c>
      <c r="D17" s="5">
        <f t="shared" si="1"/>
        <v>3.4130843360924263</v>
      </c>
      <c r="E17" s="8">
        <f t="shared" si="2"/>
        <v>-9.2907674698108522</v>
      </c>
      <c r="F17" s="8">
        <f t="shared" si="3"/>
        <v>-0.12222057322097163</v>
      </c>
      <c r="G17" s="8">
        <f t="shared" si="4"/>
        <v>-9.4129880430318238</v>
      </c>
      <c r="H17" s="5">
        <f t="shared" si="5"/>
        <v>2.9926109062100097</v>
      </c>
      <c r="I17" s="5">
        <f t="shared" si="6"/>
        <v>3.4304115337597367</v>
      </c>
    </row>
    <row r="18" spans="1:9" x14ac:dyDescent="0.3">
      <c r="A18" s="3">
        <f>data!A15</f>
        <v>1.1176470588235199</v>
      </c>
      <c r="B18" s="3">
        <f>data!B15</f>
        <v>-11.2187295182335</v>
      </c>
      <c r="C18" s="5">
        <f t="shared" si="0"/>
        <v>-10.325259515570909</v>
      </c>
      <c r="D18" s="5">
        <f t="shared" si="1"/>
        <v>0.79828864565789004</v>
      </c>
      <c r="E18" s="8">
        <f t="shared" si="2"/>
        <v>-10.125725987111869</v>
      </c>
      <c r="F18" s="8">
        <f t="shared" si="3"/>
        <v>-0.16552125952344865</v>
      </c>
      <c r="G18" s="8">
        <f t="shared" si="4"/>
        <v>-10.291247246635317</v>
      </c>
      <c r="H18" s="5">
        <f t="shared" si="5"/>
        <v>1.1946567190443553</v>
      </c>
      <c r="I18" s="5">
        <f t="shared" si="6"/>
        <v>0.86022336412892642</v>
      </c>
    </row>
    <row r="19" spans="1:9" x14ac:dyDescent="0.3">
      <c r="A19" s="3">
        <f>data!A16</f>
        <v>1.4117647058823499</v>
      </c>
      <c r="B19" s="3">
        <f>data!B16</f>
        <v>-11.364331028876499</v>
      </c>
      <c r="C19" s="5">
        <f t="shared" si="0"/>
        <v>-10.896193771626294</v>
      </c>
      <c r="D19" s="5">
        <f t="shared" si="1"/>
        <v>0.21915249162574518</v>
      </c>
      <c r="E19" s="8">
        <f t="shared" si="2"/>
        <v>-10.614663743167251</v>
      </c>
      <c r="F19" s="8">
        <f t="shared" si="3"/>
        <v>-0.20850503909078241</v>
      </c>
      <c r="G19" s="8">
        <f t="shared" si="4"/>
        <v>-10.823168782258033</v>
      </c>
      <c r="H19" s="5">
        <f t="shared" si="5"/>
        <v>0.56200103926267242</v>
      </c>
      <c r="I19" s="5">
        <f t="shared" si="6"/>
        <v>0.2928565771651454</v>
      </c>
    </row>
    <row r="20" spans="1:9" x14ac:dyDescent="0.3">
      <c r="A20" s="3">
        <f>data!A17</f>
        <v>1.70588235294117</v>
      </c>
      <c r="B20" s="3">
        <f>data!B17</f>
        <v>-12.56281541615</v>
      </c>
      <c r="C20" s="5">
        <f t="shared" si="0"/>
        <v>-11.121107266435985</v>
      </c>
      <c r="D20" s="5">
        <f t="shared" si="1"/>
        <v>2.0785223889518103</v>
      </c>
      <c r="E20" s="8">
        <f t="shared" si="2"/>
        <v>-10.757580737976943</v>
      </c>
      <c r="F20" s="8">
        <f t="shared" si="3"/>
        <v>-0.25108961524829343</v>
      </c>
      <c r="G20" s="8">
        <f t="shared" si="4"/>
        <v>-11.008670353225236</v>
      </c>
      <c r="H20" s="5">
        <f t="shared" si="5"/>
        <v>3.2588722432785833</v>
      </c>
      <c r="I20" s="5">
        <f t="shared" si="6"/>
        <v>2.4153668766134193</v>
      </c>
    </row>
    <row r="21" spans="1:9" x14ac:dyDescent="0.3">
      <c r="A21" s="3">
        <f>data!A18</f>
        <v>2</v>
      </c>
      <c r="B21" s="3">
        <f>data!B18</f>
        <v>-12.378599251538899</v>
      </c>
      <c r="C21" s="5">
        <f t="shared" si="0"/>
        <v>-11</v>
      </c>
      <c r="D21" s="5">
        <f t="shared" si="1"/>
        <v>1.9005358963436136</v>
      </c>
      <c r="E21" s="8">
        <f t="shared" si="2"/>
        <v>-10.554476971540955</v>
      </c>
      <c r="F21" s="8">
        <f t="shared" si="3"/>
        <v>-0.2931934556355103</v>
      </c>
      <c r="G21" s="8">
        <f t="shared" si="4"/>
        <v>-10.847670427176466</v>
      </c>
      <c r="H21" s="5">
        <f t="shared" si="5"/>
        <v>3.3274220923848974</v>
      </c>
      <c r="I21" s="5">
        <f t="shared" si="6"/>
        <v>2.3437430652637432</v>
      </c>
    </row>
    <row r="22" spans="1:9" x14ac:dyDescent="0.3">
      <c r="A22" s="3">
        <f>data!A19</f>
        <v>2.2941176470588198</v>
      </c>
      <c r="B22" s="3">
        <f>data!B19</f>
        <v>-7.7878780080875103</v>
      </c>
      <c r="C22" s="5">
        <f t="shared" si="0"/>
        <v>-10.532871972318349</v>
      </c>
      <c r="D22" s="5">
        <f t="shared" si="1"/>
        <v>7.5349918636637332</v>
      </c>
      <c r="E22" s="8">
        <f t="shared" si="2"/>
        <v>-10.005352443859303</v>
      </c>
      <c r="F22" s="8">
        <f t="shared" si="3"/>
        <v>-0.33473594830788217</v>
      </c>
      <c r="G22" s="8">
        <f t="shared" si="4"/>
        <v>-10.340088392167186</v>
      </c>
      <c r="H22" s="5">
        <f t="shared" si="5"/>
        <v>4.9171928733014321</v>
      </c>
      <c r="I22" s="5">
        <f t="shared" si="6"/>
        <v>6.5137778446041237</v>
      </c>
    </row>
    <row r="23" spans="1:9" x14ac:dyDescent="0.3">
      <c r="A23" s="3">
        <f>data!A20</f>
        <v>2.5882352941176401</v>
      </c>
      <c r="B23" s="3">
        <f>data!B20</f>
        <v>-13.529974809473901</v>
      </c>
      <c r="C23" s="5">
        <f t="shared" si="0"/>
        <v>-9.7197231833910251</v>
      </c>
      <c r="D23" s="5">
        <f t="shared" si="1"/>
        <v>14.518017454067197</v>
      </c>
      <c r="E23" s="8">
        <f t="shared" si="2"/>
        <v>-9.1102071549319827</v>
      </c>
      <c r="F23" s="8">
        <f t="shared" si="3"/>
        <v>-0.3756375560762874</v>
      </c>
      <c r="G23" s="8">
        <f t="shared" si="4"/>
        <v>-9.4858447110082693</v>
      </c>
      <c r="H23" s="5">
        <f t="shared" si="5"/>
        <v>19.534346120134966</v>
      </c>
      <c r="I23" s="5">
        <f t="shared" si="6"/>
        <v>16.354988253315636</v>
      </c>
    </row>
    <row r="24" spans="1:9" x14ac:dyDescent="0.3">
      <c r="A24" s="3">
        <f>data!A21</f>
        <v>2.8823529411764701</v>
      </c>
      <c r="B24" s="3">
        <f>data!B21</f>
        <v>-6.7164760208060104</v>
      </c>
      <c r="C24" s="5">
        <f t="shared" si="0"/>
        <v>-8.5605536332179959</v>
      </c>
      <c r="D24" s="5">
        <f t="shared" si="1"/>
        <v>3.4006222405990894</v>
      </c>
      <c r="E24" s="8">
        <f t="shared" si="2"/>
        <v>-7.869041104758951</v>
      </c>
      <c r="F24" s="8">
        <f t="shared" si="3"/>
        <v>-0.41581996878880245</v>
      </c>
      <c r="G24" s="8">
        <f t="shared" si="4"/>
        <v>-8.2848610735477539</v>
      </c>
      <c r="H24" s="5">
        <f t="shared" si="5"/>
        <v>1.328406272747449</v>
      </c>
      <c r="I24" s="5">
        <f t="shared" si="6"/>
        <v>2.4598316736637216</v>
      </c>
    </row>
    <row r="25" spans="1:9" x14ac:dyDescent="0.3">
      <c r="A25" s="3">
        <f>data!A22</f>
        <v>3.1764705882352899</v>
      </c>
      <c r="B25" s="3">
        <f>data!B22</f>
        <v>-7.5711778822703604</v>
      </c>
      <c r="C25" s="5">
        <f t="shared" si="0"/>
        <v>-7.0553633217993301</v>
      </c>
      <c r="D25" s="5">
        <f t="shared" si="1"/>
        <v>0.2660646607939221</v>
      </c>
      <c r="E25" s="8">
        <f t="shared" si="2"/>
        <v>-6.2818542933402863</v>
      </c>
      <c r="F25" s="8">
        <f t="shared" si="3"/>
        <v>-0.45520625326318753</v>
      </c>
      <c r="G25" s="8">
        <f t="shared" si="4"/>
        <v>-6.7370605466034741</v>
      </c>
      <c r="H25" s="5">
        <f t="shared" si="5"/>
        <v>1.6623553169715266</v>
      </c>
      <c r="I25" s="5">
        <f t="shared" si="6"/>
        <v>0.69575172966002508</v>
      </c>
    </row>
    <row r="26" spans="1:9" x14ac:dyDescent="0.3">
      <c r="A26" s="3">
        <f>data!A23</f>
        <v>3.4705882352941102</v>
      </c>
      <c r="B26" s="3">
        <f>data!B23</f>
        <v>-6.37510059849218</v>
      </c>
      <c r="C26" s="5">
        <f t="shared" si="0"/>
        <v>-5.2041522491349994</v>
      </c>
      <c r="D26" s="5">
        <f t="shared" si="1"/>
        <v>1.371120036862306</v>
      </c>
      <c r="E26" s="8">
        <f t="shared" si="2"/>
        <v>-4.3486467206759567</v>
      </c>
      <c r="F26" s="8">
        <f t="shared" si="3"/>
        <v>-0.49372100058304141</v>
      </c>
      <c r="G26" s="8">
        <f t="shared" si="4"/>
        <v>-4.8423677212589977</v>
      </c>
      <c r="H26" s="5">
        <f t="shared" si="5"/>
        <v>4.1065153189164088</v>
      </c>
      <c r="I26" s="5">
        <f t="shared" si="6"/>
        <v>2.3492700729515095</v>
      </c>
    </row>
    <row r="27" spans="1:9" x14ac:dyDescent="0.3">
      <c r="A27" s="3">
        <f>data!A24</f>
        <v>3.7647058823529398</v>
      </c>
      <c r="B27" s="3">
        <f>data!B24</f>
        <v>-2.8364674078274601</v>
      </c>
      <c r="C27" s="5">
        <f t="shared" si="0"/>
        <v>-3.0069204152249256</v>
      </c>
      <c r="D27" s="5">
        <f t="shared" si="1"/>
        <v>2.9054227730840428E-2</v>
      </c>
      <c r="E27" s="8">
        <f t="shared" si="2"/>
        <v>-2.0694183867658804</v>
      </c>
      <c r="F27" s="8">
        <f t="shared" si="3"/>
        <v>-0.53129047047558542</v>
      </c>
      <c r="G27" s="8">
        <f t="shared" si="4"/>
        <v>-2.6007088572414658</v>
      </c>
      <c r="H27" s="5">
        <f t="shared" si="5"/>
        <v>0.58836420071152773</v>
      </c>
      <c r="I27" s="5">
        <f t="shared" si="6"/>
        <v>5.5582094174408819E-2</v>
      </c>
    </row>
    <row r="28" spans="1:9" x14ac:dyDescent="0.3">
      <c r="A28" s="3">
        <f>data!A25</f>
        <v>4.0588235294117601</v>
      </c>
      <c r="B28" s="3">
        <f>data!B25</f>
        <v>0.71160349895439201</v>
      </c>
      <c r="C28" s="5">
        <f t="shared" si="0"/>
        <v>-0.46366782006924723</v>
      </c>
      <c r="D28" s="5">
        <f t="shared" si="1"/>
        <v>1.3812626733195648</v>
      </c>
      <c r="E28" s="8">
        <f t="shared" si="2"/>
        <v>0.55583070838979332</v>
      </c>
      <c r="F28" s="8">
        <f t="shared" si="3"/>
        <v>-0.56784273249466743</v>
      </c>
      <c r="G28" s="8">
        <f t="shared" si="4"/>
        <v>-1.2012024104874119E-2</v>
      </c>
      <c r="H28" s="5">
        <f t="shared" si="5"/>
        <v>2.4265162280282328E-2</v>
      </c>
      <c r="I28" s="5">
        <f t="shared" si="6"/>
        <v>0.52361942521233529</v>
      </c>
    </row>
    <row r="29" spans="1:9" x14ac:dyDescent="0.3">
      <c r="A29" s="3">
        <f>data!A26</f>
        <v>4.3529411764705799</v>
      </c>
      <c r="B29" s="3">
        <f>data!B26</f>
        <v>4.6612022927873502</v>
      </c>
      <c r="C29" s="5">
        <f t="shared" si="0"/>
        <v>2.4256055363320925</v>
      </c>
      <c r="D29" s="5">
        <f t="shared" si="1"/>
        <v>4.9978928574732686</v>
      </c>
      <c r="E29" s="8">
        <f t="shared" si="2"/>
        <v>3.5271005647911355</v>
      </c>
      <c r="F29" s="8">
        <f t="shared" si="3"/>
        <v>-0.60330780373868431</v>
      </c>
      <c r="G29" s="8">
        <f t="shared" si="4"/>
        <v>2.923792761052451</v>
      </c>
      <c r="H29" s="5">
        <f t="shared" si="5"/>
        <v>1.2861867294440001</v>
      </c>
      <c r="I29" s="5">
        <f t="shared" si="6"/>
        <v>3.0185918809632817</v>
      </c>
    </row>
    <row r="30" spans="1:9" x14ac:dyDescent="0.3">
      <c r="A30" s="3">
        <f>data!A27</f>
        <v>4.6470588235294104</v>
      </c>
      <c r="B30" s="3">
        <f>data!B27</f>
        <v>7.4652617509771799</v>
      </c>
      <c r="C30" s="5">
        <f t="shared" si="0"/>
        <v>5.6608996539792216</v>
      </c>
      <c r="D30" s="5">
        <f t="shared" si="1"/>
        <v>3.2557225770828695</v>
      </c>
      <c r="E30" s="8">
        <f t="shared" si="2"/>
        <v>6.8443911824382635</v>
      </c>
      <c r="F30" s="8">
        <f t="shared" si="3"/>
        <v>-0.63761778283972848</v>
      </c>
      <c r="G30" s="8">
        <f t="shared" si="4"/>
        <v>6.2067733995985348</v>
      </c>
      <c r="H30" s="5">
        <f t="shared" si="5"/>
        <v>0.38548026287783732</v>
      </c>
      <c r="I30" s="5">
        <f t="shared" si="6"/>
        <v>1.5837929305557401</v>
      </c>
    </row>
    <row r="31" spans="1:9" x14ac:dyDescent="0.3">
      <c r="A31" s="3">
        <f>data!A28</f>
        <v>4.9411764705882302</v>
      </c>
      <c r="B31" s="3">
        <f>data!B28</f>
        <v>5.51415173261781</v>
      </c>
      <c r="C31" s="5">
        <f t="shared" si="0"/>
        <v>9.2422145328719054</v>
      </c>
      <c r="D31" s="5">
        <f t="shared" si="1"/>
        <v>13.898452242638408</v>
      </c>
      <c r="E31" s="8">
        <f t="shared" si="2"/>
        <v>10.507702561330946</v>
      </c>
      <c r="F31" s="8">
        <f t="shared" si="3"/>
        <v>-0.67070697996743267</v>
      </c>
      <c r="G31" s="8">
        <f t="shared" si="4"/>
        <v>9.8369955813635137</v>
      </c>
      <c r="H31" s="5">
        <f t="shared" si="5"/>
        <v>24.93554987894165</v>
      </c>
      <c r="I31" s="5">
        <f t="shared" si="6"/>
        <v>18.686978940638568</v>
      </c>
    </row>
    <row r="32" spans="1:9" x14ac:dyDescent="0.3">
      <c r="A32" s="3">
        <f>data!A29</f>
        <v>5.2352941176470598</v>
      </c>
      <c r="B32" s="3">
        <f>data!B29</f>
        <v>14.266425335026099</v>
      </c>
      <c r="C32" s="5">
        <f t="shared" si="0"/>
        <v>13.169550173010393</v>
      </c>
      <c r="D32" s="5">
        <f t="shared" si="1"/>
        <v>1.2031351210469823</v>
      </c>
      <c r="E32" s="8">
        <f t="shared" si="2"/>
        <v>14.517034701469436</v>
      </c>
      <c r="F32" s="8">
        <f t="shared" si="3"/>
        <v>-0.70251204259862188</v>
      </c>
      <c r="G32" s="8">
        <f t="shared" si="4"/>
        <v>13.814522658870814</v>
      </c>
      <c r="H32" s="5">
        <f t="shared" si="5"/>
        <v>6.2805054549130698E-2</v>
      </c>
      <c r="I32" s="5">
        <f t="shared" si="6"/>
        <v>0.20421602871630851</v>
      </c>
    </row>
    <row r="33" spans="1:9" x14ac:dyDescent="0.3">
      <c r="A33" s="3">
        <f>data!A30</f>
        <v>5.5294117647058796</v>
      </c>
      <c r="B33" s="3">
        <f>data!B30</f>
        <v>16.242066023653098</v>
      </c>
      <c r="C33" s="5">
        <f t="shared" si="0"/>
        <v>17.442906574394421</v>
      </c>
      <c r="D33" s="5">
        <f t="shared" si="1"/>
        <v>1.4420180283047221</v>
      </c>
      <c r="E33" s="8">
        <f t="shared" si="2"/>
        <v>18.872387602853465</v>
      </c>
      <c r="F33" s="8">
        <f t="shared" si="3"/>
        <v>-0.73297207681194154</v>
      </c>
      <c r="G33" s="8">
        <f t="shared" si="4"/>
        <v>18.139415526041525</v>
      </c>
      <c r="H33" s="5">
        <f t="shared" si="5"/>
        <v>6.918591610007109</v>
      </c>
      <c r="I33" s="5">
        <f t="shared" si="6"/>
        <v>3.5999351342136081</v>
      </c>
    </row>
    <row r="34" spans="1:9" x14ac:dyDescent="0.3">
      <c r="A34" s="3">
        <f>data!A31</f>
        <v>5.8235294117647003</v>
      </c>
      <c r="B34" s="3">
        <f>data!B31</f>
        <v>25.960540597384899</v>
      </c>
      <c r="C34" s="5">
        <f t="shared" si="0"/>
        <v>22.062283737024131</v>
      </c>
      <c r="D34" s="5">
        <f t="shared" si="1"/>
        <v>15.196406549349788</v>
      </c>
      <c r="E34" s="8">
        <f t="shared" si="2"/>
        <v>23.573761265483171</v>
      </c>
      <c r="F34" s="8">
        <f t="shared" si="3"/>
        <v>-0.76202876387526897</v>
      </c>
      <c r="G34" s="8">
        <f t="shared" si="4"/>
        <v>22.811732501607903</v>
      </c>
      <c r="H34" s="5">
        <f t="shared" si="5"/>
        <v>5.6967155791932598</v>
      </c>
      <c r="I34" s="5">
        <f t="shared" si="6"/>
        <v>9.9149924240307516</v>
      </c>
    </row>
    <row r="35" spans="1:9" x14ac:dyDescent="0.3">
      <c r="A35" s="3">
        <f>data!A32</f>
        <v>6.1176470588235201</v>
      </c>
      <c r="B35" s="3">
        <f>data!B32</f>
        <v>26.602754408987</v>
      </c>
      <c r="C35" s="5">
        <f t="shared" si="0"/>
        <v>27.027681660899489</v>
      </c>
      <c r="D35" s="5">
        <f t="shared" si="1"/>
        <v>0.18056316941790021</v>
      </c>
      <c r="E35" s="8">
        <f t="shared" si="2"/>
        <v>28.621155689358524</v>
      </c>
      <c r="F35" s="8">
        <f t="shared" si="3"/>
        <v>-0.78962647190265833</v>
      </c>
      <c r="G35" s="8">
        <f t="shared" si="4"/>
        <v>27.831529217455866</v>
      </c>
      <c r="H35" s="5">
        <f t="shared" si="5"/>
        <v>4.0739437286054079</v>
      </c>
      <c r="I35" s="5">
        <f t="shared" si="6"/>
        <v>1.5098875299276997</v>
      </c>
    </row>
    <row r="36" spans="1:9" x14ac:dyDescent="0.3">
      <c r="A36" s="3">
        <f>data!A33</f>
        <v>6.4117647058823497</v>
      </c>
      <c r="B36" s="3">
        <f>data!B33</f>
        <v>34.697404863661099</v>
      </c>
      <c r="C36" s="5">
        <f t="shared" si="0"/>
        <v>32.3391003460207</v>
      </c>
      <c r="D36" s="5">
        <f t="shared" si="1"/>
        <v>5.5616001979231129</v>
      </c>
      <c r="E36" s="8">
        <f t="shared" si="2"/>
        <v>34.014570874479745</v>
      </c>
      <c r="F36" s="8">
        <f t="shared" si="3"/>
        <v>-0.81571236236706191</v>
      </c>
      <c r="G36" s="8">
        <f t="shared" si="4"/>
        <v>33.198858512112686</v>
      </c>
      <c r="H36" s="5">
        <f t="shared" si="5"/>
        <v>0.46626225678132172</v>
      </c>
      <c r="I36" s="5">
        <f t="shared" si="6"/>
        <v>2.2456411677390591</v>
      </c>
    </row>
    <row r="37" spans="1:9" x14ac:dyDescent="0.3">
      <c r="A37" s="3">
        <f>data!A34</f>
        <v>6.7058823529411704</v>
      </c>
      <c r="B37" s="3">
        <f>data!B34</f>
        <v>37.955092280467198</v>
      </c>
      <c r="C37" s="5">
        <f t="shared" si="0"/>
        <v>37.996539792387424</v>
      </c>
      <c r="D37" s="5">
        <f t="shared" si="1"/>
        <v>1.7178962443772027E-3</v>
      </c>
      <c r="E37" s="8">
        <f t="shared" si="2"/>
        <v>39.754006820846463</v>
      </c>
      <c r="F37" s="8">
        <f t="shared" si="3"/>
        <v>-0.84023649126488453</v>
      </c>
      <c r="G37" s="8">
        <f t="shared" si="4"/>
        <v>38.913770329581581</v>
      </c>
      <c r="H37" s="5">
        <f t="shared" si="5"/>
        <v>3.2360935235879413</v>
      </c>
      <c r="I37" s="5">
        <f t="shared" si="6"/>
        <v>0.91906360185375879</v>
      </c>
    </row>
    <row r="38" spans="1:9" x14ac:dyDescent="0.3">
      <c r="A38" s="3">
        <f>data!A35</f>
        <v>7</v>
      </c>
      <c r="B38" s="3">
        <f>data!B35</f>
        <v>45.753565459380603</v>
      </c>
      <c r="C38" s="5">
        <f t="shared" si="0"/>
        <v>44</v>
      </c>
      <c r="D38" s="5">
        <f t="shared" si="1"/>
        <v>3.0749918203327051</v>
      </c>
      <c r="E38" s="8">
        <f t="shared" si="2"/>
        <v>45.839463528459042</v>
      </c>
      <c r="F38" s="8">
        <f t="shared" si="3"/>
        <v>-0.86315190473869752</v>
      </c>
      <c r="G38" s="8">
        <f t="shared" si="4"/>
        <v>44.976311623720342</v>
      </c>
      <c r="H38" s="5">
        <f t="shared" si="5"/>
        <v>7.3784782714043165E-3</v>
      </c>
      <c r="I38" s="5">
        <f t="shared" si="6"/>
        <v>0.60412352504858791</v>
      </c>
    </row>
    <row r="39" spans="1:9" x14ac:dyDescent="0.3">
      <c r="D39" s="7">
        <f>AVERAGE(D4:D38)</f>
        <v>3.9998803020326226</v>
      </c>
      <c r="H39" s="7">
        <f>AVERAGE(H4:H38)</f>
        <v>4.0124476596201735</v>
      </c>
      <c r="I39" s="7">
        <f>AVERAGE(I4:I38)</f>
        <v>3.7766925912694336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data</vt:lpstr>
      <vt:lpstr>Анализ</vt:lpstr>
      <vt:lpstr>Анализ (2)</vt:lpstr>
      <vt:lpstr>Анализ (3)</vt:lpstr>
      <vt:lpstr>data!data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</dc:creator>
  <cp:lastModifiedBy>Lans</cp:lastModifiedBy>
  <dcterms:created xsi:type="dcterms:W3CDTF">2020-07-01T05:40:39Z</dcterms:created>
  <dcterms:modified xsi:type="dcterms:W3CDTF">2020-07-03T11:01:18Z</dcterms:modified>
</cp:coreProperties>
</file>