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banco365-my.sharepoint.com/personal/wanderson_patricio_w_bb_com_br/Documents/Documentos/Fortaleza Real/"/>
    </mc:Choice>
  </mc:AlternateContent>
  <xr:revisionPtr revIDLastSave="11" documentId="13_ncr:1_{CDF7E1DA-92F5-434D-9620-AC617E4F896D}" xr6:coauthVersionLast="47" xr6:coauthVersionMax="47" xr10:uidLastSave="{0DB6230E-B648-41E3-B922-E0304682D834}"/>
  <bookViews>
    <workbookView xWindow="-110" yWindow="-110" windowWidth="19420" windowHeight="10300" activeTab="1" xr2:uid="{00000000-000D-0000-FFFF-FFFF00000000}"/>
  </bookViews>
  <sheets>
    <sheet name="Orçamento Campori" sheetId="1" r:id="rId1"/>
    <sheet name="Vendas - 27-10-2024" sheetId="3" r:id="rId2"/>
    <sheet name="Inventário de Be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F6" i="1"/>
  <c r="C11" i="1"/>
  <c r="B11" i="1"/>
  <c r="I6" i="1" s="1"/>
  <c r="E12" i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J4" i="3"/>
  <c r="J5" i="3" s="1"/>
  <c r="B14" i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34" i="2"/>
  <c r="A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G6" i="1" l="1"/>
  <c r="J7" i="3"/>
  <c r="J8" i="3" s="1"/>
  <c r="J10" i="3" s="1"/>
  <c r="G3" i="2"/>
  <c r="G9" i="1"/>
</calcChain>
</file>

<file path=xl/sharedStrings.xml><?xml version="1.0" encoding="utf-8"?>
<sst xmlns="http://schemas.openxmlformats.org/spreadsheetml/2006/main" count="234" uniqueCount="136">
  <si>
    <t>Orçamento Inscrições Campori APV - 2025</t>
  </si>
  <si>
    <t>Preço por inscrição</t>
  </si>
  <si>
    <t>Unidades</t>
  </si>
  <si>
    <t>Ativos</t>
  </si>
  <si>
    <t>Total</t>
  </si>
  <si>
    <t>Sem diretoria</t>
  </si>
  <si>
    <t>Leão</t>
  </si>
  <si>
    <t>Expectativa de Pagamento</t>
  </si>
  <si>
    <t>Polar</t>
  </si>
  <si>
    <t>Vombate</t>
  </si>
  <si>
    <t>Águia Real</t>
  </si>
  <si>
    <t>Falcão (Diretoria)</t>
  </si>
  <si>
    <t>Ativos sem diretoria</t>
  </si>
  <si>
    <t>Descrição do bem</t>
  </si>
  <si>
    <t>Quantidade</t>
  </si>
  <si>
    <t>Valor Total</t>
  </si>
  <si>
    <t>Estado do(s) item(ns)</t>
  </si>
  <si>
    <t>Valor estimado por item (em R$)</t>
  </si>
  <si>
    <t>Valor Total dos bens</t>
  </si>
  <si>
    <t>Valor em Caixa</t>
  </si>
  <si>
    <t>Valor a conseguir</t>
  </si>
  <si>
    <t>Inscrições por padrinho</t>
  </si>
  <si>
    <t>Valor</t>
  </si>
  <si>
    <t>Valor da Marmita</t>
  </si>
  <si>
    <t>Nome</t>
  </si>
  <si>
    <t>Endereço</t>
  </si>
  <si>
    <t>Contato</t>
  </si>
  <si>
    <t>Situação</t>
  </si>
  <si>
    <t>Total Vendido</t>
  </si>
  <si>
    <t>A PAGAR</t>
  </si>
  <si>
    <t>COMPRAS</t>
  </si>
  <si>
    <t>Vendedor</t>
  </si>
  <si>
    <t>Valor a Receber</t>
  </si>
  <si>
    <t>Total Pago</t>
  </si>
  <si>
    <t>Total Arrecadado</t>
  </si>
  <si>
    <t>Jhovana</t>
  </si>
  <si>
    <t>Andressa</t>
  </si>
  <si>
    <t>Av. do Contorno, 598</t>
  </si>
  <si>
    <t>55 (11) 95818-0031</t>
  </si>
  <si>
    <t>Kelly Lacerda</t>
  </si>
  <si>
    <t>55 (11) 96959-6700</t>
  </si>
  <si>
    <t>Nazaré</t>
  </si>
  <si>
    <t>R. José de Souza Mendes, 74</t>
  </si>
  <si>
    <t>55 (11) 98930-7911</t>
  </si>
  <si>
    <t>Flavio</t>
  </si>
  <si>
    <t>R. José Coutinho da Silva, 398</t>
  </si>
  <si>
    <t>R. Manoel Marques Brasão</t>
  </si>
  <si>
    <t>55 (11) 96250-5187</t>
  </si>
  <si>
    <t>Rodrigo</t>
  </si>
  <si>
    <t>R. Irapuã, 215</t>
  </si>
  <si>
    <t>55 (11) 96020-2927</t>
  </si>
  <si>
    <t>Wanderson</t>
  </si>
  <si>
    <t>R. Poço Branco, 195</t>
  </si>
  <si>
    <t>55 (88) 99251-9066</t>
  </si>
  <si>
    <t>PIX</t>
  </si>
  <si>
    <t>Lili</t>
  </si>
  <si>
    <t>R. Nicolau Felippe, 406</t>
  </si>
  <si>
    <t>55 (11) 98592-9172</t>
  </si>
  <si>
    <t>Lucas</t>
  </si>
  <si>
    <t>Av. Sorata, 809 - Jd Lenize</t>
  </si>
  <si>
    <t>55 (11) 94827-0494</t>
  </si>
  <si>
    <t>João</t>
  </si>
  <si>
    <t>Mazinha</t>
  </si>
  <si>
    <t>R. Kazuko Fuji Shimizu, 282</t>
  </si>
  <si>
    <t>55 (11) 98032-6619</t>
  </si>
  <si>
    <t>Henrique</t>
  </si>
  <si>
    <t>Darci</t>
  </si>
  <si>
    <t>R. Wanderley Gonçalves de Rocha, 49</t>
  </si>
  <si>
    <t>Forma de 
Pagamento</t>
  </si>
  <si>
    <t>55 (11) 99411-1550</t>
  </si>
  <si>
    <t>55 (11) 95598-9825</t>
  </si>
  <si>
    <t>Eliana</t>
  </si>
  <si>
    <t>Travessa Tucurutu, 59 - St. Dumont</t>
  </si>
  <si>
    <t>Glorineide</t>
  </si>
  <si>
    <t>R. Manoel Marques Brasão, 93</t>
  </si>
  <si>
    <t>55 (11) 94655-0516</t>
  </si>
  <si>
    <t>Alessandra</t>
  </si>
  <si>
    <t>R. Maria de Fátima Stande, 458</t>
  </si>
  <si>
    <t>55 (11) 98984-3712</t>
  </si>
  <si>
    <t>Fátima</t>
  </si>
  <si>
    <t>Viela Tibre, 17, Jd São João</t>
  </si>
  <si>
    <t>55 (11) 96663-1702</t>
  </si>
  <si>
    <t>Luciene</t>
  </si>
  <si>
    <t>PAGO</t>
  </si>
  <si>
    <t>Valor em Mãos</t>
  </si>
  <si>
    <t>Cinthia</t>
  </si>
  <si>
    <t>R. Taboleiro Grande, 175 - St. Dumont</t>
  </si>
  <si>
    <t>55 (11) 98220-9224</t>
  </si>
  <si>
    <t>Gildevan</t>
  </si>
  <si>
    <t>R. Luis Caputo</t>
  </si>
  <si>
    <t>55 (11) 98898-4859</t>
  </si>
  <si>
    <t>Rocinha</t>
  </si>
  <si>
    <t>Marcos</t>
  </si>
  <si>
    <t>55 (11) 98876-0368</t>
  </si>
  <si>
    <t>Bruno</t>
  </si>
  <si>
    <t>Est. Do Saboo, 1425</t>
  </si>
  <si>
    <t>55 (11) 94603-8869</t>
  </si>
  <si>
    <t>Kauã</t>
  </si>
  <si>
    <t>55 (11) 968042283</t>
  </si>
  <si>
    <t>A retirar</t>
  </si>
  <si>
    <t>DINHEIRO</t>
  </si>
  <si>
    <t>Fabiano</t>
  </si>
  <si>
    <t>Av. José Brumati, 962, AP 12, Bloco I</t>
  </si>
  <si>
    <t>55 (11) 93017-7589</t>
  </si>
  <si>
    <t>Bia</t>
  </si>
  <si>
    <t>55 (11) 95708-7464</t>
  </si>
  <si>
    <t>Diessica</t>
  </si>
  <si>
    <t>Estrada do Nazaré</t>
  </si>
  <si>
    <t>55 (11) 97952-6699</t>
  </si>
  <si>
    <t xml:space="preserve">Manoel </t>
  </si>
  <si>
    <t>55 (77) 98121-8577</t>
  </si>
  <si>
    <t>Neide</t>
  </si>
  <si>
    <t>55 (11) 96943-9476</t>
  </si>
  <si>
    <t>Jessica (Mãe da Emily)</t>
  </si>
  <si>
    <t>55 (11) 98048-5178</t>
  </si>
  <si>
    <t>Ruth</t>
  </si>
  <si>
    <t>Suzana</t>
  </si>
  <si>
    <t>Ao lado da casa da Diessica</t>
  </si>
  <si>
    <t>Luciana</t>
  </si>
  <si>
    <t>R. Manuel dos Santos Alcaide, 70
Jardim Portugal</t>
  </si>
  <si>
    <t>55 (11) 94865-2999</t>
  </si>
  <si>
    <t>Doações</t>
  </si>
  <si>
    <t>Vendas</t>
  </si>
  <si>
    <t>Natália</t>
  </si>
  <si>
    <t>Av. José Brumati, 1430</t>
  </si>
  <si>
    <t>Marlene</t>
  </si>
  <si>
    <t>R. Luis Caputo, 1122</t>
  </si>
  <si>
    <t>55 (11) 97056-8175</t>
  </si>
  <si>
    <t>Total Desbravadores</t>
  </si>
  <si>
    <t>Luis Gustavo</t>
  </si>
  <si>
    <t>Lilian</t>
  </si>
  <si>
    <t>R. Valdecir Manoel Ribeiro, 208</t>
  </si>
  <si>
    <t>Mara</t>
  </si>
  <si>
    <t>Padaria da Mãe do Luis</t>
  </si>
  <si>
    <t>55 (11) 98033-5212</t>
  </si>
  <si>
    <t>55 (11) 93908-7374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</si>
</sst>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6"/>
      <color theme="1"/>
      <name val="Roboto Mono"/>
      <family val="3"/>
    </font>
    <font>
      <b/>
      <sz val="16"/>
      <color rgb="FF000000"/>
      <name val="Arial"/>
      <family val="2"/>
      <scheme val="minor"/>
    </font>
    <font>
      <b/>
      <sz val="12"/>
      <color theme="1"/>
      <name val="Roboto Mono"/>
      <family val="3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4"/>
      <color rgb="FF000000"/>
      <name val="ADLaM Display"/>
    </font>
    <font>
      <b/>
      <sz val="10"/>
      <color theme="1"/>
      <name val="ADLaM Display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8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7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left"/>
    </xf>
    <xf numFmtId="8" fontId="2" fillId="0" borderId="1" xfId="0" applyNumberFormat="1" applyFont="1" applyBorder="1" applyAlignment="1">
      <alignment horizontal="right"/>
    </xf>
    <xf numFmtId="0" fontId="11" fillId="0" borderId="0" xfId="0" applyFo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I15"/>
  <sheetViews>
    <sheetView workbookViewId="0">
      <selection activeCell="H13" sqref="H13"/>
    </sheetView>
  </sheetViews>
  <sheetFormatPr defaultColWidth="12.6328125" defaultRowHeight="15.75" customHeight="1" x14ac:dyDescent="0.25"/>
  <cols>
    <col min="1" max="1" width="19.6328125" bestFit="1" customWidth="1"/>
    <col min="5" max="5" width="22.453125" bestFit="1" customWidth="1"/>
    <col min="7" max="7" width="17.81640625" customWidth="1"/>
    <col min="9" max="9" width="16.7265625" bestFit="1" customWidth="1"/>
  </cols>
  <sheetData>
    <row r="1" spans="1:9" ht="23" x14ac:dyDescent="0.6">
      <c r="C1" s="27" t="s">
        <v>0</v>
      </c>
      <c r="D1" s="28"/>
      <c r="E1" s="28"/>
      <c r="F1" s="28"/>
      <c r="G1" s="28"/>
    </row>
    <row r="3" spans="1:9" ht="13" x14ac:dyDescent="0.3">
      <c r="A3" s="1" t="s">
        <v>1</v>
      </c>
      <c r="B3" s="2">
        <v>225</v>
      </c>
    </row>
    <row r="5" spans="1:9" ht="13" x14ac:dyDescent="0.3">
      <c r="A5" s="3" t="s">
        <v>2</v>
      </c>
      <c r="B5" s="3" t="s">
        <v>3</v>
      </c>
      <c r="C5" s="3" t="s">
        <v>4</v>
      </c>
      <c r="E5" s="4"/>
      <c r="F5" s="4" t="s">
        <v>4</v>
      </c>
      <c r="G5" s="4" t="s">
        <v>3</v>
      </c>
      <c r="H5" s="4" t="s">
        <v>5</v>
      </c>
      <c r="I5" s="4" t="s">
        <v>12</v>
      </c>
    </row>
    <row r="6" spans="1:9" ht="15.75" customHeight="1" x14ac:dyDescent="0.25">
      <c r="A6" s="4" t="s">
        <v>6</v>
      </c>
      <c r="B6" s="4">
        <v>9</v>
      </c>
      <c r="C6" s="4">
        <v>9</v>
      </c>
      <c r="E6" s="4" t="s">
        <v>7</v>
      </c>
      <c r="F6" s="11" t="str">
        <f>_xlfn.CONCAT("R$",B3 * (C11+C10))</f>
        <v>R$7425</v>
      </c>
      <c r="G6" s="11" t="str">
        <f>_xlfn.CONCAT("R$",B3 * (B11+B10))</f>
        <v>R$6975</v>
      </c>
      <c r="H6" s="11" t="str">
        <f>_xlfn.CONCAT("R$",B3 * C11)</f>
        <v>R$5175</v>
      </c>
      <c r="I6" s="11" t="str">
        <f>_xlfn.CONCAT("R$",B3 * B11)</f>
        <v>R$5175</v>
      </c>
    </row>
    <row r="7" spans="1:9" ht="15.75" customHeight="1" x14ac:dyDescent="0.25">
      <c r="A7" s="4" t="s">
        <v>8</v>
      </c>
      <c r="B7" s="4">
        <v>5</v>
      </c>
      <c r="C7" s="4">
        <v>5</v>
      </c>
    </row>
    <row r="8" spans="1:9" ht="15.75" customHeight="1" x14ac:dyDescent="0.25">
      <c r="A8" s="4" t="s">
        <v>9</v>
      </c>
      <c r="B8" s="4">
        <v>4</v>
      </c>
      <c r="C8" s="4">
        <v>4</v>
      </c>
      <c r="E8" s="4" t="s">
        <v>19</v>
      </c>
      <c r="G8" s="4" t="s">
        <v>20</v>
      </c>
    </row>
    <row r="9" spans="1:9" ht="15.75" customHeight="1" x14ac:dyDescent="0.25">
      <c r="A9" s="4" t="s">
        <v>10</v>
      </c>
      <c r="B9" s="4">
        <v>5</v>
      </c>
      <c r="C9" s="4">
        <v>5</v>
      </c>
      <c r="E9" s="10">
        <v>1451.63</v>
      </c>
      <c r="G9" s="11" t="str">
        <f>_xlfn.CONCAT("R$",I6-E9-B14-E12)</f>
        <v>R$3128,37</v>
      </c>
    </row>
    <row r="10" spans="1:9" ht="15.75" customHeight="1" x14ac:dyDescent="0.25">
      <c r="A10" s="4" t="s">
        <v>11</v>
      </c>
      <c r="B10" s="4">
        <v>8</v>
      </c>
      <c r="C10" s="4">
        <v>10</v>
      </c>
    </row>
    <row r="11" spans="1:9" ht="15.75" customHeight="1" x14ac:dyDescent="0.25">
      <c r="A11" s="5" t="s">
        <v>128</v>
      </c>
      <c r="B11" s="5">
        <f>SUM(B6:B9)</f>
        <v>23</v>
      </c>
      <c r="C11" s="5">
        <f>SUM(C6:C9)</f>
        <v>23</v>
      </c>
      <c r="E11" s="4" t="s">
        <v>84</v>
      </c>
      <c r="G11" s="4" t="s">
        <v>121</v>
      </c>
      <c r="H11" s="4" t="s">
        <v>122</v>
      </c>
    </row>
    <row r="12" spans="1:9" ht="15.75" customHeight="1" x14ac:dyDescent="0.25">
      <c r="E12" s="10">
        <f>G12+H12</f>
        <v>370</v>
      </c>
      <c r="G12" s="10">
        <v>230</v>
      </c>
      <c r="H12" s="10">
        <v>140</v>
      </c>
    </row>
    <row r="13" spans="1:9" ht="15.75" customHeight="1" x14ac:dyDescent="0.25">
      <c r="A13" s="4" t="s">
        <v>21</v>
      </c>
      <c r="B13" s="4">
        <v>1</v>
      </c>
    </row>
    <row r="14" spans="1:9" ht="15.75" customHeight="1" x14ac:dyDescent="0.25">
      <c r="A14" s="4" t="s">
        <v>22</v>
      </c>
      <c r="B14" s="21" t="str">
        <f>_xlfn.CONCAT("R$", B13 * B3)</f>
        <v>R$225</v>
      </c>
      <c r="G14" s="12"/>
    </row>
    <row r="15" spans="1:9" ht="15.75" customHeight="1" x14ac:dyDescent="0.25">
      <c r="F15" s="22"/>
    </row>
  </sheetData>
  <mergeCells count="1">
    <mergeCell ref="C1:G1"/>
  </mergeCells>
  <conditionalFormatting sqref="B14">
    <cfRule type="cellIs" dxfId="13" priority="2" operator="greaterThan">
      <formula>0</formula>
    </cfRule>
  </conditionalFormatting>
  <conditionalFormatting sqref="E9">
    <cfRule type="cellIs" dxfId="12" priority="4" operator="greaterThan">
      <formula>0</formula>
    </cfRule>
  </conditionalFormatting>
  <conditionalFormatting sqref="E12">
    <cfRule type="cellIs" dxfId="11" priority="3" operator="greaterThan">
      <formula>0</formula>
    </cfRule>
  </conditionalFormatting>
  <conditionalFormatting sqref="G9">
    <cfRule type="cellIs" dxfId="10" priority="5" operator="greaterThan">
      <formula>0</formula>
    </cfRule>
  </conditionalFormatting>
  <conditionalFormatting sqref="G12:H12">
    <cfRule type="cellIs" dxfId="9" priority="1" operator="greaterThan">
      <formula>0</formula>
    </cfRule>
  </conditionalFormatting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D9CA-27EF-4B20-BB8E-66BD3FE9E10E}">
  <dimension ref="A1:W62"/>
  <sheetViews>
    <sheetView tabSelected="1" workbookViewId="0">
      <selection activeCell="I14" sqref="I14"/>
    </sheetView>
  </sheetViews>
  <sheetFormatPr defaultRowHeight="12.5" x14ac:dyDescent="0.25"/>
  <cols>
    <col min="1" max="1" width="26.81640625" customWidth="1"/>
    <col min="2" max="2" width="32.26953125" customWidth="1"/>
    <col min="3" max="3" width="22.1796875" customWidth="1"/>
    <col min="4" max="4" width="11.90625" customWidth="1"/>
    <col min="5" max="5" width="15.26953125" customWidth="1"/>
    <col min="6" max="6" width="12.08984375" customWidth="1"/>
    <col min="9" max="9" width="15.6328125" customWidth="1"/>
    <col min="10" max="10" width="10.6328125" customWidth="1"/>
  </cols>
  <sheetData>
    <row r="1" spans="1:23" ht="19" x14ac:dyDescent="0.45">
      <c r="A1" s="29" t="s">
        <v>30</v>
      </c>
      <c r="B1" s="29"/>
      <c r="C1" s="29"/>
      <c r="D1" s="29"/>
      <c r="E1" s="29"/>
      <c r="F1" s="29"/>
      <c r="G1" s="29"/>
    </row>
    <row r="2" spans="1:23" ht="28.5" customHeight="1" x14ac:dyDescent="0.25">
      <c r="A2" s="16" t="s">
        <v>24</v>
      </c>
      <c r="B2" s="16" t="s">
        <v>25</v>
      </c>
      <c r="C2" s="16" t="s">
        <v>26</v>
      </c>
      <c r="D2" s="16" t="s">
        <v>14</v>
      </c>
      <c r="E2" s="17" t="s">
        <v>68</v>
      </c>
      <c r="F2" s="16" t="s">
        <v>31</v>
      </c>
      <c r="G2" s="18" t="s">
        <v>27</v>
      </c>
      <c r="H2" s="12"/>
      <c r="I2" s="4" t="s">
        <v>23</v>
      </c>
      <c r="J2" s="4">
        <v>20</v>
      </c>
    </row>
    <row r="3" spans="1:23" x14ac:dyDescent="0.25">
      <c r="A3" s="8" t="s">
        <v>36</v>
      </c>
      <c r="B3" s="8" t="s">
        <v>37</v>
      </c>
      <c r="C3" s="14" t="s">
        <v>38</v>
      </c>
      <c r="D3" s="9">
        <v>1</v>
      </c>
      <c r="E3" s="9" t="s">
        <v>54</v>
      </c>
      <c r="F3" s="9" t="s">
        <v>35</v>
      </c>
      <c r="G3" s="13" t="s">
        <v>83</v>
      </c>
      <c r="W3">
        <f>IF(G3="PAGO",D3,0)</f>
        <v>1</v>
      </c>
    </row>
    <row r="4" spans="1:23" x14ac:dyDescent="0.25">
      <c r="A4" s="8" t="s">
        <v>39</v>
      </c>
      <c r="B4" s="8" t="s">
        <v>45</v>
      </c>
      <c r="C4" s="14" t="s">
        <v>40</v>
      </c>
      <c r="D4" s="9">
        <v>2</v>
      </c>
      <c r="E4" s="9"/>
      <c r="F4" s="9" t="s">
        <v>35</v>
      </c>
      <c r="G4" s="13" t="s">
        <v>29</v>
      </c>
      <c r="I4" s="4" t="s">
        <v>28</v>
      </c>
      <c r="J4" s="4">
        <f>SUM(D3:D62)</f>
        <v>63</v>
      </c>
      <c r="W4">
        <f>IF(G4="PAGO",D4,0)</f>
        <v>0</v>
      </c>
    </row>
    <row r="5" spans="1:23" x14ac:dyDescent="0.25">
      <c r="A5" s="8" t="s">
        <v>41</v>
      </c>
      <c r="B5" s="8" t="s">
        <v>42</v>
      </c>
      <c r="C5" s="14" t="s">
        <v>43</v>
      </c>
      <c r="D5" s="9">
        <v>1</v>
      </c>
      <c r="E5" s="9"/>
      <c r="F5" s="9" t="s">
        <v>35</v>
      </c>
      <c r="G5" s="13" t="s">
        <v>29</v>
      </c>
      <c r="I5" s="13" t="s">
        <v>22</v>
      </c>
      <c r="J5" s="11" t="str">
        <f>_xlfn.CONCAT("R$", J2 * J4)</f>
        <v>R$1260</v>
      </c>
      <c r="W5">
        <f>IF(G5="PAGO",D5,0)</f>
        <v>0</v>
      </c>
    </row>
    <row r="6" spans="1:23" x14ac:dyDescent="0.25">
      <c r="A6" s="8" t="s">
        <v>44</v>
      </c>
      <c r="B6" s="8" t="s">
        <v>46</v>
      </c>
      <c r="C6" s="14" t="s">
        <v>47</v>
      </c>
      <c r="D6" s="9">
        <v>2</v>
      </c>
      <c r="E6" s="9"/>
      <c r="F6" s="9" t="s">
        <v>35</v>
      </c>
      <c r="G6" s="13" t="s">
        <v>29</v>
      </c>
      <c r="I6" s="12"/>
      <c r="W6">
        <f>IF(G6="PAGO",D6,0)</f>
        <v>0</v>
      </c>
    </row>
    <row r="7" spans="1:23" x14ac:dyDescent="0.25">
      <c r="A7" s="7" t="s">
        <v>48</v>
      </c>
      <c r="B7" s="7" t="s">
        <v>49</v>
      </c>
      <c r="C7" s="9" t="s">
        <v>50</v>
      </c>
      <c r="D7" s="9">
        <v>1</v>
      </c>
      <c r="E7" s="9"/>
      <c r="F7" s="9" t="s">
        <v>35</v>
      </c>
      <c r="G7" s="13" t="s">
        <v>29</v>
      </c>
      <c r="I7" s="4" t="s">
        <v>33</v>
      </c>
      <c r="J7" s="4">
        <f>SUM(W3:W62)</f>
        <v>7</v>
      </c>
      <c r="W7">
        <f>IF(G7="PAGO",D7,0)</f>
        <v>0</v>
      </c>
    </row>
    <row r="8" spans="1:23" x14ac:dyDescent="0.25">
      <c r="A8" s="7" t="s">
        <v>51</v>
      </c>
      <c r="B8" s="7" t="s">
        <v>52</v>
      </c>
      <c r="C8" s="9" t="s">
        <v>53</v>
      </c>
      <c r="D8" s="9">
        <v>1</v>
      </c>
      <c r="E8" s="9" t="s">
        <v>54</v>
      </c>
      <c r="F8" s="9" t="s">
        <v>51</v>
      </c>
      <c r="G8" s="13" t="s">
        <v>83</v>
      </c>
      <c r="I8" s="13" t="s">
        <v>34</v>
      </c>
      <c r="J8" s="15" t="str">
        <f>_xlfn.CONCAT("R$", J7 * J2)</f>
        <v>R$140</v>
      </c>
      <c r="W8">
        <f t="shared" ref="W8:W62" si="0">IF(G8="PAGO",D8,0)</f>
        <v>1</v>
      </c>
    </row>
    <row r="9" spans="1:23" x14ac:dyDescent="0.25">
      <c r="A9" s="8" t="s">
        <v>55</v>
      </c>
      <c r="B9" s="8" t="s">
        <v>56</v>
      </c>
      <c r="C9" s="14" t="s">
        <v>57</v>
      </c>
      <c r="D9" s="9">
        <v>1</v>
      </c>
      <c r="E9" s="9"/>
      <c r="F9" s="14" t="s">
        <v>35</v>
      </c>
      <c r="G9" s="13" t="s">
        <v>29</v>
      </c>
      <c r="W9">
        <f t="shared" si="0"/>
        <v>0</v>
      </c>
    </row>
    <row r="10" spans="1:23" x14ac:dyDescent="0.25">
      <c r="A10" s="7" t="s">
        <v>58</v>
      </c>
      <c r="B10" s="7" t="s">
        <v>59</v>
      </c>
      <c r="C10" s="9" t="s">
        <v>60</v>
      </c>
      <c r="D10" s="9">
        <v>1</v>
      </c>
      <c r="E10" s="9"/>
      <c r="F10" s="9" t="s">
        <v>35</v>
      </c>
      <c r="G10" s="13" t="s">
        <v>29</v>
      </c>
      <c r="I10" s="13" t="s">
        <v>32</v>
      </c>
      <c r="J10" s="11" t="str">
        <f>_xlfn.CONCAT("R$",J5-J8)</f>
        <v>R$1120</v>
      </c>
      <c r="W10">
        <f t="shared" si="0"/>
        <v>0</v>
      </c>
    </row>
    <row r="11" spans="1:23" x14ac:dyDescent="0.25">
      <c r="A11" s="7" t="s">
        <v>62</v>
      </c>
      <c r="B11" s="7" t="s">
        <v>63</v>
      </c>
      <c r="C11" s="9" t="s">
        <v>64</v>
      </c>
      <c r="D11" s="9">
        <v>2</v>
      </c>
      <c r="E11" s="9" t="s">
        <v>100</v>
      </c>
      <c r="F11" s="9" t="s">
        <v>61</v>
      </c>
      <c r="G11" s="13" t="s">
        <v>83</v>
      </c>
      <c r="W11">
        <f t="shared" si="0"/>
        <v>2</v>
      </c>
    </row>
    <row r="12" spans="1:23" x14ac:dyDescent="0.25">
      <c r="A12" s="7" t="s">
        <v>66</v>
      </c>
      <c r="B12" s="7" t="s">
        <v>67</v>
      </c>
      <c r="C12" s="19" t="s">
        <v>70</v>
      </c>
      <c r="D12" s="9">
        <v>1</v>
      </c>
      <c r="E12" s="9"/>
      <c r="F12" s="14" t="s">
        <v>65</v>
      </c>
      <c r="G12" s="13" t="s">
        <v>29</v>
      </c>
      <c r="W12">
        <f t="shared" si="0"/>
        <v>0</v>
      </c>
    </row>
    <row r="13" spans="1:23" x14ac:dyDescent="0.25">
      <c r="A13" s="7" t="s">
        <v>71</v>
      </c>
      <c r="B13" s="20" t="s">
        <v>72</v>
      </c>
      <c r="C13" s="9" t="s">
        <v>69</v>
      </c>
      <c r="D13" s="9">
        <v>2</v>
      </c>
      <c r="E13" s="9"/>
      <c r="F13" s="14" t="s">
        <v>65</v>
      </c>
      <c r="G13" s="13" t="s">
        <v>29</v>
      </c>
      <c r="W13">
        <f t="shared" si="0"/>
        <v>0</v>
      </c>
    </row>
    <row r="14" spans="1:23" x14ac:dyDescent="0.25">
      <c r="A14" s="7" t="s">
        <v>73</v>
      </c>
      <c r="B14" s="7" t="s">
        <v>74</v>
      </c>
      <c r="C14" s="9" t="s">
        <v>75</v>
      </c>
      <c r="D14" s="9">
        <v>1</v>
      </c>
      <c r="E14" s="9"/>
      <c r="F14" s="14" t="s">
        <v>65</v>
      </c>
      <c r="G14" s="13" t="s">
        <v>29</v>
      </c>
      <c r="I14" s="12"/>
      <c r="W14">
        <f t="shared" si="0"/>
        <v>0</v>
      </c>
    </row>
    <row r="15" spans="1:23" x14ac:dyDescent="0.25">
      <c r="A15" s="7" t="s">
        <v>76</v>
      </c>
      <c r="B15" s="7" t="s">
        <v>77</v>
      </c>
      <c r="C15" s="9" t="s">
        <v>78</v>
      </c>
      <c r="D15" s="9">
        <v>1</v>
      </c>
      <c r="E15" s="9" t="s">
        <v>54</v>
      </c>
      <c r="F15" s="14" t="s">
        <v>65</v>
      </c>
      <c r="G15" s="13" t="s">
        <v>83</v>
      </c>
      <c r="W15">
        <f t="shared" si="0"/>
        <v>1</v>
      </c>
    </row>
    <row r="16" spans="1:23" x14ac:dyDescent="0.25">
      <c r="A16" s="7" t="s">
        <v>79</v>
      </c>
      <c r="B16" s="7" t="s">
        <v>80</v>
      </c>
      <c r="C16" s="9" t="s">
        <v>81</v>
      </c>
      <c r="D16" s="9">
        <v>2</v>
      </c>
      <c r="E16" s="9" t="s">
        <v>100</v>
      </c>
      <c r="F16" s="9" t="s">
        <v>82</v>
      </c>
      <c r="G16" s="13" t="s">
        <v>83</v>
      </c>
      <c r="H16" s="12"/>
      <c r="W16">
        <f t="shared" si="0"/>
        <v>2</v>
      </c>
    </row>
    <row r="17" spans="1:23" x14ac:dyDescent="0.25">
      <c r="A17" s="7" t="s">
        <v>85</v>
      </c>
      <c r="B17" s="7" t="s">
        <v>86</v>
      </c>
      <c r="C17" s="9" t="s">
        <v>87</v>
      </c>
      <c r="D17" s="9">
        <v>2</v>
      </c>
      <c r="E17" s="9"/>
      <c r="F17" s="9" t="s">
        <v>82</v>
      </c>
      <c r="G17" s="13" t="s">
        <v>29</v>
      </c>
      <c r="W17">
        <f t="shared" si="0"/>
        <v>0</v>
      </c>
    </row>
    <row r="18" spans="1:23" x14ac:dyDescent="0.25">
      <c r="A18" s="7" t="s">
        <v>88</v>
      </c>
      <c r="B18" s="7" t="s">
        <v>89</v>
      </c>
      <c r="C18" s="9" t="s">
        <v>90</v>
      </c>
      <c r="D18" s="9">
        <v>1</v>
      </c>
      <c r="E18" s="9"/>
      <c r="F18" s="9" t="s">
        <v>61</v>
      </c>
      <c r="G18" s="13" t="s">
        <v>29</v>
      </c>
      <c r="W18">
        <f t="shared" si="0"/>
        <v>0</v>
      </c>
    </row>
    <row r="19" spans="1:23" x14ac:dyDescent="0.25">
      <c r="A19" s="7" t="s">
        <v>92</v>
      </c>
      <c r="B19" s="7" t="s">
        <v>91</v>
      </c>
      <c r="C19" s="9" t="s">
        <v>93</v>
      </c>
      <c r="D19" s="9">
        <v>1</v>
      </c>
      <c r="E19" s="9"/>
      <c r="F19" s="9" t="s">
        <v>61</v>
      </c>
      <c r="G19" s="13" t="s">
        <v>29</v>
      </c>
      <c r="W19">
        <f t="shared" si="0"/>
        <v>0</v>
      </c>
    </row>
    <row r="20" spans="1:23" x14ac:dyDescent="0.25">
      <c r="A20" s="7" t="s">
        <v>94</v>
      </c>
      <c r="B20" s="7" t="s">
        <v>95</v>
      </c>
      <c r="C20" s="9" t="s">
        <v>96</v>
      </c>
      <c r="D20" s="9">
        <v>2</v>
      </c>
      <c r="E20" s="9"/>
      <c r="F20" s="9" t="s">
        <v>51</v>
      </c>
      <c r="G20" s="13" t="s">
        <v>29</v>
      </c>
      <c r="W20">
        <f t="shared" si="0"/>
        <v>0</v>
      </c>
    </row>
    <row r="21" spans="1:23" x14ac:dyDescent="0.25">
      <c r="A21" s="7" t="s">
        <v>97</v>
      </c>
      <c r="B21" s="7" t="s">
        <v>99</v>
      </c>
      <c r="C21" s="9" t="s">
        <v>98</v>
      </c>
      <c r="D21" s="9">
        <v>2</v>
      </c>
      <c r="E21" s="9"/>
      <c r="F21" s="9" t="s">
        <v>82</v>
      </c>
      <c r="G21" s="13" t="s">
        <v>29</v>
      </c>
      <c r="W21">
        <f t="shared" si="0"/>
        <v>0</v>
      </c>
    </row>
    <row r="22" spans="1:23" x14ac:dyDescent="0.25">
      <c r="A22" s="7" t="s">
        <v>101</v>
      </c>
      <c r="B22" s="7" t="s">
        <v>102</v>
      </c>
      <c r="C22" s="9" t="s">
        <v>103</v>
      </c>
      <c r="D22" s="9">
        <v>5</v>
      </c>
      <c r="E22" s="9"/>
      <c r="F22" s="9" t="s">
        <v>101</v>
      </c>
      <c r="G22" s="13" t="s">
        <v>29</v>
      </c>
      <c r="W22">
        <f t="shared" si="0"/>
        <v>0</v>
      </c>
    </row>
    <row r="23" spans="1:23" x14ac:dyDescent="0.25">
      <c r="A23" s="7" t="s">
        <v>104</v>
      </c>
      <c r="B23" s="7" t="s">
        <v>52</v>
      </c>
      <c r="C23" s="9" t="s">
        <v>105</v>
      </c>
      <c r="D23" s="9">
        <v>2</v>
      </c>
      <c r="E23" s="9"/>
      <c r="F23" s="9" t="s">
        <v>51</v>
      </c>
      <c r="G23" s="13" t="s">
        <v>29</v>
      </c>
      <c r="W23">
        <f t="shared" si="0"/>
        <v>0</v>
      </c>
    </row>
    <row r="24" spans="1:23" x14ac:dyDescent="0.25">
      <c r="A24" s="7" t="s">
        <v>106</v>
      </c>
      <c r="B24" s="7"/>
      <c r="C24" s="9"/>
      <c r="D24" s="9">
        <v>2</v>
      </c>
      <c r="E24" s="9"/>
      <c r="F24" s="9" t="s">
        <v>82</v>
      </c>
      <c r="G24" s="13" t="s">
        <v>29</v>
      </c>
      <c r="W24">
        <f t="shared" si="0"/>
        <v>0</v>
      </c>
    </row>
    <row r="25" spans="1:23" x14ac:dyDescent="0.25">
      <c r="A25" s="7" t="s">
        <v>48</v>
      </c>
      <c r="B25" s="7" t="s">
        <v>107</v>
      </c>
      <c r="C25" s="9" t="s">
        <v>108</v>
      </c>
      <c r="D25" s="9">
        <v>4</v>
      </c>
      <c r="E25" s="9"/>
      <c r="F25" s="9" t="s">
        <v>51</v>
      </c>
      <c r="G25" s="13" t="s">
        <v>29</v>
      </c>
      <c r="W25">
        <f t="shared" si="0"/>
        <v>0</v>
      </c>
    </row>
    <row r="26" spans="1:23" x14ac:dyDescent="0.25">
      <c r="A26" s="7" t="s">
        <v>109</v>
      </c>
      <c r="B26" s="7" t="s">
        <v>99</v>
      </c>
      <c r="C26" s="9" t="s">
        <v>110</v>
      </c>
      <c r="D26" s="9">
        <v>1</v>
      </c>
      <c r="E26" s="9"/>
      <c r="F26" s="9" t="s">
        <v>61</v>
      </c>
      <c r="G26" s="13" t="s">
        <v>29</v>
      </c>
      <c r="W26">
        <f t="shared" si="0"/>
        <v>0</v>
      </c>
    </row>
    <row r="27" spans="1:23" x14ac:dyDescent="0.25">
      <c r="A27" s="7" t="s">
        <v>111</v>
      </c>
      <c r="B27" s="7"/>
      <c r="C27" s="9" t="s">
        <v>112</v>
      </c>
      <c r="D27" s="9">
        <v>1</v>
      </c>
      <c r="E27" s="9"/>
      <c r="F27" s="9" t="s">
        <v>82</v>
      </c>
      <c r="G27" s="13" t="s">
        <v>29</v>
      </c>
      <c r="W27">
        <f t="shared" si="0"/>
        <v>0</v>
      </c>
    </row>
    <row r="28" spans="1:23" x14ac:dyDescent="0.25">
      <c r="A28" s="7" t="s">
        <v>113</v>
      </c>
      <c r="B28" s="7"/>
      <c r="C28" s="9" t="s">
        <v>114</v>
      </c>
      <c r="D28" s="9">
        <v>1</v>
      </c>
      <c r="E28" s="9"/>
      <c r="F28" s="9" t="s">
        <v>82</v>
      </c>
      <c r="G28" s="13" t="s">
        <v>29</v>
      </c>
      <c r="W28">
        <f t="shared" si="0"/>
        <v>0</v>
      </c>
    </row>
    <row r="29" spans="1:23" x14ac:dyDescent="0.25">
      <c r="A29" s="7" t="s">
        <v>115</v>
      </c>
      <c r="B29" s="7" t="s">
        <v>99</v>
      </c>
      <c r="C29" s="9"/>
      <c r="D29" s="9">
        <v>1</v>
      </c>
      <c r="E29" s="9"/>
      <c r="F29" s="9" t="s">
        <v>82</v>
      </c>
      <c r="G29" s="13" t="s">
        <v>29</v>
      </c>
      <c r="W29">
        <f t="shared" si="0"/>
        <v>0</v>
      </c>
    </row>
    <row r="30" spans="1:23" x14ac:dyDescent="0.25">
      <c r="A30" s="7" t="s">
        <v>116</v>
      </c>
      <c r="B30" s="7" t="s">
        <v>117</v>
      </c>
      <c r="C30" s="9"/>
      <c r="D30" s="9">
        <v>2</v>
      </c>
      <c r="E30" s="9"/>
      <c r="F30" s="9" t="s">
        <v>82</v>
      </c>
      <c r="G30" s="13" t="s">
        <v>29</v>
      </c>
      <c r="W30">
        <f t="shared" si="0"/>
        <v>0</v>
      </c>
    </row>
    <row r="31" spans="1:23" ht="25" x14ac:dyDescent="0.25">
      <c r="A31" s="24" t="s">
        <v>118</v>
      </c>
      <c r="B31" s="23" t="s">
        <v>119</v>
      </c>
      <c r="C31" s="25" t="s">
        <v>120</v>
      </c>
      <c r="D31" s="25">
        <v>2</v>
      </c>
      <c r="E31" s="9"/>
      <c r="F31" s="25" t="s">
        <v>51</v>
      </c>
      <c r="G31" s="26" t="s">
        <v>29</v>
      </c>
      <c r="W31">
        <f t="shared" si="0"/>
        <v>0</v>
      </c>
    </row>
    <row r="32" spans="1:23" x14ac:dyDescent="0.25">
      <c r="A32" s="7" t="s">
        <v>123</v>
      </c>
      <c r="B32" s="7" t="s">
        <v>124</v>
      </c>
      <c r="C32" s="25" t="s">
        <v>120</v>
      </c>
      <c r="D32" s="9">
        <v>1</v>
      </c>
      <c r="E32" s="9"/>
      <c r="F32" s="9" t="s">
        <v>51</v>
      </c>
      <c r="G32" s="13" t="s">
        <v>29</v>
      </c>
      <c r="W32">
        <f t="shared" si="0"/>
        <v>0</v>
      </c>
    </row>
    <row r="33" spans="1:23" x14ac:dyDescent="0.25">
      <c r="A33" s="7" t="s">
        <v>125</v>
      </c>
      <c r="B33" s="7" t="s">
        <v>126</v>
      </c>
      <c r="C33" s="9" t="s">
        <v>127</v>
      </c>
      <c r="D33" s="9">
        <v>7</v>
      </c>
      <c r="E33" s="9"/>
      <c r="F33" s="9" t="s">
        <v>51</v>
      </c>
      <c r="G33" s="13" t="s">
        <v>29</v>
      </c>
      <c r="W33">
        <f t="shared" si="0"/>
        <v>0</v>
      </c>
    </row>
    <row r="34" spans="1:23" x14ac:dyDescent="0.25">
      <c r="A34" s="7" t="s">
        <v>130</v>
      </c>
      <c r="B34" s="7" t="s">
        <v>131</v>
      </c>
      <c r="C34" s="9" t="s">
        <v>135</v>
      </c>
      <c r="D34" s="9">
        <v>3</v>
      </c>
      <c r="E34" s="9"/>
      <c r="F34" s="9" t="s">
        <v>129</v>
      </c>
      <c r="G34" s="13" t="s">
        <v>29</v>
      </c>
      <c r="W34">
        <f t="shared" si="0"/>
        <v>0</v>
      </c>
    </row>
    <row r="35" spans="1:23" x14ac:dyDescent="0.25">
      <c r="A35" s="7" t="s">
        <v>132</v>
      </c>
      <c r="B35" s="7" t="s">
        <v>133</v>
      </c>
      <c r="C35" s="9" t="s">
        <v>134</v>
      </c>
      <c r="D35" s="9">
        <v>4</v>
      </c>
      <c r="E35" s="9"/>
      <c r="F35" s="9" t="s">
        <v>129</v>
      </c>
      <c r="G35" s="13" t="s">
        <v>29</v>
      </c>
      <c r="W35">
        <f t="shared" si="0"/>
        <v>0</v>
      </c>
    </row>
    <row r="36" spans="1:23" x14ac:dyDescent="0.25">
      <c r="A36" s="7"/>
      <c r="B36" s="7"/>
      <c r="C36" s="9"/>
      <c r="D36" s="9"/>
      <c r="E36" s="9"/>
      <c r="F36" s="9"/>
      <c r="G36" s="13" t="s">
        <v>29</v>
      </c>
      <c r="W36">
        <f t="shared" si="0"/>
        <v>0</v>
      </c>
    </row>
    <row r="37" spans="1:23" x14ac:dyDescent="0.25">
      <c r="A37" s="7"/>
      <c r="B37" s="7"/>
      <c r="C37" s="9"/>
      <c r="D37" s="9"/>
      <c r="E37" s="9"/>
      <c r="F37" s="9"/>
      <c r="G37" s="13" t="s">
        <v>29</v>
      </c>
      <c r="W37">
        <f t="shared" si="0"/>
        <v>0</v>
      </c>
    </row>
    <row r="38" spans="1:23" x14ac:dyDescent="0.25">
      <c r="A38" s="7"/>
      <c r="B38" s="7"/>
      <c r="C38" s="9"/>
      <c r="D38" s="9"/>
      <c r="E38" s="9"/>
      <c r="F38" s="9"/>
      <c r="G38" s="13" t="s">
        <v>29</v>
      </c>
      <c r="W38">
        <f t="shared" si="0"/>
        <v>0</v>
      </c>
    </row>
    <row r="39" spans="1:23" x14ac:dyDescent="0.25">
      <c r="A39" s="7"/>
      <c r="B39" s="7"/>
      <c r="C39" s="9"/>
      <c r="D39" s="9"/>
      <c r="E39" s="9"/>
      <c r="F39" s="9"/>
      <c r="G39" s="13" t="s">
        <v>29</v>
      </c>
      <c r="W39">
        <f t="shared" si="0"/>
        <v>0</v>
      </c>
    </row>
    <row r="40" spans="1:23" x14ac:dyDescent="0.25">
      <c r="A40" s="7"/>
      <c r="B40" s="7"/>
      <c r="C40" s="9"/>
      <c r="D40" s="9"/>
      <c r="E40" s="9"/>
      <c r="F40" s="9"/>
      <c r="G40" s="13" t="s">
        <v>29</v>
      </c>
      <c r="W40">
        <f t="shared" si="0"/>
        <v>0</v>
      </c>
    </row>
    <row r="41" spans="1:23" x14ac:dyDescent="0.25">
      <c r="A41" s="7"/>
      <c r="B41" s="7"/>
      <c r="C41" s="9"/>
      <c r="D41" s="9"/>
      <c r="E41" s="9"/>
      <c r="F41" s="9"/>
      <c r="G41" s="13" t="s">
        <v>29</v>
      </c>
      <c r="W41">
        <f t="shared" si="0"/>
        <v>0</v>
      </c>
    </row>
    <row r="42" spans="1:23" x14ac:dyDescent="0.25">
      <c r="A42" s="7"/>
      <c r="B42" s="7"/>
      <c r="C42" s="9"/>
      <c r="D42" s="9"/>
      <c r="E42" s="9"/>
      <c r="F42" s="9"/>
      <c r="G42" s="13" t="s">
        <v>29</v>
      </c>
      <c r="W42">
        <f t="shared" si="0"/>
        <v>0</v>
      </c>
    </row>
    <row r="43" spans="1:23" x14ac:dyDescent="0.25">
      <c r="A43" s="7"/>
      <c r="B43" s="7"/>
      <c r="C43" s="9"/>
      <c r="D43" s="9"/>
      <c r="E43" s="9"/>
      <c r="F43" s="9"/>
      <c r="G43" s="13" t="s">
        <v>29</v>
      </c>
      <c r="W43">
        <f t="shared" si="0"/>
        <v>0</v>
      </c>
    </row>
    <row r="44" spans="1:23" x14ac:dyDescent="0.25">
      <c r="A44" s="7"/>
      <c r="B44" s="7"/>
      <c r="C44" s="9"/>
      <c r="D44" s="9"/>
      <c r="E44" s="9"/>
      <c r="F44" s="9"/>
      <c r="G44" s="13" t="s">
        <v>29</v>
      </c>
      <c r="W44">
        <f t="shared" si="0"/>
        <v>0</v>
      </c>
    </row>
    <row r="45" spans="1:23" x14ac:dyDescent="0.25">
      <c r="A45" s="7"/>
      <c r="B45" s="7"/>
      <c r="C45" s="9"/>
      <c r="D45" s="9"/>
      <c r="E45" s="9"/>
      <c r="F45" s="9"/>
      <c r="G45" s="13" t="s">
        <v>29</v>
      </c>
      <c r="W45">
        <f t="shared" si="0"/>
        <v>0</v>
      </c>
    </row>
    <row r="46" spans="1:23" x14ac:dyDescent="0.25">
      <c r="A46" s="7"/>
      <c r="B46" s="7"/>
      <c r="C46" s="9"/>
      <c r="D46" s="9"/>
      <c r="E46" s="9"/>
      <c r="F46" s="9"/>
      <c r="G46" s="13" t="s">
        <v>29</v>
      </c>
      <c r="W46">
        <f t="shared" si="0"/>
        <v>0</v>
      </c>
    </row>
    <row r="47" spans="1:23" x14ac:dyDescent="0.25">
      <c r="A47" s="7"/>
      <c r="B47" s="7"/>
      <c r="C47" s="9"/>
      <c r="D47" s="9"/>
      <c r="E47" s="9"/>
      <c r="F47" s="9"/>
      <c r="G47" s="13" t="s">
        <v>29</v>
      </c>
      <c r="W47">
        <f t="shared" si="0"/>
        <v>0</v>
      </c>
    </row>
    <row r="48" spans="1:23" x14ac:dyDescent="0.25">
      <c r="A48" s="7"/>
      <c r="B48" s="7"/>
      <c r="C48" s="9"/>
      <c r="D48" s="9"/>
      <c r="E48" s="9"/>
      <c r="F48" s="9"/>
      <c r="G48" s="13" t="s">
        <v>29</v>
      </c>
      <c r="W48">
        <f t="shared" si="0"/>
        <v>0</v>
      </c>
    </row>
    <row r="49" spans="1:23" x14ac:dyDescent="0.25">
      <c r="A49" s="7"/>
      <c r="B49" s="7"/>
      <c r="C49" s="9"/>
      <c r="D49" s="9"/>
      <c r="E49" s="9"/>
      <c r="F49" s="9"/>
      <c r="G49" s="13" t="s">
        <v>29</v>
      </c>
      <c r="W49">
        <f t="shared" si="0"/>
        <v>0</v>
      </c>
    </row>
    <row r="50" spans="1:23" x14ac:dyDescent="0.25">
      <c r="A50" s="7"/>
      <c r="B50" s="7"/>
      <c r="C50" s="9"/>
      <c r="D50" s="9"/>
      <c r="E50" s="9"/>
      <c r="F50" s="9"/>
      <c r="G50" s="13" t="s">
        <v>29</v>
      </c>
      <c r="W50">
        <f t="shared" si="0"/>
        <v>0</v>
      </c>
    </row>
    <row r="51" spans="1:23" x14ac:dyDescent="0.25">
      <c r="A51" s="7"/>
      <c r="B51" s="7"/>
      <c r="C51" s="9"/>
      <c r="D51" s="9"/>
      <c r="E51" s="9"/>
      <c r="F51" s="9"/>
      <c r="G51" s="13" t="s">
        <v>29</v>
      </c>
      <c r="W51">
        <f t="shared" si="0"/>
        <v>0</v>
      </c>
    </row>
    <row r="52" spans="1:23" x14ac:dyDescent="0.25">
      <c r="A52" s="7"/>
      <c r="B52" s="7"/>
      <c r="C52" s="9"/>
      <c r="D52" s="9"/>
      <c r="E52" s="9"/>
      <c r="F52" s="9"/>
      <c r="G52" s="13" t="s">
        <v>29</v>
      </c>
      <c r="W52">
        <f t="shared" si="0"/>
        <v>0</v>
      </c>
    </row>
    <row r="53" spans="1:23" x14ac:dyDescent="0.25">
      <c r="A53" s="7"/>
      <c r="B53" s="7"/>
      <c r="C53" s="9"/>
      <c r="D53" s="9"/>
      <c r="E53" s="9"/>
      <c r="F53" s="9"/>
      <c r="G53" s="13" t="s">
        <v>29</v>
      </c>
      <c r="W53">
        <f t="shared" si="0"/>
        <v>0</v>
      </c>
    </row>
    <row r="54" spans="1:23" x14ac:dyDescent="0.25">
      <c r="A54" s="7"/>
      <c r="B54" s="7"/>
      <c r="C54" s="9"/>
      <c r="D54" s="9"/>
      <c r="E54" s="9"/>
      <c r="F54" s="9"/>
      <c r="G54" s="13" t="s">
        <v>29</v>
      </c>
      <c r="W54">
        <f t="shared" si="0"/>
        <v>0</v>
      </c>
    </row>
    <row r="55" spans="1:23" x14ac:dyDescent="0.25">
      <c r="A55" s="7"/>
      <c r="B55" s="7"/>
      <c r="C55" s="9"/>
      <c r="D55" s="9"/>
      <c r="E55" s="9"/>
      <c r="F55" s="9"/>
      <c r="G55" s="13" t="s">
        <v>29</v>
      </c>
      <c r="W55">
        <f t="shared" si="0"/>
        <v>0</v>
      </c>
    </row>
    <row r="56" spans="1:23" x14ac:dyDescent="0.25">
      <c r="A56" s="7"/>
      <c r="B56" s="7"/>
      <c r="C56" s="9"/>
      <c r="D56" s="9"/>
      <c r="E56" s="9"/>
      <c r="F56" s="9"/>
      <c r="G56" s="13" t="s">
        <v>29</v>
      </c>
      <c r="W56">
        <f t="shared" si="0"/>
        <v>0</v>
      </c>
    </row>
    <row r="57" spans="1:23" x14ac:dyDescent="0.25">
      <c r="A57" s="7"/>
      <c r="B57" s="7"/>
      <c r="C57" s="9"/>
      <c r="D57" s="9"/>
      <c r="E57" s="9"/>
      <c r="F57" s="9"/>
      <c r="G57" s="13" t="s">
        <v>29</v>
      </c>
      <c r="W57">
        <f t="shared" si="0"/>
        <v>0</v>
      </c>
    </row>
    <row r="58" spans="1:23" x14ac:dyDescent="0.25">
      <c r="A58" s="7"/>
      <c r="B58" s="7"/>
      <c r="C58" s="9"/>
      <c r="D58" s="9"/>
      <c r="E58" s="9"/>
      <c r="F58" s="9"/>
      <c r="G58" s="13" t="s">
        <v>29</v>
      </c>
      <c r="W58">
        <f t="shared" si="0"/>
        <v>0</v>
      </c>
    </row>
    <row r="59" spans="1:23" x14ac:dyDescent="0.25">
      <c r="A59" s="7"/>
      <c r="B59" s="7"/>
      <c r="C59" s="9"/>
      <c r="D59" s="9"/>
      <c r="E59" s="9"/>
      <c r="F59" s="9"/>
      <c r="G59" s="13" t="s">
        <v>29</v>
      </c>
      <c r="W59">
        <f t="shared" si="0"/>
        <v>0</v>
      </c>
    </row>
    <row r="60" spans="1:23" x14ac:dyDescent="0.25">
      <c r="A60" s="7"/>
      <c r="B60" s="7"/>
      <c r="C60" s="9"/>
      <c r="D60" s="9"/>
      <c r="E60" s="9"/>
      <c r="F60" s="9"/>
      <c r="G60" s="13" t="s">
        <v>29</v>
      </c>
      <c r="W60">
        <f t="shared" si="0"/>
        <v>0</v>
      </c>
    </row>
    <row r="61" spans="1:23" x14ac:dyDescent="0.25">
      <c r="A61" s="7"/>
      <c r="B61" s="7"/>
      <c r="C61" s="9"/>
      <c r="D61" s="9"/>
      <c r="E61" s="9"/>
      <c r="F61" s="9"/>
      <c r="G61" s="13" t="s">
        <v>29</v>
      </c>
      <c r="W61">
        <f t="shared" si="0"/>
        <v>0</v>
      </c>
    </row>
    <row r="62" spans="1:23" x14ac:dyDescent="0.25">
      <c r="A62" s="7"/>
      <c r="B62" s="7"/>
      <c r="C62" s="9"/>
      <c r="D62" s="9"/>
      <c r="E62" s="9"/>
      <c r="F62" s="9"/>
      <c r="G62" s="13" t="s">
        <v>29</v>
      </c>
      <c r="W62">
        <f t="shared" si="0"/>
        <v>0</v>
      </c>
    </row>
  </sheetData>
  <mergeCells count="1">
    <mergeCell ref="A1:G1"/>
  </mergeCells>
  <phoneticPr fontId="10" type="noConversion"/>
  <conditionalFormatting sqref="A3:A62">
    <cfRule type="expression" dxfId="8" priority="6">
      <formula>G3="PAGO"</formula>
    </cfRule>
  </conditionalFormatting>
  <conditionalFormatting sqref="B3:B62">
    <cfRule type="expression" dxfId="7" priority="5">
      <formula>G3="PAGO"</formula>
    </cfRule>
  </conditionalFormatting>
  <conditionalFormatting sqref="C3:C11 C14:C62">
    <cfRule type="expression" dxfId="6" priority="4">
      <formula>G3="PAGO"</formula>
    </cfRule>
  </conditionalFormatting>
  <conditionalFormatting sqref="C13">
    <cfRule type="expression" dxfId="5" priority="12">
      <formula>G12="PAGO"</formula>
    </cfRule>
  </conditionalFormatting>
  <conditionalFormatting sqref="D3:D62">
    <cfRule type="expression" dxfId="4" priority="3">
      <formula>G3="PAGO"</formula>
    </cfRule>
  </conditionalFormatting>
  <conditionalFormatting sqref="E3:E62">
    <cfRule type="expression" dxfId="3" priority="2">
      <formula>G3="PAGO"</formula>
    </cfRule>
  </conditionalFormatting>
  <conditionalFormatting sqref="F3:F62">
    <cfRule type="expression" dxfId="2" priority="1">
      <formula>G3="PAGO"</formula>
    </cfRule>
  </conditionalFormatting>
  <conditionalFormatting sqref="G3:G62">
    <cfRule type="cellIs" dxfId="1" priority="7" operator="equal">
      <formula>"A PAGAR"</formula>
    </cfRule>
    <cfRule type="cellIs" dxfId="0" priority="8" operator="equal">
      <formula>"PAGO"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F30F-320F-402C-90C1-4BBE6AC311EE}">
  <sheetPr codeName="Planilha2"/>
  <dimension ref="A2:G50"/>
  <sheetViews>
    <sheetView workbookViewId="0">
      <selection activeCell="C5" sqref="C5"/>
    </sheetView>
  </sheetViews>
  <sheetFormatPr defaultRowHeight="12.5" x14ac:dyDescent="0.25"/>
  <cols>
    <col min="1" max="1" width="21.6328125" bestFit="1" customWidth="1"/>
    <col min="2" max="2" width="13.81640625" bestFit="1" customWidth="1"/>
    <col min="3" max="3" width="28.08984375" bestFit="1" customWidth="1"/>
    <col min="4" max="4" width="41.08984375" bestFit="1" customWidth="1"/>
    <col min="5" max="5" width="15.08984375" bestFit="1" customWidth="1"/>
    <col min="7" max="7" width="26.81640625" bestFit="1" customWidth="1"/>
  </cols>
  <sheetData>
    <row r="2" spans="1:7" ht="17" x14ac:dyDescent="0.45">
      <c r="A2" s="6" t="s">
        <v>13</v>
      </c>
      <c r="B2" s="6" t="s">
        <v>14</v>
      </c>
      <c r="C2" s="6" t="s">
        <v>16</v>
      </c>
      <c r="D2" s="6" t="s">
        <v>17</v>
      </c>
      <c r="E2" s="6" t="s">
        <v>15</v>
      </c>
      <c r="G2" s="6" t="s">
        <v>18</v>
      </c>
    </row>
    <row r="3" spans="1:7" x14ac:dyDescent="0.25">
      <c r="A3" s="7"/>
      <c r="B3" s="9"/>
      <c r="C3" s="7"/>
      <c r="D3" s="9"/>
      <c r="E3" s="8" t="str">
        <f>_xlfn.CONCAT("R$", B3 * D3)</f>
        <v>R$0</v>
      </c>
      <c r="G3" s="4" t="str">
        <f>_xlfn.CONCAT("R$",SUM(A33:A50))</f>
        <v>R$0</v>
      </c>
    </row>
    <row r="4" spans="1:7" x14ac:dyDescent="0.25">
      <c r="A4" s="7"/>
      <c r="B4" s="9"/>
      <c r="C4" s="7"/>
      <c r="D4" s="9"/>
      <c r="E4" s="8" t="str">
        <f t="shared" ref="E4:E20" si="0">_xlfn.CONCAT("R$", B4 * D4)</f>
        <v>R$0</v>
      </c>
    </row>
    <row r="5" spans="1:7" x14ac:dyDescent="0.25">
      <c r="A5" s="7"/>
      <c r="B5" s="9"/>
      <c r="C5" s="7"/>
      <c r="D5" s="9"/>
      <c r="E5" s="8" t="str">
        <f t="shared" si="0"/>
        <v>R$0</v>
      </c>
    </row>
    <row r="6" spans="1:7" x14ac:dyDescent="0.25">
      <c r="A6" s="7"/>
      <c r="B6" s="9"/>
      <c r="C6" s="7"/>
      <c r="D6" s="9"/>
      <c r="E6" s="8" t="str">
        <f t="shared" si="0"/>
        <v>R$0</v>
      </c>
    </row>
    <row r="7" spans="1:7" x14ac:dyDescent="0.25">
      <c r="A7" s="7"/>
      <c r="B7" s="9"/>
      <c r="C7" s="7"/>
      <c r="D7" s="9"/>
      <c r="E7" s="8" t="str">
        <f t="shared" si="0"/>
        <v>R$0</v>
      </c>
    </row>
    <row r="8" spans="1:7" x14ac:dyDescent="0.25">
      <c r="A8" s="7"/>
      <c r="B8" s="9"/>
      <c r="C8" s="7"/>
      <c r="D8" s="9"/>
      <c r="E8" s="8" t="str">
        <f t="shared" si="0"/>
        <v>R$0</v>
      </c>
    </row>
    <row r="9" spans="1:7" x14ac:dyDescent="0.25">
      <c r="A9" s="7"/>
      <c r="B9" s="9"/>
      <c r="C9" s="7"/>
      <c r="D9" s="9"/>
      <c r="E9" s="8" t="str">
        <f t="shared" si="0"/>
        <v>R$0</v>
      </c>
    </row>
    <row r="10" spans="1:7" x14ac:dyDescent="0.25">
      <c r="A10" s="7"/>
      <c r="B10" s="9"/>
      <c r="C10" s="7"/>
      <c r="D10" s="9"/>
      <c r="E10" s="8" t="str">
        <f t="shared" si="0"/>
        <v>R$0</v>
      </c>
    </row>
    <row r="11" spans="1:7" x14ac:dyDescent="0.25">
      <c r="A11" s="7"/>
      <c r="B11" s="9"/>
      <c r="C11" s="7"/>
      <c r="D11" s="9"/>
      <c r="E11" s="8" t="str">
        <f t="shared" si="0"/>
        <v>R$0</v>
      </c>
    </row>
    <row r="12" spans="1:7" x14ac:dyDescent="0.25">
      <c r="A12" s="7"/>
      <c r="B12" s="9"/>
      <c r="C12" s="7"/>
      <c r="D12" s="9"/>
      <c r="E12" s="8" t="str">
        <f t="shared" si="0"/>
        <v>R$0</v>
      </c>
    </row>
    <row r="13" spans="1:7" x14ac:dyDescent="0.25">
      <c r="A13" s="7"/>
      <c r="B13" s="9"/>
      <c r="C13" s="7"/>
      <c r="D13" s="9"/>
      <c r="E13" s="8" t="str">
        <f t="shared" si="0"/>
        <v>R$0</v>
      </c>
    </row>
    <row r="14" spans="1:7" x14ac:dyDescent="0.25">
      <c r="A14" s="7"/>
      <c r="B14" s="9"/>
      <c r="C14" s="7"/>
      <c r="D14" s="9"/>
      <c r="E14" s="8" t="str">
        <f t="shared" si="0"/>
        <v>R$0</v>
      </c>
    </row>
    <row r="15" spans="1:7" x14ac:dyDescent="0.25">
      <c r="A15" s="7"/>
      <c r="B15" s="9"/>
      <c r="C15" s="7"/>
      <c r="D15" s="9"/>
      <c r="E15" s="8" t="str">
        <f t="shared" si="0"/>
        <v>R$0</v>
      </c>
    </row>
    <row r="16" spans="1:7" x14ac:dyDescent="0.25">
      <c r="A16" s="7"/>
      <c r="B16" s="9"/>
      <c r="C16" s="7"/>
      <c r="D16" s="9"/>
      <c r="E16" s="8" t="str">
        <f t="shared" si="0"/>
        <v>R$0</v>
      </c>
    </row>
    <row r="17" spans="1:5" x14ac:dyDescent="0.25">
      <c r="A17" s="7"/>
      <c r="B17" s="9"/>
      <c r="C17" s="7"/>
      <c r="D17" s="9"/>
      <c r="E17" s="8" t="str">
        <f t="shared" si="0"/>
        <v>R$0</v>
      </c>
    </row>
    <row r="18" spans="1:5" x14ac:dyDescent="0.25">
      <c r="A18" s="7"/>
      <c r="B18" s="9"/>
      <c r="C18" s="7"/>
      <c r="D18" s="9"/>
      <c r="E18" s="8" t="str">
        <f t="shared" si="0"/>
        <v>R$0</v>
      </c>
    </row>
    <row r="19" spans="1:5" x14ac:dyDescent="0.25">
      <c r="A19" s="7"/>
      <c r="B19" s="9"/>
      <c r="C19" s="7"/>
      <c r="D19" s="9"/>
      <c r="E19" s="8" t="str">
        <f t="shared" si="0"/>
        <v>R$0</v>
      </c>
    </row>
    <row r="20" spans="1:5" x14ac:dyDescent="0.25">
      <c r="A20" s="7"/>
      <c r="B20" s="9"/>
      <c r="C20" s="7"/>
      <c r="D20" s="9"/>
      <c r="E20" s="8" t="str">
        <f t="shared" si="0"/>
        <v>R$0</v>
      </c>
    </row>
    <row r="33" spans="1:1" x14ac:dyDescent="0.25">
      <c r="A33">
        <f t="shared" ref="A33:A50" si="1">B3 * D3</f>
        <v>0</v>
      </c>
    </row>
    <row r="34" spans="1:1" x14ac:dyDescent="0.25">
      <c r="A34">
        <f t="shared" si="1"/>
        <v>0</v>
      </c>
    </row>
    <row r="35" spans="1:1" x14ac:dyDescent="0.25">
      <c r="A35">
        <f t="shared" si="1"/>
        <v>0</v>
      </c>
    </row>
    <row r="36" spans="1:1" x14ac:dyDescent="0.25">
      <c r="A36">
        <f t="shared" si="1"/>
        <v>0</v>
      </c>
    </row>
    <row r="37" spans="1:1" x14ac:dyDescent="0.25">
      <c r="A37">
        <f t="shared" si="1"/>
        <v>0</v>
      </c>
    </row>
    <row r="38" spans="1:1" x14ac:dyDescent="0.25">
      <c r="A38">
        <f t="shared" si="1"/>
        <v>0</v>
      </c>
    </row>
    <row r="39" spans="1:1" x14ac:dyDescent="0.25">
      <c r="A39">
        <f t="shared" si="1"/>
        <v>0</v>
      </c>
    </row>
    <row r="40" spans="1:1" x14ac:dyDescent="0.25">
      <c r="A40">
        <f t="shared" si="1"/>
        <v>0</v>
      </c>
    </row>
    <row r="41" spans="1:1" x14ac:dyDescent="0.25">
      <c r="A41">
        <f t="shared" si="1"/>
        <v>0</v>
      </c>
    </row>
    <row r="42" spans="1:1" x14ac:dyDescent="0.25">
      <c r="A42">
        <f t="shared" si="1"/>
        <v>0</v>
      </c>
    </row>
    <row r="43" spans="1:1" x14ac:dyDescent="0.25">
      <c r="A43">
        <f t="shared" si="1"/>
        <v>0</v>
      </c>
    </row>
    <row r="44" spans="1:1" x14ac:dyDescent="0.25">
      <c r="A44">
        <f t="shared" si="1"/>
        <v>0</v>
      </c>
    </row>
    <row r="45" spans="1:1" x14ac:dyDescent="0.25">
      <c r="A45">
        <f t="shared" si="1"/>
        <v>0</v>
      </c>
    </row>
    <row r="46" spans="1:1" x14ac:dyDescent="0.25">
      <c r="A46">
        <f t="shared" si="1"/>
        <v>0</v>
      </c>
    </row>
    <row r="47" spans="1:1" x14ac:dyDescent="0.25">
      <c r="A47">
        <f t="shared" si="1"/>
        <v>0</v>
      </c>
    </row>
    <row r="48" spans="1:1" x14ac:dyDescent="0.25">
      <c r="A48">
        <f t="shared" si="1"/>
        <v>0</v>
      </c>
    </row>
    <row r="49" spans="1:1" x14ac:dyDescent="0.25">
      <c r="A49">
        <f t="shared" si="1"/>
        <v>0</v>
      </c>
    </row>
    <row r="50" spans="1:1" x14ac:dyDescent="0.25">
      <c r="A50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 Campori</vt:lpstr>
      <vt:lpstr>Vendas - 27-10-2024</vt:lpstr>
      <vt:lpstr>Inventário de Bens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Wanderson Faustino Patricio</cp:lastModifiedBy>
  <dcterms:modified xsi:type="dcterms:W3CDTF">2024-10-25T12:59:41Z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2024-09-26T15:40:38Z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03401c4c-b548-496a-b114-61166f6b788e</vt:lpwstr>
  </property>
  <property fmtid="{D5CDD505-2E9C-101B-9397-08002B2CF9AE}" pid="8" name="MSIP_Label_40881dc9-f7f2-41de-a334-ceff3dc15b31_ContentBits">
    <vt:lpwstr>1</vt:lpwstr>
  </property>
</Properties>
</file>