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Code\UIUC-ECE527\final_project\"/>
    </mc:Choice>
  </mc:AlternateContent>
  <xr:revisionPtr revIDLastSave="0" documentId="13_ncr:1_{CCB9B56D-EA83-490B-8E8A-E931ED27AB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1" i="1" l="1"/>
  <c r="BI10" i="1"/>
  <c r="BH10" i="1"/>
  <c r="BG10" i="1"/>
  <c r="BF10" i="1"/>
  <c r="BE10" i="1"/>
  <c r="BE13" i="1" s="1"/>
  <c r="BI7" i="1"/>
  <c r="BH7" i="1"/>
  <c r="BG7" i="1"/>
  <c r="BF7" i="1"/>
  <c r="BE7" i="1"/>
  <c r="BD10" i="1"/>
  <c r="BC10" i="1"/>
  <c r="BB10" i="1"/>
  <c r="BA10" i="1"/>
  <c r="AZ10" i="1"/>
  <c r="BD7" i="1"/>
  <c r="BC7" i="1"/>
  <c r="BB7" i="1"/>
  <c r="BA7" i="1"/>
  <c r="AZ7" i="1"/>
  <c r="T7" i="1"/>
  <c r="J10" i="1"/>
  <c r="AY10" i="1"/>
  <c r="AX10" i="1"/>
  <c r="AW10" i="1"/>
  <c r="AV10" i="1"/>
  <c r="AU10" i="1"/>
  <c r="AY7" i="1"/>
  <c r="AX7" i="1"/>
  <c r="AW7" i="1"/>
  <c r="AV7" i="1"/>
  <c r="AU7" i="1"/>
  <c r="AT10" i="1"/>
  <c r="AS10" i="1"/>
  <c r="AR10" i="1"/>
  <c r="AQ10" i="1"/>
  <c r="AP10" i="1"/>
  <c r="AT7" i="1"/>
  <c r="AS7" i="1"/>
  <c r="AR7" i="1"/>
  <c r="AQ7" i="1"/>
  <c r="AP7" i="1"/>
  <c r="AO10" i="1"/>
  <c r="AN10" i="1"/>
  <c r="AM10" i="1"/>
  <c r="AL10" i="1"/>
  <c r="AK10" i="1"/>
  <c r="AK12" i="1" s="1"/>
  <c r="AO7" i="1"/>
  <c r="AN7" i="1"/>
  <c r="AM7" i="1"/>
  <c r="AL7" i="1"/>
  <c r="AK7" i="1"/>
  <c r="AJ10" i="1"/>
  <c r="AI10" i="1"/>
  <c r="AH10" i="1"/>
  <c r="AG10" i="1"/>
  <c r="AF10" i="1"/>
  <c r="AJ7" i="1"/>
  <c r="AI7" i="1"/>
  <c r="AH7" i="1"/>
  <c r="AG7" i="1"/>
  <c r="AF7" i="1"/>
  <c r="AE10" i="1"/>
  <c r="AD10" i="1"/>
  <c r="AC10" i="1"/>
  <c r="AB10" i="1"/>
  <c r="AA10" i="1"/>
  <c r="AE7" i="1"/>
  <c r="AD7" i="1"/>
  <c r="AC7" i="1"/>
  <c r="AB7" i="1"/>
  <c r="AA7" i="1"/>
  <c r="Z10" i="1"/>
  <c r="Y10" i="1"/>
  <c r="X10" i="1"/>
  <c r="W10" i="1"/>
  <c r="V10" i="1"/>
  <c r="Z7" i="1"/>
  <c r="Y7" i="1"/>
  <c r="X7" i="1"/>
  <c r="W7" i="1"/>
  <c r="V7" i="1"/>
  <c r="M10" i="1"/>
  <c r="U10" i="1"/>
  <c r="T10" i="1"/>
  <c r="S10" i="1"/>
  <c r="R10" i="1"/>
  <c r="Q10" i="1"/>
  <c r="U7" i="1"/>
  <c r="S7" i="1"/>
  <c r="R7" i="1"/>
  <c r="Q7" i="1"/>
  <c r="P10" i="1"/>
  <c r="O10" i="1"/>
  <c r="N10" i="1"/>
  <c r="L10" i="1"/>
  <c r="P7" i="1"/>
  <c r="O7" i="1"/>
  <c r="N7" i="1"/>
  <c r="M7" i="1"/>
  <c r="L7" i="1"/>
  <c r="K10" i="1"/>
  <c r="I10" i="1"/>
  <c r="H10" i="1"/>
  <c r="G10" i="1"/>
  <c r="K7" i="1"/>
  <c r="J7" i="1"/>
  <c r="I7" i="1"/>
  <c r="H7" i="1"/>
  <c r="G7" i="1"/>
  <c r="C10" i="1"/>
  <c r="D10" i="1"/>
  <c r="E10" i="1"/>
  <c r="F10" i="1"/>
  <c r="B10" i="1"/>
  <c r="C7" i="1"/>
  <c r="D7" i="1"/>
  <c r="E7" i="1"/>
  <c r="F7" i="1"/>
  <c r="B7" i="1"/>
  <c r="B54" i="1"/>
  <c r="AP12" i="1" l="1"/>
  <c r="AZ12" i="1"/>
  <c r="AZ13" i="1"/>
  <c r="AZ11" i="1"/>
  <c r="AU12" i="1"/>
  <c r="AU11" i="1"/>
  <c r="BE12" i="1"/>
  <c r="AP11" i="1"/>
  <c r="AK11" i="1"/>
  <c r="AF12" i="1"/>
  <c r="AF11" i="1"/>
  <c r="AA12" i="1"/>
  <c r="AA11" i="1"/>
  <c r="V12" i="1"/>
  <c r="V11" i="1"/>
  <c r="AK13" i="1"/>
  <c r="AA13" i="1"/>
  <c r="V13" i="1"/>
  <c r="AF13" i="1"/>
  <c r="Q13" i="1"/>
  <c r="B13" i="1"/>
  <c r="L13" i="1"/>
  <c r="AU13" i="1"/>
  <c r="AP13" i="1"/>
  <c r="Q12" i="1"/>
  <c r="Q11" i="1"/>
  <c r="G13" i="1"/>
  <c r="L11" i="1"/>
  <c r="L12" i="1"/>
  <c r="G12" i="1"/>
  <c r="G11" i="1"/>
  <c r="B12" i="1"/>
  <c r="B11" i="1"/>
</calcChain>
</file>

<file path=xl/sharedStrings.xml><?xml version="1.0" encoding="utf-8"?>
<sst xmlns="http://schemas.openxmlformats.org/spreadsheetml/2006/main" count="29" uniqueCount="29">
  <si>
    <t>Class 1 STD</t>
    <phoneticPr fontId="1" type="noConversion"/>
  </si>
  <si>
    <t>Class 2 STD</t>
    <phoneticPr fontId="1" type="noConversion"/>
  </si>
  <si>
    <t>Max depth</t>
    <phoneticPr fontId="1" type="noConversion"/>
  </si>
  <si>
    <t>Mean depth</t>
    <phoneticPr fontId="1" type="noConversion"/>
  </si>
  <si>
    <t>Speedup</t>
    <phoneticPr fontId="1" type="noConversion"/>
  </si>
  <si>
    <t>Report</t>
    <phoneticPr fontId="1" type="noConversion"/>
  </si>
  <si>
    <t>WNS (ns)</t>
    <phoneticPr fontId="1" type="noConversion"/>
  </si>
  <si>
    <t>T (ns)</t>
    <phoneticPr fontId="1" type="noConversion"/>
  </si>
  <si>
    <t>Max Frequency (MHz)</t>
    <phoneticPr fontId="1" type="noConversion"/>
  </si>
  <si>
    <t>Time</t>
    <phoneticPr fontId="1" type="noConversion"/>
  </si>
  <si>
    <t>Power</t>
    <phoneticPr fontId="1" type="noConversion"/>
  </si>
  <si>
    <t>Dynamic (W)</t>
    <phoneticPr fontId="1" type="noConversion"/>
  </si>
  <si>
    <t>Static (W)</t>
    <phoneticPr fontId="1" type="noConversion"/>
  </si>
  <si>
    <t>Total (W)</t>
    <phoneticPr fontId="1" type="noConversion"/>
  </si>
  <si>
    <t>Utilization</t>
    <phoneticPr fontId="1" type="noConversion"/>
  </si>
  <si>
    <t>LUT</t>
    <phoneticPr fontId="1" type="noConversion"/>
  </si>
  <si>
    <t>FF</t>
    <phoneticPr fontId="1" type="noConversion"/>
  </si>
  <si>
    <t>BRAM</t>
    <phoneticPr fontId="1" type="noConversion"/>
  </si>
  <si>
    <t>LUTRAM</t>
    <phoneticPr fontId="1" type="noConversion"/>
  </si>
  <si>
    <t>BUFG</t>
    <phoneticPr fontId="1" type="noConversion"/>
  </si>
  <si>
    <t># of trail</t>
    <phoneticPr fontId="1" type="noConversion"/>
  </si>
  <si>
    <t>Tree number</t>
    <phoneticPr fontId="1" type="noConversion"/>
  </si>
  <si>
    <t>Base time (ps)</t>
    <phoneticPr fontId="1" type="noConversion"/>
  </si>
  <si>
    <t>New time (ps)</t>
    <phoneticPr fontId="1" type="noConversion"/>
  </si>
  <si>
    <t xml:space="preserve">Mean STD </t>
    <phoneticPr fontId="1" type="noConversion"/>
  </si>
  <si>
    <t>STD</t>
    <phoneticPr fontId="1" type="noConversion"/>
  </si>
  <si>
    <t>Mean Speedup</t>
    <phoneticPr fontId="1" type="noConversion"/>
  </si>
  <si>
    <t>Overhead factor</t>
    <phoneticPr fontId="1" type="noConversion"/>
  </si>
  <si>
    <t>Speedup 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</si>
</sst>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1" xfId="0" applyNumberFormat="1" applyBorder="1"/>
    <xf numFmtId="9" fontId="0" fillId="0" borderId="2" xfId="0" applyNumberFormat="1" applyBorder="1"/>
    <xf numFmtId="0" fontId="2" fillId="0" borderId="8" xfId="0" applyFont="1" applyBorder="1"/>
    <xf numFmtId="0" fontId="3" fillId="0" borderId="0" xfId="0" applyFont="1"/>
    <xf numFmtId="0" fontId="3" fillId="0" borderId="1" xfId="0" applyFont="1" applyBorder="1"/>
    <xf numFmtId="0" fontId="3" fillId="0" borderId="10" xfId="0" applyFont="1" applyBorder="1"/>
    <xf numFmtId="0" fontId="3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12" xfId="0" applyFont="1" applyBorder="1"/>
    <xf numFmtId="0" fontId="0" fillId="0" borderId="15" xfId="0" applyBorder="1"/>
    <xf numFmtId="0" fontId="0" fillId="0" borderId="3" xfId="0" applyBorder="1"/>
    <xf numFmtId="0" fontId="3" fillId="0" borderId="15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3" xfId="0" applyFont="1" applyBorder="1"/>
    <xf numFmtId="0" fontId="3" fillId="0" borderId="9" xfId="0" applyFont="1" applyBorder="1"/>
    <xf numFmtId="0" fontId="3" fillId="0" borderId="4" xfId="0" applyFont="1" applyBorder="1"/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Degree</a:t>
            </a:r>
            <a:r>
              <a:rPr lang="en-US" altLang="zh-CN" sz="1600" b="1" baseline="0"/>
              <a:t> of Unbalence vs. Speedup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Sheet1!$B$7:$BD$7</c:f>
              <c:numCache>
                <c:formatCode>General</c:formatCode>
                <c:ptCount val="55"/>
                <c:pt idx="0">
                  <c:v>2.211315230895265</c:v>
                </c:pt>
                <c:pt idx="1">
                  <c:v>2.2726636277951151</c:v>
                </c:pt>
                <c:pt idx="2">
                  <c:v>2.0609224267367501</c:v>
                </c:pt>
                <c:pt idx="3">
                  <c:v>2.1185693181625052</c:v>
                </c:pt>
                <c:pt idx="4">
                  <c:v>2.1823606852276303</c:v>
                </c:pt>
                <c:pt idx="5">
                  <c:v>2.1227437412699701</c:v>
                </c:pt>
                <c:pt idx="6">
                  <c:v>2.0496079504734448</c:v>
                </c:pt>
                <c:pt idx="7">
                  <c:v>1.9937872100010101</c:v>
                </c:pt>
                <c:pt idx="8">
                  <c:v>1.9635619885855</c:v>
                </c:pt>
                <c:pt idx="9">
                  <c:v>2.095927119117905</c:v>
                </c:pt>
                <c:pt idx="10">
                  <c:v>1.826761437214925</c:v>
                </c:pt>
                <c:pt idx="11">
                  <c:v>1.8410860055042151</c:v>
                </c:pt>
                <c:pt idx="12">
                  <c:v>1.8539618058989151</c:v>
                </c:pt>
                <c:pt idx="13">
                  <c:v>1.803781742061805</c:v>
                </c:pt>
                <c:pt idx="14">
                  <c:v>1.829225521877295</c:v>
                </c:pt>
                <c:pt idx="15">
                  <c:v>1.8186203804520948</c:v>
                </c:pt>
                <c:pt idx="16">
                  <c:v>1.6877198545264851</c:v>
                </c:pt>
                <c:pt idx="17">
                  <c:v>1.7216239422884798</c:v>
                </c:pt>
                <c:pt idx="18">
                  <c:v>1.6369909140067551</c:v>
                </c:pt>
                <c:pt idx="19">
                  <c:v>1.7014255386418049</c:v>
                </c:pt>
                <c:pt idx="20">
                  <c:v>1.56722588081743</c:v>
                </c:pt>
                <c:pt idx="21">
                  <c:v>1.5491676357099851</c:v>
                </c:pt>
                <c:pt idx="22">
                  <c:v>1.4559264242139949</c:v>
                </c:pt>
                <c:pt idx="23">
                  <c:v>1.5588181429877501</c:v>
                </c:pt>
                <c:pt idx="24">
                  <c:v>1.5528327890209299</c:v>
                </c:pt>
                <c:pt idx="25">
                  <c:v>1.3179798505871951</c:v>
                </c:pt>
                <c:pt idx="26">
                  <c:v>1.3072093553491699</c:v>
                </c:pt>
                <c:pt idx="27">
                  <c:v>1.36111246863943</c:v>
                </c:pt>
                <c:pt idx="28">
                  <c:v>1.3621304574970798</c:v>
                </c:pt>
                <c:pt idx="29">
                  <c:v>1.334467550950335</c:v>
                </c:pt>
                <c:pt idx="30">
                  <c:v>1.1441675793010051</c:v>
                </c:pt>
                <c:pt idx="31">
                  <c:v>1.18025244073597</c:v>
                </c:pt>
                <c:pt idx="32">
                  <c:v>1.109396577828085</c:v>
                </c:pt>
                <c:pt idx="33">
                  <c:v>1.18857665182474</c:v>
                </c:pt>
                <c:pt idx="34">
                  <c:v>1.1628610238294801</c:v>
                </c:pt>
                <c:pt idx="35">
                  <c:v>0.94368060885081051</c:v>
                </c:pt>
                <c:pt idx="36">
                  <c:v>0.93559166989719</c:v>
                </c:pt>
                <c:pt idx="37">
                  <c:v>0.94351473678297104</c:v>
                </c:pt>
                <c:pt idx="38">
                  <c:v>0.92918312761363109</c:v>
                </c:pt>
                <c:pt idx="39">
                  <c:v>0.96108426740664898</c:v>
                </c:pt>
                <c:pt idx="40">
                  <c:v>0.74208921803475347</c:v>
                </c:pt>
                <c:pt idx="41">
                  <c:v>0.72864344382855095</c:v>
                </c:pt>
                <c:pt idx="42">
                  <c:v>0.68786281215495304</c:v>
                </c:pt>
                <c:pt idx="43">
                  <c:v>0.72665811709904904</c:v>
                </c:pt>
                <c:pt idx="44">
                  <c:v>0.70261158820870495</c:v>
                </c:pt>
                <c:pt idx="45">
                  <c:v>0.47254198828784</c:v>
                </c:pt>
                <c:pt idx="46">
                  <c:v>0.46421879564031049</c:v>
                </c:pt>
                <c:pt idx="47">
                  <c:v>0.47024095567095248</c:v>
                </c:pt>
                <c:pt idx="48">
                  <c:v>0.47643601936282554</c:v>
                </c:pt>
                <c:pt idx="49">
                  <c:v>0.46291575881661395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Sheet1!$B$10:$BD$10</c:f>
              <c:numCache>
                <c:formatCode>General</c:formatCode>
                <c:ptCount val="55"/>
                <c:pt idx="0">
                  <c:v>1.2168674698795181</c:v>
                </c:pt>
                <c:pt idx="1">
                  <c:v>1.8051948051948052</c:v>
                </c:pt>
                <c:pt idx="2">
                  <c:v>1.5263157894736843</c:v>
                </c:pt>
                <c:pt idx="3">
                  <c:v>1.6268656716417911</c:v>
                </c:pt>
                <c:pt idx="4">
                  <c:v>1.4923076923076923</c:v>
                </c:pt>
                <c:pt idx="5">
                  <c:v>1.3291139240506329</c:v>
                </c:pt>
                <c:pt idx="6">
                  <c:v>1.4067796610169492</c:v>
                </c:pt>
                <c:pt idx="7">
                  <c:v>1.2465753424657535</c:v>
                </c:pt>
                <c:pt idx="8">
                  <c:v>1.7733333333333334</c:v>
                </c:pt>
                <c:pt idx="9">
                  <c:v>1.4175824175824177</c:v>
                </c:pt>
                <c:pt idx="10">
                  <c:v>1.5316455696202531</c:v>
                </c:pt>
                <c:pt idx="11">
                  <c:v>1.3908045977011494</c:v>
                </c:pt>
                <c:pt idx="12">
                  <c:v>1.2886597938144331</c:v>
                </c:pt>
                <c:pt idx="13">
                  <c:v>1.1265822784810127</c:v>
                </c:pt>
                <c:pt idx="14">
                  <c:v>1.6933333333333334</c:v>
                </c:pt>
                <c:pt idx="15">
                  <c:v>1.3733333333333333</c:v>
                </c:pt>
                <c:pt idx="16">
                  <c:v>1.6024096385542168</c:v>
                </c:pt>
                <c:pt idx="17">
                  <c:v>1.1758241758241759</c:v>
                </c:pt>
                <c:pt idx="18">
                  <c:v>1.0987654320987654</c:v>
                </c:pt>
                <c:pt idx="19">
                  <c:v>1.5316455696202531</c:v>
                </c:pt>
                <c:pt idx="20">
                  <c:v>1.5301204819277108</c:v>
                </c:pt>
                <c:pt idx="21">
                  <c:v>1.1473684210526316</c:v>
                </c:pt>
                <c:pt idx="22">
                  <c:v>1.1882352941176471</c:v>
                </c:pt>
                <c:pt idx="23">
                  <c:v>1.4507042253521127</c:v>
                </c:pt>
                <c:pt idx="24">
                  <c:v>1.2828282828282829</c:v>
                </c:pt>
                <c:pt idx="25">
                  <c:v>1.3218390804597702</c:v>
                </c:pt>
                <c:pt idx="26">
                  <c:v>1.101010101010101</c:v>
                </c:pt>
                <c:pt idx="27">
                  <c:v>1.3037974683544304</c:v>
                </c:pt>
                <c:pt idx="28">
                  <c:v>1.3655913978494623</c:v>
                </c:pt>
                <c:pt idx="29">
                  <c:v>1.2298850574712643</c:v>
                </c:pt>
                <c:pt idx="30">
                  <c:v>1.0380952380952382</c:v>
                </c:pt>
                <c:pt idx="31">
                  <c:v>1.1308411214953271</c:v>
                </c:pt>
                <c:pt idx="32">
                  <c:v>1.3238095238095238</c:v>
                </c:pt>
                <c:pt idx="33">
                  <c:v>1.2637362637362637</c:v>
                </c:pt>
                <c:pt idx="34">
                  <c:v>1.3855421686746987</c:v>
                </c:pt>
                <c:pt idx="35">
                  <c:v>1.0854700854700854</c:v>
                </c:pt>
                <c:pt idx="36">
                  <c:v>1.1981981981981982</c:v>
                </c:pt>
                <c:pt idx="37">
                  <c:v>1.2201834862385321</c:v>
                </c:pt>
                <c:pt idx="38">
                  <c:v>1.3434343434343434</c:v>
                </c:pt>
                <c:pt idx="39">
                  <c:v>1.116504854368932</c:v>
                </c:pt>
                <c:pt idx="40">
                  <c:v>1.2095238095238094</c:v>
                </c:pt>
                <c:pt idx="41">
                  <c:v>1.2637362637362637</c:v>
                </c:pt>
                <c:pt idx="42">
                  <c:v>1.1441441441441442</c:v>
                </c:pt>
                <c:pt idx="43">
                  <c:v>1.1473684210526316</c:v>
                </c:pt>
                <c:pt idx="44">
                  <c:v>1.1855670103092784</c:v>
                </c:pt>
                <c:pt idx="45">
                  <c:v>1.1441441441441442</c:v>
                </c:pt>
                <c:pt idx="46">
                  <c:v>1.2201834862385321</c:v>
                </c:pt>
                <c:pt idx="47">
                  <c:v>1.2666666666666666</c:v>
                </c:pt>
                <c:pt idx="48">
                  <c:v>1.2201834862385321</c:v>
                </c:pt>
                <c:pt idx="49">
                  <c:v>1.1981981981981982</c:v>
                </c:pt>
                <c:pt idx="50">
                  <c:v>1.165137614678899</c:v>
                </c:pt>
                <c:pt idx="51">
                  <c:v>1.165137614678899</c:v>
                </c:pt>
                <c:pt idx="52">
                  <c:v>1.165137614678899</c:v>
                </c:pt>
                <c:pt idx="53">
                  <c:v>1.165137614678899</c:v>
                </c:pt>
                <c:pt idx="54">
                  <c:v>1.165137614678899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0-4F49-B73D-FDA30A6EDC25}"/>
            </c:ext>
          </c:extLst>
        </c:ser>
        <c:ser>
          <c:idx val="1"/>
          <c:order val="1"/>
          <c:tx>
            <c:v>Mean Value of Cluster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Sheet1!$B$11:$BD$11</c:f>
              <c:numCache>
                <c:formatCode>General</c:formatCode>
                <c:ptCount val="55"/>
                <c:pt idx="0">
                  <c:v>2.169166257763453</c:v>
                </c:pt>
                <c:pt idx="5">
                  <c:v>2.0451256018895658</c:v>
                </c:pt>
                <c:pt idx="10">
                  <c:v>1.8309633025114309</c:v>
                </c:pt>
                <c:pt idx="15">
                  <c:v>1.7132761259831242</c:v>
                </c:pt>
                <c:pt idx="20">
                  <c:v>1.536794174550018</c:v>
                </c:pt>
                <c:pt idx="25">
                  <c:v>1.336579936604642</c:v>
                </c:pt>
                <c:pt idx="30">
                  <c:v>1.157050854703856</c:v>
                </c:pt>
                <c:pt idx="35">
                  <c:v>0.94261088211025046</c:v>
                </c:pt>
                <c:pt idx="40">
                  <c:v>0.71757303586520238</c:v>
                </c:pt>
                <c:pt idx="45">
                  <c:v>0.46927070355570849</c:v>
                </c:pt>
                <c:pt idx="50">
                  <c:v>0</c:v>
                </c:pt>
              </c:numCache>
            </c:numRef>
          </c:xVal>
          <c:yVal>
            <c:numRef>
              <c:f>Sheet1!$B$12:$BD$12</c:f>
              <c:numCache>
                <c:formatCode>General</c:formatCode>
                <c:ptCount val="55"/>
                <c:pt idx="0">
                  <c:v>1.5335102856994982</c:v>
                </c:pt>
                <c:pt idx="5">
                  <c:v>1.4346769356898172</c:v>
                </c:pt>
                <c:pt idx="10">
                  <c:v>1.4062051145900363</c:v>
                </c:pt>
                <c:pt idx="15">
                  <c:v>1.356395629886149</c:v>
                </c:pt>
                <c:pt idx="20">
                  <c:v>1.3198513410556771</c:v>
                </c:pt>
                <c:pt idx="25">
                  <c:v>1.2644246210290055</c:v>
                </c:pt>
                <c:pt idx="30">
                  <c:v>1.2284048631622102</c:v>
                </c:pt>
                <c:pt idx="35">
                  <c:v>1.1927581935420182</c:v>
                </c:pt>
                <c:pt idx="40">
                  <c:v>1.1900679297532255</c:v>
                </c:pt>
                <c:pt idx="45">
                  <c:v>1.2098751962972147</c:v>
                </c:pt>
                <c:pt idx="50">
                  <c:v>1.165137614678899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7C70-4F49-B73D-FDA30A6E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73503"/>
        <c:axId val="702374751"/>
      </c:scatterChart>
      <c:valAx>
        <c:axId val="7023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Standard Deviation of Leave</a:t>
                </a:r>
                <a:r>
                  <a:rPr lang="en-US" altLang="zh-CN" sz="1200" baseline="0"/>
                  <a:t> Node's depth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74751"/>
        <c:crosses val="autoZero"/>
        <c:crossBetween val="midCat"/>
      </c:valAx>
      <c:valAx>
        <c:axId val="70237475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Speedup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7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1400176</xdr:colOff>
      <xdr:row>16</xdr:row>
      <xdr:rowOff>9525</xdr:rowOff>
    </xdr:from>
    <xdr:to>
      <xdr:col>8</xdr:col>
      <xdr:colOff>647700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B777FD-CAE2-E22A-39EB-846AAA0D5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4"/>
  <sheetViews>
    <sheetView tabSelected="1" topLeftCell="A12" workbookViewId="0">
      <selection activeCell="L33" sqref="L33"/>
    </sheetView>
  </sheetViews>
  <sheetFormatPr defaultRowHeight="14.25" x14ac:dyDescent="0.2"/>
  <cols>
    <col min="1" max="1" width="19" customWidth="1"/>
    <col min="2" max="2" width="7.625" customWidth="1"/>
  </cols>
  <sheetData>
    <row r="1" spans="1:61" ht="15" thickBot="1" x14ac:dyDescent="0.25">
      <c r="A1" s="7" t="s">
        <v>20</v>
      </c>
      <c r="B1" s="12">
        <v>1</v>
      </c>
      <c r="C1" s="12">
        <v>2</v>
      </c>
      <c r="D1" s="12">
        <v>3</v>
      </c>
      <c r="E1" s="12">
        <v>4</v>
      </c>
      <c r="F1" s="13">
        <v>5</v>
      </c>
      <c r="G1" s="12">
        <v>1</v>
      </c>
      <c r="H1" s="12">
        <v>2</v>
      </c>
      <c r="I1" s="12">
        <v>3</v>
      </c>
      <c r="J1" s="12">
        <v>4</v>
      </c>
      <c r="K1" s="13">
        <v>5</v>
      </c>
      <c r="L1" s="12">
        <v>1</v>
      </c>
      <c r="M1" s="12">
        <v>2</v>
      </c>
      <c r="N1" s="12">
        <v>3</v>
      </c>
      <c r="O1" s="12">
        <v>4</v>
      </c>
      <c r="P1" s="13">
        <v>5</v>
      </c>
      <c r="Q1" s="12">
        <v>1</v>
      </c>
      <c r="R1" s="12">
        <v>2</v>
      </c>
      <c r="S1" s="12">
        <v>3</v>
      </c>
      <c r="T1" s="12">
        <v>4</v>
      </c>
      <c r="U1" s="13">
        <v>5</v>
      </c>
      <c r="V1" s="12">
        <v>1</v>
      </c>
      <c r="W1" s="12">
        <v>2</v>
      </c>
      <c r="X1" s="12">
        <v>3</v>
      </c>
      <c r="Y1" s="12">
        <v>4</v>
      </c>
      <c r="Z1" s="13">
        <v>5</v>
      </c>
      <c r="AA1" s="12">
        <v>1</v>
      </c>
      <c r="AB1" s="12">
        <v>2</v>
      </c>
      <c r="AC1" s="12">
        <v>3</v>
      </c>
      <c r="AD1" s="12">
        <v>4</v>
      </c>
      <c r="AE1" s="13">
        <v>5</v>
      </c>
      <c r="AF1" s="12">
        <v>1</v>
      </c>
      <c r="AG1" s="12">
        <v>2</v>
      </c>
      <c r="AH1" s="12">
        <v>3</v>
      </c>
      <c r="AI1" s="12">
        <v>4</v>
      </c>
      <c r="AJ1" s="13">
        <v>5</v>
      </c>
      <c r="AK1" s="12">
        <v>1</v>
      </c>
      <c r="AL1" s="12">
        <v>2</v>
      </c>
      <c r="AM1" s="12">
        <v>3</v>
      </c>
      <c r="AN1" s="12">
        <v>4</v>
      </c>
      <c r="AO1" s="13">
        <v>5</v>
      </c>
      <c r="AP1" s="12">
        <v>1</v>
      </c>
      <c r="AQ1" s="12">
        <v>2</v>
      </c>
      <c r="AR1" s="12">
        <v>3</v>
      </c>
      <c r="AS1" s="12">
        <v>4</v>
      </c>
      <c r="AT1" s="13">
        <v>5</v>
      </c>
      <c r="AU1" s="12">
        <v>1</v>
      </c>
      <c r="AV1" s="12">
        <v>2</v>
      </c>
      <c r="AW1" s="12">
        <v>3</v>
      </c>
      <c r="AX1" s="12">
        <v>4</v>
      </c>
      <c r="AY1" s="13">
        <v>5</v>
      </c>
      <c r="AZ1" s="12">
        <v>1</v>
      </c>
      <c r="BA1" s="12">
        <v>2</v>
      </c>
      <c r="BB1" s="12">
        <v>3</v>
      </c>
      <c r="BC1" s="12">
        <v>4</v>
      </c>
      <c r="BD1" s="13">
        <v>5</v>
      </c>
      <c r="BE1" s="12">
        <v>1</v>
      </c>
      <c r="BF1" s="12">
        <v>2</v>
      </c>
      <c r="BG1" s="12">
        <v>3</v>
      </c>
      <c r="BH1" s="12">
        <v>4</v>
      </c>
      <c r="BI1" s="13">
        <v>5</v>
      </c>
    </row>
    <row r="2" spans="1:61" x14ac:dyDescent="0.2">
      <c r="A2" s="14" t="s">
        <v>21</v>
      </c>
      <c r="B2" s="27">
        <v>20</v>
      </c>
      <c r="C2" s="28"/>
      <c r="D2" s="28"/>
      <c r="E2" s="28"/>
      <c r="F2" s="29"/>
      <c r="G2" s="27">
        <v>20</v>
      </c>
      <c r="H2" s="28"/>
      <c r="I2" s="28"/>
      <c r="J2" s="28"/>
      <c r="K2" s="29"/>
      <c r="L2" s="27">
        <v>20</v>
      </c>
      <c r="M2" s="28"/>
      <c r="N2" s="28"/>
      <c r="O2" s="28"/>
      <c r="P2" s="29"/>
      <c r="Q2" s="27">
        <v>20</v>
      </c>
      <c r="R2" s="28"/>
      <c r="S2" s="28"/>
      <c r="T2" s="28"/>
      <c r="U2" s="29"/>
      <c r="V2" s="27">
        <v>20</v>
      </c>
      <c r="W2" s="28"/>
      <c r="X2" s="28"/>
      <c r="Y2" s="28"/>
      <c r="Z2" s="29"/>
      <c r="AA2" s="27">
        <v>20</v>
      </c>
      <c r="AB2" s="28"/>
      <c r="AC2" s="28"/>
      <c r="AD2" s="28"/>
      <c r="AE2" s="29"/>
      <c r="AF2" s="27">
        <v>20</v>
      </c>
      <c r="AG2" s="28"/>
      <c r="AH2" s="28"/>
      <c r="AI2" s="28"/>
      <c r="AJ2" s="29"/>
      <c r="AK2" s="27">
        <v>20</v>
      </c>
      <c r="AL2" s="28"/>
      <c r="AM2" s="28"/>
      <c r="AN2" s="28"/>
      <c r="AO2" s="29"/>
      <c r="AP2" s="27">
        <v>20</v>
      </c>
      <c r="AQ2" s="28"/>
      <c r="AR2" s="28"/>
      <c r="AS2" s="28"/>
      <c r="AT2" s="29"/>
      <c r="AU2" s="27">
        <v>20</v>
      </c>
      <c r="AV2" s="28"/>
      <c r="AW2" s="28"/>
      <c r="AX2" s="28"/>
      <c r="AY2" s="29"/>
      <c r="AZ2" s="27">
        <v>20</v>
      </c>
      <c r="BA2" s="28"/>
      <c r="BB2" s="28"/>
      <c r="BC2" s="28"/>
      <c r="BD2" s="29"/>
      <c r="BE2" s="27">
        <v>20</v>
      </c>
      <c r="BF2" s="28"/>
      <c r="BG2" s="28"/>
      <c r="BH2" s="28"/>
      <c r="BI2" s="29"/>
    </row>
    <row r="3" spans="1:61" x14ac:dyDescent="0.2">
      <c r="A3" s="15" t="s">
        <v>2</v>
      </c>
      <c r="B3" s="30">
        <v>11</v>
      </c>
      <c r="C3" s="31"/>
      <c r="D3" s="31"/>
      <c r="E3" s="31"/>
      <c r="F3" s="32"/>
      <c r="G3" s="30">
        <v>11</v>
      </c>
      <c r="H3" s="31"/>
      <c r="I3" s="31"/>
      <c r="J3" s="31"/>
      <c r="K3" s="32"/>
      <c r="L3" s="30">
        <v>11</v>
      </c>
      <c r="M3" s="31"/>
      <c r="N3" s="31"/>
      <c r="O3" s="31"/>
      <c r="P3" s="32"/>
      <c r="Q3" s="30">
        <v>10</v>
      </c>
      <c r="R3" s="31"/>
      <c r="S3" s="31"/>
      <c r="T3" s="31"/>
      <c r="U3" s="32"/>
      <c r="V3" s="30">
        <v>10</v>
      </c>
      <c r="W3" s="31"/>
      <c r="X3" s="31"/>
      <c r="Y3" s="31"/>
      <c r="Z3" s="32"/>
      <c r="AA3" s="30">
        <v>9</v>
      </c>
      <c r="AB3" s="31"/>
      <c r="AC3" s="31"/>
      <c r="AD3" s="31"/>
      <c r="AE3" s="32"/>
      <c r="AF3" s="30">
        <v>9</v>
      </c>
      <c r="AG3" s="31"/>
      <c r="AH3" s="31"/>
      <c r="AI3" s="31"/>
      <c r="AJ3" s="32"/>
      <c r="AK3" s="30">
        <v>9</v>
      </c>
      <c r="AL3" s="31"/>
      <c r="AM3" s="31"/>
      <c r="AN3" s="31"/>
      <c r="AO3" s="32"/>
      <c r="AP3" s="30">
        <v>8</v>
      </c>
      <c r="AQ3" s="31"/>
      <c r="AR3" s="31"/>
      <c r="AS3" s="31"/>
      <c r="AT3" s="32"/>
      <c r="AU3" s="30">
        <v>8</v>
      </c>
      <c r="AV3" s="31"/>
      <c r="AW3" s="31"/>
      <c r="AX3" s="31"/>
      <c r="AY3" s="32"/>
      <c r="AZ3" s="30">
        <v>7</v>
      </c>
      <c r="BA3" s="31"/>
      <c r="BB3" s="31"/>
      <c r="BC3" s="31"/>
      <c r="BD3" s="32"/>
      <c r="BE3" s="30"/>
      <c r="BF3" s="31"/>
      <c r="BG3" s="31"/>
      <c r="BH3" s="31"/>
      <c r="BI3" s="32"/>
    </row>
    <row r="4" spans="1:61" ht="15" thickBot="1" x14ac:dyDescent="0.25">
      <c r="A4" s="16" t="s">
        <v>3</v>
      </c>
      <c r="B4" s="33">
        <v>1</v>
      </c>
      <c r="C4" s="34"/>
      <c r="D4" s="34"/>
      <c r="E4" s="34"/>
      <c r="F4" s="35"/>
      <c r="G4" s="33">
        <v>2</v>
      </c>
      <c r="H4" s="34"/>
      <c r="I4" s="34"/>
      <c r="J4" s="34"/>
      <c r="K4" s="35"/>
      <c r="L4" s="33">
        <v>3</v>
      </c>
      <c r="M4" s="34"/>
      <c r="N4" s="34"/>
      <c r="O4" s="34"/>
      <c r="P4" s="35"/>
      <c r="Q4" s="33">
        <v>3</v>
      </c>
      <c r="R4" s="34"/>
      <c r="S4" s="34"/>
      <c r="T4" s="34"/>
      <c r="U4" s="35"/>
      <c r="V4" s="33">
        <v>4</v>
      </c>
      <c r="W4" s="34"/>
      <c r="X4" s="34"/>
      <c r="Y4" s="34"/>
      <c r="Z4" s="35"/>
      <c r="AA4" s="33">
        <v>4</v>
      </c>
      <c r="AB4" s="34"/>
      <c r="AC4" s="34"/>
      <c r="AD4" s="34"/>
      <c r="AE4" s="35"/>
      <c r="AF4" s="33">
        <v>5</v>
      </c>
      <c r="AG4" s="34"/>
      <c r="AH4" s="34"/>
      <c r="AI4" s="34"/>
      <c r="AJ4" s="35"/>
      <c r="AK4" s="33">
        <v>6</v>
      </c>
      <c r="AL4" s="34"/>
      <c r="AM4" s="34"/>
      <c r="AN4" s="34"/>
      <c r="AO4" s="35"/>
      <c r="AP4" s="33">
        <v>6</v>
      </c>
      <c r="AQ4" s="34"/>
      <c r="AR4" s="34"/>
      <c r="AS4" s="34"/>
      <c r="AT4" s="35"/>
      <c r="AU4" s="33">
        <v>7</v>
      </c>
      <c r="AV4" s="34"/>
      <c r="AW4" s="34"/>
      <c r="AX4" s="34"/>
      <c r="AY4" s="35"/>
      <c r="AZ4" s="30">
        <v>7</v>
      </c>
      <c r="BA4" s="31"/>
      <c r="BB4" s="31"/>
      <c r="BC4" s="31"/>
      <c r="BD4" s="32"/>
      <c r="BE4" s="33"/>
      <c r="BF4" s="34"/>
      <c r="BG4" s="34"/>
      <c r="BH4" s="34"/>
      <c r="BI4" s="35"/>
    </row>
    <row r="5" spans="1:61" x14ac:dyDescent="0.2">
      <c r="A5" s="15" t="s">
        <v>0</v>
      </c>
      <c r="B5" s="14">
        <v>2.28766229045186</v>
      </c>
      <c r="C5" s="8">
        <v>2.1887573963348999</v>
      </c>
      <c r="D5" s="8">
        <v>1.9489279704342899</v>
      </c>
      <c r="E5" s="8">
        <v>2.16107991501111</v>
      </c>
      <c r="F5" s="9">
        <v>2.0357618922410401</v>
      </c>
      <c r="G5" s="14">
        <v>2.1686921589904</v>
      </c>
      <c r="H5" s="8">
        <v>2.0117953053533602</v>
      </c>
      <c r="I5" s="8">
        <v>1.9787948350946001</v>
      </c>
      <c r="J5" s="8">
        <v>1.8416525018641301</v>
      </c>
      <c r="K5" s="9">
        <v>2.1522290327500802</v>
      </c>
      <c r="L5" s="14">
        <v>1.7536619936724001</v>
      </c>
      <c r="M5" s="8">
        <v>1.8653161942377701</v>
      </c>
      <c r="N5" s="8">
        <v>1.86599567805718</v>
      </c>
      <c r="O5" s="8">
        <v>1.7817437772742499</v>
      </c>
      <c r="P5" s="9">
        <v>1.8506405248437301</v>
      </c>
      <c r="Q5" s="14">
        <v>1.8176138841118199</v>
      </c>
      <c r="R5" s="8">
        <v>1.69346738270383</v>
      </c>
      <c r="S5" s="8">
        <v>1.6326239218462999</v>
      </c>
      <c r="T5" s="8">
        <v>1.64803022457501</v>
      </c>
      <c r="U5" s="9">
        <v>1.7065540457513499</v>
      </c>
      <c r="V5" s="14">
        <v>1.5922406819316199</v>
      </c>
      <c r="W5" s="8">
        <v>1.5668975854332201</v>
      </c>
      <c r="X5" s="8">
        <v>1.43999940793672</v>
      </c>
      <c r="Y5" s="8">
        <v>1.60149109699943</v>
      </c>
      <c r="Z5" s="9">
        <v>1.5391302562610101</v>
      </c>
      <c r="AA5" s="14">
        <v>1.2916713843366401</v>
      </c>
      <c r="AB5" s="8">
        <v>1.26615684016622</v>
      </c>
      <c r="AC5" s="8">
        <v>1.3729865910100501</v>
      </c>
      <c r="AD5" s="8">
        <v>1.37812781816486</v>
      </c>
      <c r="AE5" s="9">
        <v>1.34032185809008</v>
      </c>
      <c r="AF5" s="14">
        <v>1.1415850388412101</v>
      </c>
      <c r="AG5" s="8">
        <v>1.2030239459766601</v>
      </c>
      <c r="AH5" s="8">
        <v>1.0756127875003401</v>
      </c>
      <c r="AI5" s="8">
        <v>1.15443601161293</v>
      </c>
      <c r="AJ5" s="9">
        <v>1.1579942248017701</v>
      </c>
      <c r="AK5" s="14">
        <v>0.92545838425170202</v>
      </c>
      <c r="AL5" s="8">
        <v>0.92653070293364304</v>
      </c>
      <c r="AM5" s="8">
        <v>0.93222068656885404</v>
      </c>
      <c r="AN5" s="8">
        <v>0.94483776466736402</v>
      </c>
      <c r="AO5" s="9">
        <v>0.954226860397555</v>
      </c>
      <c r="AP5" s="14">
        <v>0.73263355805760499</v>
      </c>
      <c r="AQ5" s="8">
        <v>0.746285434543426</v>
      </c>
      <c r="AR5" s="8">
        <v>0.69652747229319001</v>
      </c>
      <c r="AS5" s="8">
        <v>0.72689990917441605</v>
      </c>
      <c r="AT5" s="9">
        <v>0.68645592813606104</v>
      </c>
      <c r="AU5" s="14">
        <v>0.48186232107932597</v>
      </c>
      <c r="AV5" s="8">
        <v>0.470794101205118</v>
      </c>
      <c r="AW5" s="8">
        <v>0.470025693351867</v>
      </c>
      <c r="AX5" s="8">
        <v>0.48153132876954002</v>
      </c>
      <c r="AY5" s="8">
        <v>0.45648821695373498</v>
      </c>
      <c r="AZ5" s="20">
        <v>0</v>
      </c>
      <c r="BA5" s="21">
        <v>0</v>
      </c>
      <c r="BB5" s="21">
        <v>0</v>
      </c>
      <c r="BC5" s="21">
        <v>0</v>
      </c>
      <c r="BD5" s="22">
        <v>0</v>
      </c>
      <c r="BE5" s="8"/>
      <c r="BF5" s="8"/>
      <c r="BG5" s="8"/>
      <c r="BH5" s="8"/>
      <c r="BI5" s="9"/>
    </row>
    <row r="6" spans="1:61" ht="15" thickBot="1" x14ac:dyDescent="0.25">
      <c r="A6" s="16" t="s">
        <v>1</v>
      </c>
      <c r="B6" s="14">
        <v>2.1349681713386701</v>
      </c>
      <c r="C6" s="8">
        <v>2.3565698592553299</v>
      </c>
      <c r="D6" s="8">
        <v>2.17291688303921</v>
      </c>
      <c r="E6" s="8">
        <v>2.0760587213138999</v>
      </c>
      <c r="F6" s="9">
        <v>2.32895947821422</v>
      </c>
      <c r="G6" s="14">
        <v>2.0767953235495402</v>
      </c>
      <c r="H6" s="8">
        <v>2.0874205955935299</v>
      </c>
      <c r="I6" s="8">
        <v>2.0087795849074199</v>
      </c>
      <c r="J6" s="8">
        <v>2.0854714753068699</v>
      </c>
      <c r="K6" s="9">
        <v>2.0396252054857298</v>
      </c>
      <c r="L6" s="14">
        <v>1.89986088075745</v>
      </c>
      <c r="M6" s="8">
        <v>1.8168558167706601</v>
      </c>
      <c r="N6" s="8">
        <v>1.84192793374065</v>
      </c>
      <c r="O6" s="8">
        <v>1.82581970684936</v>
      </c>
      <c r="P6" s="9">
        <v>1.80781051891086</v>
      </c>
      <c r="Q6" s="14">
        <v>1.81962687679237</v>
      </c>
      <c r="R6" s="8">
        <v>1.68197232634914</v>
      </c>
      <c r="S6" s="8">
        <v>1.81062396273066</v>
      </c>
      <c r="T6" s="8">
        <v>1.6259516034385</v>
      </c>
      <c r="U6" s="9">
        <v>1.6962970315322601</v>
      </c>
      <c r="V6" s="14">
        <v>1.54221107970324</v>
      </c>
      <c r="W6" s="8">
        <v>1.53143768598675</v>
      </c>
      <c r="X6" s="8">
        <v>1.47185344049127</v>
      </c>
      <c r="Y6" s="8">
        <v>1.51614518897607</v>
      </c>
      <c r="Z6" s="9">
        <v>1.56653532178085</v>
      </c>
      <c r="AA6" s="14">
        <v>1.34428831683775</v>
      </c>
      <c r="AB6" s="8">
        <v>1.3482618705321201</v>
      </c>
      <c r="AC6" s="8">
        <v>1.34923834626881</v>
      </c>
      <c r="AD6" s="8">
        <v>1.3461330968292999</v>
      </c>
      <c r="AE6" s="9">
        <v>1.32861324381059</v>
      </c>
      <c r="AF6" s="14">
        <v>1.1467501197608001</v>
      </c>
      <c r="AG6" s="8">
        <v>1.15748093549528</v>
      </c>
      <c r="AH6" s="8">
        <v>1.1431803681558299</v>
      </c>
      <c r="AI6" s="8">
        <v>1.2227172920365501</v>
      </c>
      <c r="AJ6" s="9">
        <v>1.1677278228571899</v>
      </c>
      <c r="AK6" s="14">
        <v>0.961902833449919</v>
      </c>
      <c r="AL6" s="8">
        <v>0.94465263686073697</v>
      </c>
      <c r="AM6" s="8">
        <v>0.95480878699708804</v>
      </c>
      <c r="AN6" s="8">
        <v>0.91352849055989804</v>
      </c>
      <c r="AO6" s="9">
        <v>0.96794167441574297</v>
      </c>
      <c r="AP6" s="14">
        <v>0.75154487801190195</v>
      </c>
      <c r="AQ6" s="8">
        <v>0.71100145311367602</v>
      </c>
      <c r="AR6" s="8">
        <v>0.67919815201671596</v>
      </c>
      <c r="AS6" s="8">
        <v>0.72641632502368203</v>
      </c>
      <c r="AT6" s="9">
        <v>0.71876724828134897</v>
      </c>
      <c r="AU6" s="14">
        <v>0.46322165549635402</v>
      </c>
      <c r="AV6" s="8">
        <v>0.45764349007550298</v>
      </c>
      <c r="AW6" s="8">
        <v>0.47045621799003801</v>
      </c>
      <c r="AX6" s="8">
        <v>0.47134070995611099</v>
      </c>
      <c r="AY6" s="8">
        <v>0.46934330067949298</v>
      </c>
      <c r="AZ6" s="17">
        <v>0</v>
      </c>
      <c r="BA6" s="10">
        <v>0</v>
      </c>
      <c r="BB6" s="10">
        <v>0</v>
      </c>
      <c r="BC6" s="10">
        <v>0</v>
      </c>
      <c r="BD6" s="11">
        <v>0</v>
      </c>
      <c r="BE6" s="8"/>
      <c r="BF6" s="8"/>
      <c r="BG6" s="8"/>
      <c r="BH6" s="8"/>
      <c r="BI6" s="9"/>
    </row>
    <row r="7" spans="1:61" ht="15" thickBot="1" x14ac:dyDescent="0.25">
      <c r="A7" s="15" t="s">
        <v>25</v>
      </c>
      <c r="B7" s="23">
        <f>AVERAGE(B5,B6)</f>
        <v>2.211315230895265</v>
      </c>
      <c r="C7" s="24">
        <f t="shared" ref="C7:F7" si="0">AVERAGE(C5,C6)</f>
        <v>2.2726636277951151</v>
      </c>
      <c r="D7" s="24">
        <f t="shared" si="0"/>
        <v>2.0609224267367501</v>
      </c>
      <c r="E7" s="24">
        <f t="shared" si="0"/>
        <v>2.1185693181625052</v>
      </c>
      <c r="F7" s="25">
        <f t="shared" si="0"/>
        <v>2.1823606852276303</v>
      </c>
      <c r="G7" s="23">
        <f>AVERAGE(G5,G6)</f>
        <v>2.1227437412699701</v>
      </c>
      <c r="H7" s="24">
        <f t="shared" ref="H7" si="1">AVERAGE(H5,H6)</f>
        <v>2.0496079504734448</v>
      </c>
      <c r="I7" s="24">
        <f t="shared" ref="I7" si="2">AVERAGE(I5,I6)</f>
        <v>1.9937872100010101</v>
      </c>
      <c r="J7" s="24">
        <f t="shared" ref="J7" si="3">AVERAGE(J5,J6)</f>
        <v>1.9635619885855</v>
      </c>
      <c r="K7" s="25">
        <f t="shared" ref="K7" si="4">AVERAGE(K5,K6)</f>
        <v>2.095927119117905</v>
      </c>
      <c r="L7" s="23">
        <f>AVERAGE(L5,L6)</f>
        <v>1.826761437214925</v>
      </c>
      <c r="M7" s="24">
        <f t="shared" ref="M7" si="5">AVERAGE(M5,M6)</f>
        <v>1.8410860055042151</v>
      </c>
      <c r="N7" s="24">
        <f t="shared" ref="N7" si="6">AVERAGE(N5,N6)</f>
        <v>1.8539618058989151</v>
      </c>
      <c r="O7" s="24">
        <f t="shared" ref="O7" si="7">AVERAGE(O5,O6)</f>
        <v>1.803781742061805</v>
      </c>
      <c r="P7" s="25">
        <f t="shared" ref="P7" si="8">AVERAGE(P5,P6)</f>
        <v>1.829225521877295</v>
      </c>
      <c r="Q7" s="23">
        <f>AVERAGE(Q5,Q6)</f>
        <v>1.8186203804520948</v>
      </c>
      <c r="R7" s="24">
        <f t="shared" ref="R7" si="9">AVERAGE(R5,R6)</f>
        <v>1.6877198545264851</v>
      </c>
      <c r="S7" s="24">
        <f t="shared" ref="S7" si="10">AVERAGE(S5,S6)</f>
        <v>1.7216239422884798</v>
      </c>
      <c r="T7" s="24">
        <f>AVERAGE(T5,T6)</f>
        <v>1.6369909140067551</v>
      </c>
      <c r="U7" s="25">
        <f t="shared" ref="U7" si="11">AVERAGE(U5,U6)</f>
        <v>1.7014255386418049</v>
      </c>
      <c r="V7" s="23">
        <f>AVERAGE(V5,V6)</f>
        <v>1.56722588081743</v>
      </c>
      <c r="W7" s="24">
        <f t="shared" ref="W7" si="12">AVERAGE(W5,W6)</f>
        <v>1.5491676357099851</v>
      </c>
      <c r="X7" s="24">
        <f t="shared" ref="X7" si="13">AVERAGE(X5,X6)</f>
        <v>1.4559264242139949</v>
      </c>
      <c r="Y7" s="24">
        <f t="shared" ref="Y7" si="14">AVERAGE(Y5,Y6)</f>
        <v>1.5588181429877501</v>
      </c>
      <c r="Z7" s="25">
        <f>AVERAGE(Z5,Z6)</f>
        <v>1.5528327890209299</v>
      </c>
      <c r="AA7" s="23">
        <f>AVERAGE(AA5,AA6)</f>
        <v>1.3179798505871951</v>
      </c>
      <c r="AB7" s="24">
        <f t="shared" ref="AB7" si="15">AVERAGE(AB5,AB6)</f>
        <v>1.3072093553491699</v>
      </c>
      <c r="AC7" s="24">
        <f t="shared" ref="AC7" si="16">AVERAGE(AC5,AC6)</f>
        <v>1.36111246863943</v>
      </c>
      <c r="AD7" s="24">
        <f t="shared" ref="AD7" si="17">AVERAGE(AD5,AD6)</f>
        <v>1.3621304574970798</v>
      </c>
      <c r="AE7" s="25">
        <f t="shared" ref="AE7" si="18">AVERAGE(AE5,AE6)</f>
        <v>1.334467550950335</v>
      </c>
      <c r="AF7" s="23">
        <f>AVERAGE(AF5,AF6)</f>
        <v>1.1441675793010051</v>
      </c>
      <c r="AG7" s="24">
        <f t="shared" ref="AG7" si="19">AVERAGE(AG5,AG6)</f>
        <v>1.18025244073597</v>
      </c>
      <c r="AH7" s="24">
        <f t="shared" ref="AH7" si="20">AVERAGE(AH5,AH6)</f>
        <v>1.109396577828085</v>
      </c>
      <c r="AI7" s="24">
        <f t="shared" ref="AI7" si="21">AVERAGE(AI5,AI6)</f>
        <v>1.18857665182474</v>
      </c>
      <c r="AJ7" s="25">
        <f t="shared" ref="AJ7" si="22">AVERAGE(AJ5,AJ6)</f>
        <v>1.1628610238294801</v>
      </c>
      <c r="AK7" s="23">
        <f>AVERAGE(AK5,AK6)</f>
        <v>0.94368060885081051</v>
      </c>
      <c r="AL7" s="24">
        <f t="shared" ref="AL7" si="23">AVERAGE(AL5,AL6)</f>
        <v>0.93559166989719</v>
      </c>
      <c r="AM7" s="24">
        <f t="shared" ref="AM7" si="24">AVERAGE(AM5,AM6)</f>
        <v>0.94351473678297104</v>
      </c>
      <c r="AN7" s="24">
        <f t="shared" ref="AN7" si="25">AVERAGE(AN5,AN6)</f>
        <v>0.92918312761363109</v>
      </c>
      <c r="AO7" s="25">
        <f t="shared" ref="AO7" si="26">AVERAGE(AO5,AO6)</f>
        <v>0.96108426740664898</v>
      </c>
      <c r="AP7" s="23">
        <f>AVERAGE(AP5,AP6)</f>
        <v>0.74208921803475347</v>
      </c>
      <c r="AQ7" s="24">
        <f t="shared" ref="AQ7" si="27">AVERAGE(AQ5,AQ6)</f>
        <v>0.72864344382855095</v>
      </c>
      <c r="AR7" s="24">
        <f t="shared" ref="AR7" si="28">AVERAGE(AR5,AR6)</f>
        <v>0.68786281215495304</v>
      </c>
      <c r="AS7" s="24">
        <f t="shared" ref="AS7" si="29">AVERAGE(AS5,AS6)</f>
        <v>0.72665811709904904</v>
      </c>
      <c r="AT7" s="25">
        <f t="shared" ref="AT7" si="30">AVERAGE(AT5,AT6)</f>
        <v>0.70261158820870495</v>
      </c>
      <c r="AU7" s="23">
        <f>AVERAGE(AU5,AU6)</f>
        <v>0.47254198828784</v>
      </c>
      <c r="AV7" s="24">
        <f t="shared" ref="AV7" si="31">AVERAGE(AV5,AV6)</f>
        <v>0.46421879564031049</v>
      </c>
      <c r="AW7" s="24">
        <f t="shared" ref="AW7" si="32">AVERAGE(AW5,AW6)</f>
        <v>0.47024095567095248</v>
      </c>
      <c r="AX7" s="24">
        <f t="shared" ref="AX7" si="33">AVERAGE(AX5,AX6)</f>
        <v>0.47643601936282554</v>
      </c>
      <c r="AY7" s="25">
        <f t="shared" ref="AY7" si="34">AVERAGE(AY5,AY6)</f>
        <v>0.46291575881661395</v>
      </c>
      <c r="AZ7" s="14">
        <f>AVERAGE(AZ5,AZ6)</f>
        <v>0</v>
      </c>
      <c r="BA7" s="8">
        <f t="shared" ref="BA7" si="35">AVERAGE(BA5,BA6)</f>
        <v>0</v>
      </c>
      <c r="BB7" s="8">
        <f t="shared" ref="BB7" si="36">AVERAGE(BB5,BB6)</f>
        <v>0</v>
      </c>
      <c r="BC7" s="8">
        <f t="shared" ref="BC7" si="37">AVERAGE(BC5,BC6)</f>
        <v>0</v>
      </c>
      <c r="BD7" s="9">
        <f t="shared" ref="BD7" si="38">AVERAGE(BD5,BD6)</f>
        <v>0</v>
      </c>
      <c r="BE7" s="23" t="e">
        <f>AVERAGE(BE5,BE6)</f>
        <v>#DIV/0!</v>
      </c>
      <c r="BF7" s="24" t="e">
        <f t="shared" ref="BF7" si="39">AVERAGE(BF5,BF6)</f>
        <v>#DIV/0!</v>
      </c>
      <c r="BG7" s="24" t="e">
        <f t="shared" ref="BG7" si="40">AVERAGE(BG5,BG6)</f>
        <v>#DIV/0!</v>
      </c>
      <c r="BH7" s="24" t="e">
        <f t="shared" ref="BH7" si="41">AVERAGE(BH5,BH6)</f>
        <v>#DIV/0!</v>
      </c>
      <c r="BI7" s="25" t="e">
        <f t="shared" ref="BI7" si="42">AVERAGE(BI5,BI6)</f>
        <v>#DIV/0!</v>
      </c>
    </row>
    <row r="8" spans="1:61" x14ac:dyDescent="0.2">
      <c r="A8" s="18" t="s">
        <v>22</v>
      </c>
      <c r="B8" s="14">
        <v>505000</v>
      </c>
      <c r="C8" s="8">
        <v>695000</v>
      </c>
      <c r="D8" s="8">
        <v>435000</v>
      </c>
      <c r="E8" s="8">
        <v>545000</v>
      </c>
      <c r="F8" s="9">
        <v>485000</v>
      </c>
      <c r="G8" s="14">
        <v>525000</v>
      </c>
      <c r="H8" s="8">
        <v>415000</v>
      </c>
      <c r="I8" s="8">
        <v>455000</v>
      </c>
      <c r="J8" s="8">
        <v>665000</v>
      </c>
      <c r="K8" s="9">
        <v>645000</v>
      </c>
      <c r="L8" s="14">
        <v>605000</v>
      </c>
      <c r="M8" s="8">
        <v>605000</v>
      </c>
      <c r="N8" s="8">
        <v>625000</v>
      </c>
      <c r="O8" s="8">
        <v>445000</v>
      </c>
      <c r="P8" s="9">
        <v>635000</v>
      </c>
      <c r="Q8" s="14">
        <v>515000</v>
      </c>
      <c r="R8" s="8">
        <v>665000</v>
      </c>
      <c r="S8" s="8">
        <v>535000</v>
      </c>
      <c r="T8" s="8">
        <v>445000</v>
      </c>
      <c r="U8" s="9">
        <v>605000</v>
      </c>
      <c r="V8" s="14">
        <v>635000</v>
      </c>
      <c r="W8" s="8">
        <v>545000</v>
      </c>
      <c r="X8" s="8">
        <v>505000</v>
      </c>
      <c r="Y8" s="8">
        <v>515000</v>
      </c>
      <c r="Z8" s="9">
        <v>635000</v>
      </c>
      <c r="AA8" s="14">
        <v>575000</v>
      </c>
      <c r="AB8" s="8">
        <v>545000</v>
      </c>
      <c r="AC8" s="8">
        <v>515000</v>
      </c>
      <c r="AD8" s="8">
        <v>635000</v>
      </c>
      <c r="AE8" s="9">
        <v>535000</v>
      </c>
      <c r="AF8" s="14">
        <v>545000</v>
      </c>
      <c r="AG8" s="8">
        <v>605000</v>
      </c>
      <c r="AH8" s="8">
        <v>695000</v>
      </c>
      <c r="AI8" s="8">
        <v>575000</v>
      </c>
      <c r="AJ8" s="9">
        <v>575000</v>
      </c>
      <c r="AK8" s="14">
        <v>635000</v>
      </c>
      <c r="AL8" s="8">
        <v>665000</v>
      </c>
      <c r="AM8" s="8">
        <v>665000</v>
      </c>
      <c r="AN8" s="8">
        <v>665000</v>
      </c>
      <c r="AO8" s="9">
        <v>575000</v>
      </c>
      <c r="AP8" s="14">
        <v>635000</v>
      </c>
      <c r="AQ8" s="8">
        <v>575000</v>
      </c>
      <c r="AR8" s="8">
        <v>635000</v>
      </c>
      <c r="AS8" s="8">
        <v>545000</v>
      </c>
      <c r="AT8" s="9">
        <v>575000</v>
      </c>
      <c r="AU8" s="14">
        <v>635000</v>
      </c>
      <c r="AV8" s="8">
        <v>665000</v>
      </c>
      <c r="AW8" s="8">
        <v>665000</v>
      </c>
      <c r="AX8" s="8">
        <v>665000</v>
      </c>
      <c r="AY8" s="8">
        <v>665000</v>
      </c>
      <c r="AZ8" s="20">
        <v>635000</v>
      </c>
      <c r="BA8" s="21">
        <v>635000</v>
      </c>
      <c r="BB8" s="21">
        <v>635000</v>
      </c>
      <c r="BC8" s="21">
        <v>635000</v>
      </c>
      <c r="BD8" s="22">
        <v>635000</v>
      </c>
      <c r="BE8" s="8"/>
      <c r="BF8" s="8"/>
      <c r="BG8" s="8"/>
      <c r="BH8" s="8"/>
      <c r="BI8" s="9"/>
    </row>
    <row r="9" spans="1:61" ht="15" thickBot="1" x14ac:dyDescent="0.25">
      <c r="A9" s="15" t="s">
        <v>23</v>
      </c>
      <c r="B9" s="14">
        <v>415000</v>
      </c>
      <c r="C9" s="8">
        <v>385000</v>
      </c>
      <c r="D9" s="8">
        <v>285000</v>
      </c>
      <c r="E9" s="8">
        <v>335000</v>
      </c>
      <c r="F9" s="9">
        <v>325000</v>
      </c>
      <c r="G9" s="14">
        <v>395000</v>
      </c>
      <c r="H9" s="8">
        <v>295000</v>
      </c>
      <c r="I9" s="8">
        <v>365000</v>
      </c>
      <c r="J9" s="8">
        <v>375000</v>
      </c>
      <c r="K9" s="9">
        <v>455000</v>
      </c>
      <c r="L9" s="14">
        <v>395000</v>
      </c>
      <c r="M9" s="8">
        <v>435000</v>
      </c>
      <c r="N9" s="8">
        <v>485000</v>
      </c>
      <c r="O9" s="8">
        <v>395000</v>
      </c>
      <c r="P9" s="9">
        <v>375000</v>
      </c>
      <c r="Q9" s="14">
        <v>375000</v>
      </c>
      <c r="R9" s="8">
        <v>415000</v>
      </c>
      <c r="S9" s="8">
        <v>455000</v>
      </c>
      <c r="T9" s="8">
        <v>405000</v>
      </c>
      <c r="U9" s="9">
        <v>395000</v>
      </c>
      <c r="V9" s="14">
        <v>415000</v>
      </c>
      <c r="W9" s="8">
        <v>475000</v>
      </c>
      <c r="X9" s="8">
        <v>425000</v>
      </c>
      <c r="Y9" s="8">
        <v>355000</v>
      </c>
      <c r="Z9" s="9">
        <v>495000</v>
      </c>
      <c r="AA9" s="14">
        <v>435000</v>
      </c>
      <c r="AB9" s="8">
        <v>495000</v>
      </c>
      <c r="AC9" s="8">
        <v>395000</v>
      </c>
      <c r="AD9" s="8">
        <v>465000</v>
      </c>
      <c r="AE9" s="9">
        <v>435000</v>
      </c>
      <c r="AF9" s="14">
        <v>525000</v>
      </c>
      <c r="AG9" s="8">
        <v>535000</v>
      </c>
      <c r="AH9" s="8">
        <v>525000</v>
      </c>
      <c r="AI9" s="8">
        <v>455000</v>
      </c>
      <c r="AJ9" s="9">
        <v>415000</v>
      </c>
      <c r="AK9" s="14">
        <v>585000</v>
      </c>
      <c r="AL9" s="8">
        <v>555000</v>
      </c>
      <c r="AM9" s="8">
        <v>545000</v>
      </c>
      <c r="AN9" s="8">
        <v>495000</v>
      </c>
      <c r="AO9" s="9">
        <v>515000</v>
      </c>
      <c r="AP9" s="14">
        <v>525000</v>
      </c>
      <c r="AQ9" s="8">
        <v>455000</v>
      </c>
      <c r="AR9" s="8">
        <v>555000</v>
      </c>
      <c r="AS9" s="8">
        <v>475000</v>
      </c>
      <c r="AT9" s="9">
        <v>485000</v>
      </c>
      <c r="AU9" s="14">
        <v>555000</v>
      </c>
      <c r="AV9" s="8">
        <v>545000</v>
      </c>
      <c r="AW9" s="8">
        <v>525000</v>
      </c>
      <c r="AX9" s="8">
        <v>545000</v>
      </c>
      <c r="AY9" s="8">
        <v>555000</v>
      </c>
      <c r="AZ9" s="17">
        <v>545000</v>
      </c>
      <c r="BA9" s="10">
        <v>545000</v>
      </c>
      <c r="BB9" s="10">
        <v>545000</v>
      </c>
      <c r="BC9" s="10">
        <v>545000</v>
      </c>
      <c r="BD9" s="11">
        <v>545000</v>
      </c>
      <c r="BE9" s="8"/>
      <c r="BF9" s="8"/>
      <c r="BG9" s="8"/>
      <c r="BH9" s="8"/>
      <c r="BI9" s="9"/>
    </row>
    <row r="10" spans="1:61" ht="15" thickBot="1" x14ac:dyDescent="0.25">
      <c r="A10" s="19" t="s">
        <v>4</v>
      </c>
      <c r="B10" s="23">
        <f>$B$14*B8/B9</f>
        <v>1.2168674698795181</v>
      </c>
      <c r="C10" s="24">
        <f>$B$14*C8/C9</f>
        <v>1.8051948051948052</v>
      </c>
      <c r="D10" s="24">
        <f t="shared" ref="D10:F10" si="43">$B$14*D8/D9</f>
        <v>1.5263157894736843</v>
      </c>
      <c r="E10" s="24">
        <f t="shared" si="43"/>
        <v>1.6268656716417911</v>
      </c>
      <c r="F10" s="25">
        <f t="shared" si="43"/>
        <v>1.4923076923076923</v>
      </c>
      <c r="G10" s="23">
        <f>$B$14*G8/G9</f>
        <v>1.3291139240506329</v>
      </c>
      <c r="H10" s="24">
        <f>$B$14*H8/H9</f>
        <v>1.4067796610169492</v>
      </c>
      <c r="I10" s="24">
        <f t="shared" ref="I10" si="44">$B$14*I8/I9</f>
        <v>1.2465753424657535</v>
      </c>
      <c r="J10" s="24">
        <f>$B$14*J8/J9</f>
        <v>1.7733333333333334</v>
      </c>
      <c r="K10" s="25">
        <f t="shared" ref="K10" si="45">$B$14*K8/K9</f>
        <v>1.4175824175824177</v>
      </c>
      <c r="L10" s="23">
        <f>$B$14*L8/L9</f>
        <v>1.5316455696202531</v>
      </c>
      <c r="M10" s="24">
        <f>$B$14*M8/M9</f>
        <v>1.3908045977011494</v>
      </c>
      <c r="N10" s="24">
        <f t="shared" ref="N10" si="46">$B$14*N8/N9</f>
        <v>1.2886597938144331</v>
      </c>
      <c r="O10" s="24">
        <f t="shared" ref="O10" si="47">$B$14*O8/O9</f>
        <v>1.1265822784810127</v>
      </c>
      <c r="P10" s="25">
        <f t="shared" ref="P10" si="48">$B$14*P8/P9</f>
        <v>1.6933333333333334</v>
      </c>
      <c r="Q10" s="23">
        <f>$B$14*Q8/Q9</f>
        <v>1.3733333333333333</v>
      </c>
      <c r="R10" s="24">
        <f>$B$14*R8/R9</f>
        <v>1.6024096385542168</v>
      </c>
      <c r="S10" s="24">
        <f t="shared" ref="S10" si="49">$B$14*S8/S9</f>
        <v>1.1758241758241759</v>
      </c>
      <c r="T10" s="24">
        <f t="shared" ref="T10" si="50">$B$14*T8/T9</f>
        <v>1.0987654320987654</v>
      </c>
      <c r="U10" s="25">
        <f t="shared" ref="U10" si="51">$B$14*U8/U9</f>
        <v>1.5316455696202531</v>
      </c>
      <c r="V10" s="23">
        <f>$B$14*V8/V9</f>
        <v>1.5301204819277108</v>
      </c>
      <c r="W10" s="24">
        <f>$B$14*W8/W9</f>
        <v>1.1473684210526316</v>
      </c>
      <c r="X10" s="24">
        <f t="shared" ref="X10" si="52">$B$14*X8/X9</f>
        <v>1.1882352941176471</v>
      </c>
      <c r="Y10" s="24">
        <f t="shared" ref="Y10" si="53">$B$14*Y8/Y9</f>
        <v>1.4507042253521127</v>
      </c>
      <c r="Z10" s="25">
        <f>$B$14*Z8/Z9</f>
        <v>1.2828282828282829</v>
      </c>
      <c r="AA10" s="23">
        <f>$B$14*AA8/AA9</f>
        <v>1.3218390804597702</v>
      </c>
      <c r="AB10" s="24">
        <f>$B$14*AB8/AB9</f>
        <v>1.101010101010101</v>
      </c>
      <c r="AC10" s="24">
        <f t="shared" ref="AC10" si="54">$B$14*AC8/AC9</f>
        <v>1.3037974683544304</v>
      </c>
      <c r="AD10" s="24">
        <f t="shared" ref="AD10" si="55">$B$14*AD8/AD9</f>
        <v>1.3655913978494623</v>
      </c>
      <c r="AE10" s="25">
        <f t="shared" ref="AE10" si="56">$B$14*AE8/AE9</f>
        <v>1.2298850574712643</v>
      </c>
      <c r="AF10" s="23">
        <f>$B$14*AF8/AF9</f>
        <v>1.0380952380952382</v>
      </c>
      <c r="AG10" s="24">
        <f>$B$14*AG8/AG9</f>
        <v>1.1308411214953271</v>
      </c>
      <c r="AH10" s="24">
        <f t="shared" ref="AH10" si="57">$B$14*AH8/AH9</f>
        <v>1.3238095238095238</v>
      </c>
      <c r="AI10" s="24">
        <f t="shared" ref="AI10" si="58">$B$14*AI8/AI9</f>
        <v>1.2637362637362637</v>
      </c>
      <c r="AJ10" s="25">
        <f t="shared" ref="AJ10" si="59">$B$14*AJ8/AJ9</f>
        <v>1.3855421686746987</v>
      </c>
      <c r="AK10" s="23">
        <f>$B$14*AK8/AK9</f>
        <v>1.0854700854700854</v>
      </c>
      <c r="AL10" s="24">
        <f>$B$14*AL8/AL9</f>
        <v>1.1981981981981982</v>
      </c>
      <c r="AM10" s="24">
        <f t="shared" ref="AM10" si="60">$B$14*AM8/AM9</f>
        <v>1.2201834862385321</v>
      </c>
      <c r="AN10" s="24">
        <f t="shared" ref="AN10" si="61">$B$14*AN8/AN9</f>
        <v>1.3434343434343434</v>
      </c>
      <c r="AO10" s="25">
        <f t="shared" ref="AO10" si="62">$B$14*AO8/AO9</f>
        <v>1.116504854368932</v>
      </c>
      <c r="AP10" s="23">
        <f>$B$14*AP8/AP9</f>
        <v>1.2095238095238094</v>
      </c>
      <c r="AQ10" s="24">
        <f>$B$14*AQ8/AQ9</f>
        <v>1.2637362637362637</v>
      </c>
      <c r="AR10" s="24">
        <f t="shared" ref="AR10" si="63">$B$14*AR8/AR9</f>
        <v>1.1441441441441442</v>
      </c>
      <c r="AS10" s="24">
        <f t="shared" ref="AS10" si="64">$B$14*AS8/AS9</f>
        <v>1.1473684210526316</v>
      </c>
      <c r="AT10" s="25">
        <f t="shared" ref="AT10" si="65">$B$14*AT8/AT9</f>
        <v>1.1855670103092784</v>
      </c>
      <c r="AU10" s="23">
        <f>$B$14*AU8/AU9</f>
        <v>1.1441441441441442</v>
      </c>
      <c r="AV10" s="24">
        <f>$B$14*AV8/AV9</f>
        <v>1.2201834862385321</v>
      </c>
      <c r="AW10" s="24">
        <f t="shared" ref="AW10" si="66">$B$14*AW8/AW9</f>
        <v>1.2666666666666666</v>
      </c>
      <c r="AX10" s="24">
        <f t="shared" ref="AX10" si="67">$B$14*AX8/AX9</f>
        <v>1.2201834862385321</v>
      </c>
      <c r="AY10" s="25">
        <f t="shared" ref="AY10" si="68">$B$14*AY8/AY9</f>
        <v>1.1981981981981982</v>
      </c>
      <c r="AZ10" s="17">
        <f>$B$14*AZ8/AZ9</f>
        <v>1.165137614678899</v>
      </c>
      <c r="BA10" s="10">
        <f>$B$14*BA8/BA9</f>
        <v>1.165137614678899</v>
      </c>
      <c r="BB10" s="10">
        <f t="shared" ref="BB10" si="69">$B$14*BB8/BB9</f>
        <v>1.165137614678899</v>
      </c>
      <c r="BC10" s="10">
        <f t="shared" ref="BC10" si="70">$B$14*BC8/BC9</f>
        <v>1.165137614678899</v>
      </c>
      <c r="BD10" s="11">
        <f t="shared" ref="BD10" si="71">$B$14*BD8/BD9</f>
        <v>1.165137614678899</v>
      </c>
      <c r="BE10" s="23" t="e">
        <f>$B$14*BE8/BE9</f>
        <v>#DIV/0!</v>
      </c>
      <c r="BF10" s="24" t="e">
        <f>$B$14*BF8/BF9</f>
        <v>#DIV/0!</v>
      </c>
      <c r="BG10" s="24" t="e">
        <f t="shared" ref="BG10" si="72">$B$14*BG8/BG9</f>
        <v>#DIV/0!</v>
      </c>
      <c r="BH10" s="24" t="e">
        <f t="shared" ref="BH10" si="73">$B$14*BH8/BH9</f>
        <v>#DIV/0!</v>
      </c>
      <c r="BI10" s="25" t="e">
        <f t="shared" ref="BI10" si="74">$B$14*BI8/BI9</f>
        <v>#DIV/0!</v>
      </c>
    </row>
    <row r="11" spans="1:61" x14ac:dyDescent="0.2">
      <c r="A11" s="2" t="s">
        <v>24</v>
      </c>
      <c r="B11" s="41">
        <f>AVERAGE(B7:F7)</f>
        <v>2.169166257763453</v>
      </c>
      <c r="C11" s="42"/>
      <c r="D11" s="42"/>
      <c r="E11" s="42"/>
      <c r="F11" s="43"/>
      <c r="G11" s="41">
        <f>AVERAGE(G7:K7)</f>
        <v>2.0451256018895658</v>
      </c>
      <c r="H11" s="42"/>
      <c r="I11" s="42"/>
      <c r="J11" s="42"/>
      <c r="K11" s="43"/>
      <c r="L11" s="36">
        <f>AVERAGE(L7:P7)</f>
        <v>1.8309633025114309</v>
      </c>
      <c r="M11" s="26"/>
      <c r="N11" s="26"/>
      <c r="O11" s="26"/>
      <c r="P11" s="37"/>
      <c r="Q11" s="36">
        <f>AVERAGE(Q7:U7)</f>
        <v>1.7132761259831242</v>
      </c>
      <c r="R11" s="26"/>
      <c r="S11" s="26"/>
      <c r="T11" s="26"/>
      <c r="U11" s="37"/>
      <c r="V11" s="36">
        <f>AVERAGE(V7:Z7)</f>
        <v>1.536794174550018</v>
      </c>
      <c r="W11" s="26"/>
      <c r="X11" s="26"/>
      <c r="Y11" s="26"/>
      <c r="Z11" s="37"/>
      <c r="AA11" s="36">
        <f>AVERAGE(AA7:AE7)</f>
        <v>1.336579936604642</v>
      </c>
      <c r="AB11" s="26"/>
      <c r="AC11" s="26"/>
      <c r="AD11" s="26"/>
      <c r="AE11" s="37"/>
      <c r="AF11" s="36">
        <f>AVERAGE(AF7:AJ7)</f>
        <v>1.157050854703856</v>
      </c>
      <c r="AG11" s="26"/>
      <c r="AH11" s="26"/>
      <c r="AI11" s="26"/>
      <c r="AJ11" s="37"/>
      <c r="AK11" s="36">
        <f>AVERAGE(AK7:AO7)</f>
        <v>0.94261088211025046</v>
      </c>
      <c r="AL11" s="26"/>
      <c r="AM11" s="26"/>
      <c r="AN11" s="26"/>
      <c r="AO11" s="37"/>
      <c r="AP11" s="36">
        <f>AVERAGE(AP7:AT7)</f>
        <v>0.71757303586520238</v>
      </c>
      <c r="AQ11" s="26"/>
      <c r="AR11" s="26"/>
      <c r="AS11" s="26"/>
      <c r="AT11" s="37"/>
      <c r="AU11" s="36">
        <f>AVERAGE(AU7:AY7)</f>
        <v>0.46927070355570849</v>
      </c>
      <c r="AV11" s="26"/>
      <c r="AW11" s="26"/>
      <c r="AX11" s="26"/>
      <c r="AY11" s="37"/>
      <c r="AZ11" s="36">
        <f>AVERAGE(AZ7:BD7)</f>
        <v>0</v>
      </c>
      <c r="BA11" s="26"/>
      <c r="BB11" s="26"/>
      <c r="BC11" s="26"/>
      <c r="BD11" s="37"/>
      <c r="BE11" s="36" t="e">
        <f>AVERAGE(BE7:BI7)</f>
        <v>#DIV/0!</v>
      </c>
      <c r="BF11" s="26"/>
      <c r="BG11" s="26"/>
      <c r="BH11" s="26"/>
      <c r="BI11" s="37"/>
    </row>
    <row r="12" spans="1:61" ht="15" thickBot="1" x14ac:dyDescent="0.25">
      <c r="A12" s="4" t="s">
        <v>26</v>
      </c>
      <c r="B12" s="38">
        <f>AVERAGE(B10:F10)</f>
        <v>1.5335102856994982</v>
      </c>
      <c r="C12" s="39"/>
      <c r="D12" s="39"/>
      <c r="E12" s="39"/>
      <c r="F12" s="40"/>
      <c r="G12" s="38">
        <f>AVERAGE(G10:K10)</f>
        <v>1.4346769356898172</v>
      </c>
      <c r="H12" s="39"/>
      <c r="I12" s="39"/>
      <c r="J12" s="39"/>
      <c r="K12" s="40"/>
      <c r="L12" s="38">
        <f>AVERAGE(L10:P10)</f>
        <v>1.4062051145900363</v>
      </c>
      <c r="M12" s="39"/>
      <c r="N12" s="39"/>
      <c r="O12" s="39"/>
      <c r="P12" s="40"/>
      <c r="Q12" s="38">
        <f>AVERAGE(Q10:U10)</f>
        <v>1.356395629886149</v>
      </c>
      <c r="R12" s="39"/>
      <c r="S12" s="39"/>
      <c r="T12" s="39"/>
      <c r="U12" s="40"/>
      <c r="V12" s="38">
        <f>AVERAGE(V10:Z10)</f>
        <v>1.3198513410556771</v>
      </c>
      <c r="W12" s="39"/>
      <c r="X12" s="39"/>
      <c r="Y12" s="39"/>
      <c r="Z12" s="40"/>
      <c r="AA12" s="38">
        <f>AVERAGE(AA10:AE10)</f>
        <v>1.2644246210290055</v>
      </c>
      <c r="AB12" s="39"/>
      <c r="AC12" s="39"/>
      <c r="AD12" s="39"/>
      <c r="AE12" s="40"/>
      <c r="AF12" s="38">
        <f>AVERAGE(AF10:AJ10)</f>
        <v>1.2284048631622102</v>
      </c>
      <c r="AG12" s="39"/>
      <c r="AH12" s="39"/>
      <c r="AI12" s="39"/>
      <c r="AJ12" s="40"/>
      <c r="AK12" s="38">
        <f>AVERAGE(AK10:AO10)</f>
        <v>1.1927581935420182</v>
      </c>
      <c r="AL12" s="39"/>
      <c r="AM12" s="39"/>
      <c r="AN12" s="39"/>
      <c r="AO12" s="40"/>
      <c r="AP12" s="38">
        <f>AVERAGE(AP10:AT10)</f>
        <v>1.1900679297532255</v>
      </c>
      <c r="AQ12" s="39"/>
      <c r="AR12" s="39"/>
      <c r="AS12" s="39"/>
      <c r="AT12" s="40"/>
      <c r="AU12" s="38">
        <f>AVERAGE(AU10:AY10)</f>
        <v>1.2098751962972147</v>
      </c>
      <c r="AV12" s="39"/>
      <c r="AW12" s="39"/>
      <c r="AX12" s="39"/>
      <c r="AY12" s="40"/>
      <c r="AZ12" s="38">
        <f>AVERAGE(AZ10:BD10)</f>
        <v>1.165137614678899</v>
      </c>
      <c r="BA12" s="39"/>
      <c r="BB12" s="39"/>
      <c r="BC12" s="39"/>
      <c r="BD12" s="40"/>
      <c r="BE12" s="38" t="e">
        <f>AVERAGE(BE10:BI10)</f>
        <v>#DIV/0!</v>
      </c>
      <c r="BF12" s="39"/>
      <c r="BG12" s="39"/>
      <c r="BH12" s="39"/>
      <c r="BI12" s="40"/>
    </row>
    <row r="13" spans="1:61" x14ac:dyDescent="0.2">
      <c r="A13" s="15" t="s">
        <v>28</v>
      </c>
      <c r="B13" s="26">
        <f>STDEVA(B10:F10)</f>
        <v>0.21479047552579503</v>
      </c>
      <c r="C13" s="26"/>
      <c r="D13" s="26"/>
      <c r="E13" s="26"/>
      <c r="F13" s="26"/>
      <c r="G13" s="26">
        <f>STDEVA(G10:K10)</f>
        <v>0.2014226867486299</v>
      </c>
      <c r="H13" s="26"/>
      <c r="I13" s="26"/>
      <c r="J13" s="26"/>
      <c r="K13" s="26"/>
      <c r="L13" s="26">
        <f t="shared" ref="L13" si="75">STDEVA(L10:P10)</f>
        <v>0.21818623386182309</v>
      </c>
      <c r="M13" s="26"/>
      <c r="N13" s="26"/>
      <c r="O13" s="26"/>
      <c r="P13" s="26"/>
      <c r="Q13" s="26">
        <f t="shared" ref="Q13" si="76">STDEVA(Q10:U10)</f>
        <v>0.21823249555796251</v>
      </c>
      <c r="R13" s="26"/>
      <c r="S13" s="26"/>
      <c r="T13" s="26"/>
      <c r="U13" s="26"/>
      <c r="V13" s="26">
        <f t="shared" ref="V13" si="77">STDEVA(V10:Z10)</f>
        <v>0.16566490068556891</v>
      </c>
      <c r="W13" s="26"/>
      <c r="X13" s="26"/>
      <c r="Y13" s="26"/>
      <c r="Z13" s="26"/>
      <c r="AA13" s="26">
        <f t="shared" ref="AA13" si="78">STDEVA(AA10:AE10)</f>
        <v>0.10365645758254335</v>
      </c>
      <c r="AB13" s="26"/>
      <c r="AC13" s="26"/>
      <c r="AD13" s="26"/>
      <c r="AE13" s="26"/>
      <c r="AF13" s="26">
        <f t="shared" ref="AF13" si="79">STDEVA(AF10:AJ10)</f>
        <v>0.14210816919221522</v>
      </c>
      <c r="AG13" s="26"/>
      <c r="AH13" s="26"/>
      <c r="AI13" s="26"/>
      <c r="AJ13" s="26"/>
      <c r="AK13" s="26">
        <f t="shared" ref="AK13" si="80">STDEVA(AK10:AO10)</f>
        <v>0.10100786150743866</v>
      </c>
      <c r="AL13" s="26"/>
      <c r="AM13" s="26"/>
      <c r="AN13" s="26"/>
      <c r="AO13" s="26"/>
      <c r="AP13" s="26">
        <f t="shared" ref="AP13" si="81">STDEVA(AP10:AT10)</f>
        <v>4.939143420995621E-2</v>
      </c>
      <c r="AQ13" s="26"/>
      <c r="AR13" s="26"/>
      <c r="AS13" s="26"/>
      <c r="AT13" s="26"/>
      <c r="AU13" s="26">
        <f t="shared" ref="AU13" si="82">STDEVA(AU10:AY10)</f>
        <v>4.4426108009556077E-2</v>
      </c>
      <c r="AV13" s="26"/>
      <c r="AW13" s="26"/>
      <c r="AX13" s="26"/>
      <c r="AY13" s="26"/>
      <c r="AZ13" s="26">
        <f t="shared" ref="AZ13" si="83">STDEVA(AZ10:BD10)</f>
        <v>0</v>
      </c>
      <c r="BA13" s="26"/>
      <c r="BB13" s="26"/>
      <c r="BC13" s="26"/>
      <c r="BD13" s="26"/>
      <c r="BE13" s="26" t="e">
        <f t="shared" ref="BE13" si="84">STDEVA(BE10:BI10)</f>
        <v>#DIV/0!</v>
      </c>
      <c r="BF13" s="26"/>
      <c r="BG13" s="26"/>
      <c r="BH13" s="26"/>
      <c r="BI13" s="26"/>
    </row>
    <row r="14" spans="1:61" x14ac:dyDescent="0.2">
      <c r="A14" t="s">
        <v>27</v>
      </c>
      <c r="B14">
        <v>1</v>
      </c>
    </row>
    <row r="49" spans="1:2" ht="15" thickBot="1" x14ac:dyDescent="0.25"/>
    <row r="50" spans="1:2" ht="15" thickBot="1" x14ac:dyDescent="0.25">
      <c r="A50" s="44" t="s">
        <v>5</v>
      </c>
      <c r="B50" s="45"/>
    </row>
    <row r="51" spans="1:2" ht="15" thickBot="1" x14ac:dyDescent="0.25">
      <c r="A51" s="44" t="s">
        <v>9</v>
      </c>
      <c r="B51" s="45"/>
    </row>
    <row r="52" spans="1:2" x14ac:dyDescent="0.2">
      <c r="A52" s="2" t="s">
        <v>6</v>
      </c>
      <c r="B52" s="2">
        <v>0.10100000000000001</v>
      </c>
    </row>
    <row r="53" spans="1:2" x14ac:dyDescent="0.2">
      <c r="A53" s="3" t="s">
        <v>7</v>
      </c>
      <c r="B53" s="3">
        <v>10</v>
      </c>
    </row>
    <row r="54" spans="1:2" ht="15" thickBot="1" x14ac:dyDescent="0.25">
      <c r="A54" s="4" t="s">
        <v>8</v>
      </c>
      <c r="B54" s="4">
        <f>1000/(B53-B52)</f>
        <v>101.02030508132135</v>
      </c>
    </row>
    <row r="55" spans="1:2" ht="15" thickBot="1" x14ac:dyDescent="0.25">
      <c r="A55" s="44" t="s">
        <v>10</v>
      </c>
      <c r="B55" s="45"/>
    </row>
    <row r="56" spans="1:2" x14ac:dyDescent="0.2">
      <c r="A56" s="2" t="s">
        <v>11</v>
      </c>
      <c r="B56" s="1">
        <v>1.6850000000000001</v>
      </c>
    </row>
    <row r="57" spans="1:2" x14ac:dyDescent="0.2">
      <c r="A57" s="3" t="s">
        <v>12</v>
      </c>
      <c r="B57" s="1">
        <v>0.159</v>
      </c>
    </row>
    <row r="58" spans="1:2" ht="15" thickBot="1" x14ac:dyDescent="0.25">
      <c r="A58" s="4" t="s">
        <v>13</v>
      </c>
      <c r="B58" s="1">
        <v>1.8440000000000001</v>
      </c>
    </row>
    <row r="59" spans="1:2" ht="15" thickBot="1" x14ac:dyDescent="0.25">
      <c r="A59" s="44" t="s">
        <v>14</v>
      </c>
      <c r="B59" s="45"/>
    </row>
    <row r="60" spans="1:2" x14ac:dyDescent="0.2">
      <c r="A60" s="2" t="s">
        <v>15</v>
      </c>
      <c r="B60" s="5">
        <v>0.34</v>
      </c>
    </row>
    <row r="61" spans="1:2" x14ac:dyDescent="0.2">
      <c r="A61" s="3" t="s">
        <v>18</v>
      </c>
      <c r="B61" s="5">
        <v>0.01</v>
      </c>
    </row>
    <row r="62" spans="1:2" x14ac:dyDescent="0.2">
      <c r="A62" s="3" t="s">
        <v>16</v>
      </c>
      <c r="B62" s="5">
        <v>7.0000000000000007E-2</v>
      </c>
    </row>
    <row r="63" spans="1:2" x14ac:dyDescent="0.2">
      <c r="A63" s="3" t="s">
        <v>17</v>
      </c>
      <c r="B63" s="5">
        <v>0.98</v>
      </c>
    </row>
    <row r="64" spans="1:2" ht="15" thickBot="1" x14ac:dyDescent="0.25">
      <c r="A64" s="4" t="s">
        <v>19</v>
      </c>
      <c r="B64" s="6">
        <v>0.03</v>
      </c>
    </row>
  </sheetData>
  <mergeCells count="76">
    <mergeCell ref="A50:B50"/>
    <mergeCell ref="A51:B51"/>
    <mergeCell ref="A55:B55"/>
    <mergeCell ref="A59:B59"/>
    <mergeCell ref="B2:F2"/>
    <mergeCell ref="B3:F3"/>
    <mergeCell ref="B4:F4"/>
    <mergeCell ref="B11:F11"/>
    <mergeCell ref="B12:F12"/>
    <mergeCell ref="B13:F13"/>
    <mergeCell ref="G2:K2"/>
    <mergeCell ref="G3:K3"/>
    <mergeCell ref="G4:K4"/>
    <mergeCell ref="G11:K11"/>
    <mergeCell ref="G12:K12"/>
    <mergeCell ref="L2:P2"/>
    <mergeCell ref="L3:P3"/>
    <mergeCell ref="L4:P4"/>
    <mergeCell ref="L11:P11"/>
    <mergeCell ref="L12:P12"/>
    <mergeCell ref="Q2:U2"/>
    <mergeCell ref="Q3:U3"/>
    <mergeCell ref="Q4:U4"/>
    <mergeCell ref="Q11:U11"/>
    <mergeCell ref="Q12:U12"/>
    <mergeCell ref="V2:Z2"/>
    <mergeCell ref="V3:Z3"/>
    <mergeCell ref="V4:Z4"/>
    <mergeCell ref="V11:Z11"/>
    <mergeCell ref="V12:Z12"/>
    <mergeCell ref="AA2:AE2"/>
    <mergeCell ref="AA3:AE3"/>
    <mergeCell ref="AA4:AE4"/>
    <mergeCell ref="AA11:AE11"/>
    <mergeCell ref="AA12:AE12"/>
    <mergeCell ref="AF2:AJ2"/>
    <mergeCell ref="AF3:AJ3"/>
    <mergeCell ref="AF4:AJ4"/>
    <mergeCell ref="AF11:AJ11"/>
    <mergeCell ref="AF12:AJ12"/>
    <mergeCell ref="AP3:AT3"/>
    <mergeCell ref="AP4:AT4"/>
    <mergeCell ref="AP11:AT11"/>
    <mergeCell ref="AP12:AT12"/>
    <mergeCell ref="AK2:AO2"/>
    <mergeCell ref="AK3:AO3"/>
    <mergeCell ref="AK4:AO4"/>
    <mergeCell ref="AK11:AO11"/>
    <mergeCell ref="AK12:AO12"/>
    <mergeCell ref="G13:K13"/>
    <mergeCell ref="L13:P13"/>
    <mergeCell ref="Q13:U13"/>
    <mergeCell ref="V13:Z13"/>
    <mergeCell ref="AA13:AE13"/>
    <mergeCell ref="AF13:AJ13"/>
    <mergeCell ref="AK13:AO13"/>
    <mergeCell ref="AP13:AT13"/>
    <mergeCell ref="AU13:AY13"/>
    <mergeCell ref="AZ2:BD2"/>
    <mergeCell ref="AZ3:BD3"/>
    <mergeCell ref="AZ4:BD4"/>
    <mergeCell ref="AZ11:BD11"/>
    <mergeCell ref="AZ12:BD12"/>
    <mergeCell ref="AZ13:BD13"/>
    <mergeCell ref="AU2:AY2"/>
    <mergeCell ref="AU3:AY3"/>
    <mergeCell ref="AU4:AY4"/>
    <mergeCell ref="AU11:AY11"/>
    <mergeCell ref="AU12:AY12"/>
    <mergeCell ref="AP2:AT2"/>
    <mergeCell ref="BE13:BI13"/>
    <mergeCell ref="BE2:BI2"/>
    <mergeCell ref="BE3:BI3"/>
    <mergeCell ref="BE4:BI4"/>
    <mergeCell ref="BE11:BI11"/>
    <mergeCell ref="BE12:BI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Nacky Wang</dc:creator>
  <cp:lastModifiedBy>Nacky Wang</cp:lastModifiedBy>
  <dcterms:created xsi:type="dcterms:W3CDTF">2015-06-05T18:17:20Z</dcterms:created>
  <dcterms:modified xsi:type="dcterms:W3CDTF">2022-12-13T02:16:05Z</dcterms:modified>
</cp:coreProperties>
</file>