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导入数据" sheetId="1" r:id="rId1"/>
    <sheet name="放款批次数据核对" sheetId="6" r:id="rId2"/>
    <sheet name="hidden_IEType" sheetId="2" state="hidden" r:id="rId3"/>
    <sheet name="hidden_IsExecuted" sheetId="3" state="hidden" r:id="rId4"/>
    <sheet name="hidden_IsRigid" sheetId="4" state="hidden" r:id="rId5"/>
  </sheets>
  <externalReferences>
    <externalReference r:id="rId6"/>
  </externalReferences>
  <definedNames>
    <definedName name="_xlnm._FilterDatabase" localSheetId="0" hidden="1">导入数据!$B$1:$S$1499</definedName>
    <definedName name="_xlnm._FilterDatabase" localSheetId="1" hidden="1">放款批次数据核对!$A$1:$H$427</definedName>
  </definedNames>
  <calcPr calcId="144525"/>
</workbook>
</file>

<file path=xl/comments1.xml><?xml version="1.0" encoding="utf-8"?>
<comments xmlns="http://schemas.openxmlformats.org/spreadsheetml/2006/main">
  <authors>
    <author>麦扣</author>
  </authors>
  <commentList>
    <comment ref="F1" authorId="0">
      <text>
        <r>
          <rPr>
            <sz val="11"/>
            <rFont val="Calibri"/>
            <charset val="134"/>
          </rPr>
          <t>必填，不能重复</t>
        </r>
      </text>
    </comment>
    <comment ref="G1" authorId="0">
      <text>
        <r>
          <rPr>
            <sz val="11"/>
            <rFont val="Calibri"/>
            <charset val="134"/>
          </rPr>
          <t>必填，不能重复</t>
        </r>
      </text>
    </comment>
    <comment ref="H1" authorId="0">
      <text>
        <r>
          <rPr>
            <sz val="11"/>
            <rFont val="Calibri"/>
            <charset val="134"/>
          </rPr>
          <t>必填</t>
        </r>
      </text>
    </comment>
    <comment ref="I1" authorId="0">
      <text>
        <r>
          <rPr>
            <sz val="11"/>
            <rFont val="Calibri"/>
            <charset val="134"/>
          </rPr>
          <t>必填</t>
        </r>
      </text>
    </comment>
    <comment ref="J1" authorId="0">
      <text>
        <r>
          <rPr>
            <sz val="11"/>
            <rFont val="Calibri"/>
            <charset val="134"/>
          </rPr>
          <t>必填，指外币金额</t>
        </r>
      </text>
    </comment>
    <comment ref="K1" authorId="0">
      <text>
        <r>
          <rPr>
            <sz val="11"/>
            <rFont val="Calibri"/>
            <charset val="134"/>
          </rPr>
          <t>必填，指人民币金额</t>
        </r>
      </text>
    </comment>
    <comment ref="L1" authorId="0">
      <text>
        <r>
          <rPr>
            <sz val="11"/>
            <rFont val="Calibri"/>
            <charset val="134"/>
          </rPr>
          <t>还款数据必填</t>
        </r>
      </text>
    </comment>
    <comment ref="M1" authorId="0">
      <text>
        <r>
          <rPr>
            <sz val="11"/>
            <rFont val="Calibri"/>
            <charset val="134"/>
          </rPr>
          <t>还款数据必填</t>
        </r>
      </text>
    </comment>
    <comment ref="P1" authorId="0">
      <text>
        <r>
          <rPr>
            <sz val="11"/>
            <rFont val="Calibri"/>
            <charset val="134"/>
          </rPr>
          <t>放款数据必填</t>
        </r>
      </text>
    </comment>
    <comment ref="Q1" authorId="0">
      <text>
        <r>
          <rPr>
            <sz val="11"/>
            <rFont val="Calibri"/>
            <charset val="134"/>
          </rPr>
          <t>还款数据必填</t>
        </r>
      </text>
    </comment>
    <comment ref="R1" authorId="0">
      <text>
        <r>
          <rPr>
            <sz val="11"/>
            <rFont val="Calibri"/>
            <charset val="134"/>
          </rPr>
          <t>放款数据必填</t>
        </r>
      </text>
    </comment>
  </commentList>
</comments>
</file>

<file path=xl/comments2.xml><?xml version="1.0" encoding="utf-8"?>
<comments xmlns="http://schemas.openxmlformats.org/spreadsheetml/2006/main">
  <authors>
    <author>麦扣</author>
  </authors>
  <commentList>
    <comment ref="C1" authorId="0">
      <text>
        <r>
          <rPr>
            <sz val="11"/>
            <rFont val="Calibri"/>
            <charset val="134"/>
          </rPr>
          <t>必填，不能重复</t>
        </r>
      </text>
    </comment>
  </commentList>
</comments>
</file>

<file path=xl/sharedStrings.xml><?xml version="1.0" encoding="utf-8"?>
<sst xmlns="http://schemas.openxmlformats.org/spreadsheetml/2006/main" count="5020" uniqueCount="253">
  <si>
    <t>序号</t>
  </si>
  <si>
    <t>合同外部编码</t>
  </si>
  <si>
    <t>合同内部编码</t>
  </si>
  <si>
    <t>公司名称</t>
  </si>
  <si>
    <t>贷款类型</t>
  </si>
  <si>
    <t>原编号</t>
  </si>
  <si>
    <t>编号</t>
  </si>
  <si>
    <t>业务日期</t>
  </si>
  <si>
    <t>收支类型</t>
  </si>
  <si>
    <t>原币金额</t>
  </si>
  <si>
    <t>本币金额</t>
  </si>
  <si>
    <t>旧关联放款编号</t>
  </si>
  <si>
    <t>关联放款编号</t>
  </si>
  <si>
    <t>是否已执行</t>
  </si>
  <si>
    <t>摘要备注</t>
  </si>
  <si>
    <t>年利率</t>
  </si>
  <si>
    <t>是否刚性还款</t>
  </si>
  <si>
    <t>到期还款日</t>
  </si>
  <si>
    <t>R00001-D30</t>
  </si>
  <si>
    <t>HT-2020-01</t>
  </si>
  <si>
    <t>福建融鹏投资有限公司</t>
  </si>
  <si>
    <t>ABS</t>
  </si>
  <si>
    <t>放款</t>
  </si>
  <si>
    <t>是</t>
  </si>
  <si>
    <t>苏州恺翀置业有限</t>
  </si>
  <si>
    <t>还款</t>
  </si>
  <si>
    <t>否</t>
  </si>
  <si>
    <t>福建锦熙贸易有限公司</t>
  </si>
  <si>
    <t>上海锦禄置业有限公司</t>
  </si>
  <si>
    <t>R00001-D31</t>
  </si>
  <si>
    <t>HT-2020-02</t>
  </si>
  <si>
    <t>和美（厦门）酒店投资有限公司</t>
  </si>
  <si>
    <t>苏州融刚置业有限公司</t>
  </si>
  <si>
    <t>福建省融信公益基金会</t>
  </si>
  <si>
    <t>辉融（厦门）投资有限公司</t>
  </si>
  <si>
    <t>R00001-D32</t>
  </si>
  <si>
    <t>HT-2020-03</t>
  </si>
  <si>
    <t>公司债券</t>
  </si>
  <si>
    <t>R00001-D33</t>
  </si>
  <si>
    <t>HT-2020-04</t>
  </si>
  <si>
    <t>R00002-D30</t>
  </si>
  <si>
    <t>HT-2020-05</t>
  </si>
  <si>
    <t>境外债券</t>
  </si>
  <si>
    <t>R00002-D31</t>
  </si>
  <si>
    <t>HT-2020-06</t>
  </si>
  <si>
    <t>R00002-D33</t>
  </si>
  <si>
    <t>HT-2020-07</t>
  </si>
  <si>
    <t>R00002-D34</t>
  </si>
  <si>
    <t>HT-2020-08</t>
  </si>
  <si>
    <t>境外流贷</t>
  </si>
  <si>
    <t>R00002-D35</t>
  </si>
  <si>
    <t>HT-2020-09</t>
  </si>
  <si>
    <t>R01018-D05</t>
  </si>
  <si>
    <t>HT-2020-10</t>
  </si>
  <si>
    <t>开发贷</t>
  </si>
  <si>
    <t>R01021-D09</t>
  </si>
  <si>
    <t>HT-2020-11</t>
  </si>
  <si>
    <t>R01096-D01</t>
  </si>
  <si>
    <t>HT-2020-12</t>
  </si>
  <si>
    <t>R01111-D01</t>
  </si>
  <si>
    <t>HT-2020-13</t>
  </si>
  <si>
    <t>R01129-D01</t>
  </si>
  <si>
    <t>HT-2020-14</t>
  </si>
  <si>
    <t>R01134-D01</t>
  </si>
  <si>
    <t>HT-2020-15</t>
  </si>
  <si>
    <t>R01134-D02</t>
  </si>
  <si>
    <t>HT-2020-16</t>
  </si>
  <si>
    <t>R01134-D03</t>
  </si>
  <si>
    <t>HT-2020-17</t>
  </si>
  <si>
    <t>R01134-D04</t>
  </si>
  <si>
    <t>HT-2020-18</t>
  </si>
  <si>
    <t>R01134-D05</t>
  </si>
  <si>
    <t>HT-2020-19</t>
  </si>
  <si>
    <t>R01136-D01</t>
  </si>
  <si>
    <t>HT-2020-20</t>
  </si>
  <si>
    <t>R01141-D01</t>
  </si>
  <si>
    <t>HT-2020-21</t>
  </si>
  <si>
    <t>R01148-D01</t>
  </si>
  <si>
    <t>HT-2020-22</t>
  </si>
  <si>
    <t>R01150-D01</t>
  </si>
  <si>
    <t>HT-2020-23</t>
  </si>
  <si>
    <t>R01151-D01</t>
  </si>
  <si>
    <t>HT-2020-24</t>
  </si>
  <si>
    <t>R01155-D01</t>
  </si>
  <si>
    <t>HT-2020-25</t>
  </si>
  <si>
    <r>
      <rPr>
        <sz val="11"/>
        <rFont val="Calibri"/>
        <charset val="134"/>
      </rPr>
      <t>R01155-D0</t>
    </r>
    <r>
      <rPr>
        <sz val="11"/>
        <rFont val="Calibri"/>
        <charset val="134"/>
      </rPr>
      <t>2</t>
    </r>
  </si>
  <si>
    <t>HT-2020-26</t>
  </si>
  <si>
    <r>
      <rPr>
        <sz val="11"/>
        <rFont val="Calibri"/>
        <charset val="134"/>
      </rPr>
      <t>R01155-D0</t>
    </r>
    <r>
      <rPr>
        <sz val="11"/>
        <rFont val="Calibri"/>
        <charset val="134"/>
      </rPr>
      <t>3</t>
    </r>
  </si>
  <si>
    <t>HT-2020-27</t>
  </si>
  <si>
    <t>R02005-D44</t>
  </si>
  <si>
    <t>HT-2020-28</t>
  </si>
  <si>
    <t>CMBS</t>
  </si>
  <si>
    <t>R02013-D07</t>
  </si>
  <si>
    <t>HT-2020-29</t>
  </si>
  <si>
    <t>R02065-D01</t>
  </si>
  <si>
    <t>HT-2020-30</t>
  </si>
  <si>
    <t>R02066-D01</t>
  </si>
  <si>
    <t>HT-2020-31</t>
  </si>
  <si>
    <t>R02071-D01</t>
  </si>
  <si>
    <t>HT-2020-32</t>
  </si>
  <si>
    <t>R03015-D54</t>
  </si>
  <si>
    <t>HT-2020-33</t>
  </si>
  <si>
    <t>R03033-D01</t>
  </si>
  <si>
    <t>HT-2020-34</t>
  </si>
  <si>
    <t>R03035-D01</t>
  </si>
  <si>
    <t>HT-2020-35</t>
  </si>
  <si>
    <t>R03036-D01</t>
  </si>
  <si>
    <t>HT-2020-36</t>
  </si>
  <si>
    <t>R03036-D02</t>
  </si>
  <si>
    <t>HT-2020-37</t>
  </si>
  <si>
    <t>R03050-D01</t>
  </si>
  <si>
    <t>HT-2020-38</t>
  </si>
  <si>
    <t>R03055-D01</t>
  </si>
  <si>
    <t>HT-2020-39</t>
  </si>
  <si>
    <t>R05024-D01</t>
  </si>
  <si>
    <t>HT-2020-40</t>
  </si>
  <si>
    <t>R05026-D01</t>
  </si>
  <si>
    <t>HT-2020-41</t>
  </si>
  <si>
    <t>R05034-D01</t>
  </si>
  <si>
    <t>HT-2020-42</t>
  </si>
  <si>
    <t>R06037-D01</t>
  </si>
  <si>
    <t>HT-2020-43</t>
  </si>
  <si>
    <t>R07002-D02</t>
  </si>
  <si>
    <t>HT-2020-44</t>
  </si>
  <si>
    <t>R07003-D01</t>
  </si>
  <si>
    <t>HT-2020-45</t>
  </si>
  <si>
    <t>R09004-D01</t>
  </si>
  <si>
    <t>HT-2020-46</t>
  </si>
  <si>
    <t>RH015-D01</t>
  </si>
  <si>
    <t>HT-2020-47</t>
  </si>
  <si>
    <t>RH015-D02</t>
  </si>
  <si>
    <t>HT-2020-48</t>
  </si>
  <si>
    <t>合同编码</t>
  </si>
  <si>
    <t>放款批次</t>
  </si>
  <si>
    <t>利率</t>
  </si>
  <si>
    <t>累计放款</t>
  </si>
  <si>
    <t>累计还款</t>
  </si>
  <si>
    <t>未来还款计划合计数</t>
  </si>
  <si>
    <t>核对</t>
  </si>
  <si>
    <t>R00001-D24</t>
  </si>
  <si>
    <t>R00001-D25</t>
  </si>
  <si>
    <t>R00001-D27</t>
  </si>
  <si>
    <t>R00001-D29</t>
  </si>
  <si>
    <t>R00001-D34</t>
  </si>
  <si>
    <t>R00001-D35</t>
  </si>
  <si>
    <t>R00002-D20</t>
  </si>
  <si>
    <t>R00002-D23</t>
  </si>
  <si>
    <t>R00002-D25</t>
  </si>
  <si>
    <t>R00002-D26</t>
  </si>
  <si>
    <t>R00002-D28</t>
  </si>
  <si>
    <t>R00002-D29</t>
  </si>
  <si>
    <t>R00002-D38</t>
  </si>
  <si>
    <t>R00002-D39</t>
  </si>
  <si>
    <t>R00002-D41</t>
  </si>
  <si>
    <t>R00003-D03</t>
  </si>
  <si>
    <t>R00005-D12</t>
  </si>
  <si>
    <t>R00005-D15</t>
  </si>
  <si>
    <t>R00005-D16</t>
  </si>
  <si>
    <t>R00044-D01</t>
  </si>
  <si>
    <t>R01018-D30</t>
  </si>
  <si>
    <t>R01095-D01</t>
  </si>
  <si>
    <t>R01153-D01</t>
  </si>
  <si>
    <t>R01153-D02</t>
  </si>
  <si>
    <t>R01157-D01</t>
  </si>
  <si>
    <t>R01162-D01</t>
  </si>
  <si>
    <t>R01164-D01</t>
  </si>
  <si>
    <t>R01165-D01</t>
  </si>
  <si>
    <t>R01166-D01</t>
  </si>
  <si>
    <t>R01170-D01</t>
  </si>
  <si>
    <t>R01175-D01</t>
  </si>
  <si>
    <t>R01177-D01</t>
  </si>
  <si>
    <t>R01204-D01</t>
  </si>
  <si>
    <t>R01210-D01</t>
  </si>
  <si>
    <t>R01047-D01</t>
  </si>
  <si>
    <t>R01214-D01</t>
  </si>
  <si>
    <t>R01217-D01</t>
  </si>
  <si>
    <t>R01221-D01</t>
  </si>
  <si>
    <t>R02001-D06</t>
  </si>
  <si>
    <t>R02009-D02</t>
  </si>
  <si>
    <t>R02011-D46</t>
  </si>
  <si>
    <t>R02011-D59</t>
  </si>
  <si>
    <t>R02011-D60</t>
  </si>
  <si>
    <t>R02011-D61</t>
  </si>
  <si>
    <t>R02011-D62</t>
  </si>
  <si>
    <t>R02013-D06</t>
  </si>
  <si>
    <t>R02017-D11</t>
  </si>
  <si>
    <t>1</t>
  </si>
  <si>
    <t>2</t>
  </si>
  <si>
    <t>3</t>
  </si>
  <si>
    <t>4</t>
  </si>
  <si>
    <t>5</t>
  </si>
  <si>
    <t>6</t>
  </si>
  <si>
    <t>7</t>
  </si>
  <si>
    <t>R02027-D02</t>
  </si>
  <si>
    <t>R02041-D01</t>
  </si>
  <si>
    <t>R02070-D01</t>
  </si>
  <si>
    <t>R02072-D01</t>
  </si>
  <si>
    <t>R02075-D01</t>
  </si>
  <si>
    <t>R02077-D01</t>
  </si>
  <si>
    <t>R03025-D01</t>
  </si>
  <si>
    <t>R03027-D01</t>
  </si>
  <si>
    <t>R03048-D01</t>
  </si>
  <si>
    <t>R03048-D02</t>
  </si>
  <si>
    <t>R03048-D04</t>
  </si>
  <si>
    <t>R03048-D03</t>
  </si>
  <si>
    <t>R03058-D01</t>
  </si>
  <si>
    <t>R03066-D01</t>
  </si>
  <si>
    <t>R03066-D02</t>
  </si>
  <si>
    <t>R03073-D01</t>
  </si>
  <si>
    <t>R03073-D02</t>
  </si>
  <si>
    <t>R03073-D03</t>
  </si>
  <si>
    <t>R03075-D02</t>
  </si>
  <si>
    <t>R03097-D01</t>
  </si>
  <si>
    <t>R03097-D02</t>
  </si>
  <si>
    <t>R04001-D15</t>
  </si>
  <si>
    <t>R04002-D03</t>
  </si>
  <si>
    <t>R04002-D04</t>
  </si>
  <si>
    <t>R04002-D05</t>
  </si>
  <si>
    <t>R04009-D02</t>
  </si>
  <si>
    <t>R04014-D01</t>
  </si>
  <si>
    <t>R04014-D02</t>
  </si>
  <si>
    <t>R05001-D18</t>
  </si>
  <si>
    <t>R05022-D01</t>
  </si>
  <si>
    <t>R05045-D01</t>
  </si>
  <si>
    <t>R05048-D01</t>
  </si>
  <si>
    <t>R05049-D01</t>
  </si>
  <si>
    <t>R05053-D01</t>
  </si>
  <si>
    <t>R06002-D08</t>
  </si>
  <si>
    <t>R06005-D35</t>
  </si>
  <si>
    <t>R06008-D02</t>
  </si>
  <si>
    <t>R06032-D01</t>
  </si>
  <si>
    <t>R08009-D01</t>
  </si>
  <si>
    <t>R08011-D01</t>
  </si>
  <si>
    <t>R08016-D01</t>
  </si>
  <si>
    <t>R08018-D01</t>
  </si>
  <si>
    <t>R09015-D01</t>
  </si>
  <si>
    <t>R10001-D04</t>
  </si>
  <si>
    <t>R10001-D09</t>
  </si>
  <si>
    <t>RH017-D01</t>
  </si>
  <si>
    <t>X00085-D01</t>
  </si>
  <si>
    <t>X03004-D05</t>
  </si>
  <si>
    <t>R02005-D45</t>
  </si>
  <si>
    <t>R01018-D31</t>
  </si>
  <si>
    <t>R01155-D02</t>
  </si>
  <si>
    <t>R01155-D03</t>
  </si>
  <si>
    <t>R01217-D02</t>
  </si>
  <si>
    <t>R03058-D02</t>
  </si>
  <si>
    <t>R03058-D03</t>
  </si>
  <si>
    <t>R03058-D04</t>
  </si>
  <si>
    <t>R03058-D05</t>
  </si>
  <si>
    <t>财务顾问费</t>
  </si>
  <si>
    <t>汇兑损益</t>
  </si>
  <si>
    <t>理财收益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</si>
</sst>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_ * #,##0_ ;_ * \-#,##0_ ;_ * &quot;-&quot;??_ ;_ @_ "/>
  </numFmts>
  <fonts count="28">
    <font>
      <sz val="11"/>
      <name val="Calibri"/>
      <charset val="134"/>
    </font>
    <font>
      <b/>
      <sz val="11"/>
      <color theme="0"/>
      <name val="等线"/>
      <charset val="134"/>
    </font>
    <font>
      <sz val="11"/>
      <name val="等线"/>
      <charset val="134"/>
    </font>
    <font>
      <sz val="11"/>
      <color theme="1"/>
      <name val="等线"/>
      <charset val="134"/>
    </font>
    <font>
      <b/>
      <sz val="11"/>
      <name val="Calibri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Fill="0" applyBorder="0"/>
    <xf numFmtId="42" fontId="9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3" borderId="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8">
    <xf numFmtId="0" fontId="0" fillId="0" borderId="0" xfId="0" applyNumberFormat="1" applyFont="1" applyProtection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0" fontId="2" fillId="0" borderId="1" xfId="11" applyNumberFormat="1" applyFont="1" applyBorder="1" applyAlignment="1">
      <alignment horizontal="right" vertical="center"/>
    </xf>
    <xf numFmtId="176" fontId="2" fillId="0" borderId="1" xfId="8" applyNumberFormat="1" applyFont="1" applyBorder="1" applyAlignment="1">
      <alignment vertical="center"/>
    </xf>
    <xf numFmtId="0" fontId="2" fillId="0" borderId="1" xfId="0" applyNumberFormat="1" applyFont="1" applyBorder="1" applyAlignment="1" applyProtection="1">
      <alignment vertical="center" wrapText="1"/>
    </xf>
    <xf numFmtId="0" fontId="3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 applyProtection="1">
      <alignment vertical="center" wrapText="1"/>
    </xf>
    <xf numFmtId="43" fontId="0" fillId="0" borderId="0" xfId="0" applyNumberFormat="1" applyFont="1" applyProtection="1"/>
    <xf numFmtId="0" fontId="4" fillId="0" borderId="0" xfId="0" applyNumberFormat="1" applyFont="1" applyAlignment="1" applyProtection="1">
      <alignment vertical="center" wrapText="1"/>
    </xf>
    <xf numFmtId="0" fontId="0" fillId="0" borderId="0" xfId="0" applyNumberFormat="1" applyFont="1" applyAlignment="1" applyProtection="1">
      <alignment vertical="center" wrapText="1"/>
    </xf>
    <xf numFmtId="0" fontId="0" fillId="0" borderId="0" xfId="0" applyNumberFormat="1" applyFont="1" applyAlignment="1" applyProtection="1">
      <alignment horizontal="center" vertical="center" wrapText="1"/>
    </xf>
    <xf numFmtId="0" fontId="5" fillId="0" borderId="0" xfId="0" applyNumberFormat="1" applyFont="1" applyAlignment="1" applyProtection="1">
      <alignment vertical="center" wrapText="1"/>
    </xf>
    <xf numFmtId="0" fontId="6" fillId="3" borderId="1" xfId="0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5" fillId="3" borderId="1" xfId="0" applyNumberFormat="1" applyFont="1" applyFill="1" applyBorder="1" applyAlignment="1" applyProtection="1">
      <alignment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vertical="center"/>
    </xf>
    <xf numFmtId="0" fontId="7" fillId="0" borderId="0" xfId="0" applyNumberFormat="1" applyFont="1" applyAlignment="1" applyProtection="1">
      <alignment horizontal="center" vertical="center" wrapText="1"/>
    </xf>
    <xf numFmtId="10" fontId="0" fillId="0" borderId="0" xfId="11" applyNumberFormat="1" applyFont="1">
      <alignment vertical="center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 applyProtection="1">
      <alignment vertical="center" wrapText="1"/>
    </xf>
    <xf numFmtId="10" fontId="0" fillId="0" borderId="0" xfId="11" applyNumberFormat="1" applyFont="1" applyAlignment="1" applyProtection="1">
      <alignment vertical="center" wrapText="1"/>
    </xf>
    <xf numFmtId="10" fontId="0" fillId="0" borderId="0" xfId="0" applyNumberFormat="1" applyFont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oy\Downloads\&#34701;&#36164;&#25918;&#36824;&#27454;&#35745;&#2101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dden_IsRigid"/>
      <sheetName val="hidden_IEType"/>
      <sheetName val="hidden_IsExecuted"/>
      <sheetName val="导入数据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99"/>
  <sheetViews>
    <sheetView tabSelected="1" workbookViewId="0">
      <pane ySplit="1" topLeftCell="A578" activePane="bottomLeft" state="frozen"/>
      <selection/>
      <selection pane="bottomLeft" activeCell="D368" sqref="D368"/>
    </sheetView>
  </sheetViews>
  <sheetFormatPr defaultColWidth="9.13888888888889" defaultRowHeight="18.95" customHeight="1"/>
  <cols>
    <col min="1" max="1" width="9.13888888888889" style="11"/>
    <col min="2" max="2" width="18.4444444444444" style="11" customWidth="1"/>
    <col min="3" max="3" width="22.1388888888889" style="11" customWidth="1"/>
    <col min="4" max="4" width="29.712962962963" style="11" customWidth="1"/>
    <col min="5" max="5" width="11" style="11" customWidth="1"/>
    <col min="6" max="6" width="9.13888888888889" style="11" customWidth="1"/>
    <col min="7" max="7" width="26.6666666666667" style="11" customWidth="1"/>
    <col min="8" max="9" width="10.8518518518519" style="11" customWidth="1"/>
    <col min="10" max="10" width="11.712962962963" style="11" customWidth="1"/>
    <col min="11" max="11" width="13.5740740740741" style="11" customWidth="1"/>
    <col min="12" max="12" width="15.712962962963" style="11" customWidth="1"/>
    <col min="13" max="13" width="17.712962962963" style="11" customWidth="1"/>
    <col min="14" max="14" width="13.287037037037" style="12" customWidth="1"/>
    <col min="15" max="15" width="19.5740740740741" style="11" customWidth="1"/>
    <col min="16" max="16" width="9.13888888888889" style="11" customWidth="1"/>
    <col min="17" max="17" width="15.712962962963" style="12" customWidth="1"/>
    <col min="18" max="18" width="13.287037037037" style="11" customWidth="1"/>
    <col min="19" max="19" width="9.13888888888889" style="11" customWidth="1"/>
    <col min="20" max="16384" width="9.13888888888889" style="11"/>
  </cols>
  <sheetData>
    <row r="1" s="10" customFormat="1" customHeight="1" spans="1:18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8" t="s">
        <v>11</v>
      </c>
      <c r="M1" s="18" t="s">
        <v>12</v>
      </c>
      <c r="N1" s="19" t="s">
        <v>13</v>
      </c>
      <c r="O1" s="18" t="s">
        <v>14</v>
      </c>
      <c r="P1" s="18" t="s">
        <v>15</v>
      </c>
      <c r="Q1" s="23" t="s">
        <v>16</v>
      </c>
      <c r="R1" s="18" t="s">
        <v>17</v>
      </c>
    </row>
    <row r="2" customHeight="1" spans="1:18">
      <c r="A2" s="11">
        <v>5</v>
      </c>
      <c r="B2" s="15" t="s">
        <v>18</v>
      </c>
      <c r="C2" s="11" t="s">
        <v>19</v>
      </c>
      <c r="D2" s="15" t="s">
        <v>20</v>
      </c>
      <c r="E2" s="15" t="s">
        <v>21</v>
      </c>
      <c r="F2" s="16">
        <v>1</v>
      </c>
      <c r="G2" s="15" t="str">
        <f t="shared" ref="G2:G65" si="0">C2&amp;"@"&amp;I2&amp;F2</f>
        <v>HT-2020-01@放款1</v>
      </c>
      <c r="H2" s="17">
        <v>43903</v>
      </c>
      <c r="I2" s="11" t="s">
        <v>22</v>
      </c>
      <c r="J2" s="15">
        <v>1290000000</v>
      </c>
      <c r="K2" s="15">
        <v>1290000000</v>
      </c>
      <c r="M2" s="20" t="str">
        <f t="shared" ref="M2:M65" si="1">IF(LEN(L2)&gt;0,C2&amp;"@放款"&amp;L2,"")</f>
        <v/>
      </c>
      <c r="N2" s="21" t="s">
        <v>23</v>
      </c>
      <c r="P2" s="22">
        <v>0.059</v>
      </c>
      <c r="Q2" s="21"/>
      <c r="R2" s="17">
        <v>44631</v>
      </c>
    </row>
    <row r="3" customHeight="1" spans="1:17">
      <c r="A3" s="11">
        <v>1040</v>
      </c>
      <c r="B3" s="15" t="s">
        <v>18</v>
      </c>
      <c r="C3" s="11" t="s">
        <v>19</v>
      </c>
      <c r="D3" s="15" t="s">
        <v>24</v>
      </c>
      <c r="E3" s="15" t="s">
        <v>21</v>
      </c>
      <c r="F3" s="16">
        <f>A3</f>
        <v>1040</v>
      </c>
      <c r="G3" s="15" t="str">
        <f t="shared" si="0"/>
        <v>HT-2020-01@还款1040</v>
      </c>
      <c r="H3" s="17">
        <v>44546</v>
      </c>
      <c r="I3" s="11" t="s">
        <v>25</v>
      </c>
      <c r="J3" s="15">
        <v>450000000</v>
      </c>
      <c r="K3" s="15">
        <v>450000000</v>
      </c>
      <c r="L3" s="15">
        <v>1</v>
      </c>
      <c r="M3" s="20" t="str">
        <f t="shared" si="1"/>
        <v>HT-2020-01@放款1</v>
      </c>
      <c r="N3" s="12" t="s">
        <v>26</v>
      </c>
      <c r="P3" s="22">
        <v>0.059</v>
      </c>
      <c r="Q3" s="24" t="s">
        <v>23</v>
      </c>
    </row>
    <row r="4" customHeight="1" spans="1:17">
      <c r="A4" s="11">
        <v>1225</v>
      </c>
      <c r="B4" s="15" t="s">
        <v>18</v>
      </c>
      <c r="C4" s="11" t="s">
        <v>19</v>
      </c>
      <c r="D4" s="15" t="s">
        <v>27</v>
      </c>
      <c r="E4" s="15" t="s">
        <v>21</v>
      </c>
      <c r="F4" s="16">
        <f>A4</f>
        <v>1225</v>
      </c>
      <c r="G4" s="15" t="str">
        <f t="shared" si="0"/>
        <v>HT-2020-01@还款1225</v>
      </c>
      <c r="H4" s="17">
        <v>44622</v>
      </c>
      <c r="I4" s="11" t="s">
        <v>25</v>
      </c>
      <c r="J4" s="15">
        <v>540000000</v>
      </c>
      <c r="K4" s="15">
        <v>540000000</v>
      </c>
      <c r="L4" s="15">
        <v>1</v>
      </c>
      <c r="M4" s="20" t="str">
        <f t="shared" si="1"/>
        <v>HT-2020-01@放款1</v>
      </c>
      <c r="N4" s="12" t="s">
        <v>26</v>
      </c>
      <c r="P4" s="22">
        <v>0.059</v>
      </c>
      <c r="Q4" s="24" t="s">
        <v>23</v>
      </c>
    </row>
    <row r="5" customHeight="1" spans="1:17">
      <c r="A5" s="11">
        <v>1984</v>
      </c>
      <c r="B5" s="15" t="s">
        <v>18</v>
      </c>
      <c r="C5" s="11" t="s">
        <v>19</v>
      </c>
      <c r="D5" s="15" t="s">
        <v>28</v>
      </c>
      <c r="E5" s="15" t="s">
        <v>21</v>
      </c>
      <c r="F5" s="16">
        <f>A5</f>
        <v>1984</v>
      </c>
      <c r="G5" s="15" t="str">
        <f t="shared" si="0"/>
        <v>HT-2020-01@还款1984</v>
      </c>
      <c r="H5" s="17">
        <v>44591</v>
      </c>
      <c r="I5" s="11" t="s">
        <v>25</v>
      </c>
      <c r="J5" s="15">
        <v>300000000</v>
      </c>
      <c r="K5" s="15">
        <v>300000000</v>
      </c>
      <c r="L5" s="15">
        <v>1</v>
      </c>
      <c r="M5" s="20" t="str">
        <f t="shared" si="1"/>
        <v>HT-2020-01@放款1</v>
      </c>
      <c r="N5" s="12" t="s">
        <v>26</v>
      </c>
      <c r="P5" s="22">
        <v>0.059</v>
      </c>
      <c r="Q5" s="24" t="s">
        <v>23</v>
      </c>
    </row>
    <row r="6" customHeight="1" spans="1:18">
      <c r="A6" s="11">
        <v>6</v>
      </c>
      <c r="B6" s="15" t="s">
        <v>29</v>
      </c>
      <c r="C6" s="11" t="s">
        <v>30</v>
      </c>
      <c r="D6" s="15" t="s">
        <v>31</v>
      </c>
      <c r="E6" s="15" t="s">
        <v>21</v>
      </c>
      <c r="F6" s="16">
        <v>1</v>
      </c>
      <c r="G6" s="15" t="str">
        <f t="shared" si="0"/>
        <v>HT-2020-02@放款1</v>
      </c>
      <c r="H6" s="17">
        <v>43950</v>
      </c>
      <c r="I6" s="11" t="s">
        <v>22</v>
      </c>
      <c r="J6" s="15">
        <v>1106000000</v>
      </c>
      <c r="K6" s="15">
        <v>1106000000</v>
      </c>
      <c r="M6" s="20" t="str">
        <f t="shared" si="1"/>
        <v/>
      </c>
      <c r="N6" s="21" t="s">
        <v>23</v>
      </c>
      <c r="P6" s="22">
        <v>0.059</v>
      </c>
      <c r="Q6" s="21"/>
      <c r="R6" s="17">
        <v>44680</v>
      </c>
    </row>
    <row r="7" customHeight="1" spans="1:17">
      <c r="A7" s="11">
        <v>1125</v>
      </c>
      <c r="B7" s="15" t="s">
        <v>29</v>
      </c>
      <c r="C7" s="11" t="s">
        <v>30</v>
      </c>
      <c r="D7" s="15" t="s">
        <v>32</v>
      </c>
      <c r="E7" s="15" t="s">
        <v>21</v>
      </c>
      <c r="F7" s="16">
        <f>A7</f>
        <v>1125</v>
      </c>
      <c r="G7" s="15" t="str">
        <f t="shared" si="0"/>
        <v>HT-2020-02@还款1125</v>
      </c>
      <c r="H7" s="17">
        <v>44581</v>
      </c>
      <c r="I7" s="11" t="s">
        <v>25</v>
      </c>
      <c r="J7" s="15">
        <v>710000000</v>
      </c>
      <c r="K7" s="15">
        <v>710000000</v>
      </c>
      <c r="L7" s="15">
        <v>1</v>
      </c>
      <c r="M7" s="20" t="str">
        <f t="shared" si="1"/>
        <v>HT-2020-02@放款1</v>
      </c>
      <c r="N7" s="12" t="s">
        <v>26</v>
      </c>
      <c r="P7" s="22">
        <v>0.059</v>
      </c>
      <c r="Q7" s="24" t="s">
        <v>23</v>
      </c>
    </row>
    <row r="8" customHeight="1" spans="1:17">
      <c r="A8" s="11">
        <v>1257</v>
      </c>
      <c r="B8" s="15" t="s">
        <v>29</v>
      </c>
      <c r="C8" s="11" t="s">
        <v>30</v>
      </c>
      <c r="D8" s="15" t="s">
        <v>33</v>
      </c>
      <c r="E8" s="15" t="s">
        <v>21</v>
      </c>
      <c r="F8" s="16">
        <f>A8</f>
        <v>1257</v>
      </c>
      <c r="G8" s="15" t="str">
        <f t="shared" si="0"/>
        <v>HT-2020-02@还款1257</v>
      </c>
      <c r="H8" s="17">
        <v>44671</v>
      </c>
      <c r="I8" s="11" t="s">
        <v>25</v>
      </c>
      <c r="J8" s="15">
        <v>383400000</v>
      </c>
      <c r="K8" s="15">
        <v>383400000</v>
      </c>
      <c r="L8" s="15">
        <v>1</v>
      </c>
      <c r="M8" s="20" t="str">
        <f t="shared" si="1"/>
        <v>HT-2020-02@放款1</v>
      </c>
      <c r="N8" s="12" t="s">
        <v>26</v>
      </c>
      <c r="P8" s="22">
        <v>0.059</v>
      </c>
      <c r="Q8" s="24" t="s">
        <v>23</v>
      </c>
    </row>
    <row r="9" customHeight="1" spans="1:17">
      <c r="A9" s="11">
        <v>1274</v>
      </c>
      <c r="B9" s="15" t="s">
        <v>29</v>
      </c>
      <c r="C9" s="11" t="s">
        <v>30</v>
      </c>
      <c r="D9" s="15" t="s">
        <v>34</v>
      </c>
      <c r="E9" s="15" t="s">
        <v>21</v>
      </c>
      <c r="F9" s="16">
        <f>A9</f>
        <v>1274</v>
      </c>
      <c r="G9" s="15" t="str">
        <f t="shared" si="0"/>
        <v>HT-2020-02@还款1274</v>
      </c>
      <c r="H9" s="17">
        <v>44671</v>
      </c>
      <c r="I9" s="11" t="s">
        <v>25</v>
      </c>
      <c r="J9" s="15">
        <v>12600000</v>
      </c>
      <c r="K9" s="15">
        <v>12600000</v>
      </c>
      <c r="L9" s="15">
        <v>1</v>
      </c>
      <c r="M9" s="20" t="str">
        <f t="shared" si="1"/>
        <v>HT-2020-02@放款1</v>
      </c>
      <c r="N9" s="12" t="s">
        <v>26</v>
      </c>
      <c r="P9" s="22">
        <v>0.059</v>
      </c>
      <c r="Q9" s="24" t="s">
        <v>26</v>
      </c>
    </row>
    <row r="10" customHeight="1" spans="1:18">
      <c r="A10" s="11">
        <v>7</v>
      </c>
      <c r="B10" s="15" t="s">
        <v>35</v>
      </c>
      <c r="C10" s="11" t="s">
        <v>36</v>
      </c>
      <c r="D10" s="15" t="s">
        <v>20</v>
      </c>
      <c r="E10" s="15" t="s">
        <v>37</v>
      </c>
      <c r="F10" s="16">
        <v>1</v>
      </c>
      <c r="G10" s="15" t="str">
        <f t="shared" si="0"/>
        <v>HT-2020-03@放款1</v>
      </c>
      <c r="H10" s="17">
        <v>44039</v>
      </c>
      <c r="I10" s="11" t="s">
        <v>22</v>
      </c>
      <c r="J10" s="15">
        <v>1650000000</v>
      </c>
      <c r="K10" s="15">
        <v>1650000000</v>
      </c>
      <c r="M10" s="20" t="str">
        <f t="shared" si="1"/>
        <v/>
      </c>
      <c r="N10" s="21" t="s">
        <v>23</v>
      </c>
      <c r="P10" s="22">
        <v>0.056</v>
      </c>
      <c r="R10" s="17">
        <v>45500</v>
      </c>
    </row>
    <row r="11" customHeight="1" spans="1:17">
      <c r="A11" s="11">
        <v>1364</v>
      </c>
      <c r="B11" s="15" t="s">
        <v>35</v>
      </c>
      <c r="C11" s="11" t="s">
        <v>36</v>
      </c>
      <c r="D11" s="15" t="s">
        <v>24</v>
      </c>
      <c r="E11" s="15" t="s">
        <v>37</v>
      </c>
      <c r="F11" s="16">
        <f>A11</f>
        <v>1364</v>
      </c>
      <c r="G11" s="15" t="str">
        <f t="shared" si="0"/>
        <v>HT-2020-03@还款1364</v>
      </c>
      <c r="H11" s="17">
        <v>44769</v>
      </c>
      <c r="I11" s="11" t="s">
        <v>25</v>
      </c>
      <c r="J11" s="15">
        <v>1645000000</v>
      </c>
      <c r="K11" s="15">
        <v>1645000000</v>
      </c>
      <c r="L11" s="15">
        <v>1</v>
      </c>
      <c r="M11" s="20" t="str">
        <f t="shared" si="1"/>
        <v>HT-2020-03@放款1</v>
      </c>
      <c r="N11" s="12" t="s">
        <v>26</v>
      </c>
      <c r="P11" s="22">
        <v>0.056</v>
      </c>
      <c r="Q11" s="24" t="s">
        <v>23</v>
      </c>
    </row>
    <row r="12" customHeight="1" spans="1:17">
      <c r="A12" s="11">
        <v>1407</v>
      </c>
      <c r="B12" s="15" t="s">
        <v>35</v>
      </c>
      <c r="C12" s="11" t="s">
        <v>36</v>
      </c>
      <c r="D12" s="15" t="s">
        <v>27</v>
      </c>
      <c r="E12" s="15" t="s">
        <v>37</v>
      </c>
      <c r="F12" s="16">
        <f>A12</f>
        <v>1407</v>
      </c>
      <c r="G12" s="15" t="str">
        <f t="shared" si="0"/>
        <v>HT-2020-03@还款1407</v>
      </c>
      <c r="H12" s="17">
        <v>44769</v>
      </c>
      <c r="I12" s="11" t="s">
        <v>25</v>
      </c>
      <c r="J12" s="15">
        <v>5000000</v>
      </c>
      <c r="K12" s="15">
        <v>5000000</v>
      </c>
      <c r="L12" s="15">
        <v>1</v>
      </c>
      <c r="M12" s="20" t="str">
        <f t="shared" si="1"/>
        <v>HT-2020-03@放款1</v>
      </c>
      <c r="N12" s="12" t="s">
        <v>26</v>
      </c>
      <c r="P12" s="22">
        <v>0.056</v>
      </c>
      <c r="Q12" s="24" t="s">
        <v>26</v>
      </c>
    </row>
    <row r="13" customHeight="1" spans="1:18">
      <c r="A13" s="11">
        <v>8</v>
      </c>
      <c r="B13" s="15" t="s">
        <v>38</v>
      </c>
      <c r="C13" s="11" t="s">
        <v>39</v>
      </c>
      <c r="D13" s="15" t="s">
        <v>28</v>
      </c>
      <c r="E13" s="15" t="s">
        <v>37</v>
      </c>
      <c r="F13" s="16">
        <v>1</v>
      </c>
      <c r="G13" s="15" t="str">
        <f t="shared" si="0"/>
        <v>HT-2020-04@放款1</v>
      </c>
      <c r="H13" s="17">
        <v>44062</v>
      </c>
      <c r="I13" s="11" t="s">
        <v>22</v>
      </c>
      <c r="J13" s="15">
        <v>1300000000</v>
      </c>
      <c r="K13" s="15">
        <v>1300000000</v>
      </c>
      <c r="M13" s="20" t="str">
        <f t="shared" si="1"/>
        <v/>
      </c>
      <c r="N13" s="21" t="s">
        <v>23</v>
      </c>
      <c r="P13" s="22">
        <v>0.0542</v>
      </c>
      <c r="R13" s="17">
        <v>45523</v>
      </c>
    </row>
    <row r="14" customHeight="1" spans="1:17">
      <c r="A14" s="11">
        <v>1422</v>
      </c>
      <c r="B14" s="15" t="s">
        <v>38</v>
      </c>
      <c r="C14" s="11" t="s">
        <v>39</v>
      </c>
      <c r="D14" s="15" t="s">
        <v>31</v>
      </c>
      <c r="E14" s="15" t="s">
        <v>37</v>
      </c>
      <c r="F14" s="16">
        <f>A14</f>
        <v>1422</v>
      </c>
      <c r="G14" s="15" t="str">
        <f t="shared" si="0"/>
        <v>HT-2020-04@还款1422</v>
      </c>
      <c r="H14" s="17">
        <v>44792</v>
      </c>
      <c r="I14" s="11" t="s">
        <v>25</v>
      </c>
      <c r="J14" s="15">
        <v>1199462000</v>
      </c>
      <c r="K14" s="15">
        <v>1199462000</v>
      </c>
      <c r="L14" s="15">
        <v>1</v>
      </c>
      <c r="M14" s="20" t="str">
        <f t="shared" si="1"/>
        <v>HT-2020-04@放款1</v>
      </c>
      <c r="N14" s="12" t="s">
        <v>26</v>
      </c>
      <c r="P14" s="22">
        <v>0.0542</v>
      </c>
      <c r="Q14" s="24" t="s">
        <v>23</v>
      </c>
    </row>
    <row r="15" customHeight="1" spans="1:17">
      <c r="A15" s="11">
        <v>1434</v>
      </c>
      <c r="B15" s="15" t="s">
        <v>38</v>
      </c>
      <c r="C15" s="11" t="s">
        <v>39</v>
      </c>
      <c r="D15" s="15" t="s">
        <v>32</v>
      </c>
      <c r="E15" s="15" t="s">
        <v>37</v>
      </c>
      <c r="F15" s="16">
        <f>A15</f>
        <v>1434</v>
      </c>
      <c r="G15" s="15" t="str">
        <f t="shared" si="0"/>
        <v>HT-2020-04@还款1434</v>
      </c>
      <c r="H15" s="17">
        <v>44792</v>
      </c>
      <c r="I15" s="11" t="s">
        <v>25</v>
      </c>
      <c r="J15" s="15">
        <v>100538000</v>
      </c>
      <c r="K15" s="15">
        <v>100538000</v>
      </c>
      <c r="L15" s="15">
        <v>1</v>
      </c>
      <c r="M15" s="20" t="str">
        <f t="shared" si="1"/>
        <v>HT-2020-04@放款1</v>
      </c>
      <c r="N15" s="12" t="s">
        <v>26</v>
      </c>
      <c r="P15" s="22">
        <v>0.0542</v>
      </c>
      <c r="Q15" s="24" t="s">
        <v>26</v>
      </c>
    </row>
    <row r="16" customHeight="1" spans="1:18">
      <c r="A16" s="11">
        <v>23</v>
      </c>
      <c r="B16" s="15" t="s">
        <v>40</v>
      </c>
      <c r="C16" s="11" t="s">
        <v>41</v>
      </c>
      <c r="D16" s="15" t="s">
        <v>33</v>
      </c>
      <c r="E16" s="15" t="s">
        <v>42</v>
      </c>
      <c r="F16" s="16">
        <v>1</v>
      </c>
      <c r="G16" s="15" t="str">
        <f t="shared" si="0"/>
        <v>HT-2020-05@放款1</v>
      </c>
      <c r="H16" s="17">
        <v>43997</v>
      </c>
      <c r="I16" s="11" t="s">
        <v>22</v>
      </c>
      <c r="J16" s="15">
        <v>250000000</v>
      </c>
      <c r="K16" s="15">
        <v>1597675000</v>
      </c>
      <c r="M16" s="20" t="str">
        <f t="shared" si="1"/>
        <v/>
      </c>
      <c r="N16" s="21" t="s">
        <v>23</v>
      </c>
      <c r="P16" s="22">
        <v>0.0735</v>
      </c>
      <c r="R16" s="17">
        <v>45275</v>
      </c>
    </row>
    <row r="17" customHeight="1" spans="1:17">
      <c r="A17" s="11">
        <v>1775</v>
      </c>
      <c r="B17" s="15" t="s">
        <v>40</v>
      </c>
      <c r="C17" s="11" t="s">
        <v>41</v>
      </c>
      <c r="D17" s="15" t="s">
        <v>34</v>
      </c>
      <c r="E17" s="15" t="s">
        <v>42</v>
      </c>
      <c r="F17" s="16">
        <f>A17</f>
        <v>1775</v>
      </c>
      <c r="G17" s="15" t="str">
        <f t="shared" si="0"/>
        <v>HT-2020-05@还款1775</v>
      </c>
      <c r="H17" s="17">
        <v>45275</v>
      </c>
      <c r="I17" s="11" t="s">
        <v>25</v>
      </c>
      <c r="J17" s="15">
        <v>250000000</v>
      </c>
      <c r="K17" s="15">
        <v>1597675000</v>
      </c>
      <c r="L17" s="15">
        <v>1</v>
      </c>
      <c r="M17" s="20" t="str">
        <f t="shared" si="1"/>
        <v>HT-2020-05@放款1</v>
      </c>
      <c r="N17" s="12" t="s">
        <v>26</v>
      </c>
      <c r="P17" s="22">
        <v>0.0735</v>
      </c>
      <c r="Q17" s="24" t="s">
        <v>23</v>
      </c>
    </row>
    <row r="18" customHeight="1" spans="1:18">
      <c r="A18" s="11">
        <v>24</v>
      </c>
      <c r="B18" s="15" t="s">
        <v>43</v>
      </c>
      <c r="C18" s="11" t="s">
        <v>44</v>
      </c>
      <c r="D18" s="15" t="s">
        <v>20</v>
      </c>
      <c r="E18" s="15" t="s">
        <v>42</v>
      </c>
      <c r="F18" s="16">
        <v>1</v>
      </c>
      <c r="G18" s="15" t="str">
        <f t="shared" si="0"/>
        <v>HT-2020-06@放款1</v>
      </c>
      <c r="H18" s="17">
        <v>44015</v>
      </c>
      <c r="I18" s="11" t="s">
        <v>22</v>
      </c>
      <c r="J18" s="15">
        <v>160000000</v>
      </c>
      <c r="K18" s="15">
        <v>1022512000</v>
      </c>
      <c r="M18" s="20" t="str">
        <f t="shared" si="1"/>
        <v/>
      </c>
      <c r="N18" s="21" t="s">
        <v>23</v>
      </c>
      <c r="P18" s="22">
        <v>0.0735</v>
      </c>
      <c r="R18" s="17">
        <v>45275</v>
      </c>
    </row>
    <row r="19" customHeight="1" spans="1:17">
      <c r="A19" s="11">
        <v>1776</v>
      </c>
      <c r="B19" s="15" t="s">
        <v>43</v>
      </c>
      <c r="C19" s="11" t="s">
        <v>44</v>
      </c>
      <c r="D19" s="15" t="s">
        <v>24</v>
      </c>
      <c r="E19" s="15" t="s">
        <v>42</v>
      </c>
      <c r="F19" s="16">
        <f>A19</f>
        <v>1776</v>
      </c>
      <c r="G19" s="15" t="str">
        <f t="shared" si="0"/>
        <v>HT-2020-06@还款1776</v>
      </c>
      <c r="H19" s="17">
        <v>45275</v>
      </c>
      <c r="I19" s="11" t="s">
        <v>25</v>
      </c>
      <c r="J19" s="15">
        <v>160000000</v>
      </c>
      <c r="K19" s="15">
        <v>1022512000</v>
      </c>
      <c r="L19" s="15">
        <v>1</v>
      </c>
      <c r="M19" s="20" t="str">
        <f t="shared" si="1"/>
        <v>HT-2020-06@放款1</v>
      </c>
      <c r="N19" s="12" t="s">
        <v>26</v>
      </c>
      <c r="P19" s="22">
        <v>0.0735</v>
      </c>
      <c r="Q19" s="24" t="s">
        <v>23</v>
      </c>
    </row>
    <row r="20" customHeight="1" spans="1:18">
      <c r="A20" s="11">
        <v>25</v>
      </c>
      <c r="B20" s="15" t="s">
        <v>45</v>
      </c>
      <c r="C20" s="11" t="s">
        <v>46</v>
      </c>
      <c r="D20" s="15" t="s">
        <v>20</v>
      </c>
      <c r="E20" s="15" t="s">
        <v>42</v>
      </c>
      <c r="F20" s="16">
        <v>1</v>
      </c>
      <c r="G20" s="15" t="str">
        <f t="shared" si="0"/>
        <v>HT-2020-07@放款1</v>
      </c>
      <c r="H20" s="17">
        <v>44048</v>
      </c>
      <c r="I20" s="11" t="s">
        <v>22</v>
      </c>
      <c r="J20" s="15">
        <v>200000000</v>
      </c>
      <c r="K20" s="15">
        <v>1278140000</v>
      </c>
      <c r="M20" s="20" t="str">
        <f t="shared" si="1"/>
        <v/>
      </c>
      <c r="N20" s="21" t="s">
        <v>23</v>
      </c>
      <c r="P20" s="22">
        <v>0.0675</v>
      </c>
      <c r="R20" s="17">
        <v>45509</v>
      </c>
    </row>
    <row r="21" customHeight="1" spans="1:16">
      <c r="A21" s="11">
        <v>454</v>
      </c>
      <c r="B21" s="15" t="s">
        <v>45</v>
      </c>
      <c r="C21" s="11" t="s">
        <v>46</v>
      </c>
      <c r="D21" s="15" t="s">
        <v>24</v>
      </c>
      <c r="E21" s="15" t="s">
        <v>42</v>
      </c>
      <c r="F21" s="16">
        <f>A21</f>
        <v>454</v>
      </c>
      <c r="G21" s="15" t="str">
        <f t="shared" si="0"/>
        <v>HT-2020-07@还款454</v>
      </c>
      <c r="H21" s="17">
        <v>44104</v>
      </c>
      <c r="I21" s="11" t="s">
        <v>25</v>
      </c>
      <c r="J21" s="15">
        <v>19000000</v>
      </c>
      <c r="K21" s="15">
        <v>121423300</v>
      </c>
      <c r="L21" s="16">
        <v>1</v>
      </c>
      <c r="M21" s="20" t="str">
        <f t="shared" si="1"/>
        <v>HT-2020-07@放款1</v>
      </c>
      <c r="N21" s="21" t="s">
        <v>23</v>
      </c>
      <c r="P21" s="22">
        <v>0.0675</v>
      </c>
    </row>
    <row r="22" customHeight="1" spans="1:16">
      <c r="A22" s="11">
        <v>456</v>
      </c>
      <c r="B22" s="15" t="s">
        <v>45</v>
      </c>
      <c r="C22" s="11" t="s">
        <v>46</v>
      </c>
      <c r="D22" s="15" t="s">
        <v>27</v>
      </c>
      <c r="E22" s="15" t="s">
        <v>42</v>
      </c>
      <c r="F22" s="16">
        <f>A22</f>
        <v>456</v>
      </c>
      <c r="G22" s="15" t="str">
        <f t="shared" si="0"/>
        <v>HT-2020-07@还款456</v>
      </c>
      <c r="H22" s="17">
        <v>44286</v>
      </c>
      <c r="I22" s="11" t="s">
        <v>25</v>
      </c>
      <c r="J22" s="15">
        <v>15000000</v>
      </c>
      <c r="K22" s="15">
        <v>95860500</v>
      </c>
      <c r="L22" s="16">
        <v>1</v>
      </c>
      <c r="M22" s="20" t="str">
        <f t="shared" si="1"/>
        <v>HT-2020-07@放款1</v>
      </c>
      <c r="N22" s="21" t="s">
        <v>23</v>
      </c>
      <c r="P22" s="22">
        <v>0.0675</v>
      </c>
    </row>
    <row r="23" customHeight="1" spans="1:17">
      <c r="A23" s="11">
        <v>1869</v>
      </c>
      <c r="B23" s="15" t="s">
        <v>45</v>
      </c>
      <c r="C23" s="11" t="s">
        <v>46</v>
      </c>
      <c r="D23" s="15" t="s">
        <v>28</v>
      </c>
      <c r="E23" s="15" t="s">
        <v>42</v>
      </c>
      <c r="F23" s="16">
        <f>A23</f>
        <v>1869</v>
      </c>
      <c r="G23" s="15" t="str">
        <f t="shared" si="0"/>
        <v>HT-2020-07@还款1869</v>
      </c>
      <c r="H23" s="17">
        <v>45509</v>
      </c>
      <c r="I23" s="11" t="s">
        <v>25</v>
      </c>
      <c r="J23" s="15">
        <v>166000000</v>
      </c>
      <c r="K23" s="15">
        <v>1060856200</v>
      </c>
      <c r="L23" s="15">
        <v>1</v>
      </c>
      <c r="M23" s="20" t="str">
        <f t="shared" si="1"/>
        <v>HT-2020-07@放款1</v>
      </c>
      <c r="N23" s="12" t="s">
        <v>26</v>
      </c>
      <c r="P23" s="22">
        <v>0.0675</v>
      </c>
      <c r="Q23" s="24" t="s">
        <v>23</v>
      </c>
    </row>
    <row r="24" customHeight="1" spans="1:18">
      <c r="A24" s="11">
        <v>26</v>
      </c>
      <c r="B24" s="15" t="s">
        <v>47</v>
      </c>
      <c r="C24" s="11" t="s">
        <v>48</v>
      </c>
      <c r="D24" s="15" t="s">
        <v>31</v>
      </c>
      <c r="E24" s="15" t="s">
        <v>49</v>
      </c>
      <c r="F24" s="16">
        <v>1</v>
      </c>
      <c r="G24" s="15" t="str">
        <f t="shared" si="0"/>
        <v>HT-2020-08@放款1</v>
      </c>
      <c r="H24" s="17">
        <v>44166</v>
      </c>
      <c r="I24" s="11" t="s">
        <v>22</v>
      </c>
      <c r="J24" s="15">
        <v>15000000</v>
      </c>
      <c r="K24" s="15">
        <v>95860500</v>
      </c>
      <c r="M24" s="20" t="str">
        <f t="shared" si="1"/>
        <v/>
      </c>
      <c r="N24" s="21" t="s">
        <v>23</v>
      </c>
      <c r="P24" s="22">
        <v>0.04</v>
      </c>
      <c r="R24" s="17">
        <v>44896</v>
      </c>
    </row>
    <row r="25" customHeight="1" spans="1:17">
      <c r="A25" s="11">
        <v>1500</v>
      </c>
      <c r="B25" s="15" t="s">
        <v>47</v>
      </c>
      <c r="C25" s="11" t="s">
        <v>48</v>
      </c>
      <c r="D25" s="15" t="s">
        <v>32</v>
      </c>
      <c r="E25" s="15" t="s">
        <v>49</v>
      </c>
      <c r="F25" s="16">
        <f>A25</f>
        <v>1500</v>
      </c>
      <c r="G25" s="15" t="str">
        <f t="shared" si="0"/>
        <v>HT-2020-08@还款1500</v>
      </c>
      <c r="H25" s="17">
        <v>44834</v>
      </c>
      <c r="I25" s="11" t="s">
        <v>25</v>
      </c>
      <c r="J25" s="15">
        <v>15000000</v>
      </c>
      <c r="K25" s="15">
        <v>95860500</v>
      </c>
      <c r="L25" s="15">
        <v>1</v>
      </c>
      <c r="M25" s="20" t="str">
        <f t="shared" si="1"/>
        <v>HT-2020-08@放款1</v>
      </c>
      <c r="N25" s="12" t="s">
        <v>26</v>
      </c>
      <c r="P25" s="22">
        <v>0.04</v>
      </c>
      <c r="Q25" s="24" t="s">
        <v>23</v>
      </c>
    </row>
    <row r="26" customHeight="1" spans="1:18">
      <c r="A26" s="11">
        <v>27</v>
      </c>
      <c r="B26" s="15" t="s">
        <v>50</v>
      </c>
      <c r="C26" s="11" t="s">
        <v>51</v>
      </c>
      <c r="D26" s="15" t="s">
        <v>33</v>
      </c>
      <c r="E26" s="15" t="s">
        <v>49</v>
      </c>
      <c r="F26" s="16">
        <v>1</v>
      </c>
      <c r="G26" s="15" t="str">
        <f t="shared" si="0"/>
        <v>HT-2020-09@放款1</v>
      </c>
      <c r="H26" s="17">
        <v>44195</v>
      </c>
      <c r="I26" s="11" t="s">
        <v>22</v>
      </c>
      <c r="J26" s="15">
        <v>15000000</v>
      </c>
      <c r="K26" s="15">
        <v>95860500</v>
      </c>
      <c r="M26" s="20" t="str">
        <f t="shared" si="1"/>
        <v/>
      </c>
      <c r="N26" s="21" t="s">
        <v>23</v>
      </c>
      <c r="P26" s="22">
        <v>0.04</v>
      </c>
      <c r="R26" s="17">
        <v>44925</v>
      </c>
    </row>
    <row r="27" customHeight="1" spans="1:17">
      <c r="A27" s="11">
        <v>1501</v>
      </c>
      <c r="B27" s="15" t="s">
        <v>50</v>
      </c>
      <c r="C27" s="11" t="s">
        <v>51</v>
      </c>
      <c r="D27" s="15" t="s">
        <v>34</v>
      </c>
      <c r="E27" s="15" t="s">
        <v>49</v>
      </c>
      <c r="F27" s="16">
        <f>A27</f>
        <v>1501</v>
      </c>
      <c r="G27" s="15" t="str">
        <f t="shared" si="0"/>
        <v>HT-2020-09@还款1501</v>
      </c>
      <c r="H27" s="17">
        <v>44834</v>
      </c>
      <c r="I27" s="11" t="s">
        <v>25</v>
      </c>
      <c r="J27" s="15">
        <v>15000000</v>
      </c>
      <c r="K27" s="15">
        <v>95860500</v>
      </c>
      <c r="L27" s="15">
        <v>1</v>
      </c>
      <c r="M27" s="20" t="str">
        <f t="shared" si="1"/>
        <v>HT-2020-09@放款1</v>
      </c>
      <c r="N27" s="12" t="s">
        <v>26</v>
      </c>
      <c r="P27" s="22">
        <v>0.04</v>
      </c>
      <c r="Q27" s="24" t="s">
        <v>23</v>
      </c>
    </row>
    <row r="28" customHeight="1" spans="1:18">
      <c r="A28" s="11">
        <v>38</v>
      </c>
      <c r="B28" s="15" t="s">
        <v>52</v>
      </c>
      <c r="C28" s="11" t="s">
        <v>53</v>
      </c>
      <c r="D28" s="15" t="s">
        <v>20</v>
      </c>
      <c r="E28" s="15" t="s">
        <v>54</v>
      </c>
      <c r="F28" s="16">
        <v>1</v>
      </c>
      <c r="G28" s="15" t="str">
        <f t="shared" si="0"/>
        <v>HT-2020-10@放款1</v>
      </c>
      <c r="H28" s="17">
        <v>43987</v>
      </c>
      <c r="I28" s="11" t="s">
        <v>22</v>
      </c>
      <c r="J28" s="15">
        <v>800000000</v>
      </c>
      <c r="K28" s="15">
        <v>800000000</v>
      </c>
      <c r="M28" s="20" t="str">
        <f t="shared" si="1"/>
        <v/>
      </c>
      <c r="N28" s="21" t="s">
        <v>23</v>
      </c>
      <c r="P28" s="22">
        <v>0.0500004</v>
      </c>
      <c r="R28" s="17">
        <v>45079</v>
      </c>
    </row>
    <row r="29" customHeight="1" spans="1:18">
      <c r="A29" s="11">
        <v>39</v>
      </c>
      <c r="B29" s="15" t="s">
        <v>52</v>
      </c>
      <c r="C29" s="11" t="s">
        <v>53</v>
      </c>
      <c r="D29" s="15" t="s">
        <v>24</v>
      </c>
      <c r="E29" s="15" t="s">
        <v>54</v>
      </c>
      <c r="F29" s="16">
        <v>2</v>
      </c>
      <c r="G29" s="15" t="str">
        <f t="shared" si="0"/>
        <v>HT-2020-10@放款2</v>
      </c>
      <c r="H29" s="17">
        <v>43991</v>
      </c>
      <c r="I29" s="11" t="s">
        <v>22</v>
      </c>
      <c r="J29" s="15">
        <v>450000000</v>
      </c>
      <c r="K29" s="15">
        <v>450000000</v>
      </c>
      <c r="M29" s="20" t="str">
        <f t="shared" si="1"/>
        <v/>
      </c>
      <c r="N29" s="21" t="s">
        <v>23</v>
      </c>
      <c r="P29" s="22">
        <v>0.0500004</v>
      </c>
      <c r="R29" s="17">
        <v>45079</v>
      </c>
    </row>
    <row r="30" customHeight="1" spans="1:18">
      <c r="A30" s="11">
        <v>40</v>
      </c>
      <c r="B30" s="15" t="s">
        <v>52</v>
      </c>
      <c r="C30" s="11" t="s">
        <v>53</v>
      </c>
      <c r="D30" s="15" t="s">
        <v>27</v>
      </c>
      <c r="E30" s="15" t="s">
        <v>54</v>
      </c>
      <c r="F30" s="16">
        <v>3</v>
      </c>
      <c r="G30" s="15" t="str">
        <f t="shared" si="0"/>
        <v>HT-2020-10@放款3</v>
      </c>
      <c r="H30" s="17">
        <v>44006</v>
      </c>
      <c r="I30" s="11" t="s">
        <v>22</v>
      </c>
      <c r="J30" s="15">
        <v>500000000</v>
      </c>
      <c r="K30" s="15">
        <v>500000000</v>
      </c>
      <c r="M30" s="20" t="str">
        <f t="shared" si="1"/>
        <v/>
      </c>
      <c r="N30" s="21" t="s">
        <v>23</v>
      </c>
      <c r="P30" s="22">
        <v>0.0500004</v>
      </c>
      <c r="R30" s="17">
        <v>45079</v>
      </c>
    </row>
    <row r="31" customHeight="1" spans="1:18">
      <c r="A31" s="11">
        <v>41</v>
      </c>
      <c r="B31" s="15" t="s">
        <v>52</v>
      </c>
      <c r="C31" s="11" t="s">
        <v>53</v>
      </c>
      <c r="D31" s="15" t="s">
        <v>28</v>
      </c>
      <c r="E31" s="15" t="s">
        <v>54</v>
      </c>
      <c r="F31" s="16">
        <v>4</v>
      </c>
      <c r="G31" s="15" t="str">
        <f t="shared" si="0"/>
        <v>HT-2020-10@放款4</v>
      </c>
      <c r="H31" s="17">
        <v>44022</v>
      </c>
      <c r="I31" s="11" t="s">
        <v>22</v>
      </c>
      <c r="J31" s="15">
        <v>520000000</v>
      </c>
      <c r="K31" s="15">
        <v>520000000</v>
      </c>
      <c r="M31" s="20" t="str">
        <f t="shared" si="1"/>
        <v/>
      </c>
      <c r="N31" s="21" t="s">
        <v>23</v>
      </c>
      <c r="P31" s="22">
        <v>0.0500004</v>
      </c>
      <c r="R31" s="17">
        <v>45079</v>
      </c>
    </row>
    <row r="32" customHeight="1" spans="1:18">
      <c r="A32" s="11">
        <v>42</v>
      </c>
      <c r="B32" s="15" t="s">
        <v>52</v>
      </c>
      <c r="C32" s="11" t="s">
        <v>53</v>
      </c>
      <c r="D32" s="15" t="s">
        <v>31</v>
      </c>
      <c r="E32" s="15" t="s">
        <v>54</v>
      </c>
      <c r="F32" s="16">
        <v>5</v>
      </c>
      <c r="G32" s="15" t="str">
        <f t="shared" si="0"/>
        <v>HT-2020-10@放款5</v>
      </c>
      <c r="H32" s="17">
        <v>44029</v>
      </c>
      <c r="I32" s="11" t="s">
        <v>22</v>
      </c>
      <c r="J32" s="15">
        <v>230000000</v>
      </c>
      <c r="K32" s="15">
        <v>230000000</v>
      </c>
      <c r="M32" s="20" t="str">
        <f t="shared" si="1"/>
        <v/>
      </c>
      <c r="N32" s="21" t="s">
        <v>23</v>
      </c>
      <c r="P32" s="22">
        <v>0.0500004</v>
      </c>
      <c r="R32" s="17">
        <v>45079</v>
      </c>
    </row>
    <row r="33" customHeight="1" spans="1:16">
      <c r="A33" s="11">
        <v>496</v>
      </c>
      <c r="B33" s="15" t="s">
        <v>52</v>
      </c>
      <c r="C33" s="11" t="s">
        <v>53</v>
      </c>
      <c r="D33" s="15" t="s">
        <v>32</v>
      </c>
      <c r="E33" s="15" t="s">
        <v>54</v>
      </c>
      <c r="F33" s="16">
        <f t="shared" ref="F33:F60" si="2">A33</f>
        <v>496</v>
      </c>
      <c r="G33" s="15" t="str">
        <f t="shared" si="0"/>
        <v>HT-2020-10@还款496</v>
      </c>
      <c r="H33" s="17">
        <v>44505</v>
      </c>
      <c r="I33" s="11" t="s">
        <v>25</v>
      </c>
      <c r="J33" s="15">
        <v>50000000</v>
      </c>
      <c r="K33" s="15">
        <v>50000000</v>
      </c>
      <c r="L33" s="16">
        <v>4</v>
      </c>
      <c r="M33" s="20" t="str">
        <f t="shared" si="1"/>
        <v>HT-2020-10@放款4</v>
      </c>
      <c r="N33" s="21" t="s">
        <v>23</v>
      </c>
      <c r="P33" s="22">
        <v>0.0500004</v>
      </c>
    </row>
    <row r="34" customHeight="1" spans="1:16">
      <c r="A34" s="11">
        <v>497</v>
      </c>
      <c r="B34" s="15" t="s">
        <v>52</v>
      </c>
      <c r="C34" s="11" t="s">
        <v>53</v>
      </c>
      <c r="D34" s="15" t="s">
        <v>33</v>
      </c>
      <c r="E34" s="15" t="s">
        <v>54</v>
      </c>
      <c r="F34" s="16">
        <f t="shared" si="2"/>
        <v>497</v>
      </c>
      <c r="G34" s="15" t="str">
        <f t="shared" si="0"/>
        <v>HT-2020-10@还款497</v>
      </c>
      <c r="H34" s="17">
        <v>44516</v>
      </c>
      <c r="I34" s="11" t="s">
        <v>25</v>
      </c>
      <c r="J34" s="15">
        <v>30000000</v>
      </c>
      <c r="K34" s="15">
        <v>30000000</v>
      </c>
      <c r="L34" s="16">
        <v>4</v>
      </c>
      <c r="M34" s="20" t="str">
        <f t="shared" si="1"/>
        <v>HT-2020-10@放款4</v>
      </c>
      <c r="N34" s="21" t="s">
        <v>23</v>
      </c>
      <c r="P34" s="22">
        <v>0.0500004</v>
      </c>
    </row>
    <row r="35" customHeight="1" spans="1:16">
      <c r="A35" s="11">
        <v>498</v>
      </c>
      <c r="B35" s="15" t="s">
        <v>52</v>
      </c>
      <c r="C35" s="11" t="s">
        <v>53</v>
      </c>
      <c r="D35" s="15" t="s">
        <v>34</v>
      </c>
      <c r="E35" s="15" t="s">
        <v>54</v>
      </c>
      <c r="F35" s="16">
        <f t="shared" si="2"/>
        <v>498</v>
      </c>
      <c r="G35" s="15" t="str">
        <f t="shared" si="0"/>
        <v>HT-2020-10@还款498</v>
      </c>
      <c r="H35" s="17">
        <v>44530</v>
      </c>
      <c r="I35" s="11" t="s">
        <v>25</v>
      </c>
      <c r="J35" s="15">
        <v>20000000</v>
      </c>
      <c r="K35" s="15">
        <v>20000000</v>
      </c>
      <c r="L35" s="16">
        <v>4</v>
      </c>
      <c r="M35" s="20" t="str">
        <f t="shared" si="1"/>
        <v>HT-2020-10@放款4</v>
      </c>
      <c r="N35" s="21" t="s">
        <v>23</v>
      </c>
      <c r="P35" s="22">
        <v>0.0500004</v>
      </c>
    </row>
    <row r="36" customHeight="1" spans="1:16">
      <c r="A36" s="11">
        <v>499</v>
      </c>
      <c r="B36" s="15" t="s">
        <v>52</v>
      </c>
      <c r="C36" s="11" t="s">
        <v>53</v>
      </c>
      <c r="D36" s="15" t="s">
        <v>20</v>
      </c>
      <c r="E36" s="15" t="s">
        <v>54</v>
      </c>
      <c r="F36" s="16">
        <f t="shared" si="2"/>
        <v>499</v>
      </c>
      <c r="G36" s="15" t="str">
        <f t="shared" si="0"/>
        <v>HT-2020-10@还款499</v>
      </c>
      <c r="H36" s="17">
        <v>44175</v>
      </c>
      <c r="I36" s="11" t="s">
        <v>25</v>
      </c>
      <c r="J36" s="15">
        <v>154350000</v>
      </c>
      <c r="K36" s="15">
        <v>154350000</v>
      </c>
      <c r="L36" s="16">
        <v>1</v>
      </c>
      <c r="M36" s="20" t="str">
        <f t="shared" si="1"/>
        <v>HT-2020-10@放款1</v>
      </c>
      <c r="N36" s="21" t="s">
        <v>23</v>
      </c>
      <c r="P36" s="22">
        <v>0.0500004</v>
      </c>
    </row>
    <row r="37" customHeight="1" spans="1:16">
      <c r="A37" s="11">
        <v>500</v>
      </c>
      <c r="B37" s="15" t="s">
        <v>52</v>
      </c>
      <c r="C37" s="11" t="s">
        <v>53</v>
      </c>
      <c r="D37" s="15" t="s">
        <v>24</v>
      </c>
      <c r="E37" s="15" t="s">
        <v>54</v>
      </c>
      <c r="F37" s="16">
        <f t="shared" si="2"/>
        <v>500</v>
      </c>
      <c r="G37" s="15" t="str">
        <f t="shared" si="0"/>
        <v>HT-2020-10@还款500</v>
      </c>
      <c r="H37" s="17">
        <v>44216</v>
      </c>
      <c r="I37" s="11" t="s">
        <v>25</v>
      </c>
      <c r="J37" s="15">
        <v>100000000</v>
      </c>
      <c r="K37" s="15">
        <v>100000000</v>
      </c>
      <c r="L37" s="16">
        <v>1</v>
      </c>
      <c r="M37" s="20" t="str">
        <f t="shared" si="1"/>
        <v>HT-2020-10@放款1</v>
      </c>
      <c r="N37" s="21" t="s">
        <v>23</v>
      </c>
      <c r="P37" s="22">
        <v>0.0500004</v>
      </c>
    </row>
    <row r="38" customHeight="1" spans="1:16">
      <c r="A38" s="11">
        <v>501</v>
      </c>
      <c r="B38" s="15" t="s">
        <v>52</v>
      </c>
      <c r="C38" s="11" t="s">
        <v>53</v>
      </c>
      <c r="D38" s="15" t="s">
        <v>20</v>
      </c>
      <c r="E38" s="15" t="s">
        <v>54</v>
      </c>
      <c r="F38" s="16">
        <f t="shared" si="2"/>
        <v>501</v>
      </c>
      <c r="G38" s="15" t="str">
        <f t="shared" si="0"/>
        <v>HT-2020-10@还款501</v>
      </c>
      <c r="H38" s="17">
        <v>44223</v>
      </c>
      <c r="I38" s="11" t="s">
        <v>25</v>
      </c>
      <c r="J38" s="15">
        <v>200000000</v>
      </c>
      <c r="K38" s="15">
        <v>200000000</v>
      </c>
      <c r="L38" s="16">
        <v>1</v>
      </c>
      <c r="M38" s="20" t="str">
        <f t="shared" si="1"/>
        <v>HT-2020-10@放款1</v>
      </c>
      <c r="N38" s="21" t="s">
        <v>23</v>
      </c>
      <c r="P38" s="22">
        <v>0.0500004</v>
      </c>
    </row>
    <row r="39" customHeight="1" spans="1:16">
      <c r="A39" s="11">
        <v>502</v>
      </c>
      <c r="B39" s="15" t="s">
        <v>52</v>
      </c>
      <c r="C39" s="11" t="s">
        <v>53</v>
      </c>
      <c r="D39" s="15" t="s">
        <v>24</v>
      </c>
      <c r="E39" s="15" t="s">
        <v>54</v>
      </c>
      <c r="F39" s="16">
        <f t="shared" si="2"/>
        <v>502</v>
      </c>
      <c r="G39" s="15" t="str">
        <f t="shared" si="0"/>
        <v>HT-2020-10@还款502</v>
      </c>
      <c r="H39" s="17">
        <v>44253</v>
      </c>
      <c r="I39" s="11" t="s">
        <v>25</v>
      </c>
      <c r="J39" s="15">
        <v>345650000</v>
      </c>
      <c r="K39" s="15">
        <v>345650000</v>
      </c>
      <c r="L39" s="16">
        <v>1</v>
      </c>
      <c r="M39" s="20" t="str">
        <f t="shared" si="1"/>
        <v>HT-2020-10@放款1</v>
      </c>
      <c r="N39" s="21" t="s">
        <v>23</v>
      </c>
      <c r="P39" s="22">
        <v>0.0500004</v>
      </c>
    </row>
    <row r="40" customHeight="1" spans="1:16">
      <c r="A40" s="11">
        <v>503</v>
      </c>
      <c r="B40" s="15" t="s">
        <v>52</v>
      </c>
      <c r="C40" s="11" t="s">
        <v>53</v>
      </c>
      <c r="D40" s="15" t="s">
        <v>27</v>
      </c>
      <c r="E40" s="15" t="s">
        <v>54</v>
      </c>
      <c r="F40" s="16">
        <f t="shared" si="2"/>
        <v>503</v>
      </c>
      <c r="G40" s="15" t="str">
        <f t="shared" si="0"/>
        <v>HT-2020-10@还款503</v>
      </c>
      <c r="H40" s="17">
        <v>44260</v>
      </c>
      <c r="I40" s="11" t="s">
        <v>25</v>
      </c>
      <c r="J40" s="15">
        <v>50000000</v>
      </c>
      <c r="K40" s="15">
        <v>50000000</v>
      </c>
      <c r="L40" s="16">
        <v>2</v>
      </c>
      <c r="M40" s="20" t="str">
        <f t="shared" si="1"/>
        <v>HT-2020-10@放款2</v>
      </c>
      <c r="N40" s="21" t="s">
        <v>23</v>
      </c>
      <c r="P40" s="22">
        <v>0.0500004</v>
      </c>
    </row>
    <row r="41" customHeight="1" spans="1:16">
      <c r="A41" s="11">
        <v>504</v>
      </c>
      <c r="B41" s="15" t="s">
        <v>52</v>
      </c>
      <c r="C41" s="11" t="s">
        <v>53</v>
      </c>
      <c r="D41" s="15" t="s">
        <v>28</v>
      </c>
      <c r="E41" s="15" t="s">
        <v>54</v>
      </c>
      <c r="F41" s="16">
        <f t="shared" si="2"/>
        <v>504</v>
      </c>
      <c r="G41" s="15" t="str">
        <f t="shared" si="0"/>
        <v>HT-2020-10@还款504</v>
      </c>
      <c r="H41" s="17">
        <v>44266</v>
      </c>
      <c r="I41" s="11" t="s">
        <v>25</v>
      </c>
      <c r="J41" s="15">
        <v>50000000</v>
      </c>
      <c r="K41" s="15">
        <v>50000000</v>
      </c>
      <c r="L41" s="16">
        <v>2</v>
      </c>
      <c r="M41" s="20" t="str">
        <f t="shared" si="1"/>
        <v>HT-2020-10@放款2</v>
      </c>
      <c r="N41" s="21" t="s">
        <v>23</v>
      </c>
      <c r="P41" s="22">
        <v>0.0500004</v>
      </c>
    </row>
    <row r="42" customHeight="1" spans="1:16">
      <c r="A42" s="11">
        <v>505</v>
      </c>
      <c r="B42" s="15" t="s">
        <v>52</v>
      </c>
      <c r="C42" s="11" t="s">
        <v>53</v>
      </c>
      <c r="D42" s="15" t="s">
        <v>31</v>
      </c>
      <c r="E42" s="15" t="s">
        <v>54</v>
      </c>
      <c r="F42" s="16">
        <f t="shared" si="2"/>
        <v>505</v>
      </c>
      <c r="G42" s="15" t="str">
        <f t="shared" si="0"/>
        <v>HT-2020-10@还款505</v>
      </c>
      <c r="H42" s="17">
        <v>44267</v>
      </c>
      <c r="I42" s="11" t="s">
        <v>25</v>
      </c>
      <c r="J42" s="15">
        <v>100000000</v>
      </c>
      <c r="K42" s="15">
        <v>100000000</v>
      </c>
      <c r="L42" s="16">
        <v>2</v>
      </c>
      <c r="M42" s="20" t="str">
        <f t="shared" si="1"/>
        <v>HT-2020-10@放款2</v>
      </c>
      <c r="N42" s="21" t="s">
        <v>23</v>
      </c>
      <c r="P42" s="22">
        <v>0.0500004</v>
      </c>
    </row>
    <row r="43" customHeight="1" spans="1:16">
      <c r="A43" s="11">
        <v>506</v>
      </c>
      <c r="B43" s="15" t="s">
        <v>52</v>
      </c>
      <c r="C43" s="11" t="s">
        <v>53</v>
      </c>
      <c r="D43" s="15" t="s">
        <v>32</v>
      </c>
      <c r="E43" s="15" t="s">
        <v>54</v>
      </c>
      <c r="F43" s="16">
        <f t="shared" si="2"/>
        <v>506</v>
      </c>
      <c r="G43" s="15" t="str">
        <f t="shared" si="0"/>
        <v>HT-2020-10@还款506</v>
      </c>
      <c r="H43" s="17">
        <v>44271</v>
      </c>
      <c r="I43" s="11" t="s">
        <v>25</v>
      </c>
      <c r="J43" s="15">
        <v>50000000</v>
      </c>
      <c r="K43" s="15">
        <v>50000000</v>
      </c>
      <c r="L43" s="16">
        <v>2</v>
      </c>
      <c r="M43" s="20" t="str">
        <f t="shared" si="1"/>
        <v>HT-2020-10@放款2</v>
      </c>
      <c r="N43" s="21" t="s">
        <v>23</v>
      </c>
      <c r="P43" s="22">
        <v>0.0500004</v>
      </c>
    </row>
    <row r="44" customHeight="1" spans="1:16">
      <c r="A44" s="11">
        <v>507</v>
      </c>
      <c r="B44" s="15" t="s">
        <v>52</v>
      </c>
      <c r="C44" s="11" t="s">
        <v>53</v>
      </c>
      <c r="D44" s="15" t="s">
        <v>33</v>
      </c>
      <c r="E44" s="15" t="s">
        <v>54</v>
      </c>
      <c r="F44" s="16">
        <f t="shared" si="2"/>
        <v>507</v>
      </c>
      <c r="G44" s="15" t="str">
        <f t="shared" si="0"/>
        <v>HT-2020-10@还款507</v>
      </c>
      <c r="H44" s="17">
        <v>44277</v>
      </c>
      <c r="I44" s="11" t="s">
        <v>25</v>
      </c>
      <c r="J44" s="15">
        <v>50000000</v>
      </c>
      <c r="K44" s="15">
        <v>50000000</v>
      </c>
      <c r="L44" s="16">
        <v>2</v>
      </c>
      <c r="M44" s="20" t="str">
        <f t="shared" si="1"/>
        <v>HT-2020-10@放款2</v>
      </c>
      <c r="N44" s="21" t="s">
        <v>23</v>
      </c>
      <c r="P44" s="22">
        <v>0.0500004</v>
      </c>
    </row>
    <row r="45" customHeight="1" spans="1:16">
      <c r="A45" s="11">
        <v>508</v>
      </c>
      <c r="B45" s="15" t="s">
        <v>52</v>
      </c>
      <c r="C45" s="11" t="s">
        <v>53</v>
      </c>
      <c r="D45" s="15" t="s">
        <v>34</v>
      </c>
      <c r="E45" s="15" t="s">
        <v>54</v>
      </c>
      <c r="F45" s="16">
        <f t="shared" si="2"/>
        <v>508</v>
      </c>
      <c r="G45" s="15" t="str">
        <f t="shared" si="0"/>
        <v>HT-2020-10@还款508</v>
      </c>
      <c r="H45" s="17">
        <v>44277</v>
      </c>
      <c r="I45" s="11" t="s">
        <v>25</v>
      </c>
      <c r="J45" s="15">
        <v>50000000</v>
      </c>
      <c r="K45" s="15">
        <v>50000000</v>
      </c>
      <c r="L45" s="16">
        <v>3</v>
      </c>
      <c r="M45" s="20" t="str">
        <f t="shared" si="1"/>
        <v>HT-2020-10@放款3</v>
      </c>
      <c r="N45" s="21" t="s">
        <v>23</v>
      </c>
      <c r="P45" s="22">
        <v>0.0500004</v>
      </c>
    </row>
    <row r="46" customHeight="1" spans="1:16">
      <c r="A46" s="11">
        <v>509</v>
      </c>
      <c r="B46" s="15" t="s">
        <v>52</v>
      </c>
      <c r="C46" s="11" t="s">
        <v>53</v>
      </c>
      <c r="D46" s="15" t="s">
        <v>20</v>
      </c>
      <c r="E46" s="15" t="s">
        <v>54</v>
      </c>
      <c r="F46" s="16">
        <f t="shared" si="2"/>
        <v>509</v>
      </c>
      <c r="G46" s="15" t="str">
        <f t="shared" si="0"/>
        <v>HT-2020-10@还款509</v>
      </c>
      <c r="H46" s="17">
        <v>44287</v>
      </c>
      <c r="I46" s="11" t="s">
        <v>25</v>
      </c>
      <c r="J46" s="15">
        <v>50000000</v>
      </c>
      <c r="K46" s="15">
        <v>50000000</v>
      </c>
      <c r="L46" s="16">
        <v>2</v>
      </c>
      <c r="M46" s="20" t="str">
        <f t="shared" si="1"/>
        <v>HT-2020-10@放款2</v>
      </c>
      <c r="N46" s="21" t="s">
        <v>23</v>
      </c>
      <c r="P46" s="22">
        <v>0.0500004</v>
      </c>
    </row>
    <row r="47" customHeight="1" spans="1:16">
      <c r="A47" s="11">
        <v>510</v>
      </c>
      <c r="B47" s="15" t="s">
        <v>52</v>
      </c>
      <c r="C47" s="11" t="s">
        <v>53</v>
      </c>
      <c r="D47" s="15" t="s">
        <v>24</v>
      </c>
      <c r="E47" s="15" t="s">
        <v>54</v>
      </c>
      <c r="F47" s="16">
        <f t="shared" si="2"/>
        <v>510</v>
      </c>
      <c r="G47" s="15" t="str">
        <f t="shared" si="0"/>
        <v>HT-2020-10@还款510</v>
      </c>
      <c r="H47" s="17">
        <v>44294</v>
      </c>
      <c r="I47" s="11" t="s">
        <v>25</v>
      </c>
      <c r="J47" s="15">
        <v>50000000</v>
      </c>
      <c r="K47" s="15">
        <v>50000000</v>
      </c>
      <c r="L47" s="16">
        <v>2</v>
      </c>
      <c r="M47" s="20" t="str">
        <f t="shared" si="1"/>
        <v>HT-2020-10@放款2</v>
      </c>
      <c r="N47" s="21" t="s">
        <v>23</v>
      </c>
      <c r="P47" s="22">
        <v>0.0500004</v>
      </c>
    </row>
    <row r="48" customHeight="1" spans="1:16">
      <c r="A48" s="11">
        <v>511</v>
      </c>
      <c r="B48" s="15" t="s">
        <v>52</v>
      </c>
      <c r="C48" s="11" t="s">
        <v>53</v>
      </c>
      <c r="D48" s="15" t="s">
        <v>27</v>
      </c>
      <c r="E48" s="15" t="s">
        <v>54</v>
      </c>
      <c r="F48" s="16">
        <f t="shared" si="2"/>
        <v>511</v>
      </c>
      <c r="G48" s="15" t="str">
        <f t="shared" si="0"/>
        <v>HT-2020-10@还款511</v>
      </c>
      <c r="H48" s="17">
        <v>44294</v>
      </c>
      <c r="I48" s="11" t="s">
        <v>25</v>
      </c>
      <c r="J48" s="15">
        <v>50000000</v>
      </c>
      <c r="K48" s="15">
        <v>50000000</v>
      </c>
      <c r="L48" s="16">
        <v>2</v>
      </c>
      <c r="M48" s="20" t="str">
        <f t="shared" si="1"/>
        <v>HT-2020-10@放款2</v>
      </c>
      <c r="N48" s="21" t="s">
        <v>23</v>
      </c>
      <c r="P48" s="22">
        <v>0.0500004</v>
      </c>
    </row>
    <row r="49" customHeight="1" spans="1:16">
      <c r="A49" s="11">
        <v>512</v>
      </c>
      <c r="B49" s="15" t="s">
        <v>52</v>
      </c>
      <c r="C49" s="11" t="s">
        <v>53</v>
      </c>
      <c r="D49" s="15" t="s">
        <v>28</v>
      </c>
      <c r="E49" s="15" t="s">
        <v>54</v>
      </c>
      <c r="F49" s="16">
        <f t="shared" si="2"/>
        <v>512</v>
      </c>
      <c r="G49" s="15" t="str">
        <f t="shared" si="0"/>
        <v>HT-2020-10@还款512</v>
      </c>
      <c r="H49" s="17">
        <v>44294</v>
      </c>
      <c r="I49" s="11" t="s">
        <v>25</v>
      </c>
      <c r="J49" s="15">
        <v>50000000</v>
      </c>
      <c r="K49" s="15">
        <v>50000000</v>
      </c>
      <c r="L49" s="16">
        <v>3</v>
      </c>
      <c r="M49" s="20" t="str">
        <f t="shared" si="1"/>
        <v>HT-2020-10@放款3</v>
      </c>
      <c r="N49" s="21" t="s">
        <v>23</v>
      </c>
      <c r="P49" s="22">
        <v>0.0500004</v>
      </c>
    </row>
    <row r="50" customHeight="1" spans="1:16">
      <c r="A50" s="11">
        <v>513</v>
      </c>
      <c r="B50" s="15" t="s">
        <v>52</v>
      </c>
      <c r="C50" s="11" t="s">
        <v>53</v>
      </c>
      <c r="D50" s="15" t="s">
        <v>31</v>
      </c>
      <c r="E50" s="15" t="s">
        <v>54</v>
      </c>
      <c r="F50" s="16">
        <f t="shared" si="2"/>
        <v>513</v>
      </c>
      <c r="G50" s="15" t="str">
        <f t="shared" si="0"/>
        <v>HT-2020-10@还款513</v>
      </c>
      <c r="H50" s="17">
        <v>44300</v>
      </c>
      <c r="I50" s="11" t="s">
        <v>25</v>
      </c>
      <c r="J50" s="15">
        <v>200000000</v>
      </c>
      <c r="K50" s="15">
        <v>200000000</v>
      </c>
      <c r="L50" s="16">
        <v>3</v>
      </c>
      <c r="M50" s="20" t="str">
        <f t="shared" si="1"/>
        <v>HT-2020-10@放款3</v>
      </c>
      <c r="N50" s="21" t="s">
        <v>23</v>
      </c>
      <c r="P50" s="22">
        <v>0.0500004</v>
      </c>
    </row>
    <row r="51" customHeight="1" spans="1:16">
      <c r="A51" s="11">
        <v>514</v>
      </c>
      <c r="B51" s="15" t="s">
        <v>52</v>
      </c>
      <c r="C51" s="11" t="s">
        <v>53</v>
      </c>
      <c r="D51" s="15" t="s">
        <v>32</v>
      </c>
      <c r="E51" s="15" t="s">
        <v>54</v>
      </c>
      <c r="F51" s="16">
        <f t="shared" si="2"/>
        <v>514</v>
      </c>
      <c r="G51" s="15" t="str">
        <f t="shared" si="0"/>
        <v>HT-2020-10@还款514</v>
      </c>
      <c r="H51" s="17">
        <v>44307</v>
      </c>
      <c r="I51" s="11" t="s">
        <v>25</v>
      </c>
      <c r="J51" s="15">
        <v>100000000</v>
      </c>
      <c r="K51" s="15">
        <v>100000000</v>
      </c>
      <c r="L51" s="16">
        <v>3</v>
      </c>
      <c r="M51" s="20" t="str">
        <f t="shared" si="1"/>
        <v>HT-2020-10@放款3</v>
      </c>
      <c r="N51" s="21" t="s">
        <v>23</v>
      </c>
      <c r="P51" s="22">
        <v>0.0500004</v>
      </c>
    </row>
    <row r="52" customHeight="1" spans="1:16">
      <c r="A52" s="11">
        <v>515</v>
      </c>
      <c r="B52" s="15" t="s">
        <v>52</v>
      </c>
      <c r="C52" s="11" t="s">
        <v>53</v>
      </c>
      <c r="D52" s="15" t="s">
        <v>33</v>
      </c>
      <c r="E52" s="15" t="s">
        <v>54</v>
      </c>
      <c r="F52" s="16">
        <f t="shared" si="2"/>
        <v>515</v>
      </c>
      <c r="G52" s="15" t="str">
        <f t="shared" si="0"/>
        <v>HT-2020-10@还款515</v>
      </c>
      <c r="H52" s="17">
        <v>44316</v>
      </c>
      <c r="I52" s="11" t="s">
        <v>25</v>
      </c>
      <c r="J52" s="15">
        <v>50000000</v>
      </c>
      <c r="K52" s="15">
        <v>50000000</v>
      </c>
      <c r="L52" s="16">
        <v>3</v>
      </c>
      <c r="M52" s="20" t="str">
        <f t="shared" si="1"/>
        <v>HT-2020-10@放款3</v>
      </c>
      <c r="N52" s="21" t="s">
        <v>23</v>
      </c>
      <c r="P52" s="22">
        <v>0.0500004</v>
      </c>
    </row>
    <row r="53" customHeight="1" spans="1:16">
      <c r="A53" s="11">
        <v>516</v>
      </c>
      <c r="B53" s="15" t="s">
        <v>52</v>
      </c>
      <c r="C53" s="11" t="s">
        <v>53</v>
      </c>
      <c r="D53" s="15" t="s">
        <v>34</v>
      </c>
      <c r="E53" s="15" t="s">
        <v>54</v>
      </c>
      <c r="F53" s="16">
        <f t="shared" si="2"/>
        <v>516</v>
      </c>
      <c r="G53" s="15" t="str">
        <f t="shared" si="0"/>
        <v>HT-2020-10@还款516</v>
      </c>
      <c r="H53" s="17">
        <v>44316</v>
      </c>
      <c r="I53" s="11" t="s">
        <v>25</v>
      </c>
      <c r="J53" s="15">
        <v>50000000</v>
      </c>
      <c r="K53" s="15">
        <v>50000000</v>
      </c>
      <c r="L53" s="16">
        <v>3</v>
      </c>
      <c r="M53" s="20" t="str">
        <f t="shared" si="1"/>
        <v>HT-2020-10@放款3</v>
      </c>
      <c r="N53" s="21" t="s">
        <v>23</v>
      </c>
      <c r="P53" s="22">
        <v>0.0500004</v>
      </c>
    </row>
    <row r="54" customHeight="1" spans="1:16">
      <c r="A54" s="11">
        <v>517</v>
      </c>
      <c r="B54" s="15" t="s">
        <v>52</v>
      </c>
      <c r="C54" s="11" t="s">
        <v>53</v>
      </c>
      <c r="D54" s="15" t="s">
        <v>20</v>
      </c>
      <c r="E54" s="15" t="s">
        <v>54</v>
      </c>
      <c r="F54" s="16">
        <f t="shared" si="2"/>
        <v>517</v>
      </c>
      <c r="G54" s="15" t="str">
        <f t="shared" si="0"/>
        <v>HT-2020-10@还款517</v>
      </c>
      <c r="H54" s="17">
        <v>44330</v>
      </c>
      <c r="I54" s="11" t="s">
        <v>25</v>
      </c>
      <c r="J54" s="15">
        <v>50000000</v>
      </c>
      <c r="K54" s="15">
        <v>50000000</v>
      </c>
      <c r="L54" s="16">
        <v>4</v>
      </c>
      <c r="M54" s="20" t="str">
        <f t="shared" si="1"/>
        <v>HT-2020-10@放款4</v>
      </c>
      <c r="N54" s="21" t="s">
        <v>23</v>
      </c>
      <c r="P54" s="22">
        <v>0.0500004</v>
      </c>
    </row>
    <row r="55" customHeight="1" spans="1:16">
      <c r="A55" s="11">
        <v>518</v>
      </c>
      <c r="B55" s="15" t="s">
        <v>52</v>
      </c>
      <c r="C55" s="11" t="s">
        <v>53</v>
      </c>
      <c r="D55" s="15" t="s">
        <v>24</v>
      </c>
      <c r="E55" s="15" t="s">
        <v>54</v>
      </c>
      <c r="F55" s="16">
        <f t="shared" si="2"/>
        <v>518</v>
      </c>
      <c r="G55" s="15" t="str">
        <f t="shared" si="0"/>
        <v>HT-2020-10@还款518</v>
      </c>
      <c r="H55" s="17">
        <v>44344</v>
      </c>
      <c r="I55" s="11" t="s">
        <v>25</v>
      </c>
      <c r="J55" s="15">
        <v>50000000</v>
      </c>
      <c r="K55" s="15">
        <v>50000000</v>
      </c>
      <c r="L55" s="16">
        <v>4</v>
      </c>
      <c r="M55" s="20" t="str">
        <f t="shared" si="1"/>
        <v>HT-2020-10@放款4</v>
      </c>
      <c r="N55" s="21" t="s">
        <v>23</v>
      </c>
      <c r="P55" s="22">
        <v>0.0500004</v>
      </c>
    </row>
    <row r="56" customHeight="1" spans="1:16">
      <c r="A56" s="11">
        <v>519</v>
      </c>
      <c r="B56" s="15" t="s">
        <v>52</v>
      </c>
      <c r="C56" s="11" t="s">
        <v>53</v>
      </c>
      <c r="D56" s="15" t="s">
        <v>20</v>
      </c>
      <c r="E56" s="15" t="s">
        <v>54</v>
      </c>
      <c r="F56" s="16">
        <f t="shared" si="2"/>
        <v>519</v>
      </c>
      <c r="G56" s="15" t="str">
        <f t="shared" si="0"/>
        <v>HT-2020-10@还款519</v>
      </c>
      <c r="H56" s="17">
        <v>44357</v>
      </c>
      <c r="I56" s="11" t="s">
        <v>25</v>
      </c>
      <c r="J56" s="15">
        <v>50000000</v>
      </c>
      <c r="K56" s="15">
        <v>50000000</v>
      </c>
      <c r="L56" s="16">
        <v>4</v>
      </c>
      <c r="M56" s="20" t="str">
        <f t="shared" si="1"/>
        <v>HT-2020-10@放款4</v>
      </c>
      <c r="N56" s="21" t="s">
        <v>23</v>
      </c>
      <c r="P56" s="22">
        <v>0.0500004</v>
      </c>
    </row>
    <row r="57" customHeight="1" spans="1:16">
      <c r="A57" s="11">
        <v>521</v>
      </c>
      <c r="B57" s="15" t="s">
        <v>52</v>
      </c>
      <c r="C57" s="11" t="s">
        <v>53</v>
      </c>
      <c r="D57" s="15" t="s">
        <v>24</v>
      </c>
      <c r="E57" s="15" t="s">
        <v>54</v>
      </c>
      <c r="F57" s="16">
        <f t="shared" si="2"/>
        <v>521</v>
      </c>
      <c r="G57" s="15" t="str">
        <f t="shared" si="0"/>
        <v>HT-2020-10@还款521</v>
      </c>
      <c r="H57" s="17">
        <v>44419</v>
      </c>
      <c r="I57" s="11" t="s">
        <v>25</v>
      </c>
      <c r="J57" s="15">
        <v>50000000</v>
      </c>
      <c r="K57" s="15">
        <v>50000000</v>
      </c>
      <c r="L57" s="16">
        <v>4</v>
      </c>
      <c r="M57" s="20" t="str">
        <f t="shared" si="1"/>
        <v>HT-2020-10@放款4</v>
      </c>
      <c r="N57" s="21" t="s">
        <v>23</v>
      </c>
      <c r="P57" s="22">
        <v>0.0500004</v>
      </c>
    </row>
    <row r="58" customHeight="1" spans="1:16">
      <c r="A58" s="11">
        <v>522</v>
      </c>
      <c r="B58" s="15" t="s">
        <v>52</v>
      </c>
      <c r="C58" s="11" t="s">
        <v>53</v>
      </c>
      <c r="D58" s="15" t="s">
        <v>27</v>
      </c>
      <c r="E58" s="15" t="s">
        <v>54</v>
      </c>
      <c r="F58" s="16">
        <f t="shared" si="2"/>
        <v>522</v>
      </c>
      <c r="G58" s="15" t="str">
        <f t="shared" si="0"/>
        <v>HT-2020-10@还款522</v>
      </c>
      <c r="H58" s="17">
        <v>44435</v>
      </c>
      <c r="I58" s="11" t="s">
        <v>25</v>
      </c>
      <c r="J58" s="15">
        <v>30000000</v>
      </c>
      <c r="K58" s="15">
        <v>30000000</v>
      </c>
      <c r="L58" s="16">
        <v>4</v>
      </c>
      <c r="M58" s="20" t="str">
        <f t="shared" si="1"/>
        <v>HT-2020-10@放款4</v>
      </c>
      <c r="N58" s="21" t="s">
        <v>23</v>
      </c>
      <c r="P58" s="22">
        <v>0.0500004</v>
      </c>
    </row>
    <row r="59" customHeight="1" spans="1:17">
      <c r="A59" s="11">
        <v>1074</v>
      </c>
      <c r="B59" s="15" t="s">
        <v>52</v>
      </c>
      <c r="C59" s="11" t="s">
        <v>53</v>
      </c>
      <c r="D59" s="15" t="s">
        <v>28</v>
      </c>
      <c r="E59" s="15" t="s">
        <v>54</v>
      </c>
      <c r="F59" s="16">
        <f t="shared" si="2"/>
        <v>1074</v>
      </c>
      <c r="G59" s="15" t="str">
        <f t="shared" si="0"/>
        <v>HT-2020-10@还款1074</v>
      </c>
      <c r="H59" s="17">
        <v>44560</v>
      </c>
      <c r="I59" s="11" t="s">
        <v>25</v>
      </c>
      <c r="J59" s="15">
        <v>190000000</v>
      </c>
      <c r="K59" s="15">
        <v>190000000</v>
      </c>
      <c r="L59" s="15">
        <v>4</v>
      </c>
      <c r="M59" s="20" t="str">
        <f t="shared" si="1"/>
        <v>HT-2020-10@放款4</v>
      </c>
      <c r="N59" s="12" t="s">
        <v>26</v>
      </c>
      <c r="P59" s="22">
        <v>0.0500004</v>
      </c>
      <c r="Q59" s="24" t="s">
        <v>26</v>
      </c>
    </row>
    <row r="60" customHeight="1" spans="1:17">
      <c r="A60" s="11">
        <v>1075</v>
      </c>
      <c r="B60" s="15" t="s">
        <v>52</v>
      </c>
      <c r="C60" s="11" t="s">
        <v>53</v>
      </c>
      <c r="D60" s="15" t="s">
        <v>31</v>
      </c>
      <c r="E60" s="15" t="s">
        <v>54</v>
      </c>
      <c r="F60" s="16">
        <f t="shared" si="2"/>
        <v>1075</v>
      </c>
      <c r="G60" s="15" t="str">
        <f t="shared" si="0"/>
        <v>HT-2020-10@还款1075</v>
      </c>
      <c r="H60" s="17">
        <v>44560</v>
      </c>
      <c r="I60" s="11" t="s">
        <v>25</v>
      </c>
      <c r="J60" s="15">
        <v>230000000</v>
      </c>
      <c r="K60" s="15">
        <v>230000000</v>
      </c>
      <c r="L60" s="15">
        <v>5</v>
      </c>
      <c r="M60" s="20" t="str">
        <f t="shared" si="1"/>
        <v>HT-2020-10@放款5</v>
      </c>
      <c r="N60" s="12" t="s">
        <v>26</v>
      </c>
      <c r="P60" s="22">
        <v>0.0500004</v>
      </c>
      <c r="Q60" s="24" t="s">
        <v>26</v>
      </c>
    </row>
    <row r="61" customHeight="1" spans="1:18">
      <c r="A61" s="11">
        <v>45</v>
      </c>
      <c r="B61" s="15" t="s">
        <v>55</v>
      </c>
      <c r="C61" s="11" t="s">
        <v>56</v>
      </c>
      <c r="D61" s="15" t="s">
        <v>32</v>
      </c>
      <c r="E61" s="15" t="s">
        <v>54</v>
      </c>
      <c r="F61" s="16">
        <v>1</v>
      </c>
      <c r="G61" s="15" t="str">
        <f t="shared" si="0"/>
        <v>HT-2020-11@放款1</v>
      </c>
      <c r="H61" s="17">
        <v>43960</v>
      </c>
      <c r="I61" s="11" t="s">
        <v>22</v>
      </c>
      <c r="J61" s="15">
        <v>136400000</v>
      </c>
      <c r="K61" s="15">
        <v>136400000</v>
      </c>
      <c r="M61" s="20" t="str">
        <f t="shared" si="1"/>
        <v/>
      </c>
      <c r="N61" s="21" t="s">
        <v>23</v>
      </c>
      <c r="P61" s="22">
        <v>0.0475</v>
      </c>
      <c r="R61" s="17">
        <v>45226</v>
      </c>
    </row>
    <row r="62" customHeight="1" spans="1:18">
      <c r="A62" s="11">
        <v>46</v>
      </c>
      <c r="B62" s="15" t="s">
        <v>55</v>
      </c>
      <c r="C62" s="11" t="s">
        <v>56</v>
      </c>
      <c r="D62" s="15" t="s">
        <v>33</v>
      </c>
      <c r="E62" s="15" t="s">
        <v>54</v>
      </c>
      <c r="F62" s="16">
        <v>2</v>
      </c>
      <c r="G62" s="15" t="str">
        <f t="shared" si="0"/>
        <v>HT-2020-11@放款2</v>
      </c>
      <c r="H62" s="17">
        <v>43963</v>
      </c>
      <c r="I62" s="11" t="s">
        <v>22</v>
      </c>
      <c r="J62" s="15">
        <v>111600000</v>
      </c>
      <c r="K62" s="15">
        <v>111600000</v>
      </c>
      <c r="M62" s="20" t="str">
        <f t="shared" si="1"/>
        <v/>
      </c>
      <c r="N62" s="21" t="s">
        <v>23</v>
      </c>
      <c r="P62" s="22">
        <v>0.0475</v>
      </c>
      <c r="R62" s="17">
        <v>45226</v>
      </c>
    </row>
    <row r="63" customHeight="1" spans="1:18">
      <c r="A63" s="11">
        <v>47</v>
      </c>
      <c r="B63" s="15" t="s">
        <v>55</v>
      </c>
      <c r="C63" s="11" t="s">
        <v>56</v>
      </c>
      <c r="D63" s="15" t="s">
        <v>34</v>
      </c>
      <c r="E63" s="15" t="s">
        <v>54</v>
      </c>
      <c r="F63" s="16">
        <v>3</v>
      </c>
      <c r="G63" s="15" t="str">
        <f t="shared" si="0"/>
        <v>HT-2020-11@放款3</v>
      </c>
      <c r="H63" s="17">
        <v>44032</v>
      </c>
      <c r="I63" s="11" t="s">
        <v>22</v>
      </c>
      <c r="J63" s="15">
        <v>55000000</v>
      </c>
      <c r="K63" s="15">
        <v>55000000</v>
      </c>
      <c r="M63" s="20" t="str">
        <f t="shared" si="1"/>
        <v/>
      </c>
      <c r="N63" s="21" t="s">
        <v>23</v>
      </c>
      <c r="P63" s="22">
        <v>0.0475</v>
      </c>
      <c r="R63" s="17">
        <v>45226</v>
      </c>
    </row>
    <row r="64" customHeight="1" spans="1:18">
      <c r="A64" s="11">
        <v>48</v>
      </c>
      <c r="B64" s="15" t="s">
        <v>55</v>
      </c>
      <c r="C64" s="11" t="s">
        <v>56</v>
      </c>
      <c r="D64" s="15" t="s">
        <v>20</v>
      </c>
      <c r="E64" s="15" t="s">
        <v>54</v>
      </c>
      <c r="F64" s="16">
        <v>4</v>
      </c>
      <c r="G64" s="15" t="str">
        <f t="shared" si="0"/>
        <v>HT-2020-11@放款4</v>
      </c>
      <c r="H64" s="17">
        <v>44033</v>
      </c>
      <c r="I64" s="11" t="s">
        <v>22</v>
      </c>
      <c r="J64" s="15">
        <v>45000000</v>
      </c>
      <c r="K64" s="15">
        <v>45000000</v>
      </c>
      <c r="M64" s="20" t="str">
        <f t="shared" si="1"/>
        <v/>
      </c>
      <c r="N64" s="21" t="s">
        <v>23</v>
      </c>
      <c r="P64" s="22">
        <v>0.0475</v>
      </c>
      <c r="R64" s="17">
        <v>45226</v>
      </c>
    </row>
    <row r="65" customHeight="1" spans="1:18">
      <c r="A65" s="11">
        <v>49</v>
      </c>
      <c r="B65" s="15" t="s">
        <v>55</v>
      </c>
      <c r="C65" s="11" t="s">
        <v>56</v>
      </c>
      <c r="D65" s="15" t="s">
        <v>24</v>
      </c>
      <c r="E65" s="15" t="s">
        <v>54</v>
      </c>
      <c r="F65" s="16">
        <v>5</v>
      </c>
      <c r="G65" s="15" t="str">
        <f t="shared" si="0"/>
        <v>HT-2020-11@放款5</v>
      </c>
      <c r="H65" s="17">
        <v>44078</v>
      </c>
      <c r="I65" s="11" t="s">
        <v>22</v>
      </c>
      <c r="J65" s="15">
        <v>100000000</v>
      </c>
      <c r="K65" s="15">
        <v>100000000</v>
      </c>
      <c r="M65" s="20" t="str">
        <f t="shared" si="1"/>
        <v/>
      </c>
      <c r="N65" s="21" t="s">
        <v>23</v>
      </c>
      <c r="P65" s="22">
        <v>0.0475</v>
      </c>
      <c r="R65" s="17">
        <v>45226</v>
      </c>
    </row>
    <row r="66" customHeight="1" spans="1:18">
      <c r="A66" s="11">
        <v>50</v>
      </c>
      <c r="B66" s="15" t="s">
        <v>55</v>
      </c>
      <c r="C66" s="11" t="s">
        <v>56</v>
      </c>
      <c r="D66" s="15" t="s">
        <v>27</v>
      </c>
      <c r="E66" s="15" t="s">
        <v>54</v>
      </c>
      <c r="F66" s="16">
        <v>6</v>
      </c>
      <c r="G66" s="15" t="str">
        <f t="shared" ref="G66:G129" si="3">C66&amp;"@"&amp;I66&amp;F66</f>
        <v>HT-2020-11@放款6</v>
      </c>
      <c r="H66" s="17">
        <v>44131</v>
      </c>
      <c r="I66" s="11" t="s">
        <v>22</v>
      </c>
      <c r="J66" s="15">
        <v>10000</v>
      </c>
      <c r="K66" s="15">
        <v>10000</v>
      </c>
      <c r="M66" s="20" t="str">
        <f t="shared" ref="M66:M129" si="4">IF(LEN(L66)&gt;0,C66&amp;"@放款"&amp;L66,"")</f>
        <v/>
      </c>
      <c r="N66" s="21" t="s">
        <v>23</v>
      </c>
      <c r="P66" s="22">
        <v>0.0475</v>
      </c>
      <c r="R66" s="17">
        <v>45226</v>
      </c>
    </row>
    <row r="67" customHeight="1" spans="1:18">
      <c r="A67" s="11">
        <v>51</v>
      </c>
      <c r="B67" s="15" t="s">
        <v>55</v>
      </c>
      <c r="C67" s="11" t="s">
        <v>56</v>
      </c>
      <c r="D67" s="15" t="s">
        <v>28</v>
      </c>
      <c r="E67" s="15" t="s">
        <v>54</v>
      </c>
      <c r="F67" s="16">
        <v>7</v>
      </c>
      <c r="G67" s="15" t="str">
        <f t="shared" si="3"/>
        <v>HT-2020-11@放款7</v>
      </c>
      <c r="H67" s="17">
        <v>44132</v>
      </c>
      <c r="I67" s="11" t="s">
        <v>22</v>
      </c>
      <c r="J67" s="15">
        <v>50000000</v>
      </c>
      <c r="K67" s="15">
        <v>50000000</v>
      </c>
      <c r="M67" s="20" t="str">
        <f t="shared" si="4"/>
        <v/>
      </c>
      <c r="N67" s="21" t="s">
        <v>23</v>
      </c>
      <c r="P67" s="22">
        <v>0.0475</v>
      </c>
      <c r="R67" s="17">
        <v>45226</v>
      </c>
    </row>
    <row r="68" customHeight="1" spans="1:16">
      <c r="A68" s="11">
        <v>523</v>
      </c>
      <c r="B68" s="15" t="s">
        <v>55</v>
      </c>
      <c r="C68" s="11" t="s">
        <v>56</v>
      </c>
      <c r="D68" s="15" t="s">
        <v>31</v>
      </c>
      <c r="E68" s="15" t="s">
        <v>54</v>
      </c>
      <c r="F68" s="16">
        <f t="shared" ref="F68:F89" si="5">A68</f>
        <v>523</v>
      </c>
      <c r="G68" s="15" t="str">
        <f t="shared" si="3"/>
        <v>HT-2020-11@还款523</v>
      </c>
      <c r="H68" s="17">
        <v>44257</v>
      </c>
      <c r="I68" s="11" t="s">
        <v>25</v>
      </c>
      <c r="J68" s="15">
        <v>20000000</v>
      </c>
      <c r="K68" s="15">
        <v>20000000</v>
      </c>
      <c r="L68" s="16">
        <v>1</v>
      </c>
      <c r="M68" s="20" t="str">
        <f t="shared" si="4"/>
        <v>HT-2020-11@放款1</v>
      </c>
      <c r="N68" s="21" t="s">
        <v>23</v>
      </c>
      <c r="P68" s="22">
        <v>0.0475</v>
      </c>
    </row>
    <row r="69" customHeight="1" spans="1:16">
      <c r="A69" s="11">
        <v>524</v>
      </c>
      <c r="B69" s="15" t="s">
        <v>55</v>
      </c>
      <c r="C69" s="11" t="s">
        <v>56</v>
      </c>
      <c r="D69" s="15" t="s">
        <v>32</v>
      </c>
      <c r="E69" s="15" t="s">
        <v>54</v>
      </c>
      <c r="F69" s="16">
        <f t="shared" si="5"/>
        <v>524</v>
      </c>
      <c r="G69" s="15" t="str">
        <f t="shared" si="3"/>
        <v>HT-2020-11@还款524</v>
      </c>
      <c r="H69" s="17">
        <v>44265</v>
      </c>
      <c r="I69" s="11" t="s">
        <v>25</v>
      </c>
      <c r="J69" s="15">
        <v>16360000</v>
      </c>
      <c r="K69" s="15">
        <v>16360000</v>
      </c>
      <c r="L69" s="16">
        <v>2</v>
      </c>
      <c r="M69" s="20" t="str">
        <f t="shared" si="4"/>
        <v>HT-2020-11@放款2</v>
      </c>
      <c r="N69" s="21" t="s">
        <v>23</v>
      </c>
      <c r="P69" s="22">
        <v>0.0475</v>
      </c>
    </row>
    <row r="70" customHeight="1" spans="1:16">
      <c r="A70" s="11">
        <v>525</v>
      </c>
      <c r="B70" s="15" t="s">
        <v>55</v>
      </c>
      <c r="C70" s="11" t="s">
        <v>56</v>
      </c>
      <c r="D70" s="15" t="s">
        <v>33</v>
      </c>
      <c r="E70" s="15" t="s">
        <v>54</v>
      </c>
      <c r="F70" s="16">
        <f t="shared" si="5"/>
        <v>525</v>
      </c>
      <c r="G70" s="15" t="str">
        <f t="shared" si="3"/>
        <v>HT-2020-11@还款525</v>
      </c>
      <c r="H70" s="17">
        <v>44279</v>
      </c>
      <c r="I70" s="11" t="s">
        <v>25</v>
      </c>
      <c r="J70" s="15">
        <v>30000000</v>
      </c>
      <c r="K70" s="15">
        <v>30000000</v>
      </c>
      <c r="L70" s="16">
        <v>2</v>
      </c>
      <c r="M70" s="20" t="str">
        <f t="shared" si="4"/>
        <v>HT-2020-11@放款2</v>
      </c>
      <c r="N70" s="21" t="s">
        <v>23</v>
      </c>
      <c r="P70" s="22">
        <v>0.0475</v>
      </c>
    </row>
    <row r="71" customHeight="1" spans="1:16">
      <c r="A71" s="11">
        <v>526</v>
      </c>
      <c r="B71" s="15" t="s">
        <v>55</v>
      </c>
      <c r="C71" s="11" t="s">
        <v>56</v>
      </c>
      <c r="D71" s="15" t="s">
        <v>34</v>
      </c>
      <c r="E71" s="15" t="s">
        <v>54</v>
      </c>
      <c r="F71" s="16">
        <f t="shared" si="5"/>
        <v>526</v>
      </c>
      <c r="G71" s="15" t="str">
        <f t="shared" si="3"/>
        <v>HT-2020-11@还款526</v>
      </c>
      <c r="H71" s="17">
        <v>44286</v>
      </c>
      <c r="I71" s="11" t="s">
        <v>25</v>
      </c>
      <c r="J71" s="15">
        <v>20000000</v>
      </c>
      <c r="K71" s="15">
        <v>20000000</v>
      </c>
      <c r="L71" s="16">
        <v>1</v>
      </c>
      <c r="M71" s="20" t="str">
        <f t="shared" si="4"/>
        <v>HT-2020-11@放款1</v>
      </c>
      <c r="N71" s="21" t="s">
        <v>23</v>
      </c>
      <c r="P71" s="22">
        <v>0.0475</v>
      </c>
    </row>
    <row r="72" customHeight="1" spans="1:16">
      <c r="A72" s="11">
        <v>527</v>
      </c>
      <c r="B72" s="15" t="s">
        <v>55</v>
      </c>
      <c r="C72" s="11" t="s">
        <v>56</v>
      </c>
      <c r="D72" s="15" t="s">
        <v>20</v>
      </c>
      <c r="E72" s="15" t="s">
        <v>54</v>
      </c>
      <c r="F72" s="16">
        <f t="shared" si="5"/>
        <v>527</v>
      </c>
      <c r="G72" s="15" t="str">
        <f t="shared" si="3"/>
        <v>HT-2020-11@还款527</v>
      </c>
      <c r="H72" s="17">
        <v>44309</v>
      </c>
      <c r="I72" s="11" t="s">
        <v>25</v>
      </c>
      <c r="J72" s="15">
        <v>10000000</v>
      </c>
      <c r="K72" s="15">
        <v>10000000</v>
      </c>
      <c r="L72" s="16">
        <v>2</v>
      </c>
      <c r="M72" s="20" t="str">
        <f t="shared" si="4"/>
        <v>HT-2020-11@放款2</v>
      </c>
      <c r="N72" s="21" t="s">
        <v>23</v>
      </c>
      <c r="P72" s="22">
        <v>0.0475</v>
      </c>
    </row>
    <row r="73" customHeight="1" spans="1:16">
      <c r="A73" s="11">
        <v>528</v>
      </c>
      <c r="B73" s="15" t="s">
        <v>55</v>
      </c>
      <c r="C73" s="11" t="s">
        <v>56</v>
      </c>
      <c r="D73" s="15" t="s">
        <v>24</v>
      </c>
      <c r="E73" s="15" t="s">
        <v>54</v>
      </c>
      <c r="F73" s="16">
        <f t="shared" si="5"/>
        <v>528</v>
      </c>
      <c r="G73" s="15" t="str">
        <f t="shared" si="3"/>
        <v>HT-2020-11@还款528</v>
      </c>
      <c r="H73" s="17">
        <v>44312</v>
      </c>
      <c r="I73" s="11" t="s">
        <v>25</v>
      </c>
      <c r="J73" s="15">
        <v>20000000</v>
      </c>
      <c r="K73" s="15">
        <v>20000000</v>
      </c>
      <c r="L73" s="16">
        <v>2</v>
      </c>
      <c r="M73" s="20" t="str">
        <f t="shared" si="4"/>
        <v>HT-2020-11@放款2</v>
      </c>
      <c r="N73" s="21" t="s">
        <v>23</v>
      </c>
      <c r="P73" s="22">
        <v>0.0475</v>
      </c>
    </row>
    <row r="74" customHeight="1" spans="1:16">
      <c r="A74" s="11">
        <v>529</v>
      </c>
      <c r="B74" s="15" t="s">
        <v>55</v>
      </c>
      <c r="C74" s="11" t="s">
        <v>56</v>
      </c>
      <c r="D74" s="15" t="s">
        <v>20</v>
      </c>
      <c r="E74" s="15" t="s">
        <v>54</v>
      </c>
      <c r="F74" s="16">
        <f t="shared" si="5"/>
        <v>529</v>
      </c>
      <c r="G74" s="15" t="str">
        <f t="shared" si="3"/>
        <v>HT-2020-11@还款529</v>
      </c>
      <c r="H74" s="17">
        <v>44329</v>
      </c>
      <c r="I74" s="11" t="s">
        <v>25</v>
      </c>
      <c r="J74" s="15">
        <v>6000000</v>
      </c>
      <c r="K74" s="15">
        <v>6000000</v>
      </c>
      <c r="L74" s="16">
        <v>1</v>
      </c>
      <c r="M74" s="20" t="str">
        <f t="shared" si="4"/>
        <v>HT-2020-11@放款1</v>
      </c>
      <c r="N74" s="21" t="s">
        <v>23</v>
      </c>
      <c r="P74" s="22">
        <v>0.0475</v>
      </c>
    </row>
    <row r="75" customHeight="1" spans="1:16">
      <c r="A75" s="11">
        <v>530</v>
      </c>
      <c r="B75" s="15" t="s">
        <v>55</v>
      </c>
      <c r="C75" s="11" t="s">
        <v>56</v>
      </c>
      <c r="D75" s="15" t="s">
        <v>24</v>
      </c>
      <c r="E75" s="15" t="s">
        <v>54</v>
      </c>
      <c r="F75" s="16">
        <f t="shared" si="5"/>
        <v>530</v>
      </c>
      <c r="G75" s="15" t="str">
        <f t="shared" si="3"/>
        <v>HT-2020-11@还款530</v>
      </c>
      <c r="H75" s="17">
        <v>44330</v>
      </c>
      <c r="I75" s="11" t="s">
        <v>25</v>
      </c>
      <c r="J75" s="15">
        <v>10000000</v>
      </c>
      <c r="K75" s="15">
        <v>10000000</v>
      </c>
      <c r="L75" s="16">
        <v>1</v>
      </c>
      <c r="M75" s="20" t="str">
        <f t="shared" si="4"/>
        <v>HT-2020-11@放款1</v>
      </c>
      <c r="N75" s="21" t="s">
        <v>23</v>
      </c>
      <c r="P75" s="22">
        <v>0.0475</v>
      </c>
    </row>
    <row r="76" customHeight="1" spans="1:16">
      <c r="A76" s="11">
        <v>531</v>
      </c>
      <c r="B76" s="15" t="s">
        <v>55</v>
      </c>
      <c r="C76" s="11" t="s">
        <v>56</v>
      </c>
      <c r="D76" s="15" t="s">
        <v>27</v>
      </c>
      <c r="E76" s="15" t="s">
        <v>54</v>
      </c>
      <c r="F76" s="16">
        <f t="shared" si="5"/>
        <v>531</v>
      </c>
      <c r="G76" s="15" t="str">
        <f t="shared" si="3"/>
        <v>HT-2020-11@还款531</v>
      </c>
      <c r="H76" s="17">
        <v>44333</v>
      </c>
      <c r="I76" s="11" t="s">
        <v>25</v>
      </c>
      <c r="J76" s="15">
        <v>4040000</v>
      </c>
      <c r="K76" s="15">
        <v>4040000</v>
      </c>
      <c r="L76" s="16">
        <v>1</v>
      </c>
      <c r="M76" s="20" t="str">
        <f t="shared" si="4"/>
        <v>HT-2020-11@放款1</v>
      </c>
      <c r="N76" s="21" t="s">
        <v>23</v>
      </c>
      <c r="P76" s="22">
        <v>0.0475</v>
      </c>
    </row>
    <row r="77" customHeight="1" spans="1:16">
      <c r="A77" s="11">
        <v>532</v>
      </c>
      <c r="B77" s="15" t="s">
        <v>55</v>
      </c>
      <c r="C77" s="11" t="s">
        <v>56</v>
      </c>
      <c r="D77" s="15" t="s">
        <v>28</v>
      </c>
      <c r="E77" s="15" t="s">
        <v>54</v>
      </c>
      <c r="F77" s="16">
        <f t="shared" si="5"/>
        <v>532</v>
      </c>
      <c r="G77" s="15" t="str">
        <f t="shared" si="3"/>
        <v>HT-2020-11@还款532</v>
      </c>
      <c r="H77" s="17">
        <v>44333</v>
      </c>
      <c r="I77" s="11" t="s">
        <v>25</v>
      </c>
      <c r="J77" s="15">
        <v>9960000</v>
      </c>
      <c r="K77" s="15">
        <v>9960000</v>
      </c>
      <c r="L77" s="16">
        <v>1</v>
      </c>
      <c r="M77" s="20" t="str">
        <f t="shared" si="4"/>
        <v>HT-2020-11@放款1</v>
      </c>
      <c r="N77" s="21" t="s">
        <v>23</v>
      </c>
      <c r="P77" s="22">
        <v>0.0475</v>
      </c>
    </row>
    <row r="78" customHeight="1" spans="1:16">
      <c r="A78" s="11">
        <v>533</v>
      </c>
      <c r="B78" s="15" t="s">
        <v>55</v>
      </c>
      <c r="C78" s="11" t="s">
        <v>56</v>
      </c>
      <c r="D78" s="15" t="s">
        <v>31</v>
      </c>
      <c r="E78" s="15" t="s">
        <v>54</v>
      </c>
      <c r="F78" s="16">
        <f t="shared" si="5"/>
        <v>533</v>
      </c>
      <c r="G78" s="15" t="str">
        <f t="shared" si="3"/>
        <v>HT-2020-11@还款533</v>
      </c>
      <c r="H78" s="17">
        <v>44333</v>
      </c>
      <c r="I78" s="11" t="s">
        <v>25</v>
      </c>
      <c r="J78" s="15">
        <v>24000000</v>
      </c>
      <c r="K78" s="15">
        <v>24000000</v>
      </c>
      <c r="L78" s="16">
        <v>1</v>
      </c>
      <c r="M78" s="20" t="str">
        <f t="shared" si="4"/>
        <v>HT-2020-11@放款1</v>
      </c>
      <c r="N78" s="21" t="s">
        <v>23</v>
      </c>
      <c r="P78" s="22">
        <v>0.0475</v>
      </c>
    </row>
    <row r="79" customHeight="1" spans="1:16">
      <c r="A79" s="11">
        <v>534</v>
      </c>
      <c r="B79" s="15" t="s">
        <v>55</v>
      </c>
      <c r="C79" s="11" t="s">
        <v>56</v>
      </c>
      <c r="D79" s="15" t="s">
        <v>32</v>
      </c>
      <c r="E79" s="15" t="s">
        <v>54</v>
      </c>
      <c r="F79" s="16">
        <f t="shared" si="5"/>
        <v>534</v>
      </c>
      <c r="G79" s="15" t="str">
        <f t="shared" si="3"/>
        <v>HT-2020-11@还款534</v>
      </c>
      <c r="H79" s="17">
        <v>44333</v>
      </c>
      <c r="I79" s="11" t="s">
        <v>25</v>
      </c>
      <c r="J79" s="15">
        <v>35240000</v>
      </c>
      <c r="K79" s="15">
        <v>35240000</v>
      </c>
      <c r="L79" s="16">
        <v>2</v>
      </c>
      <c r="M79" s="20" t="str">
        <f t="shared" si="4"/>
        <v>HT-2020-11@放款2</v>
      </c>
      <c r="N79" s="21" t="s">
        <v>23</v>
      </c>
      <c r="P79" s="22">
        <v>0.0475</v>
      </c>
    </row>
    <row r="80" customHeight="1" spans="1:16">
      <c r="A80" s="11">
        <v>535</v>
      </c>
      <c r="B80" s="15" t="s">
        <v>55</v>
      </c>
      <c r="C80" s="11" t="s">
        <v>56</v>
      </c>
      <c r="D80" s="15" t="s">
        <v>33</v>
      </c>
      <c r="E80" s="15" t="s">
        <v>54</v>
      </c>
      <c r="F80" s="16">
        <f t="shared" si="5"/>
        <v>535</v>
      </c>
      <c r="G80" s="15" t="str">
        <f t="shared" si="3"/>
        <v>HT-2020-11@还款535</v>
      </c>
      <c r="H80" s="17">
        <v>44333</v>
      </c>
      <c r="I80" s="11" t="s">
        <v>25</v>
      </c>
      <c r="J80" s="15">
        <v>45000000</v>
      </c>
      <c r="K80" s="15">
        <v>45000000</v>
      </c>
      <c r="L80" s="16">
        <v>4</v>
      </c>
      <c r="M80" s="20" t="str">
        <f t="shared" si="4"/>
        <v>HT-2020-11@放款4</v>
      </c>
      <c r="N80" s="21" t="s">
        <v>23</v>
      </c>
      <c r="P80" s="22">
        <v>0.0475</v>
      </c>
    </row>
    <row r="81" customHeight="1" spans="1:16">
      <c r="A81" s="11">
        <v>536</v>
      </c>
      <c r="B81" s="15" t="s">
        <v>55</v>
      </c>
      <c r="C81" s="11" t="s">
        <v>56</v>
      </c>
      <c r="D81" s="15" t="s">
        <v>34</v>
      </c>
      <c r="E81" s="15" t="s">
        <v>54</v>
      </c>
      <c r="F81" s="16">
        <f t="shared" si="5"/>
        <v>536</v>
      </c>
      <c r="G81" s="15" t="str">
        <f t="shared" si="3"/>
        <v>HT-2020-11@还款536</v>
      </c>
      <c r="H81" s="17">
        <v>44333</v>
      </c>
      <c r="I81" s="11" t="s">
        <v>25</v>
      </c>
      <c r="J81" s="15">
        <v>760000</v>
      </c>
      <c r="K81" s="15">
        <v>760000</v>
      </c>
      <c r="L81" s="16">
        <v>7</v>
      </c>
      <c r="M81" s="20" t="str">
        <f t="shared" si="4"/>
        <v>HT-2020-11@放款7</v>
      </c>
      <c r="N81" s="21" t="s">
        <v>23</v>
      </c>
      <c r="P81" s="22">
        <v>0.0475</v>
      </c>
    </row>
    <row r="82" customHeight="1" spans="1:16">
      <c r="A82" s="11">
        <v>537</v>
      </c>
      <c r="B82" s="15" t="s">
        <v>55</v>
      </c>
      <c r="C82" s="11" t="s">
        <v>56</v>
      </c>
      <c r="D82" s="15" t="s">
        <v>20</v>
      </c>
      <c r="E82" s="15" t="s">
        <v>54</v>
      </c>
      <c r="F82" s="16">
        <f t="shared" si="5"/>
        <v>537</v>
      </c>
      <c r="G82" s="15" t="str">
        <f t="shared" si="3"/>
        <v>HT-2020-11@还款537</v>
      </c>
      <c r="H82" s="17">
        <v>44440</v>
      </c>
      <c r="I82" s="11" t="s">
        <v>25</v>
      </c>
      <c r="J82" s="15">
        <v>7000000</v>
      </c>
      <c r="K82" s="15">
        <v>7000000</v>
      </c>
      <c r="L82" s="16">
        <v>1</v>
      </c>
      <c r="M82" s="20" t="str">
        <f t="shared" si="4"/>
        <v>HT-2020-11@放款1</v>
      </c>
      <c r="N82" s="21" t="s">
        <v>23</v>
      </c>
      <c r="P82" s="22">
        <v>0.0475</v>
      </c>
    </row>
    <row r="83" customHeight="1" spans="1:16">
      <c r="A83" s="11">
        <v>538</v>
      </c>
      <c r="B83" s="15" t="s">
        <v>55</v>
      </c>
      <c r="C83" s="11" t="s">
        <v>56</v>
      </c>
      <c r="D83" s="15" t="s">
        <v>24</v>
      </c>
      <c r="E83" s="15" t="s">
        <v>54</v>
      </c>
      <c r="F83" s="16">
        <f t="shared" si="5"/>
        <v>538</v>
      </c>
      <c r="G83" s="15" t="str">
        <f t="shared" si="3"/>
        <v>HT-2020-11@还款538</v>
      </c>
      <c r="H83" s="17">
        <v>44453</v>
      </c>
      <c r="I83" s="11" t="s">
        <v>25</v>
      </c>
      <c r="J83" s="15">
        <v>20000000</v>
      </c>
      <c r="K83" s="15">
        <v>20000000</v>
      </c>
      <c r="L83" s="16">
        <v>1</v>
      </c>
      <c r="M83" s="20" t="str">
        <f t="shared" si="4"/>
        <v>HT-2020-11@放款1</v>
      </c>
      <c r="N83" s="21" t="s">
        <v>23</v>
      </c>
      <c r="P83" s="22">
        <v>0.0475</v>
      </c>
    </row>
    <row r="84" customHeight="1" spans="1:16">
      <c r="A84" s="11">
        <v>539</v>
      </c>
      <c r="B84" s="15" t="s">
        <v>55</v>
      </c>
      <c r="C84" s="11" t="s">
        <v>56</v>
      </c>
      <c r="D84" s="15" t="s">
        <v>27</v>
      </c>
      <c r="E84" s="15" t="s">
        <v>54</v>
      </c>
      <c r="F84" s="16">
        <f t="shared" si="5"/>
        <v>539</v>
      </c>
      <c r="G84" s="15" t="str">
        <f t="shared" si="3"/>
        <v>HT-2020-11@还款539</v>
      </c>
      <c r="H84" s="17">
        <v>44517</v>
      </c>
      <c r="I84" s="11" t="s">
        <v>25</v>
      </c>
      <c r="J84" s="15">
        <v>15400000</v>
      </c>
      <c r="K84" s="15">
        <v>15400000</v>
      </c>
      <c r="L84" s="16">
        <v>1</v>
      </c>
      <c r="M84" s="20" t="str">
        <f t="shared" si="4"/>
        <v>HT-2020-11@放款1</v>
      </c>
      <c r="N84" s="21" t="s">
        <v>23</v>
      </c>
      <c r="P84" s="22">
        <v>0.0475</v>
      </c>
    </row>
    <row r="85" customHeight="1" spans="1:16">
      <c r="A85" s="11">
        <v>540</v>
      </c>
      <c r="B85" s="15" t="s">
        <v>55</v>
      </c>
      <c r="C85" s="11" t="s">
        <v>56</v>
      </c>
      <c r="D85" s="15" t="s">
        <v>28</v>
      </c>
      <c r="E85" s="15" t="s">
        <v>54</v>
      </c>
      <c r="F85" s="16">
        <f t="shared" si="5"/>
        <v>540</v>
      </c>
      <c r="G85" s="15" t="str">
        <f t="shared" si="3"/>
        <v>HT-2020-11@还款540</v>
      </c>
      <c r="H85" s="17">
        <v>44517</v>
      </c>
      <c r="I85" s="11" t="s">
        <v>25</v>
      </c>
      <c r="J85" s="15">
        <v>54600000</v>
      </c>
      <c r="K85" s="15">
        <v>54600000</v>
      </c>
      <c r="L85" s="16">
        <v>3</v>
      </c>
      <c r="M85" s="20" t="str">
        <f t="shared" si="4"/>
        <v>HT-2020-11@放款3</v>
      </c>
      <c r="N85" s="21" t="s">
        <v>23</v>
      </c>
      <c r="P85" s="22">
        <v>0.0475</v>
      </c>
    </row>
    <row r="86" customHeight="1" spans="1:17">
      <c r="A86" s="11">
        <v>1738</v>
      </c>
      <c r="B86" s="15" t="s">
        <v>55</v>
      </c>
      <c r="C86" s="11" t="s">
        <v>56</v>
      </c>
      <c r="D86" s="15" t="s">
        <v>31</v>
      </c>
      <c r="E86" s="15" t="s">
        <v>54</v>
      </c>
      <c r="F86" s="16">
        <f t="shared" si="5"/>
        <v>1738</v>
      </c>
      <c r="G86" s="15" t="str">
        <f t="shared" si="3"/>
        <v>HT-2020-11@还款1738</v>
      </c>
      <c r="H86" s="17">
        <v>45229</v>
      </c>
      <c r="I86" s="11" t="s">
        <v>25</v>
      </c>
      <c r="J86" s="15">
        <v>400000</v>
      </c>
      <c r="K86" s="15">
        <v>400000</v>
      </c>
      <c r="L86" s="15">
        <v>3</v>
      </c>
      <c r="M86" s="20" t="str">
        <f t="shared" si="4"/>
        <v>HT-2020-11@放款3</v>
      </c>
      <c r="N86" s="12" t="s">
        <v>26</v>
      </c>
      <c r="P86" s="22">
        <v>0.0475</v>
      </c>
      <c r="Q86" s="24" t="s">
        <v>23</v>
      </c>
    </row>
    <row r="87" customHeight="1" spans="1:17">
      <c r="A87" s="11">
        <v>1739</v>
      </c>
      <c r="B87" s="15" t="s">
        <v>55</v>
      </c>
      <c r="C87" s="11" t="s">
        <v>56</v>
      </c>
      <c r="D87" s="15" t="s">
        <v>32</v>
      </c>
      <c r="E87" s="15" t="s">
        <v>54</v>
      </c>
      <c r="F87" s="16">
        <f t="shared" si="5"/>
        <v>1739</v>
      </c>
      <c r="G87" s="15" t="str">
        <f t="shared" si="3"/>
        <v>HT-2020-11@还款1739</v>
      </c>
      <c r="H87" s="17">
        <v>45229</v>
      </c>
      <c r="I87" s="11" t="s">
        <v>25</v>
      </c>
      <c r="J87" s="15">
        <v>100000000</v>
      </c>
      <c r="K87" s="15">
        <v>100000000</v>
      </c>
      <c r="L87" s="15">
        <v>5</v>
      </c>
      <c r="M87" s="20" t="str">
        <f t="shared" si="4"/>
        <v>HT-2020-11@放款5</v>
      </c>
      <c r="N87" s="12" t="s">
        <v>26</v>
      </c>
      <c r="P87" s="22">
        <v>0.0475</v>
      </c>
      <c r="Q87" s="24" t="s">
        <v>23</v>
      </c>
    </row>
    <row r="88" customHeight="1" spans="1:17">
      <c r="A88" s="11">
        <v>1740</v>
      </c>
      <c r="B88" s="15" t="s">
        <v>55</v>
      </c>
      <c r="C88" s="11" t="s">
        <v>56</v>
      </c>
      <c r="D88" s="15" t="s">
        <v>33</v>
      </c>
      <c r="E88" s="15" t="s">
        <v>54</v>
      </c>
      <c r="F88" s="16">
        <f t="shared" si="5"/>
        <v>1740</v>
      </c>
      <c r="G88" s="15" t="str">
        <f t="shared" si="3"/>
        <v>HT-2020-11@还款1740</v>
      </c>
      <c r="H88" s="17">
        <v>45229</v>
      </c>
      <c r="I88" s="11" t="s">
        <v>25</v>
      </c>
      <c r="J88" s="15">
        <v>10000</v>
      </c>
      <c r="K88" s="15">
        <v>10000</v>
      </c>
      <c r="L88" s="15">
        <v>6</v>
      </c>
      <c r="M88" s="20" t="str">
        <f t="shared" si="4"/>
        <v>HT-2020-11@放款6</v>
      </c>
      <c r="N88" s="12" t="s">
        <v>26</v>
      </c>
      <c r="P88" s="22">
        <v>0.0475</v>
      </c>
      <c r="Q88" s="24" t="s">
        <v>23</v>
      </c>
    </row>
    <row r="89" customHeight="1" spans="1:17">
      <c r="A89" s="11">
        <v>1741</v>
      </c>
      <c r="B89" s="15" t="s">
        <v>55</v>
      </c>
      <c r="C89" s="11" t="s">
        <v>56</v>
      </c>
      <c r="D89" s="15" t="s">
        <v>34</v>
      </c>
      <c r="E89" s="15" t="s">
        <v>54</v>
      </c>
      <c r="F89" s="16">
        <f t="shared" si="5"/>
        <v>1741</v>
      </c>
      <c r="G89" s="15" t="str">
        <f t="shared" si="3"/>
        <v>HT-2020-11@还款1741</v>
      </c>
      <c r="H89" s="17">
        <v>45229</v>
      </c>
      <c r="I89" s="11" t="s">
        <v>25</v>
      </c>
      <c r="J89" s="15">
        <v>49240000</v>
      </c>
      <c r="K89" s="15">
        <v>49240000</v>
      </c>
      <c r="L89" s="15">
        <v>7</v>
      </c>
      <c r="M89" s="20" t="str">
        <f t="shared" si="4"/>
        <v>HT-2020-11@放款7</v>
      </c>
      <c r="N89" s="12" t="s">
        <v>26</v>
      </c>
      <c r="P89" s="22">
        <v>0.0475</v>
      </c>
      <c r="Q89" s="24" t="s">
        <v>23</v>
      </c>
    </row>
    <row r="90" customHeight="1" spans="1:18">
      <c r="A90" s="11">
        <v>1930</v>
      </c>
      <c r="B90" s="11" t="s">
        <v>57</v>
      </c>
      <c r="C90" s="11" t="s">
        <v>58</v>
      </c>
      <c r="D90" s="15" t="s">
        <v>20</v>
      </c>
      <c r="E90" s="15" t="s">
        <v>54</v>
      </c>
      <c r="F90" s="11">
        <v>1</v>
      </c>
      <c r="G90" s="15" t="str">
        <f t="shared" si="3"/>
        <v>HT-2020-12@放款1</v>
      </c>
      <c r="H90" s="25">
        <v>43901</v>
      </c>
      <c r="I90" s="11" t="s">
        <v>22</v>
      </c>
      <c r="J90" s="11">
        <v>200000000</v>
      </c>
      <c r="K90" s="11">
        <v>200000000</v>
      </c>
      <c r="M90" s="20" t="str">
        <f t="shared" si="4"/>
        <v/>
      </c>
      <c r="N90" s="12" t="s">
        <v>23</v>
      </c>
      <c r="P90" s="26">
        <v>0.04925</v>
      </c>
      <c r="R90" s="17">
        <v>44995</v>
      </c>
    </row>
    <row r="91" customHeight="1" spans="1:18">
      <c r="A91" s="11">
        <v>1931</v>
      </c>
      <c r="B91" s="11" t="s">
        <v>57</v>
      </c>
      <c r="C91" s="11" t="s">
        <v>58</v>
      </c>
      <c r="D91" s="15" t="s">
        <v>24</v>
      </c>
      <c r="E91" s="15" t="s">
        <v>54</v>
      </c>
      <c r="F91" s="11">
        <v>2</v>
      </c>
      <c r="G91" s="15" t="str">
        <f t="shared" si="3"/>
        <v>HT-2020-12@放款2</v>
      </c>
      <c r="H91" s="25">
        <v>43980</v>
      </c>
      <c r="I91" s="11" t="s">
        <v>22</v>
      </c>
      <c r="J91" s="11">
        <v>50000000</v>
      </c>
      <c r="K91" s="11">
        <v>50000000</v>
      </c>
      <c r="M91" s="20" t="str">
        <f t="shared" si="4"/>
        <v/>
      </c>
      <c r="N91" s="12" t="s">
        <v>23</v>
      </c>
      <c r="P91" s="26">
        <v>0.04925</v>
      </c>
      <c r="R91" s="17">
        <v>44995</v>
      </c>
    </row>
    <row r="92" customHeight="1" spans="1:18">
      <c r="A92" s="11">
        <v>1932</v>
      </c>
      <c r="B92" s="11" t="s">
        <v>57</v>
      </c>
      <c r="C92" s="11" t="s">
        <v>58</v>
      </c>
      <c r="D92" s="15" t="s">
        <v>20</v>
      </c>
      <c r="E92" s="15" t="s">
        <v>54</v>
      </c>
      <c r="F92" s="11">
        <v>3</v>
      </c>
      <c r="G92" s="15" t="str">
        <f t="shared" si="3"/>
        <v>HT-2020-12@放款3</v>
      </c>
      <c r="H92" s="25">
        <v>44042</v>
      </c>
      <c r="I92" s="11" t="s">
        <v>22</v>
      </c>
      <c r="J92" s="11">
        <v>60000000</v>
      </c>
      <c r="K92" s="11">
        <v>60000000</v>
      </c>
      <c r="M92" s="20" t="str">
        <f t="shared" si="4"/>
        <v/>
      </c>
      <c r="N92" s="12" t="s">
        <v>23</v>
      </c>
      <c r="P92" s="26">
        <v>0.04925</v>
      </c>
      <c r="R92" s="17">
        <v>44995</v>
      </c>
    </row>
    <row r="93" customHeight="1" spans="1:18">
      <c r="A93" s="11">
        <v>1933</v>
      </c>
      <c r="B93" s="11" t="s">
        <v>57</v>
      </c>
      <c r="C93" s="11" t="s">
        <v>58</v>
      </c>
      <c r="D93" s="15" t="s">
        <v>24</v>
      </c>
      <c r="E93" s="15" t="s">
        <v>54</v>
      </c>
      <c r="F93" s="11">
        <v>4</v>
      </c>
      <c r="G93" s="15" t="str">
        <f t="shared" si="3"/>
        <v>HT-2020-12@放款4</v>
      </c>
      <c r="H93" s="25">
        <v>44042</v>
      </c>
      <c r="I93" s="11" t="s">
        <v>22</v>
      </c>
      <c r="J93" s="11">
        <v>40000000</v>
      </c>
      <c r="K93" s="11">
        <v>40000000</v>
      </c>
      <c r="M93" s="20" t="str">
        <f t="shared" si="4"/>
        <v/>
      </c>
      <c r="N93" s="12" t="s">
        <v>23</v>
      </c>
      <c r="P93" s="26">
        <v>0.04925</v>
      </c>
      <c r="R93" s="17">
        <v>44995</v>
      </c>
    </row>
    <row r="94" customHeight="1" spans="1:18">
      <c r="A94" s="11">
        <v>1934</v>
      </c>
      <c r="B94" s="11" t="s">
        <v>57</v>
      </c>
      <c r="C94" s="11" t="s">
        <v>58</v>
      </c>
      <c r="D94" s="15" t="s">
        <v>27</v>
      </c>
      <c r="E94" s="15" t="s">
        <v>54</v>
      </c>
      <c r="F94" s="11">
        <v>5</v>
      </c>
      <c r="G94" s="15" t="str">
        <f t="shared" si="3"/>
        <v>HT-2020-12@放款5</v>
      </c>
      <c r="H94" s="25">
        <v>44172</v>
      </c>
      <c r="I94" s="11" t="s">
        <v>22</v>
      </c>
      <c r="J94" s="11">
        <v>40000000</v>
      </c>
      <c r="K94" s="11">
        <v>40000000</v>
      </c>
      <c r="M94" s="20" t="str">
        <f t="shared" si="4"/>
        <v/>
      </c>
      <c r="N94" s="12" t="s">
        <v>23</v>
      </c>
      <c r="P94" s="26">
        <v>0.04925</v>
      </c>
      <c r="R94" s="17">
        <v>44995</v>
      </c>
    </row>
    <row r="95" customHeight="1" spans="1:18">
      <c r="A95" s="11">
        <v>1935</v>
      </c>
      <c r="B95" s="11" t="s">
        <v>57</v>
      </c>
      <c r="C95" s="11" t="s">
        <v>58</v>
      </c>
      <c r="D95" s="15" t="s">
        <v>28</v>
      </c>
      <c r="E95" s="15" t="s">
        <v>54</v>
      </c>
      <c r="F95" s="11">
        <v>6</v>
      </c>
      <c r="G95" s="15" t="str">
        <f t="shared" si="3"/>
        <v>HT-2020-12@放款6</v>
      </c>
      <c r="H95" s="25">
        <v>44172</v>
      </c>
      <c r="I95" s="11" t="s">
        <v>22</v>
      </c>
      <c r="J95" s="11">
        <v>40000000</v>
      </c>
      <c r="K95" s="11">
        <v>40000000</v>
      </c>
      <c r="M95" s="20" t="str">
        <f t="shared" si="4"/>
        <v/>
      </c>
      <c r="N95" s="12" t="s">
        <v>23</v>
      </c>
      <c r="P95" s="26">
        <v>0.04925</v>
      </c>
      <c r="R95" s="17">
        <v>44995</v>
      </c>
    </row>
    <row r="96" customHeight="1" spans="1:16">
      <c r="A96" s="11">
        <v>1936</v>
      </c>
      <c r="B96" s="11" t="s">
        <v>57</v>
      </c>
      <c r="C96" s="11" t="s">
        <v>58</v>
      </c>
      <c r="D96" s="15" t="s">
        <v>31</v>
      </c>
      <c r="E96" s="15" t="s">
        <v>54</v>
      </c>
      <c r="F96" s="16">
        <f t="shared" ref="F96:F135" si="6">A96</f>
        <v>1936</v>
      </c>
      <c r="G96" s="15" t="str">
        <f t="shared" si="3"/>
        <v>HT-2020-12@还款1936</v>
      </c>
      <c r="H96" s="25">
        <v>44104</v>
      </c>
      <c r="I96" s="11" t="s">
        <v>25</v>
      </c>
      <c r="J96" s="11">
        <v>29787234.04</v>
      </c>
      <c r="K96" s="11">
        <v>29787234.04</v>
      </c>
      <c r="L96" s="11">
        <v>1</v>
      </c>
      <c r="M96" s="20" t="str">
        <f t="shared" si="4"/>
        <v>HT-2020-12@放款1</v>
      </c>
      <c r="N96" s="12" t="s">
        <v>23</v>
      </c>
      <c r="P96" s="26">
        <v>0.04925</v>
      </c>
    </row>
    <row r="97" customHeight="1" spans="1:16">
      <c r="A97" s="11">
        <v>1937</v>
      </c>
      <c r="B97" s="11" t="s">
        <v>57</v>
      </c>
      <c r="C97" s="11" t="s">
        <v>58</v>
      </c>
      <c r="D97" s="15" t="s">
        <v>32</v>
      </c>
      <c r="E97" s="15" t="s">
        <v>54</v>
      </c>
      <c r="F97" s="16">
        <f t="shared" si="6"/>
        <v>1937</v>
      </c>
      <c r="G97" s="15" t="str">
        <f t="shared" si="3"/>
        <v>HT-2020-12@还款1937</v>
      </c>
      <c r="H97" s="25">
        <v>44104</v>
      </c>
      <c r="I97" s="11" t="s">
        <v>25</v>
      </c>
      <c r="J97" s="11">
        <v>7446808.51</v>
      </c>
      <c r="K97" s="11">
        <v>7446808.51</v>
      </c>
      <c r="L97" s="11">
        <v>2</v>
      </c>
      <c r="M97" s="20" t="str">
        <f t="shared" si="4"/>
        <v>HT-2020-12@放款2</v>
      </c>
      <c r="N97" s="12" t="s">
        <v>23</v>
      </c>
      <c r="P97" s="26">
        <v>0.04925</v>
      </c>
    </row>
    <row r="98" customHeight="1" spans="1:16">
      <c r="A98" s="11">
        <v>1938</v>
      </c>
      <c r="B98" s="11" t="s">
        <v>57</v>
      </c>
      <c r="C98" s="11" t="s">
        <v>58</v>
      </c>
      <c r="D98" s="15" t="s">
        <v>33</v>
      </c>
      <c r="E98" s="15" t="s">
        <v>54</v>
      </c>
      <c r="F98" s="16">
        <f t="shared" si="6"/>
        <v>1938</v>
      </c>
      <c r="G98" s="15" t="str">
        <f t="shared" si="3"/>
        <v>HT-2020-12@还款1938</v>
      </c>
      <c r="H98" s="25">
        <v>44104</v>
      </c>
      <c r="I98" s="11" t="s">
        <v>25</v>
      </c>
      <c r="J98" s="11">
        <v>8936170.21</v>
      </c>
      <c r="K98" s="11">
        <v>8936170.21</v>
      </c>
      <c r="L98" s="11">
        <v>3</v>
      </c>
      <c r="M98" s="20" t="str">
        <f t="shared" si="4"/>
        <v>HT-2020-12@放款3</v>
      </c>
      <c r="N98" s="12" t="s">
        <v>23</v>
      </c>
      <c r="P98" s="26">
        <v>0.04925</v>
      </c>
    </row>
    <row r="99" customHeight="1" spans="1:16">
      <c r="A99" s="11">
        <v>1939</v>
      </c>
      <c r="B99" s="11" t="s">
        <v>57</v>
      </c>
      <c r="C99" s="11" t="s">
        <v>58</v>
      </c>
      <c r="D99" s="15" t="s">
        <v>34</v>
      </c>
      <c r="E99" s="15" t="s">
        <v>54</v>
      </c>
      <c r="F99" s="16">
        <f t="shared" si="6"/>
        <v>1939</v>
      </c>
      <c r="G99" s="15" t="str">
        <f t="shared" si="3"/>
        <v>HT-2020-12@还款1939</v>
      </c>
      <c r="H99" s="25">
        <v>44104</v>
      </c>
      <c r="I99" s="11" t="s">
        <v>25</v>
      </c>
      <c r="J99" s="11">
        <v>5957446.81</v>
      </c>
      <c r="K99" s="11">
        <v>5957446.81</v>
      </c>
      <c r="L99" s="11">
        <v>4</v>
      </c>
      <c r="M99" s="20" t="str">
        <f t="shared" si="4"/>
        <v>HT-2020-12@放款4</v>
      </c>
      <c r="N99" s="12" t="s">
        <v>23</v>
      </c>
      <c r="P99" s="26">
        <v>0.04925</v>
      </c>
    </row>
    <row r="100" customHeight="1" spans="1:16">
      <c r="A100" s="11">
        <v>1940</v>
      </c>
      <c r="B100" s="11" t="s">
        <v>57</v>
      </c>
      <c r="C100" s="11" t="s">
        <v>58</v>
      </c>
      <c r="D100" s="15" t="s">
        <v>20</v>
      </c>
      <c r="E100" s="15" t="s">
        <v>54</v>
      </c>
      <c r="F100" s="16">
        <f t="shared" si="6"/>
        <v>1940</v>
      </c>
      <c r="G100" s="15" t="str">
        <f t="shared" si="3"/>
        <v>HT-2020-12@还款1940</v>
      </c>
      <c r="H100" s="25">
        <v>44286</v>
      </c>
      <c r="I100" s="11" t="s">
        <v>25</v>
      </c>
      <c r="J100" s="11">
        <v>34042553.19</v>
      </c>
      <c r="K100" s="11">
        <v>34042553.19</v>
      </c>
      <c r="L100" s="11">
        <v>1</v>
      </c>
      <c r="M100" s="20" t="str">
        <f t="shared" si="4"/>
        <v>HT-2020-12@放款1</v>
      </c>
      <c r="N100" s="12" t="s">
        <v>23</v>
      </c>
      <c r="P100" s="26">
        <v>0.04925</v>
      </c>
    </row>
    <row r="101" customHeight="1" spans="1:16">
      <c r="A101" s="11">
        <v>1941</v>
      </c>
      <c r="B101" s="11" t="s">
        <v>57</v>
      </c>
      <c r="C101" s="11" t="s">
        <v>58</v>
      </c>
      <c r="D101" s="15" t="s">
        <v>24</v>
      </c>
      <c r="E101" s="15" t="s">
        <v>54</v>
      </c>
      <c r="F101" s="16">
        <f t="shared" si="6"/>
        <v>1941</v>
      </c>
      <c r="G101" s="15" t="str">
        <f t="shared" si="3"/>
        <v>HT-2020-12@还款1941</v>
      </c>
      <c r="H101" s="25">
        <v>44286</v>
      </c>
      <c r="I101" s="11" t="s">
        <v>25</v>
      </c>
      <c r="J101" s="11">
        <v>8510638.3</v>
      </c>
      <c r="K101" s="11">
        <v>8510638.3</v>
      </c>
      <c r="L101" s="11">
        <v>2</v>
      </c>
      <c r="M101" s="20" t="str">
        <f t="shared" si="4"/>
        <v>HT-2020-12@放款2</v>
      </c>
      <c r="N101" s="12" t="s">
        <v>23</v>
      </c>
      <c r="P101" s="26">
        <v>0.04925</v>
      </c>
    </row>
    <row r="102" customHeight="1" spans="1:16">
      <c r="A102" s="11">
        <v>1942</v>
      </c>
      <c r="B102" s="11" t="s">
        <v>57</v>
      </c>
      <c r="C102" s="11" t="s">
        <v>58</v>
      </c>
      <c r="D102" s="15" t="s">
        <v>27</v>
      </c>
      <c r="E102" s="15" t="s">
        <v>54</v>
      </c>
      <c r="F102" s="16">
        <f t="shared" si="6"/>
        <v>1942</v>
      </c>
      <c r="G102" s="15" t="str">
        <f t="shared" si="3"/>
        <v>HT-2020-12@还款1942</v>
      </c>
      <c r="H102" s="25">
        <v>44286</v>
      </c>
      <c r="I102" s="11" t="s">
        <v>25</v>
      </c>
      <c r="J102" s="11">
        <v>10212765.96</v>
      </c>
      <c r="K102" s="11">
        <v>10212765.96</v>
      </c>
      <c r="L102" s="11">
        <v>3</v>
      </c>
      <c r="M102" s="20" t="str">
        <f t="shared" si="4"/>
        <v>HT-2020-12@放款3</v>
      </c>
      <c r="N102" s="12" t="s">
        <v>23</v>
      </c>
      <c r="P102" s="26">
        <v>0.04925</v>
      </c>
    </row>
    <row r="103" customHeight="1" spans="1:16">
      <c r="A103" s="11">
        <v>1943</v>
      </c>
      <c r="B103" s="11" t="s">
        <v>57</v>
      </c>
      <c r="C103" s="11" t="s">
        <v>58</v>
      </c>
      <c r="D103" s="15" t="s">
        <v>28</v>
      </c>
      <c r="E103" s="15" t="s">
        <v>54</v>
      </c>
      <c r="F103" s="16">
        <f t="shared" si="6"/>
        <v>1943</v>
      </c>
      <c r="G103" s="15" t="str">
        <f t="shared" si="3"/>
        <v>HT-2020-12@还款1943</v>
      </c>
      <c r="H103" s="25">
        <v>44286</v>
      </c>
      <c r="I103" s="11" t="s">
        <v>25</v>
      </c>
      <c r="J103" s="11">
        <v>6808510.64</v>
      </c>
      <c r="K103" s="11">
        <v>6808510.64</v>
      </c>
      <c r="L103" s="11">
        <v>4</v>
      </c>
      <c r="M103" s="20" t="str">
        <f t="shared" si="4"/>
        <v>HT-2020-12@放款4</v>
      </c>
      <c r="N103" s="12" t="s">
        <v>23</v>
      </c>
      <c r="P103" s="26">
        <v>0.04925</v>
      </c>
    </row>
    <row r="104" customHeight="1" spans="1:16">
      <c r="A104" s="11">
        <v>1944</v>
      </c>
      <c r="B104" s="11" t="s">
        <v>57</v>
      </c>
      <c r="C104" s="11" t="s">
        <v>58</v>
      </c>
      <c r="D104" s="15" t="s">
        <v>31</v>
      </c>
      <c r="E104" s="15" t="s">
        <v>54</v>
      </c>
      <c r="F104" s="16">
        <f t="shared" si="6"/>
        <v>1944</v>
      </c>
      <c r="G104" s="15" t="str">
        <f t="shared" si="3"/>
        <v>HT-2020-12@还款1944</v>
      </c>
      <c r="H104" s="25">
        <v>44286</v>
      </c>
      <c r="I104" s="11" t="s">
        <v>25</v>
      </c>
      <c r="J104" s="11">
        <v>12765957.45</v>
      </c>
      <c r="K104" s="11">
        <v>12765957.45</v>
      </c>
      <c r="L104" s="11">
        <v>5</v>
      </c>
      <c r="M104" s="20" t="str">
        <f t="shared" si="4"/>
        <v>HT-2020-12@放款5</v>
      </c>
      <c r="N104" s="12" t="s">
        <v>23</v>
      </c>
      <c r="P104" s="26">
        <v>0.04925</v>
      </c>
    </row>
    <row r="105" customHeight="1" spans="1:16">
      <c r="A105" s="11">
        <v>1945</v>
      </c>
      <c r="B105" s="11" t="s">
        <v>57</v>
      </c>
      <c r="C105" s="11" t="s">
        <v>58</v>
      </c>
      <c r="D105" s="15" t="s">
        <v>32</v>
      </c>
      <c r="E105" s="15" t="s">
        <v>54</v>
      </c>
      <c r="F105" s="16">
        <f t="shared" si="6"/>
        <v>1945</v>
      </c>
      <c r="G105" s="15" t="str">
        <f t="shared" si="3"/>
        <v>HT-2020-12@还款1945</v>
      </c>
      <c r="H105" s="25">
        <v>44286</v>
      </c>
      <c r="I105" s="11" t="s">
        <v>25</v>
      </c>
      <c r="J105" s="11">
        <v>12765957.45</v>
      </c>
      <c r="K105" s="11">
        <v>12765957.45</v>
      </c>
      <c r="L105" s="11">
        <v>6</v>
      </c>
      <c r="M105" s="20" t="str">
        <f t="shared" si="4"/>
        <v>HT-2020-12@放款6</v>
      </c>
      <c r="N105" s="12" t="s">
        <v>23</v>
      </c>
      <c r="P105" s="26">
        <v>0.04925</v>
      </c>
    </row>
    <row r="106" customHeight="1" spans="1:16">
      <c r="A106" s="11">
        <v>1946</v>
      </c>
      <c r="B106" s="11" t="s">
        <v>57</v>
      </c>
      <c r="C106" s="11" t="s">
        <v>58</v>
      </c>
      <c r="D106" s="15" t="s">
        <v>33</v>
      </c>
      <c r="E106" s="15" t="s">
        <v>54</v>
      </c>
      <c r="F106" s="16">
        <f t="shared" si="6"/>
        <v>1946</v>
      </c>
      <c r="G106" s="15" t="str">
        <f t="shared" si="3"/>
        <v>HT-2020-12@还款1946</v>
      </c>
      <c r="H106" s="25">
        <v>44335</v>
      </c>
      <c r="I106" s="11" t="s">
        <v>25</v>
      </c>
      <c r="J106" s="11">
        <v>36170212.81</v>
      </c>
      <c r="K106" s="11">
        <v>36170212.81</v>
      </c>
      <c r="L106" s="11">
        <v>1</v>
      </c>
      <c r="M106" s="20" t="str">
        <f t="shared" si="4"/>
        <v>HT-2020-12@放款1</v>
      </c>
      <c r="N106" s="12" t="s">
        <v>23</v>
      </c>
      <c r="P106" s="26">
        <v>0.04925</v>
      </c>
    </row>
    <row r="107" customHeight="1" spans="1:16">
      <c r="A107" s="11">
        <v>1947</v>
      </c>
      <c r="B107" s="11" t="s">
        <v>57</v>
      </c>
      <c r="C107" s="11" t="s">
        <v>58</v>
      </c>
      <c r="D107" s="15" t="s">
        <v>34</v>
      </c>
      <c r="E107" s="15" t="s">
        <v>54</v>
      </c>
      <c r="F107" s="16">
        <f t="shared" si="6"/>
        <v>1947</v>
      </c>
      <c r="G107" s="15" t="str">
        <f t="shared" si="3"/>
        <v>HT-2020-12@还款1947</v>
      </c>
      <c r="H107" s="25">
        <v>44335</v>
      </c>
      <c r="I107" s="11" t="s">
        <v>25</v>
      </c>
      <c r="J107" s="11">
        <v>9042553.15</v>
      </c>
      <c r="K107" s="11">
        <v>9042553.15</v>
      </c>
      <c r="L107" s="11">
        <v>2</v>
      </c>
      <c r="M107" s="20" t="str">
        <f t="shared" si="4"/>
        <v>HT-2020-12@放款2</v>
      </c>
      <c r="N107" s="12" t="s">
        <v>23</v>
      </c>
      <c r="P107" s="26">
        <v>0.04925</v>
      </c>
    </row>
    <row r="108" customHeight="1" spans="1:16">
      <c r="A108" s="11">
        <v>1948</v>
      </c>
      <c r="B108" s="11" t="s">
        <v>57</v>
      </c>
      <c r="C108" s="11" t="s">
        <v>58</v>
      </c>
      <c r="D108" s="15" t="s">
        <v>20</v>
      </c>
      <c r="E108" s="15" t="s">
        <v>54</v>
      </c>
      <c r="F108" s="16">
        <f t="shared" si="6"/>
        <v>1948</v>
      </c>
      <c r="G108" s="15" t="str">
        <f t="shared" si="3"/>
        <v>HT-2020-12@还款1948</v>
      </c>
      <c r="H108" s="25">
        <v>44335</v>
      </c>
      <c r="I108" s="11" t="s">
        <v>25</v>
      </c>
      <c r="J108" s="11">
        <v>10851063.83</v>
      </c>
      <c r="K108" s="11">
        <v>10851063.83</v>
      </c>
      <c r="L108" s="11">
        <v>3</v>
      </c>
      <c r="M108" s="20" t="str">
        <f t="shared" si="4"/>
        <v>HT-2020-12@放款3</v>
      </c>
      <c r="N108" s="12" t="s">
        <v>23</v>
      </c>
      <c r="P108" s="26">
        <v>0.04925</v>
      </c>
    </row>
    <row r="109" customHeight="1" spans="1:16">
      <c r="A109" s="11">
        <v>1949</v>
      </c>
      <c r="B109" s="11" t="s">
        <v>57</v>
      </c>
      <c r="C109" s="11" t="s">
        <v>58</v>
      </c>
      <c r="D109" s="15" t="s">
        <v>24</v>
      </c>
      <c r="E109" s="15" t="s">
        <v>54</v>
      </c>
      <c r="F109" s="16">
        <f t="shared" si="6"/>
        <v>1949</v>
      </c>
      <c r="G109" s="15" t="str">
        <f t="shared" si="3"/>
        <v>HT-2020-12@还款1949</v>
      </c>
      <c r="H109" s="25">
        <v>44335</v>
      </c>
      <c r="I109" s="11" t="s">
        <v>25</v>
      </c>
      <c r="J109" s="11">
        <v>7234042.55</v>
      </c>
      <c r="K109" s="11">
        <v>7234042.55</v>
      </c>
      <c r="L109" s="11">
        <v>4</v>
      </c>
      <c r="M109" s="20" t="str">
        <f t="shared" si="4"/>
        <v>HT-2020-12@放款4</v>
      </c>
      <c r="N109" s="12" t="s">
        <v>23</v>
      </c>
      <c r="P109" s="26">
        <v>0.04925</v>
      </c>
    </row>
    <row r="110" customHeight="1" spans="1:16">
      <c r="A110" s="11">
        <v>1950</v>
      </c>
      <c r="B110" s="11" t="s">
        <v>57</v>
      </c>
      <c r="C110" s="11" t="s">
        <v>58</v>
      </c>
      <c r="D110" s="15" t="s">
        <v>20</v>
      </c>
      <c r="E110" s="15" t="s">
        <v>54</v>
      </c>
      <c r="F110" s="16">
        <f t="shared" si="6"/>
        <v>1950</v>
      </c>
      <c r="G110" s="15" t="str">
        <f t="shared" si="3"/>
        <v>HT-2020-12@还款1950</v>
      </c>
      <c r="H110" s="25">
        <v>44335</v>
      </c>
      <c r="I110" s="11" t="s">
        <v>25</v>
      </c>
      <c r="J110" s="11">
        <v>7234042.55</v>
      </c>
      <c r="K110" s="11">
        <v>7234042.55</v>
      </c>
      <c r="L110" s="11">
        <v>5</v>
      </c>
      <c r="M110" s="20" t="str">
        <f t="shared" si="4"/>
        <v>HT-2020-12@放款5</v>
      </c>
      <c r="N110" s="12" t="s">
        <v>23</v>
      </c>
      <c r="P110" s="26">
        <v>0.04925</v>
      </c>
    </row>
    <row r="111" customHeight="1" spans="1:16">
      <c r="A111" s="11">
        <v>1951</v>
      </c>
      <c r="B111" s="11" t="s">
        <v>57</v>
      </c>
      <c r="C111" s="11" t="s">
        <v>58</v>
      </c>
      <c r="D111" s="15" t="s">
        <v>24</v>
      </c>
      <c r="E111" s="15" t="s">
        <v>54</v>
      </c>
      <c r="F111" s="16">
        <f t="shared" si="6"/>
        <v>1951</v>
      </c>
      <c r="G111" s="15" t="str">
        <f t="shared" si="3"/>
        <v>HT-2020-12@还款1951</v>
      </c>
      <c r="H111" s="25">
        <v>44335</v>
      </c>
      <c r="I111" s="11" t="s">
        <v>25</v>
      </c>
      <c r="J111" s="11">
        <v>7234042.55</v>
      </c>
      <c r="K111" s="11">
        <v>7234042.55</v>
      </c>
      <c r="L111" s="11">
        <v>6</v>
      </c>
      <c r="M111" s="20" t="str">
        <f t="shared" si="4"/>
        <v>HT-2020-12@放款6</v>
      </c>
      <c r="N111" s="12" t="s">
        <v>23</v>
      </c>
      <c r="P111" s="26">
        <v>0.04925</v>
      </c>
    </row>
    <row r="112" customHeight="1" spans="1:16">
      <c r="A112" s="11">
        <v>1952</v>
      </c>
      <c r="B112" s="11" t="s">
        <v>57</v>
      </c>
      <c r="C112" s="11" t="s">
        <v>58</v>
      </c>
      <c r="D112" s="15" t="s">
        <v>27</v>
      </c>
      <c r="E112" s="15" t="s">
        <v>54</v>
      </c>
      <c r="F112" s="16">
        <f t="shared" si="6"/>
        <v>1952</v>
      </c>
      <c r="G112" s="15" t="str">
        <f t="shared" si="3"/>
        <v>HT-2020-12@还款1952</v>
      </c>
      <c r="H112" s="25">
        <v>44393</v>
      </c>
      <c r="I112" s="11" t="s">
        <v>25</v>
      </c>
      <c r="J112" s="11">
        <v>13953488.37</v>
      </c>
      <c r="K112" s="11">
        <v>13953488.37</v>
      </c>
      <c r="L112" s="11">
        <v>1</v>
      </c>
      <c r="M112" s="20" t="str">
        <f t="shared" si="4"/>
        <v>HT-2020-12@放款1</v>
      </c>
      <c r="N112" s="12" t="s">
        <v>23</v>
      </c>
      <c r="P112" s="26">
        <v>0.04925</v>
      </c>
    </row>
    <row r="113" customHeight="1" spans="1:16">
      <c r="A113" s="11">
        <v>1953</v>
      </c>
      <c r="B113" s="11" t="s">
        <v>57</v>
      </c>
      <c r="C113" s="11" t="s">
        <v>58</v>
      </c>
      <c r="D113" s="15" t="s">
        <v>28</v>
      </c>
      <c r="E113" s="15" t="s">
        <v>54</v>
      </c>
      <c r="F113" s="16">
        <f t="shared" si="6"/>
        <v>1953</v>
      </c>
      <c r="G113" s="15" t="str">
        <f t="shared" si="3"/>
        <v>HT-2020-12@还款1953</v>
      </c>
      <c r="H113" s="25">
        <v>44393</v>
      </c>
      <c r="I113" s="11" t="s">
        <v>25</v>
      </c>
      <c r="J113" s="11">
        <v>3488372.09</v>
      </c>
      <c r="K113" s="11">
        <v>3488372.09</v>
      </c>
      <c r="L113" s="11">
        <v>2</v>
      </c>
      <c r="M113" s="20" t="str">
        <f t="shared" si="4"/>
        <v>HT-2020-12@放款2</v>
      </c>
      <c r="N113" s="12" t="s">
        <v>23</v>
      </c>
      <c r="P113" s="26">
        <v>0.04925</v>
      </c>
    </row>
    <row r="114" customHeight="1" spans="1:16">
      <c r="A114" s="11">
        <v>1954</v>
      </c>
      <c r="B114" s="11" t="s">
        <v>57</v>
      </c>
      <c r="C114" s="11" t="s">
        <v>58</v>
      </c>
      <c r="D114" s="15" t="s">
        <v>31</v>
      </c>
      <c r="E114" s="15" t="s">
        <v>54</v>
      </c>
      <c r="F114" s="16">
        <f t="shared" si="6"/>
        <v>1954</v>
      </c>
      <c r="G114" s="15" t="str">
        <f t="shared" si="3"/>
        <v>HT-2020-12@还款1954</v>
      </c>
      <c r="H114" s="25">
        <v>44393</v>
      </c>
      <c r="I114" s="11" t="s">
        <v>25</v>
      </c>
      <c r="J114" s="11">
        <v>4186046.5</v>
      </c>
      <c r="K114" s="11">
        <v>4186046.5</v>
      </c>
      <c r="L114" s="11">
        <v>3</v>
      </c>
      <c r="M114" s="20" t="str">
        <f t="shared" si="4"/>
        <v>HT-2020-12@放款3</v>
      </c>
      <c r="N114" s="12" t="s">
        <v>23</v>
      </c>
      <c r="P114" s="26">
        <v>0.04925</v>
      </c>
    </row>
    <row r="115" customHeight="1" spans="1:16">
      <c r="A115" s="11">
        <v>1955</v>
      </c>
      <c r="B115" s="11" t="s">
        <v>57</v>
      </c>
      <c r="C115" s="11" t="s">
        <v>58</v>
      </c>
      <c r="D115" s="15" t="s">
        <v>32</v>
      </c>
      <c r="E115" s="15" t="s">
        <v>54</v>
      </c>
      <c r="F115" s="16">
        <f t="shared" si="6"/>
        <v>1955</v>
      </c>
      <c r="G115" s="15" t="str">
        <f t="shared" si="3"/>
        <v>HT-2020-12@还款1955</v>
      </c>
      <c r="H115" s="25">
        <v>44393</v>
      </c>
      <c r="I115" s="11" t="s">
        <v>25</v>
      </c>
      <c r="J115" s="11">
        <v>2790697.68</v>
      </c>
      <c r="K115" s="11">
        <v>2790697.68</v>
      </c>
      <c r="L115" s="11">
        <v>4</v>
      </c>
      <c r="M115" s="20" t="str">
        <f t="shared" si="4"/>
        <v>HT-2020-12@放款4</v>
      </c>
      <c r="N115" s="12" t="s">
        <v>23</v>
      </c>
      <c r="P115" s="26">
        <v>0.04925</v>
      </c>
    </row>
    <row r="116" customHeight="1" spans="1:16">
      <c r="A116" s="11">
        <v>1956</v>
      </c>
      <c r="B116" s="11" t="s">
        <v>57</v>
      </c>
      <c r="C116" s="11" t="s">
        <v>58</v>
      </c>
      <c r="D116" s="15" t="s">
        <v>33</v>
      </c>
      <c r="E116" s="15" t="s">
        <v>54</v>
      </c>
      <c r="F116" s="16">
        <f t="shared" si="6"/>
        <v>1956</v>
      </c>
      <c r="G116" s="15" t="str">
        <f t="shared" si="3"/>
        <v>HT-2020-12@还款1956</v>
      </c>
      <c r="H116" s="25">
        <v>44393</v>
      </c>
      <c r="I116" s="11" t="s">
        <v>25</v>
      </c>
      <c r="J116" s="11">
        <v>2790697.68</v>
      </c>
      <c r="K116" s="11">
        <v>2790697.68</v>
      </c>
      <c r="L116" s="11">
        <v>5</v>
      </c>
      <c r="M116" s="20" t="str">
        <f t="shared" si="4"/>
        <v>HT-2020-12@放款5</v>
      </c>
      <c r="N116" s="12" t="s">
        <v>23</v>
      </c>
      <c r="P116" s="26">
        <v>0.04925</v>
      </c>
    </row>
    <row r="117" customHeight="1" spans="1:16">
      <c r="A117" s="11">
        <v>1957</v>
      </c>
      <c r="B117" s="11" t="s">
        <v>57</v>
      </c>
      <c r="C117" s="11" t="s">
        <v>58</v>
      </c>
      <c r="D117" s="15" t="s">
        <v>34</v>
      </c>
      <c r="E117" s="15" t="s">
        <v>54</v>
      </c>
      <c r="F117" s="16">
        <f t="shared" si="6"/>
        <v>1957</v>
      </c>
      <c r="G117" s="15" t="str">
        <f t="shared" si="3"/>
        <v>HT-2020-12@还款1957</v>
      </c>
      <c r="H117" s="25">
        <v>44393</v>
      </c>
      <c r="I117" s="11" t="s">
        <v>25</v>
      </c>
      <c r="J117" s="11">
        <v>2790697.68</v>
      </c>
      <c r="K117" s="11">
        <v>2790697.68</v>
      </c>
      <c r="L117" s="11">
        <v>6</v>
      </c>
      <c r="M117" s="20" t="str">
        <f t="shared" si="4"/>
        <v>HT-2020-12@放款6</v>
      </c>
      <c r="N117" s="12" t="s">
        <v>23</v>
      </c>
      <c r="P117" s="26">
        <v>0.04925</v>
      </c>
    </row>
    <row r="118" customHeight="1" spans="1:16">
      <c r="A118" s="11">
        <v>1958</v>
      </c>
      <c r="B118" s="11" t="s">
        <v>57</v>
      </c>
      <c r="C118" s="11" t="s">
        <v>58</v>
      </c>
      <c r="D118" s="15" t="s">
        <v>20</v>
      </c>
      <c r="E118" s="15" t="s">
        <v>54</v>
      </c>
      <c r="F118" s="16">
        <f t="shared" si="6"/>
        <v>1958</v>
      </c>
      <c r="G118" s="15" t="str">
        <f t="shared" si="3"/>
        <v>HT-2020-12@还款1958</v>
      </c>
      <c r="H118" s="25">
        <v>44410</v>
      </c>
      <c r="I118" s="11" t="s">
        <v>25</v>
      </c>
      <c r="J118" s="11">
        <v>13953488.37</v>
      </c>
      <c r="K118" s="11">
        <v>13953488.37</v>
      </c>
      <c r="L118" s="11">
        <v>1</v>
      </c>
      <c r="M118" s="20" t="str">
        <f t="shared" si="4"/>
        <v>HT-2020-12@放款1</v>
      </c>
      <c r="N118" s="12" t="s">
        <v>23</v>
      </c>
      <c r="P118" s="26">
        <v>0.04925</v>
      </c>
    </row>
    <row r="119" customHeight="1" spans="1:16">
      <c r="A119" s="11">
        <v>1959</v>
      </c>
      <c r="B119" s="11" t="s">
        <v>57</v>
      </c>
      <c r="C119" s="11" t="s">
        <v>58</v>
      </c>
      <c r="D119" s="15" t="s">
        <v>24</v>
      </c>
      <c r="E119" s="15" t="s">
        <v>54</v>
      </c>
      <c r="F119" s="16">
        <f t="shared" si="6"/>
        <v>1959</v>
      </c>
      <c r="G119" s="15" t="str">
        <f t="shared" si="3"/>
        <v>HT-2020-12@还款1959</v>
      </c>
      <c r="H119" s="25">
        <v>44410</v>
      </c>
      <c r="I119" s="11" t="s">
        <v>25</v>
      </c>
      <c r="J119" s="11">
        <v>3488372.09</v>
      </c>
      <c r="K119" s="11">
        <v>3488372.09</v>
      </c>
      <c r="L119" s="11">
        <v>2</v>
      </c>
      <c r="M119" s="20" t="str">
        <f t="shared" si="4"/>
        <v>HT-2020-12@放款2</v>
      </c>
      <c r="N119" s="12" t="s">
        <v>23</v>
      </c>
      <c r="P119" s="26">
        <v>0.04925</v>
      </c>
    </row>
    <row r="120" customHeight="1" spans="1:16">
      <c r="A120" s="11">
        <v>1960</v>
      </c>
      <c r="B120" s="11" t="s">
        <v>57</v>
      </c>
      <c r="C120" s="11" t="s">
        <v>58</v>
      </c>
      <c r="D120" s="15" t="s">
        <v>27</v>
      </c>
      <c r="E120" s="15" t="s">
        <v>54</v>
      </c>
      <c r="F120" s="16">
        <f t="shared" si="6"/>
        <v>1960</v>
      </c>
      <c r="G120" s="15" t="str">
        <f t="shared" si="3"/>
        <v>HT-2020-12@还款1960</v>
      </c>
      <c r="H120" s="25">
        <v>44410</v>
      </c>
      <c r="I120" s="11" t="s">
        <v>25</v>
      </c>
      <c r="J120" s="11">
        <v>4186046.5</v>
      </c>
      <c r="K120" s="11">
        <v>4186046.5</v>
      </c>
      <c r="L120" s="11">
        <v>3</v>
      </c>
      <c r="M120" s="20" t="str">
        <f t="shared" si="4"/>
        <v>HT-2020-12@放款3</v>
      </c>
      <c r="N120" s="12" t="s">
        <v>23</v>
      </c>
      <c r="P120" s="26">
        <v>0.04925</v>
      </c>
    </row>
    <row r="121" customHeight="1" spans="1:16">
      <c r="A121" s="11">
        <v>1961</v>
      </c>
      <c r="B121" s="11" t="s">
        <v>57</v>
      </c>
      <c r="C121" s="11" t="s">
        <v>58</v>
      </c>
      <c r="D121" s="15" t="s">
        <v>28</v>
      </c>
      <c r="E121" s="15" t="s">
        <v>54</v>
      </c>
      <c r="F121" s="16">
        <f t="shared" si="6"/>
        <v>1961</v>
      </c>
      <c r="G121" s="15" t="str">
        <f t="shared" si="3"/>
        <v>HT-2020-12@还款1961</v>
      </c>
      <c r="H121" s="25">
        <v>44410</v>
      </c>
      <c r="I121" s="11" t="s">
        <v>25</v>
      </c>
      <c r="J121" s="11">
        <v>2790697.68</v>
      </c>
      <c r="K121" s="11">
        <v>2790697.68</v>
      </c>
      <c r="L121" s="11">
        <v>4</v>
      </c>
      <c r="M121" s="20" t="str">
        <f t="shared" si="4"/>
        <v>HT-2020-12@放款4</v>
      </c>
      <c r="N121" s="12" t="s">
        <v>23</v>
      </c>
      <c r="P121" s="26">
        <v>0.04925</v>
      </c>
    </row>
    <row r="122" customHeight="1" spans="1:16">
      <c r="A122" s="11">
        <v>1962</v>
      </c>
      <c r="B122" s="11" t="s">
        <v>57</v>
      </c>
      <c r="C122" s="11" t="s">
        <v>58</v>
      </c>
      <c r="D122" s="15" t="s">
        <v>31</v>
      </c>
      <c r="E122" s="15" t="s">
        <v>54</v>
      </c>
      <c r="F122" s="16">
        <f t="shared" si="6"/>
        <v>1962</v>
      </c>
      <c r="G122" s="15" t="str">
        <f t="shared" si="3"/>
        <v>HT-2020-12@还款1962</v>
      </c>
      <c r="H122" s="25">
        <v>44410</v>
      </c>
      <c r="I122" s="11" t="s">
        <v>25</v>
      </c>
      <c r="J122" s="11">
        <v>2790697.68</v>
      </c>
      <c r="K122" s="11">
        <v>2790697.68</v>
      </c>
      <c r="L122" s="11">
        <v>5</v>
      </c>
      <c r="M122" s="20" t="str">
        <f t="shared" si="4"/>
        <v>HT-2020-12@放款5</v>
      </c>
      <c r="N122" s="12" t="s">
        <v>23</v>
      </c>
      <c r="P122" s="26">
        <v>0.04925</v>
      </c>
    </row>
    <row r="123" customHeight="1" spans="1:16">
      <c r="A123" s="11">
        <v>1963</v>
      </c>
      <c r="B123" s="11" t="s">
        <v>57</v>
      </c>
      <c r="C123" s="11" t="s">
        <v>58</v>
      </c>
      <c r="D123" s="15" t="s">
        <v>32</v>
      </c>
      <c r="E123" s="15" t="s">
        <v>54</v>
      </c>
      <c r="F123" s="16">
        <f t="shared" si="6"/>
        <v>1963</v>
      </c>
      <c r="G123" s="15" t="str">
        <f t="shared" si="3"/>
        <v>HT-2020-12@还款1963</v>
      </c>
      <c r="H123" s="25">
        <v>44410</v>
      </c>
      <c r="I123" s="11" t="s">
        <v>25</v>
      </c>
      <c r="J123" s="11">
        <v>2790697.68</v>
      </c>
      <c r="K123" s="11">
        <v>2790697.68</v>
      </c>
      <c r="L123" s="11">
        <v>6</v>
      </c>
      <c r="M123" s="20" t="str">
        <f t="shared" si="4"/>
        <v>HT-2020-12@放款6</v>
      </c>
      <c r="N123" s="12" t="s">
        <v>23</v>
      </c>
      <c r="P123" s="26">
        <v>0.04925</v>
      </c>
    </row>
    <row r="124" customHeight="1" spans="1:16">
      <c r="A124" s="11">
        <v>1964</v>
      </c>
      <c r="B124" s="11" t="s">
        <v>57</v>
      </c>
      <c r="C124" s="11" t="s">
        <v>58</v>
      </c>
      <c r="D124" s="15" t="s">
        <v>33</v>
      </c>
      <c r="E124" s="15" t="s">
        <v>54</v>
      </c>
      <c r="F124" s="16">
        <f t="shared" si="6"/>
        <v>1964</v>
      </c>
      <c r="G124" s="15" t="str">
        <f t="shared" si="3"/>
        <v>HT-2020-12@还款1964</v>
      </c>
      <c r="H124" s="25">
        <v>44469</v>
      </c>
      <c r="I124" s="11" t="s">
        <v>25</v>
      </c>
      <c r="J124" s="11">
        <v>42553191.49</v>
      </c>
      <c r="K124" s="11">
        <v>42553191.49</v>
      </c>
      <c r="L124" s="11">
        <v>1</v>
      </c>
      <c r="M124" s="20" t="str">
        <f t="shared" si="4"/>
        <v>HT-2020-12@放款1</v>
      </c>
      <c r="N124" s="12" t="s">
        <v>23</v>
      </c>
      <c r="P124" s="26">
        <v>0.04925</v>
      </c>
    </row>
    <row r="125" customHeight="1" spans="1:16">
      <c r="A125" s="11">
        <v>1965</v>
      </c>
      <c r="B125" s="11" t="s">
        <v>57</v>
      </c>
      <c r="C125" s="11" t="s">
        <v>58</v>
      </c>
      <c r="D125" s="15" t="s">
        <v>34</v>
      </c>
      <c r="E125" s="15" t="s">
        <v>54</v>
      </c>
      <c r="F125" s="16">
        <f t="shared" si="6"/>
        <v>1965</v>
      </c>
      <c r="G125" s="15" t="str">
        <f t="shared" si="3"/>
        <v>HT-2020-12@还款1965</v>
      </c>
      <c r="H125" s="25">
        <v>44469</v>
      </c>
      <c r="I125" s="11" t="s">
        <v>25</v>
      </c>
      <c r="J125" s="11">
        <v>10638297.87</v>
      </c>
      <c r="K125" s="11">
        <v>10638297.87</v>
      </c>
      <c r="L125" s="11">
        <v>2</v>
      </c>
      <c r="M125" s="20" t="str">
        <f t="shared" si="4"/>
        <v>HT-2020-12@放款2</v>
      </c>
      <c r="N125" s="12" t="s">
        <v>23</v>
      </c>
      <c r="P125" s="26">
        <v>0.04925</v>
      </c>
    </row>
    <row r="126" customHeight="1" spans="1:16">
      <c r="A126" s="11">
        <v>1966</v>
      </c>
      <c r="B126" s="11" t="s">
        <v>57</v>
      </c>
      <c r="C126" s="11" t="s">
        <v>58</v>
      </c>
      <c r="D126" s="15" t="s">
        <v>20</v>
      </c>
      <c r="E126" s="15" t="s">
        <v>54</v>
      </c>
      <c r="F126" s="16">
        <f t="shared" si="6"/>
        <v>1966</v>
      </c>
      <c r="G126" s="15" t="str">
        <f t="shared" si="3"/>
        <v>HT-2020-12@还款1966</v>
      </c>
      <c r="H126" s="25">
        <v>44469</v>
      </c>
      <c r="I126" s="11" t="s">
        <v>25</v>
      </c>
      <c r="J126" s="11">
        <v>12765957.45</v>
      </c>
      <c r="K126" s="11">
        <v>12765957.45</v>
      </c>
      <c r="L126" s="11">
        <v>3</v>
      </c>
      <c r="M126" s="20" t="str">
        <f t="shared" si="4"/>
        <v>HT-2020-12@放款3</v>
      </c>
      <c r="N126" s="12" t="s">
        <v>23</v>
      </c>
      <c r="P126" s="26">
        <v>0.04925</v>
      </c>
    </row>
    <row r="127" customHeight="1" spans="1:16">
      <c r="A127" s="11">
        <v>1967</v>
      </c>
      <c r="B127" s="11" t="s">
        <v>57</v>
      </c>
      <c r="C127" s="11" t="s">
        <v>58</v>
      </c>
      <c r="D127" s="15" t="s">
        <v>24</v>
      </c>
      <c r="E127" s="15" t="s">
        <v>54</v>
      </c>
      <c r="F127" s="16">
        <f t="shared" si="6"/>
        <v>1967</v>
      </c>
      <c r="G127" s="15" t="str">
        <f t="shared" si="3"/>
        <v>HT-2020-12@还款1967</v>
      </c>
      <c r="H127" s="25">
        <v>44469</v>
      </c>
      <c r="I127" s="11" t="s">
        <v>25</v>
      </c>
      <c r="J127" s="11">
        <v>8510638.3</v>
      </c>
      <c r="K127" s="11">
        <v>8510638.3</v>
      </c>
      <c r="L127" s="11">
        <v>4</v>
      </c>
      <c r="M127" s="20" t="str">
        <f t="shared" si="4"/>
        <v>HT-2020-12@放款4</v>
      </c>
      <c r="N127" s="12" t="s">
        <v>23</v>
      </c>
      <c r="P127" s="26">
        <v>0.04925</v>
      </c>
    </row>
    <row r="128" customHeight="1" spans="1:16">
      <c r="A128" s="11">
        <v>1968</v>
      </c>
      <c r="B128" s="11" t="s">
        <v>57</v>
      </c>
      <c r="C128" s="11" t="s">
        <v>58</v>
      </c>
      <c r="D128" s="15" t="s">
        <v>20</v>
      </c>
      <c r="E128" s="15" t="s">
        <v>54</v>
      </c>
      <c r="F128" s="16">
        <f t="shared" si="6"/>
        <v>1968</v>
      </c>
      <c r="G128" s="15" t="str">
        <f t="shared" si="3"/>
        <v>HT-2020-12@还款1968</v>
      </c>
      <c r="H128" s="25">
        <v>44469</v>
      </c>
      <c r="I128" s="11" t="s">
        <v>25</v>
      </c>
      <c r="J128" s="11">
        <v>8510638.3</v>
      </c>
      <c r="K128" s="11">
        <v>8510638.3</v>
      </c>
      <c r="L128" s="11">
        <v>5</v>
      </c>
      <c r="M128" s="20" t="str">
        <f t="shared" si="4"/>
        <v>HT-2020-12@放款5</v>
      </c>
      <c r="N128" s="12" t="s">
        <v>23</v>
      </c>
      <c r="P128" s="26">
        <v>0.04925</v>
      </c>
    </row>
    <row r="129" customHeight="1" spans="1:16">
      <c r="A129" s="11">
        <v>1969</v>
      </c>
      <c r="B129" s="11" t="s">
        <v>57</v>
      </c>
      <c r="C129" s="11" t="s">
        <v>58</v>
      </c>
      <c r="D129" s="15" t="s">
        <v>24</v>
      </c>
      <c r="E129" s="15" t="s">
        <v>54</v>
      </c>
      <c r="F129" s="16">
        <f t="shared" si="6"/>
        <v>1969</v>
      </c>
      <c r="G129" s="15" t="str">
        <f t="shared" si="3"/>
        <v>HT-2020-12@还款1969</v>
      </c>
      <c r="H129" s="25">
        <v>44469</v>
      </c>
      <c r="I129" s="11" t="s">
        <v>25</v>
      </c>
      <c r="J129" s="11">
        <v>8510638.3</v>
      </c>
      <c r="K129" s="11">
        <v>8510638.3</v>
      </c>
      <c r="L129" s="11">
        <v>6</v>
      </c>
      <c r="M129" s="20" t="str">
        <f t="shared" si="4"/>
        <v>HT-2020-12@放款6</v>
      </c>
      <c r="N129" s="12" t="s">
        <v>23</v>
      </c>
      <c r="P129" s="26">
        <v>0.04925</v>
      </c>
    </row>
    <row r="130" customHeight="1" spans="1:17">
      <c r="A130" s="11">
        <v>1970</v>
      </c>
      <c r="B130" s="11" t="s">
        <v>57</v>
      </c>
      <c r="C130" s="11" t="s">
        <v>58</v>
      </c>
      <c r="D130" s="15" t="s">
        <v>27</v>
      </c>
      <c r="E130" s="15" t="s">
        <v>54</v>
      </c>
      <c r="F130" s="16">
        <f t="shared" si="6"/>
        <v>1970</v>
      </c>
      <c r="G130" s="15" t="str">
        <f t="shared" ref="G130:G193" si="7">C130&amp;"@"&amp;I130&amp;F130</f>
        <v>HT-2020-12@还款1970</v>
      </c>
      <c r="H130" s="25">
        <v>44650</v>
      </c>
      <c r="I130" s="11" t="s">
        <v>25</v>
      </c>
      <c r="J130" s="11">
        <v>29539831.73</v>
      </c>
      <c r="K130" s="11">
        <v>29539831.73</v>
      </c>
      <c r="L130" s="11">
        <v>1</v>
      </c>
      <c r="M130" s="20" t="str">
        <f t="shared" ref="M130:M193" si="8">IF(LEN(L130)&gt;0,C130&amp;"@放款"&amp;L130,"")</f>
        <v>HT-2020-12@放款1</v>
      </c>
      <c r="N130" s="12" t="s">
        <v>26</v>
      </c>
      <c r="P130" s="26">
        <v>0.04925</v>
      </c>
      <c r="Q130" s="12" t="s">
        <v>23</v>
      </c>
    </row>
    <row r="131" customHeight="1" spans="1:17">
      <c r="A131" s="11">
        <v>1971</v>
      </c>
      <c r="B131" s="11" t="s">
        <v>57</v>
      </c>
      <c r="C131" s="11" t="s">
        <v>58</v>
      </c>
      <c r="D131" s="15" t="s">
        <v>28</v>
      </c>
      <c r="E131" s="15" t="s">
        <v>54</v>
      </c>
      <c r="F131" s="16">
        <f t="shared" si="6"/>
        <v>1971</v>
      </c>
      <c r="G131" s="15" t="str">
        <f t="shared" si="7"/>
        <v>HT-2020-12@还款1971</v>
      </c>
      <c r="H131" s="25">
        <v>44650</v>
      </c>
      <c r="I131" s="11" t="s">
        <v>25</v>
      </c>
      <c r="J131" s="11">
        <v>7384957.99</v>
      </c>
      <c r="K131" s="11">
        <v>7384957.99</v>
      </c>
      <c r="L131" s="11">
        <v>2</v>
      </c>
      <c r="M131" s="20" t="str">
        <f t="shared" si="8"/>
        <v>HT-2020-12@放款2</v>
      </c>
      <c r="N131" s="12" t="s">
        <v>26</v>
      </c>
      <c r="P131" s="26">
        <v>0.04925</v>
      </c>
      <c r="Q131" s="12" t="s">
        <v>23</v>
      </c>
    </row>
    <row r="132" customHeight="1" spans="1:17">
      <c r="A132" s="11">
        <v>1972</v>
      </c>
      <c r="B132" s="11" t="s">
        <v>57</v>
      </c>
      <c r="C132" s="11" t="s">
        <v>58</v>
      </c>
      <c r="D132" s="15" t="s">
        <v>31</v>
      </c>
      <c r="E132" s="15" t="s">
        <v>54</v>
      </c>
      <c r="F132" s="16">
        <f t="shared" si="6"/>
        <v>1972</v>
      </c>
      <c r="G132" s="15" t="str">
        <f t="shared" si="7"/>
        <v>HT-2020-12@还款1972</v>
      </c>
      <c r="H132" s="25">
        <v>44650</v>
      </c>
      <c r="I132" s="11" t="s">
        <v>25</v>
      </c>
      <c r="J132" s="11">
        <v>8861949.55</v>
      </c>
      <c r="K132" s="11">
        <v>8861949.55</v>
      </c>
      <c r="L132" s="11">
        <v>3</v>
      </c>
      <c r="M132" s="20" t="str">
        <f t="shared" si="8"/>
        <v>HT-2020-12@放款3</v>
      </c>
      <c r="N132" s="12" t="s">
        <v>26</v>
      </c>
      <c r="P132" s="26">
        <v>0.04925</v>
      </c>
      <c r="Q132" s="12" t="s">
        <v>23</v>
      </c>
    </row>
    <row r="133" customHeight="1" spans="1:17">
      <c r="A133" s="11">
        <v>1973</v>
      </c>
      <c r="B133" s="11" t="s">
        <v>57</v>
      </c>
      <c r="C133" s="11" t="s">
        <v>58</v>
      </c>
      <c r="D133" s="15" t="s">
        <v>32</v>
      </c>
      <c r="E133" s="15" t="s">
        <v>54</v>
      </c>
      <c r="F133" s="16">
        <f t="shared" si="6"/>
        <v>1973</v>
      </c>
      <c r="G133" s="15" t="str">
        <f t="shared" si="7"/>
        <v>HT-2020-12@还款1973</v>
      </c>
      <c r="H133" s="25">
        <v>44650</v>
      </c>
      <c r="I133" s="11" t="s">
        <v>25</v>
      </c>
      <c r="J133" s="11">
        <v>5907966.34</v>
      </c>
      <c r="K133" s="11">
        <v>5907966.34</v>
      </c>
      <c r="L133" s="11">
        <v>4</v>
      </c>
      <c r="M133" s="20" t="str">
        <f t="shared" si="8"/>
        <v>HT-2020-12@放款4</v>
      </c>
      <c r="N133" s="12" t="s">
        <v>26</v>
      </c>
      <c r="P133" s="26">
        <v>0.04925</v>
      </c>
      <c r="Q133" s="12" t="s">
        <v>23</v>
      </c>
    </row>
    <row r="134" customHeight="1" spans="1:17">
      <c r="A134" s="11">
        <v>1974</v>
      </c>
      <c r="B134" s="11" t="s">
        <v>57</v>
      </c>
      <c r="C134" s="11" t="s">
        <v>58</v>
      </c>
      <c r="D134" s="15" t="s">
        <v>33</v>
      </c>
      <c r="E134" s="15" t="s">
        <v>54</v>
      </c>
      <c r="F134" s="16">
        <f t="shared" si="6"/>
        <v>1974</v>
      </c>
      <c r="G134" s="15" t="str">
        <f t="shared" si="7"/>
        <v>HT-2020-12@还款1974</v>
      </c>
      <c r="H134" s="25">
        <v>44650</v>
      </c>
      <c r="I134" s="11" t="s">
        <v>25</v>
      </c>
      <c r="J134" s="11">
        <v>5907966.34</v>
      </c>
      <c r="K134" s="11">
        <v>5907966.34</v>
      </c>
      <c r="L134" s="11">
        <v>5</v>
      </c>
      <c r="M134" s="20" t="str">
        <f t="shared" si="8"/>
        <v>HT-2020-12@放款5</v>
      </c>
      <c r="N134" s="12" t="s">
        <v>26</v>
      </c>
      <c r="P134" s="26">
        <v>0.04925</v>
      </c>
      <c r="Q134" s="12" t="s">
        <v>23</v>
      </c>
    </row>
    <row r="135" customHeight="1" spans="1:17">
      <c r="A135" s="11">
        <v>1975</v>
      </c>
      <c r="B135" s="11" t="s">
        <v>57</v>
      </c>
      <c r="C135" s="11" t="s">
        <v>58</v>
      </c>
      <c r="D135" s="15" t="s">
        <v>34</v>
      </c>
      <c r="E135" s="15" t="s">
        <v>54</v>
      </c>
      <c r="F135" s="16">
        <f t="shared" si="6"/>
        <v>1975</v>
      </c>
      <c r="G135" s="15" t="str">
        <f t="shared" si="7"/>
        <v>HT-2020-12@还款1975</v>
      </c>
      <c r="H135" s="25">
        <v>44650</v>
      </c>
      <c r="I135" s="11" t="s">
        <v>25</v>
      </c>
      <c r="J135" s="11">
        <v>5907966.34</v>
      </c>
      <c r="K135" s="11">
        <v>5907966.34</v>
      </c>
      <c r="L135" s="11">
        <v>6</v>
      </c>
      <c r="M135" s="20" t="str">
        <f t="shared" si="8"/>
        <v>HT-2020-12@放款6</v>
      </c>
      <c r="N135" s="12" t="s">
        <v>26</v>
      </c>
      <c r="P135" s="26">
        <v>0.04925</v>
      </c>
      <c r="Q135" s="12" t="s">
        <v>23</v>
      </c>
    </row>
    <row r="136" customHeight="1" spans="1:18">
      <c r="A136" s="11">
        <v>55</v>
      </c>
      <c r="B136" s="15" t="s">
        <v>59</v>
      </c>
      <c r="C136" s="11" t="s">
        <v>60</v>
      </c>
      <c r="D136" s="15" t="s">
        <v>20</v>
      </c>
      <c r="E136" s="15" t="s">
        <v>54</v>
      </c>
      <c r="F136" s="16">
        <v>1</v>
      </c>
      <c r="G136" s="15" t="str">
        <f t="shared" si="7"/>
        <v>HT-2020-13@放款1</v>
      </c>
      <c r="H136" s="17">
        <v>43917</v>
      </c>
      <c r="I136" s="11" t="s">
        <v>22</v>
      </c>
      <c r="J136" s="15">
        <v>450000000</v>
      </c>
      <c r="K136" s="15">
        <v>450000000</v>
      </c>
      <c r="M136" s="20" t="str">
        <f t="shared" si="8"/>
        <v/>
      </c>
      <c r="N136" s="21" t="s">
        <v>23</v>
      </c>
      <c r="P136" s="22">
        <v>0.0475</v>
      </c>
      <c r="R136" s="17">
        <v>45007</v>
      </c>
    </row>
    <row r="137" customHeight="1" spans="1:18">
      <c r="A137" s="11">
        <v>56</v>
      </c>
      <c r="B137" s="15" t="s">
        <v>59</v>
      </c>
      <c r="C137" s="11" t="s">
        <v>60</v>
      </c>
      <c r="D137" s="15" t="s">
        <v>24</v>
      </c>
      <c r="E137" s="15" t="s">
        <v>54</v>
      </c>
      <c r="F137" s="16">
        <v>2</v>
      </c>
      <c r="G137" s="15" t="str">
        <f t="shared" si="7"/>
        <v>HT-2020-13@放款2</v>
      </c>
      <c r="H137" s="17">
        <v>43942</v>
      </c>
      <c r="I137" s="11" t="s">
        <v>22</v>
      </c>
      <c r="J137" s="15">
        <v>50000</v>
      </c>
      <c r="K137" s="15">
        <v>50000</v>
      </c>
      <c r="M137" s="20" t="str">
        <f t="shared" si="8"/>
        <v/>
      </c>
      <c r="N137" s="21" t="s">
        <v>23</v>
      </c>
      <c r="P137" s="22">
        <v>0.0475</v>
      </c>
      <c r="R137" s="17">
        <v>45007</v>
      </c>
    </row>
    <row r="138" customHeight="1" spans="1:18">
      <c r="A138" s="11">
        <v>57</v>
      </c>
      <c r="B138" s="15" t="s">
        <v>59</v>
      </c>
      <c r="C138" s="11" t="s">
        <v>60</v>
      </c>
      <c r="D138" s="15" t="s">
        <v>27</v>
      </c>
      <c r="E138" s="15" t="s">
        <v>54</v>
      </c>
      <c r="F138" s="16">
        <v>3</v>
      </c>
      <c r="G138" s="15" t="str">
        <f t="shared" si="7"/>
        <v>HT-2020-13@放款3</v>
      </c>
      <c r="H138" s="17">
        <v>43978</v>
      </c>
      <c r="I138" s="11" t="s">
        <v>22</v>
      </c>
      <c r="J138" s="15">
        <v>5000000</v>
      </c>
      <c r="K138" s="15">
        <v>5000000</v>
      </c>
      <c r="M138" s="20" t="str">
        <f t="shared" si="8"/>
        <v/>
      </c>
      <c r="N138" s="21" t="s">
        <v>23</v>
      </c>
      <c r="P138" s="22">
        <v>0.0475</v>
      </c>
      <c r="R138" s="17">
        <v>45007</v>
      </c>
    </row>
    <row r="139" customHeight="1" spans="1:18">
      <c r="A139" s="11">
        <v>58</v>
      </c>
      <c r="B139" s="15" t="s">
        <v>59</v>
      </c>
      <c r="C139" s="11" t="s">
        <v>60</v>
      </c>
      <c r="D139" s="15" t="s">
        <v>28</v>
      </c>
      <c r="E139" s="15" t="s">
        <v>54</v>
      </c>
      <c r="F139" s="16">
        <v>4</v>
      </c>
      <c r="G139" s="15" t="str">
        <f t="shared" si="7"/>
        <v>HT-2020-13@放款4</v>
      </c>
      <c r="H139" s="17">
        <v>43979</v>
      </c>
      <c r="I139" s="11" t="s">
        <v>22</v>
      </c>
      <c r="J139" s="15">
        <v>245000000</v>
      </c>
      <c r="K139" s="15">
        <v>245000000</v>
      </c>
      <c r="M139" s="20" t="str">
        <f t="shared" si="8"/>
        <v/>
      </c>
      <c r="N139" s="21" t="s">
        <v>23</v>
      </c>
      <c r="P139" s="22">
        <v>0.0475</v>
      </c>
      <c r="R139" s="17">
        <v>45007</v>
      </c>
    </row>
    <row r="140" customHeight="1" spans="1:18">
      <c r="A140" s="11">
        <v>59</v>
      </c>
      <c r="B140" s="15" t="s">
        <v>59</v>
      </c>
      <c r="C140" s="11" t="s">
        <v>60</v>
      </c>
      <c r="D140" s="15" t="s">
        <v>31</v>
      </c>
      <c r="E140" s="15" t="s">
        <v>54</v>
      </c>
      <c r="F140" s="16">
        <v>5</v>
      </c>
      <c r="G140" s="15" t="str">
        <f t="shared" si="7"/>
        <v>HT-2020-13@放款5</v>
      </c>
      <c r="H140" s="17">
        <v>44029</v>
      </c>
      <c r="I140" s="11" t="s">
        <v>22</v>
      </c>
      <c r="J140" s="15">
        <v>3000000</v>
      </c>
      <c r="K140" s="15">
        <v>3000000</v>
      </c>
      <c r="M140" s="20" t="str">
        <f t="shared" si="8"/>
        <v/>
      </c>
      <c r="N140" s="21" t="s">
        <v>23</v>
      </c>
      <c r="P140" s="22">
        <v>0.0475</v>
      </c>
      <c r="R140" s="17">
        <v>45007</v>
      </c>
    </row>
    <row r="141" customHeight="1" spans="1:18">
      <c r="A141" s="11">
        <v>60</v>
      </c>
      <c r="B141" s="15" t="s">
        <v>59</v>
      </c>
      <c r="C141" s="11" t="s">
        <v>60</v>
      </c>
      <c r="D141" s="15" t="s">
        <v>32</v>
      </c>
      <c r="E141" s="15" t="s">
        <v>54</v>
      </c>
      <c r="F141" s="16">
        <v>6</v>
      </c>
      <c r="G141" s="15" t="str">
        <f t="shared" si="7"/>
        <v>HT-2020-13@放款6</v>
      </c>
      <c r="H141" s="17">
        <v>44034</v>
      </c>
      <c r="I141" s="11" t="s">
        <v>22</v>
      </c>
      <c r="J141" s="15">
        <v>97000000</v>
      </c>
      <c r="K141" s="15">
        <v>97000000</v>
      </c>
      <c r="M141" s="20" t="str">
        <f t="shared" si="8"/>
        <v/>
      </c>
      <c r="N141" s="21" t="s">
        <v>23</v>
      </c>
      <c r="P141" s="22">
        <v>0.0475</v>
      </c>
      <c r="R141" s="17">
        <v>45007</v>
      </c>
    </row>
    <row r="142" customHeight="1" spans="1:16">
      <c r="A142" s="11">
        <v>552</v>
      </c>
      <c r="B142" s="15" t="s">
        <v>59</v>
      </c>
      <c r="C142" s="11" t="s">
        <v>60</v>
      </c>
      <c r="D142" s="15" t="s">
        <v>33</v>
      </c>
      <c r="E142" s="15" t="s">
        <v>54</v>
      </c>
      <c r="F142" s="16">
        <f t="shared" ref="F142:F161" si="9">A142</f>
        <v>552</v>
      </c>
      <c r="G142" s="15" t="str">
        <f t="shared" si="7"/>
        <v>HT-2020-13@还款552</v>
      </c>
      <c r="H142" s="17">
        <v>44126</v>
      </c>
      <c r="I142" s="11" t="s">
        <v>25</v>
      </c>
      <c r="J142" s="15">
        <v>500000</v>
      </c>
      <c r="K142" s="15">
        <v>500000</v>
      </c>
      <c r="L142" s="16">
        <v>1</v>
      </c>
      <c r="M142" s="20" t="str">
        <f t="shared" si="8"/>
        <v>HT-2020-13@放款1</v>
      </c>
      <c r="N142" s="21" t="s">
        <v>23</v>
      </c>
      <c r="P142" s="22">
        <v>0.0475</v>
      </c>
    </row>
    <row r="143" customHeight="1" spans="1:16">
      <c r="A143" s="11">
        <v>553</v>
      </c>
      <c r="B143" s="15" t="s">
        <v>59</v>
      </c>
      <c r="C143" s="11" t="s">
        <v>60</v>
      </c>
      <c r="D143" s="15" t="s">
        <v>34</v>
      </c>
      <c r="E143" s="15" t="s">
        <v>54</v>
      </c>
      <c r="F143" s="16">
        <f t="shared" si="9"/>
        <v>553</v>
      </c>
      <c r="G143" s="15" t="str">
        <f t="shared" si="7"/>
        <v>HT-2020-13@还款553</v>
      </c>
      <c r="H143" s="17">
        <v>44167</v>
      </c>
      <c r="I143" s="11" t="s">
        <v>25</v>
      </c>
      <c r="J143" s="15">
        <v>36000000</v>
      </c>
      <c r="K143" s="15">
        <v>36000000</v>
      </c>
      <c r="L143" s="16">
        <v>1</v>
      </c>
      <c r="M143" s="20" t="str">
        <f t="shared" si="8"/>
        <v>HT-2020-13@放款1</v>
      </c>
      <c r="N143" s="21" t="s">
        <v>23</v>
      </c>
      <c r="P143" s="22">
        <v>0.0475</v>
      </c>
    </row>
    <row r="144" customHeight="1" spans="1:16">
      <c r="A144" s="11">
        <v>554</v>
      </c>
      <c r="B144" s="15" t="s">
        <v>59</v>
      </c>
      <c r="C144" s="11" t="s">
        <v>60</v>
      </c>
      <c r="D144" s="15" t="s">
        <v>20</v>
      </c>
      <c r="E144" s="15" t="s">
        <v>54</v>
      </c>
      <c r="F144" s="16">
        <f t="shared" si="9"/>
        <v>554</v>
      </c>
      <c r="G144" s="15" t="str">
        <f t="shared" si="7"/>
        <v>HT-2020-13@还款554</v>
      </c>
      <c r="H144" s="17">
        <v>44166</v>
      </c>
      <c r="I144" s="11" t="s">
        <v>25</v>
      </c>
      <c r="J144" s="15">
        <v>44000000</v>
      </c>
      <c r="K144" s="15">
        <v>44000000</v>
      </c>
      <c r="L144" s="16">
        <v>1</v>
      </c>
      <c r="M144" s="20" t="str">
        <f t="shared" si="8"/>
        <v>HT-2020-13@放款1</v>
      </c>
      <c r="N144" s="21" t="s">
        <v>23</v>
      </c>
      <c r="P144" s="22">
        <v>0.0475</v>
      </c>
    </row>
    <row r="145" customHeight="1" spans="1:16">
      <c r="A145" s="11">
        <v>555</v>
      </c>
      <c r="B145" s="15" t="s">
        <v>59</v>
      </c>
      <c r="C145" s="11" t="s">
        <v>60</v>
      </c>
      <c r="D145" s="15" t="s">
        <v>24</v>
      </c>
      <c r="E145" s="15" t="s">
        <v>54</v>
      </c>
      <c r="F145" s="16">
        <f t="shared" si="9"/>
        <v>555</v>
      </c>
      <c r="G145" s="15" t="str">
        <f t="shared" si="7"/>
        <v>HT-2020-13@还款555</v>
      </c>
      <c r="H145" s="17">
        <v>44176</v>
      </c>
      <c r="I145" s="11" t="s">
        <v>25</v>
      </c>
      <c r="J145" s="15">
        <v>500000</v>
      </c>
      <c r="K145" s="15">
        <v>500000</v>
      </c>
      <c r="L145" s="16">
        <v>1</v>
      </c>
      <c r="M145" s="20" t="str">
        <f t="shared" si="8"/>
        <v>HT-2020-13@放款1</v>
      </c>
      <c r="N145" s="21" t="s">
        <v>23</v>
      </c>
      <c r="P145" s="22">
        <v>0.0475</v>
      </c>
    </row>
    <row r="146" customHeight="1" spans="1:16">
      <c r="A146" s="11">
        <v>556</v>
      </c>
      <c r="B146" s="15" t="s">
        <v>59</v>
      </c>
      <c r="C146" s="11" t="s">
        <v>60</v>
      </c>
      <c r="D146" s="15" t="s">
        <v>20</v>
      </c>
      <c r="E146" s="15" t="s">
        <v>54</v>
      </c>
      <c r="F146" s="16">
        <f t="shared" si="9"/>
        <v>556</v>
      </c>
      <c r="G146" s="15" t="str">
        <f t="shared" si="7"/>
        <v>HT-2020-13@还款556</v>
      </c>
      <c r="H146" s="17">
        <v>44176</v>
      </c>
      <c r="I146" s="11" t="s">
        <v>25</v>
      </c>
      <c r="J146" s="15">
        <v>79500000</v>
      </c>
      <c r="K146" s="15">
        <v>79500000</v>
      </c>
      <c r="L146" s="16">
        <v>1</v>
      </c>
      <c r="M146" s="20" t="str">
        <f t="shared" si="8"/>
        <v>HT-2020-13@放款1</v>
      </c>
      <c r="N146" s="21" t="s">
        <v>23</v>
      </c>
      <c r="P146" s="22">
        <v>0.0475</v>
      </c>
    </row>
    <row r="147" customHeight="1" spans="1:16">
      <c r="A147" s="11">
        <v>557</v>
      </c>
      <c r="B147" s="15" t="s">
        <v>59</v>
      </c>
      <c r="C147" s="11" t="s">
        <v>60</v>
      </c>
      <c r="D147" s="15" t="s">
        <v>24</v>
      </c>
      <c r="E147" s="15" t="s">
        <v>54</v>
      </c>
      <c r="F147" s="16">
        <f t="shared" si="9"/>
        <v>557</v>
      </c>
      <c r="G147" s="15" t="str">
        <f t="shared" si="7"/>
        <v>HT-2020-13@还款557</v>
      </c>
      <c r="H147" s="17">
        <v>44229</v>
      </c>
      <c r="I147" s="11" t="s">
        <v>25</v>
      </c>
      <c r="J147" s="15">
        <v>75000000</v>
      </c>
      <c r="K147" s="15">
        <v>75000000</v>
      </c>
      <c r="L147" s="16">
        <v>4</v>
      </c>
      <c r="M147" s="20" t="str">
        <f t="shared" si="8"/>
        <v>HT-2020-13@放款4</v>
      </c>
      <c r="N147" s="21" t="s">
        <v>23</v>
      </c>
      <c r="P147" s="22">
        <v>0.0475</v>
      </c>
    </row>
    <row r="148" customHeight="1" spans="1:16">
      <c r="A148" s="11">
        <v>558</v>
      </c>
      <c r="B148" s="15" t="s">
        <v>59</v>
      </c>
      <c r="C148" s="11" t="s">
        <v>60</v>
      </c>
      <c r="D148" s="15" t="s">
        <v>27</v>
      </c>
      <c r="E148" s="15" t="s">
        <v>54</v>
      </c>
      <c r="F148" s="16">
        <f t="shared" si="9"/>
        <v>558</v>
      </c>
      <c r="G148" s="15" t="str">
        <f t="shared" si="7"/>
        <v>HT-2020-13@还款558</v>
      </c>
      <c r="H148" s="17">
        <v>44249</v>
      </c>
      <c r="I148" s="11" t="s">
        <v>25</v>
      </c>
      <c r="J148" s="15">
        <v>31500000</v>
      </c>
      <c r="K148" s="15">
        <v>31500000</v>
      </c>
      <c r="L148" s="16">
        <v>4</v>
      </c>
      <c r="M148" s="20" t="str">
        <f t="shared" si="8"/>
        <v>HT-2020-13@放款4</v>
      </c>
      <c r="N148" s="21" t="s">
        <v>23</v>
      </c>
      <c r="P148" s="22">
        <v>0.0475</v>
      </c>
    </row>
    <row r="149" customHeight="1" spans="1:16">
      <c r="A149" s="11">
        <v>559</v>
      </c>
      <c r="B149" s="15" t="s">
        <v>59</v>
      </c>
      <c r="C149" s="11" t="s">
        <v>60</v>
      </c>
      <c r="D149" s="15" t="s">
        <v>28</v>
      </c>
      <c r="E149" s="15" t="s">
        <v>54</v>
      </c>
      <c r="F149" s="16">
        <f t="shared" si="9"/>
        <v>559</v>
      </c>
      <c r="G149" s="15" t="str">
        <f t="shared" si="7"/>
        <v>HT-2020-13@还款559</v>
      </c>
      <c r="H149" s="17">
        <v>44254</v>
      </c>
      <c r="I149" s="11" t="s">
        <v>25</v>
      </c>
      <c r="J149" s="15">
        <v>38500000</v>
      </c>
      <c r="K149" s="15">
        <v>38500000</v>
      </c>
      <c r="L149" s="16">
        <v>4</v>
      </c>
      <c r="M149" s="20" t="str">
        <f t="shared" si="8"/>
        <v>HT-2020-13@放款4</v>
      </c>
      <c r="N149" s="21" t="s">
        <v>23</v>
      </c>
      <c r="P149" s="22">
        <v>0.0475</v>
      </c>
    </row>
    <row r="150" customHeight="1" spans="1:16">
      <c r="A150" s="11">
        <v>560</v>
      </c>
      <c r="B150" s="15" t="s">
        <v>59</v>
      </c>
      <c r="C150" s="11" t="s">
        <v>60</v>
      </c>
      <c r="D150" s="15" t="s">
        <v>31</v>
      </c>
      <c r="E150" s="15" t="s">
        <v>54</v>
      </c>
      <c r="F150" s="16">
        <f t="shared" si="9"/>
        <v>560</v>
      </c>
      <c r="G150" s="15" t="str">
        <f t="shared" si="7"/>
        <v>HT-2020-13@还款560</v>
      </c>
      <c r="H150" s="17">
        <v>44279</v>
      </c>
      <c r="I150" s="11" t="s">
        <v>25</v>
      </c>
      <c r="J150" s="15">
        <v>30000000</v>
      </c>
      <c r="K150" s="15">
        <v>30000000</v>
      </c>
      <c r="L150" s="16">
        <v>4</v>
      </c>
      <c r="M150" s="20" t="str">
        <f t="shared" si="8"/>
        <v>HT-2020-13@放款4</v>
      </c>
      <c r="N150" s="21" t="s">
        <v>23</v>
      </c>
      <c r="P150" s="22">
        <v>0.0475</v>
      </c>
    </row>
    <row r="151" customHeight="1" spans="1:16">
      <c r="A151" s="11">
        <v>561</v>
      </c>
      <c r="B151" s="15" t="s">
        <v>59</v>
      </c>
      <c r="C151" s="11" t="s">
        <v>60</v>
      </c>
      <c r="D151" s="15" t="s">
        <v>32</v>
      </c>
      <c r="E151" s="15" t="s">
        <v>54</v>
      </c>
      <c r="F151" s="16">
        <f t="shared" si="9"/>
        <v>561</v>
      </c>
      <c r="G151" s="15" t="str">
        <f t="shared" si="7"/>
        <v>HT-2020-13@还款561</v>
      </c>
      <c r="H151" s="17">
        <v>44286</v>
      </c>
      <c r="I151" s="11" t="s">
        <v>25</v>
      </c>
      <c r="J151" s="15">
        <v>30000000</v>
      </c>
      <c r="K151" s="15">
        <v>30000000</v>
      </c>
      <c r="L151" s="16">
        <v>4</v>
      </c>
      <c r="M151" s="20" t="str">
        <f t="shared" si="8"/>
        <v>HT-2020-13@放款4</v>
      </c>
      <c r="N151" s="21" t="s">
        <v>23</v>
      </c>
      <c r="P151" s="22">
        <v>0.0475</v>
      </c>
    </row>
    <row r="152" customHeight="1" spans="1:16">
      <c r="A152" s="11">
        <v>562</v>
      </c>
      <c r="B152" s="15" t="s">
        <v>59</v>
      </c>
      <c r="C152" s="11" t="s">
        <v>60</v>
      </c>
      <c r="D152" s="15" t="s">
        <v>33</v>
      </c>
      <c r="E152" s="15" t="s">
        <v>54</v>
      </c>
      <c r="F152" s="16">
        <f t="shared" si="9"/>
        <v>562</v>
      </c>
      <c r="G152" s="15" t="str">
        <f t="shared" si="7"/>
        <v>HT-2020-13@还款562</v>
      </c>
      <c r="H152" s="17">
        <v>44301</v>
      </c>
      <c r="I152" s="11" t="s">
        <v>25</v>
      </c>
      <c r="J152" s="15">
        <v>150000000</v>
      </c>
      <c r="K152" s="15">
        <v>150000000</v>
      </c>
      <c r="L152" s="16">
        <v>1</v>
      </c>
      <c r="M152" s="20" t="str">
        <f t="shared" si="8"/>
        <v>HT-2020-13@放款1</v>
      </c>
      <c r="N152" s="21" t="s">
        <v>23</v>
      </c>
      <c r="P152" s="22">
        <v>0.0475</v>
      </c>
    </row>
    <row r="153" customHeight="1" spans="1:16">
      <c r="A153" s="11">
        <v>563</v>
      </c>
      <c r="B153" s="15" t="s">
        <v>59</v>
      </c>
      <c r="C153" s="11" t="s">
        <v>60</v>
      </c>
      <c r="D153" s="15" t="s">
        <v>34</v>
      </c>
      <c r="E153" s="15" t="s">
        <v>54</v>
      </c>
      <c r="F153" s="16">
        <f t="shared" si="9"/>
        <v>563</v>
      </c>
      <c r="G153" s="15" t="str">
        <f t="shared" si="7"/>
        <v>HT-2020-13@还款563</v>
      </c>
      <c r="H153" s="17">
        <v>44340</v>
      </c>
      <c r="I153" s="11" t="s">
        <v>25</v>
      </c>
      <c r="J153" s="15">
        <v>70000000</v>
      </c>
      <c r="K153" s="15">
        <v>70000000</v>
      </c>
      <c r="L153" s="16">
        <v>6</v>
      </c>
      <c r="M153" s="20" t="str">
        <f t="shared" si="8"/>
        <v>HT-2020-13@放款6</v>
      </c>
      <c r="N153" s="21" t="s">
        <v>23</v>
      </c>
      <c r="P153" s="22">
        <v>0.0475</v>
      </c>
    </row>
    <row r="154" customHeight="1" spans="1:16">
      <c r="A154" s="11">
        <v>564</v>
      </c>
      <c r="B154" s="15" t="s">
        <v>59</v>
      </c>
      <c r="C154" s="11" t="s">
        <v>60</v>
      </c>
      <c r="D154" s="15" t="s">
        <v>20</v>
      </c>
      <c r="E154" s="15" t="s">
        <v>54</v>
      </c>
      <c r="F154" s="16">
        <f t="shared" si="9"/>
        <v>564</v>
      </c>
      <c r="G154" s="15" t="str">
        <f t="shared" si="7"/>
        <v>HT-2020-13@还款564</v>
      </c>
      <c r="H154" s="17">
        <v>44364</v>
      </c>
      <c r="I154" s="11" t="s">
        <v>25</v>
      </c>
      <c r="J154" s="15">
        <v>100000000</v>
      </c>
      <c r="K154" s="15">
        <v>100000000</v>
      </c>
      <c r="L154" s="16">
        <v>1</v>
      </c>
      <c r="M154" s="20" t="str">
        <f t="shared" si="8"/>
        <v>HT-2020-13@放款1</v>
      </c>
      <c r="N154" s="21" t="s">
        <v>23</v>
      </c>
      <c r="P154" s="22">
        <v>0.0455</v>
      </c>
    </row>
    <row r="155" customHeight="1" spans="1:16">
      <c r="A155" s="11">
        <v>565</v>
      </c>
      <c r="B155" s="15" t="s">
        <v>59</v>
      </c>
      <c r="C155" s="11" t="s">
        <v>60</v>
      </c>
      <c r="D155" s="15" t="s">
        <v>24</v>
      </c>
      <c r="E155" s="15" t="s">
        <v>54</v>
      </c>
      <c r="F155" s="16">
        <f t="shared" si="9"/>
        <v>565</v>
      </c>
      <c r="G155" s="15" t="str">
        <f t="shared" si="7"/>
        <v>HT-2020-13@还款565</v>
      </c>
      <c r="H155" s="17">
        <v>44524</v>
      </c>
      <c r="I155" s="11" t="s">
        <v>25</v>
      </c>
      <c r="J155" s="15">
        <v>39500000</v>
      </c>
      <c r="K155" s="15">
        <v>39500000</v>
      </c>
      <c r="L155" s="16">
        <v>1</v>
      </c>
      <c r="M155" s="20" t="str">
        <f t="shared" si="8"/>
        <v>HT-2020-13@放款1</v>
      </c>
      <c r="N155" s="21" t="s">
        <v>23</v>
      </c>
      <c r="P155" s="22">
        <v>0.0455</v>
      </c>
    </row>
    <row r="156" customHeight="1" spans="1:16">
      <c r="A156" s="11">
        <v>566</v>
      </c>
      <c r="B156" s="15" t="s">
        <v>59</v>
      </c>
      <c r="C156" s="11" t="s">
        <v>60</v>
      </c>
      <c r="D156" s="15" t="s">
        <v>27</v>
      </c>
      <c r="E156" s="15" t="s">
        <v>54</v>
      </c>
      <c r="F156" s="16">
        <f t="shared" si="9"/>
        <v>566</v>
      </c>
      <c r="G156" s="15" t="str">
        <f t="shared" si="7"/>
        <v>HT-2020-13@还款566</v>
      </c>
      <c r="H156" s="17">
        <v>44524</v>
      </c>
      <c r="I156" s="11" t="s">
        <v>25</v>
      </c>
      <c r="J156" s="15">
        <v>20500000</v>
      </c>
      <c r="K156" s="15">
        <v>20500000</v>
      </c>
      <c r="L156" s="16">
        <v>6</v>
      </c>
      <c r="M156" s="20" t="str">
        <f t="shared" si="8"/>
        <v>HT-2020-13@放款6</v>
      </c>
      <c r="N156" s="21" t="s">
        <v>23</v>
      </c>
      <c r="P156" s="22">
        <v>0.0455</v>
      </c>
    </row>
    <row r="157" customHeight="1" spans="1:17">
      <c r="A157" s="11">
        <v>1586</v>
      </c>
      <c r="B157" s="15" t="s">
        <v>59</v>
      </c>
      <c r="C157" s="11" t="s">
        <v>60</v>
      </c>
      <c r="D157" s="15" t="s">
        <v>28</v>
      </c>
      <c r="E157" s="15" t="s">
        <v>54</v>
      </c>
      <c r="F157" s="16">
        <f t="shared" si="9"/>
        <v>1586</v>
      </c>
      <c r="G157" s="15" t="str">
        <f t="shared" si="7"/>
        <v>HT-2020-13@还款1586</v>
      </c>
      <c r="H157" s="17">
        <v>45015</v>
      </c>
      <c r="I157" s="11" t="s">
        <v>25</v>
      </c>
      <c r="J157" s="15">
        <v>50000</v>
      </c>
      <c r="K157" s="15">
        <v>50000</v>
      </c>
      <c r="L157" s="15">
        <v>2</v>
      </c>
      <c r="M157" s="20" t="str">
        <f t="shared" si="8"/>
        <v>HT-2020-13@放款2</v>
      </c>
      <c r="N157" s="12" t="s">
        <v>26</v>
      </c>
      <c r="P157" s="22">
        <v>0.0475</v>
      </c>
      <c r="Q157" s="24" t="s">
        <v>23</v>
      </c>
    </row>
    <row r="158" customHeight="1" spans="1:17">
      <c r="A158" s="11">
        <v>1587</v>
      </c>
      <c r="B158" s="15" t="s">
        <v>59</v>
      </c>
      <c r="C158" s="11" t="s">
        <v>60</v>
      </c>
      <c r="D158" s="15" t="s">
        <v>31</v>
      </c>
      <c r="E158" s="15" t="s">
        <v>54</v>
      </c>
      <c r="F158" s="16">
        <f t="shared" si="9"/>
        <v>1587</v>
      </c>
      <c r="G158" s="15" t="str">
        <f t="shared" si="7"/>
        <v>HT-2020-13@还款1587</v>
      </c>
      <c r="H158" s="17">
        <v>45015</v>
      </c>
      <c r="I158" s="11" t="s">
        <v>25</v>
      </c>
      <c r="J158" s="15">
        <v>5000000</v>
      </c>
      <c r="K158" s="15">
        <v>5000000</v>
      </c>
      <c r="L158" s="15">
        <v>3</v>
      </c>
      <c r="M158" s="20" t="str">
        <f t="shared" si="8"/>
        <v>HT-2020-13@放款3</v>
      </c>
      <c r="N158" s="12" t="s">
        <v>26</v>
      </c>
      <c r="P158" s="22">
        <v>0.0475</v>
      </c>
      <c r="Q158" s="24" t="s">
        <v>23</v>
      </c>
    </row>
    <row r="159" customHeight="1" spans="1:17">
      <c r="A159" s="11">
        <v>1588</v>
      </c>
      <c r="B159" s="15" t="s">
        <v>59</v>
      </c>
      <c r="C159" s="11" t="s">
        <v>60</v>
      </c>
      <c r="D159" s="15" t="s">
        <v>32</v>
      </c>
      <c r="E159" s="15" t="s">
        <v>54</v>
      </c>
      <c r="F159" s="16">
        <f t="shared" si="9"/>
        <v>1588</v>
      </c>
      <c r="G159" s="15" t="str">
        <f t="shared" si="7"/>
        <v>HT-2020-13@还款1588</v>
      </c>
      <c r="H159" s="17">
        <v>45015</v>
      </c>
      <c r="I159" s="11" t="s">
        <v>25</v>
      </c>
      <c r="J159" s="15">
        <v>40000000</v>
      </c>
      <c r="K159" s="15">
        <v>40000000</v>
      </c>
      <c r="L159" s="15">
        <v>4</v>
      </c>
      <c r="M159" s="20" t="str">
        <f t="shared" si="8"/>
        <v>HT-2020-13@放款4</v>
      </c>
      <c r="N159" s="12" t="s">
        <v>26</v>
      </c>
      <c r="P159" s="22">
        <v>0.0475</v>
      </c>
      <c r="Q159" s="24" t="s">
        <v>23</v>
      </c>
    </row>
    <row r="160" customHeight="1" spans="1:17">
      <c r="A160" s="11">
        <v>1589</v>
      </c>
      <c r="B160" s="15" t="s">
        <v>59</v>
      </c>
      <c r="C160" s="11" t="s">
        <v>60</v>
      </c>
      <c r="D160" s="15" t="s">
        <v>33</v>
      </c>
      <c r="E160" s="15" t="s">
        <v>54</v>
      </c>
      <c r="F160" s="16">
        <f t="shared" si="9"/>
        <v>1589</v>
      </c>
      <c r="G160" s="15" t="str">
        <f t="shared" si="7"/>
        <v>HT-2020-13@还款1589</v>
      </c>
      <c r="H160" s="17">
        <v>45015</v>
      </c>
      <c r="I160" s="11" t="s">
        <v>25</v>
      </c>
      <c r="J160" s="15">
        <v>3000000</v>
      </c>
      <c r="K160" s="15">
        <v>3000000</v>
      </c>
      <c r="L160" s="15">
        <v>5</v>
      </c>
      <c r="M160" s="20" t="str">
        <f t="shared" si="8"/>
        <v>HT-2020-13@放款5</v>
      </c>
      <c r="N160" s="12" t="s">
        <v>26</v>
      </c>
      <c r="P160" s="22">
        <v>0.0475</v>
      </c>
      <c r="Q160" s="24" t="s">
        <v>23</v>
      </c>
    </row>
    <row r="161" customHeight="1" spans="1:17">
      <c r="A161" s="11">
        <v>1590</v>
      </c>
      <c r="B161" s="15" t="s">
        <v>59</v>
      </c>
      <c r="C161" s="11" t="s">
        <v>60</v>
      </c>
      <c r="D161" s="15" t="s">
        <v>34</v>
      </c>
      <c r="E161" s="15" t="s">
        <v>54</v>
      </c>
      <c r="F161" s="16">
        <f t="shared" si="9"/>
        <v>1590</v>
      </c>
      <c r="G161" s="15" t="str">
        <f t="shared" si="7"/>
        <v>HT-2020-13@还款1590</v>
      </c>
      <c r="H161" s="17">
        <v>45015</v>
      </c>
      <c r="I161" s="11" t="s">
        <v>25</v>
      </c>
      <c r="J161" s="15">
        <v>6500000</v>
      </c>
      <c r="K161" s="15">
        <v>6500000</v>
      </c>
      <c r="L161" s="15">
        <v>6</v>
      </c>
      <c r="M161" s="20" t="str">
        <f t="shared" si="8"/>
        <v>HT-2020-13@放款6</v>
      </c>
      <c r="N161" s="12" t="s">
        <v>26</v>
      </c>
      <c r="P161" s="22">
        <v>0.0475</v>
      </c>
      <c r="Q161" s="24" t="s">
        <v>23</v>
      </c>
    </row>
    <row r="162" customHeight="1" spans="1:18">
      <c r="A162" s="11">
        <v>61</v>
      </c>
      <c r="B162" s="15" t="s">
        <v>61</v>
      </c>
      <c r="C162" s="11" t="s">
        <v>62</v>
      </c>
      <c r="D162" s="15" t="s">
        <v>20</v>
      </c>
      <c r="E162" s="15" t="s">
        <v>54</v>
      </c>
      <c r="F162" s="16">
        <v>1</v>
      </c>
      <c r="G162" s="15" t="str">
        <f t="shared" si="7"/>
        <v>HT-2020-14@放款1</v>
      </c>
      <c r="H162" s="17">
        <v>43980</v>
      </c>
      <c r="I162" s="11" t="s">
        <v>22</v>
      </c>
      <c r="J162" s="15">
        <v>180000000</v>
      </c>
      <c r="K162" s="15">
        <v>180000000</v>
      </c>
      <c r="M162" s="20" t="str">
        <f t="shared" si="8"/>
        <v/>
      </c>
      <c r="N162" s="21" t="s">
        <v>23</v>
      </c>
      <c r="P162" s="22">
        <v>0.063</v>
      </c>
      <c r="R162" s="17">
        <v>45075</v>
      </c>
    </row>
    <row r="163" customHeight="1" spans="1:18">
      <c r="A163" s="11">
        <v>62</v>
      </c>
      <c r="B163" s="15" t="s">
        <v>61</v>
      </c>
      <c r="C163" s="11" t="s">
        <v>62</v>
      </c>
      <c r="D163" s="15" t="s">
        <v>24</v>
      </c>
      <c r="E163" s="15" t="s">
        <v>54</v>
      </c>
      <c r="F163" s="16">
        <v>2</v>
      </c>
      <c r="G163" s="15" t="str">
        <f t="shared" si="7"/>
        <v>HT-2020-14@放款2</v>
      </c>
      <c r="H163" s="17">
        <v>44012</v>
      </c>
      <c r="I163" s="11" t="s">
        <v>22</v>
      </c>
      <c r="J163" s="15">
        <v>100000000</v>
      </c>
      <c r="K163" s="15">
        <v>100000000</v>
      </c>
      <c r="M163" s="20" t="str">
        <f t="shared" si="8"/>
        <v/>
      </c>
      <c r="N163" s="21" t="s">
        <v>23</v>
      </c>
      <c r="P163" s="22">
        <v>0.063</v>
      </c>
      <c r="R163" s="17">
        <v>45107</v>
      </c>
    </row>
    <row r="164" customHeight="1" spans="1:16">
      <c r="A164" s="11">
        <v>567</v>
      </c>
      <c r="B164" s="15" t="s">
        <v>61</v>
      </c>
      <c r="C164" s="11" t="s">
        <v>62</v>
      </c>
      <c r="D164" s="15" t="s">
        <v>20</v>
      </c>
      <c r="E164" s="15" t="s">
        <v>54</v>
      </c>
      <c r="F164" s="16">
        <f t="shared" ref="F164:F171" si="10">A164</f>
        <v>567</v>
      </c>
      <c r="G164" s="15" t="str">
        <f t="shared" si="7"/>
        <v>HT-2020-14@还款567</v>
      </c>
      <c r="H164" s="17">
        <v>44345</v>
      </c>
      <c r="I164" s="11" t="s">
        <v>25</v>
      </c>
      <c r="J164" s="15">
        <v>50000000</v>
      </c>
      <c r="K164" s="15">
        <v>50000000</v>
      </c>
      <c r="L164" s="16">
        <v>1</v>
      </c>
      <c r="M164" s="20" t="str">
        <f t="shared" si="8"/>
        <v>HT-2020-14@放款1</v>
      </c>
      <c r="N164" s="21" t="s">
        <v>23</v>
      </c>
      <c r="P164" s="22">
        <v>0.063</v>
      </c>
    </row>
    <row r="165" customHeight="1" spans="1:16">
      <c r="A165" s="11">
        <v>568</v>
      </c>
      <c r="B165" s="15" t="s">
        <v>61</v>
      </c>
      <c r="C165" s="11" t="s">
        <v>62</v>
      </c>
      <c r="D165" s="15" t="s">
        <v>24</v>
      </c>
      <c r="E165" s="15" t="s">
        <v>54</v>
      </c>
      <c r="F165" s="16">
        <f t="shared" si="10"/>
        <v>568</v>
      </c>
      <c r="G165" s="15" t="str">
        <f t="shared" si="7"/>
        <v>HT-2020-14@还款568</v>
      </c>
      <c r="H165" s="17">
        <v>44345</v>
      </c>
      <c r="I165" s="11" t="s">
        <v>25</v>
      </c>
      <c r="J165" s="15">
        <v>20000000</v>
      </c>
      <c r="K165" s="15">
        <v>20000000</v>
      </c>
      <c r="L165" s="16">
        <v>2</v>
      </c>
      <c r="M165" s="20" t="str">
        <f t="shared" si="8"/>
        <v>HT-2020-14@放款2</v>
      </c>
      <c r="N165" s="21" t="s">
        <v>23</v>
      </c>
      <c r="P165" s="22">
        <v>0.063</v>
      </c>
    </row>
    <row r="166" customHeight="1" spans="1:16">
      <c r="A166" s="11">
        <v>569</v>
      </c>
      <c r="B166" s="15" t="s">
        <v>61</v>
      </c>
      <c r="C166" s="11" t="s">
        <v>62</v>
      </c>
      <c r="D166" s="15" t="s">
        <v>27</v>
      </c>
      <c r="E166" s="15" t="s">
        <v>54</v>
      </c>
      <c r="F166" s="16">
        <f t="shared" si="10"/>
        <v>569</v>
      </c>
      <c r="G166" s="15" t="str">
        <f t="shared" si="7"/>
        <v>HT-2020-14@还款569</v>
      </c>
      <c r="H166" s="17">
        <v>44487</v>
      </c>
      <c r="I166" s="11" t="s">
        <v>25</v>
      </c>
      <c r="J166" s="15">
        <v>30000000</v>
      </c>
      <c r="K166" s="15">
        <v>30000000</v>
      </c>
      <c r="L166" s="16">
        <v>1</v>
      </c>
      <c r="M166" s="20" t="str">
        <f t="shared" si="8"/>
        <v>HT-2020-14@放款1</v>
      </c>
      <c r="N166" s="21" t="s">
        <v>23</v>
      </c>
      <c r="P166" s="22">
        <v>0.063</v>
      </c>
    </row>
    <row r="167" customHeight="1" spans="1:17">
      <c r="A167" s="11">
        <v>1076</v>
      </c>
      <c r="B167" s="15" t="s">
        <v>61</v>
      </c>
      <c r="C167" s="11" t="s">
        <v>62</v>
      </c>
      <c r="D167" s="15" t="s">
        <v>28</v>
      </c>
      <c r="E167" s="15" t="s">
        <v>54</v>
      </c>
      <c r="F167" s="16">
        <f t="shared" si="10"/>
        <v>1076</v>
      </c>
      <c r="G167" s="15" t="str">
        <f t="shared" si="7"/>
        <v>HT-2020-14@还款1076</v>
      </c>
      <c r="H167" s="17">
        <v>44560</v>
      </c>
      <c r="I167" s="11" t="s">
        <v>25</v>
      </c>
      <c r="J167" s="15">
        <v>50000000</v>
      </c>
      <c r="K167" s="15">
        <v>50000000</v>
      </c>
      <c r="L167" s="15">
        <v>1</v>
      </c>
      <c r="M167" s="20" t="str">
        <f t="shared" si="8"/>
        <v>HT-2020-14@放款1</v>
      </c>
      <c r="N167" s="12" t="s">
        <v>26</v>
      </c>
      <c r="P167" s="22">
        <v>0.063</v>
      </c>
      <c r="Q167" s="24" t="s">
        <v>26</v>
      </c>
    </row>
    <row r="168" customHeight="1" spans="1:17">
      <c r="A168" s="11">
        <v>1342</v>
      </c>
      <c r="B168" s="15" t="s">
        <v>61</v>
      </c>
      <c r="C168" s="11" t="s">
        <v>62</v>
      </c>
      <c r="D168" s="15" t="s">
        <v>31</v>
      </c>
      <c r="E168" s="15" t="s">
        <v>54</v>
      </c>
      <c r="F168" s="16">
        <f t="shared" si="10"/>
        <v>1342</v>
      </c>
      <c r="G168" s="15" t="str">
        <f t="shared" si="7"/>
        <v>HT-2020-14@还款1342</v>
      </c>
      <c r="H168" s="17">
        <v>44742</v>
      </c>
      <c r="I168" s="11" t="s">
        <v>25</v>
      </c>
      <c r="J168" s="15">
        <v>50000000</v>
      </c>
      <c r="K168" s="15">
        <v>50000000</v>
      </c>
      <c r="L168" s="15">
        <v>1</v>
      </c>
      <c r="M168" s="20" t="str">
        <f t="shared" si="8"/>
        <v>HT-2020-14@放款1</v>
      </c>
      <c r="N168" s="12" t="s">
        <v>26</v>
      </c>
      <c r="P168" s="22">
        <v>0.063</v>
      </c>
      <c r="Q168" s="24" t="s">
        <v>26</v>
      </c>
    </row>
    <row r="169" customHeight="1" spans="1:17">
      <c r="A169" s="11">
        <v>1343</v>
      </c>
      <c r="B169" s="15" t="s">
        <v>61</v>
      </c>
      <c r="C169" s="11" t="s">
        <v>62</v>
      </c>
      <c r="D169" s="15" t="s">
        <v>32</v>
      </c>
      <c r="E169" s="15" t="s">
        <v>54</v>
      </c>
      <c r="F169" s="16">
        <f t="shared" si="10"/>
        <v>1343</v>
      </c>
      <c r="G169" s="15" t="str">
        <f t="shared" si="7"/>
        <v>HT-2020-14@还款1343</v>
      </c>
      <c r="H169" s="17">
        <v>44742</v>
      </c>
      <c r="I169" s="11" t="s">
        <v>25</v>
      </c>
      <c r="J169" s="15">
        <v>10000000</v>
      </c>
      <c r="K169" s="15">
        <v>10000000</v>
      </c>
      <c r="L169" s="15">
        <v>2</v>
      </c>
      <c r="M169" s="20" t="str">
        <f t="shared" si="8"/>
        <v>HT-2020-14@放款2</v>
      </c>
      <c r="N169" s="12" t="s">
        <v>26</v>
      </c>
      <c r="P169" s="22">
        <v>0.063</v>
      </c>
      <c r="Q169" s="24" t="s">
        <v>26</v>
      </c>
    </row>
    <row r="170" customHeight="1" spans="1:17">
      <c r="A170" s="11">
        <v>1538</v>
      </c>
      <c r="B170" s="15" t="s">
        <v>61</v>
      </c>
      <c r="C170" s="11" t="s">
        <v>62</v>
      </c>
      <c r="D170" s="15" t="s">
        <v>33</v>
      </c>
      <c r="E170" s="15" t="s">
        <v>54</v>
      </c>
      <c r="F170" s="16">
        <f t="shared" si="10"/>
        <v>1538</v>
      </c>
      <c r="G170" s="15" t="str">
        <f t="shared" si="7"/>
        <v>HT-2020-14@还款1538</v>
      </c>
      <c r="H170" s="17">
        <v>44925</v>
      </c>
      <c r="I170" s="11" t="s">
        <v>25</v>
      </c>
      <c r="J170" s="15">
        <v>50000000</v>
      </c>
      <c r="K170" s="15">
        <v>50000000</v>
      </c>
      <c r="L170" s="15">
        <v>2</v>
      </c>
      <c r="M170" s="20" t="str">
        <f t="shared" si="8"/>
        <v>HT-2020-14@放款2</v>
      </c>
      <c r="N170" s="12" t="s">
        <v>26</v>
      </c>
      <c r="P170" s="22">
        <v>0.063</v>
      </c>
      <c r="Q170" s="24" t="s">
        <v>26</v>
      </c>
    </row>
    <row r="171" customHeight="1" spans="1:17">
      <c r="A171" s="11">
        <v>1607</v>
      </c>
      <c r="B171" s="15" t="s">
        <v>61</v>
      </c>
      <c r="C171" s="11" t="s">
        <v>62</v>
      </c>
      <c r="D171" s="15" t="s">
        <v>34</v>
      </c>
      <c r="E171" s="15" t="s">
        <v>54</v>
      </c>
      <c r="F171" s="16">
        <f t="shared" si="10"/>
        <v>1607</v>
      </c>
      <c r="G171" s="15" t="str">
        <f t="shared" si="7"/>
        <v>HT-2020-14@还款1607</v>
      </c>
      <c r="H171" s="17">
        <v>45015</v>
      </c>
      <c r="I171" s="11" t="s">
        <v>25</v>
      </c>
      <c r="J171" s="15">
        <v>20000000</v>
      </c>
      <c r="K171" s="15">
        <v>20000000</v>
      </c>
      <c r="L171" s="15">
        <v>2</v>
      </c>
      <c r="M171" s="20" t="str">
        <f t="shared" si="8"/>
        <v>HT-2020-14@放款2</v>
      </c>
      <c r="N171" s="12" t="s">
        <v>26</v>
      </c>
      <c r="P171" s="22">
        <v>0.063</v>
      </c>
      <c r="Q171" s="24" t="s">
        <v>26</v>
      </c>
    </row>
    <row r="172" customHeight="1" spans="1:18">
      <c r="A172" s="11">
        <v>63</v>
      </c>
      <c r="B172" s="15" t="s">
        <v>63</v>
      </c>
      <c r="C172" s="11" t="s">
        <v>64</v>
      </c>
      <c r="D172" s="15" t="s">
        <v>20</v>
      </c>
      <c r="E172" s="15" t="s">
        <v>54</v>
      </c>
      <c r="F172" s="16">
        <v>1</v>
      </c>
      <c r="G172" s="15" t="str">
        <f t="shared" si="7"/>
        <v>HT-2020-15@放款1</v>
      </c>
      <c r="H172" s="17">
        <v>44067</v>
      </c>
      <c r="I172" s="11" t="s">
        <v>22</v>
      </c>
      <c r="J172" s="15">
        <v>300000000</v>
      </c>
      <c r="K172" s="15">
        <v>300000000</v>
      </c>
      <c r="M172" s="20" t="str">
        <f t="shared" si="8"/>
        <v/>
      </c>
      <c r="N172" s="21" t="s">
        <v>23</v>
      </c>
      <c r="P172" s="22">
        <v>0.0475</v>
      </c>
      <c r="R172" s="17">
        <v>45159</v>
      </c>
    </row>
    <row r="173" customHeight="1" spans="1:16">
      <c r="A173" s="11">
        <v>572</v>
      </c>
      <c r="B173" s="15" t="s">
        <v>63</v>
      </c>
      <c r="C173" s="11" t="s">
        <v>64</v>
      </c>
      <c r="D173" s="15" t="s">
        <v>24</v>
      </c>
      <c r="E173" s="15" t="s">
        <v>54</v>
      </c>
      <c r="F173" s="16">
        <f>A173</f>
        <v>572</v>
      </c>
      <c r="G173" s="15" t="str">
        <f t="shared" si="7"/>
        <v>HT-2020-15@还款572</v>
      </c>
      <c r="H173" s="17">
        <v>44249</v>
      </c>
      <c r="I173" s="11" t="s">
        <v>25</v>
      </c>
      <c r="J173" s="15">
        <v>15000000</v>
      </c>
      <c r="K173" s="15">
        <v>15000000</v>
      </c>
      <c r="L173" s="16">
        <v>1</v>
      </c>
      <c r="M173" s="20" t="str">
        <f t="shared" si="8"/>
        <v>HT-2020-15@放款1</v>
      </c>
      <c r="N173" s="21" t="s">
        <v>23</v>
      </c>
      <c r="P173" s="22">
        <v>0.0475</v>
      </c>
    </row>
    <row r="174" customHeight="1" spans="1:16">
      <c r="A174" s="11">
        <v>576</v>
      </c>
      <c r="B174" s="15" t="s">
        <v>63</v>
      </c>
      <c r="C174" s="11" t="s">
        <v>64</v>
      </c>
      <c r="D174" s="15" t="s">
        <v>27</v>
      </c>
      <c r="E174" s="15" t="s">
        <v>54</v>
      </c>
      <c r="F174" s="16">
        <f>A174</f>
        <v>576</v>
      </c>
      <c r="G174" s="15" t="str">
        <f t="shared" si="7"/>
        <v>HT-2020-15@还款576</v>
      </c>
      <c r="H174" s="17">
        <v>44427</v>
      </c>
      <c r="I174" s="11" t="s">
        <v>25</v>
      </c>
      <c r="J174" s="15">
        <v>15000000</v>
      </c>
      <c r="K174" s="15">
        <v>15000000</v>
      </c>
      <c r="L174" s="16">
        <v>1</v>
      </c>
      <c r="M174" s="20" t="str">
        <f t="shared" si="8"/>
        <v>HT-2020-15@放款1</v>
      </c>
      <c r="N174" s="21" t="s">
        <v>23</v>
      </c>
      <c r="P174" s="22">
        <v>0.0475</v>
      </c>
    </row>
    <row r="175" customHeight="1" spans="1:16">
      <c r="A175" s="11">
        <v>583</v>
      </c>
      <c r="B175" s="15" t="s">
        <v>63</v>
      </c>
      <c r="C175" s="11" t="s">
        <v>64</v>
      </c>
      <c r="D175" s="15" t="s">
        <v>28</v>
      </c>
      <c r="E175" s="15" t="s">
        <v>54</v>
      </c>
      <c r="F175" s="16">
        <f>A175</f>
        <v>583</v>
      </c>
      <c r="G175" s="15" t="str">
        <f t="shared" si="7"/>
        <v>HT-2020-15@还款583</v>
      </c>
      <c r="H175" s="17">
        <v>44467</v>
      </c>
      <c r="I175" s="11" t="s">
        <v>25</v>
      </c>
      <c r="J175" s="15">
        <v>77000000</v>
      </c>
      <c r="K175" s="15">
        <v>77000000</v>
      </c>
      <c r="L175" s="16">
        <v>1</v>
      </c>
      <c r="M175" s="20" t="str">
        <f t="shared" si="8"/>
        <v>HT-2020-15@放款1</v>
      </c>
      <c r="N175" s="21" t="s">
        <v>23</v>
      </c>
      <c r="P175" s="22">
        <v>0.0475</v>
      </c>
    </row>
    <row r="176" customHeight="1" spans="1:17">
      <c r="A176" s="11">
        <v>1077</v>
      </c>
      <c r="B176" s="15" t="s">
        <v>63</v>
      </c>
      <c r="C176" s="11" t="s">
        <v>64</v>
      </c>
      <c r="D176" s="15" t="s">
        <v>31</v>
      </c>
      <c r="E176" s="15" t="s">
        <v>54</v>
      </c>
      <c r="F176" s="16">
        <f>A176</f>
        <v>1077</v>
      </c>
      <c r="G176" s="15" t="str">
        <f t="shared" si="7"/>
        <v>HT-2020-15@还款1077</v>
      </c>
      <c r="H176" s="17">
        <v>44560</v>
      </c>
      <c r="I176" s="11" t="s">
        <v>25</v>
      </c>
      <c r="J176" s="15">
        <v>60000000</v>
      </c>
      <c r="K176" s="15">
        <v>60000000</v>
      </c>
      <c r="L176" s="15">
        <v>1</v>
      </c>
      <c r="M176" s="20" t="str">
        <f t="shared" si="8"/>
        <v>HT-2020-15@放款1</v>
      </c>
      <c r="N176" s="12" t="s">
        <v>26</v>
      </c>
      <c r="P176" s="22">
        <v>0.0475</v>
      </c>
      <c r="Q176" s="24" t="s">
        <v>26</v>
      </c>
    </row>
    <row r="177" customHeight="1" spans="1:17">
      <c r="A177" s="11">
        <v>1150</v>
      </c>
      <c r="B177" s="15" t="s">
        <v>63</v>
      </c>
      <c r="C177" s="11" t="s">
        <v>64</v>
      </c>
      <c r="D177" s="15" t="s">
        <v>32</v>
      </c>
      <c r="E177" s="15" t="s">
        <v>54</v>
      </c>
      <c r="F177" s="16">
        <f>A177</f>
        <v>1150</v>
      </c>
      <c r="G177" s="15" t="str">
        <f t="shared" si="7"/>
        <v>HT-2020-15@还款1150</v>
      </c>
      <c r="H177" s="17">
        <v>44591</v>
      </c>
      <c r="I177" s="11" t="s">
        <v>25</v>
      </c>
      <c r="J177" s="15">
        <v>133000000</v>
      </c>
      <c r="K177" s="15">
        <v>133000000</v>
      </c>
      <c r="L177" s="15">
        <v>1</v>
      </c>
      <c r="M177" s="20" t="str">
        <f t="shared" si="8"/>
        <v>HT-2020-15@放款1</v>
      </c>
      <c r="N177" s="12" t="s">
        <v>26</v>
      </c>
      <c r="P177" s="22">
        <v>0.0475</v>
      </c>
      <c r="Q177" s="24" t="s">
        <v>26</v>
      </c>
    </row>
    <row r="178" customHeight="1" spans="1:18">
      <c r="A178" s="11">
        <v>64</v>
      </c>
      <c r="B178" s="15" t="s">
        <v>65</v>
      </c>
      <c r="C178" s="11" t="s">
        <v>66</v>
      </c>
      <c r="D178" s="15" t="s">
        <v>33</v>
      </c>
      <c r="E178" s="15" t="s">
        <v>54</v>
      </c>
      <c r="F178" s="16">
        <v>1</v>
      </c>
      <c r="G178" s="15" t="str">
        <f t="shared" si="7"/>
        <v>HT-2020-16@放款1</v>
      </c>
      <c r="H178" s="17">
        <v>44071</v>
      </c>
      <c r="I178" s="11" t="s">
        <v>22</v>
      </c>
      <c r="J178" s="15">
        <v>400000000</v>
      </c>
      <c r="K178" s="15">
        <v>400000000</v>
      </c>
      <c r="M178" s="20" t="str">
        <f t="shared" si="8"/>
        <v/>
      </c>
      <c r="N178" s="21" t="s">
        <v>23</v>
      </c>
      <c r="P178" s="22">
        <v>0.0475</v>
      </c>
      <c r="R178" s="17">
        <v>45159</v>
      </c>
    </row>
    <row r="179" customHeight="1" spans="1:18">
      <c r="A179" s="11">
        <v>70</v>
      </c>
      <c r="B179" s="15" t="s">
        <v>65</v>
      </c>
      <c r="C179" s="11" t="s">
        <v>66</v>
      </c>
      <c r="D179" s="15" t="s">
        <v>34</v>
      </c>
      <c r="E179" s="15" t="s">
        <v>54</v>
      </c>
      <c r="F179" s="16">
        <v>2</v>
      </c>
      <c r="G179" s="15" t="str">
        <f t="shared" si="7"/>
        <v>HT-2020-16@放款2</v>
      </c>
      <c r="H179" s="17">
        <v>44138</v>
      </c>
      <c r="I179" s="11" t="s">
        <v>22</v>
      </c>
      <c r="J179" s="15">
        <v>200000000</v>
      </c>
      <c r="K179" s="15">
        <v>200000000</v>
      </c>
      <c r="M179" s="20" t="str">
        <f t="shared" si="8"/>
        <v/>
      </c>
      <c r="N179" s="21" t="s">
        <v>23</v>
      </c>
      <c r="P179" s="22">
        <v>0.0475</v>
      </c>
      <c r="R179" s="17">
        <v>45159</v>
      </c>
    </row>
    <row r="180" customHeight="1" spans="1:18">
      <c r="A180" s="11">
        <v>75</v>
      </c>
      <c r="B180" s="15" t="s">
        <v>65</v>
      </c>
      <c r="C180" s="11" t="s">
        <v>66</v>
      </c>
      <c r="D180" s="15" t="s">
        <v>20</v>
      </c>
      <c r="E180" s="15" t="s">
        <v>54</v>
      </c>
      <c r="F180" s="16">
        <v>3</v>
      </c>
      <c r="G180" s="15" t="str">
        <f t="shared" si="7"/>
        <v>HT-2020-16@放款3</v>
      </c>
      <c r="H180" s="17">
        <v>44207</v>
      </c>
      <c r="I180" s="11" t="s">
        <v>22</v>
      </c>
      <c r="J180" s="15">
        <v>100000000</v>
      </c>
      <c r="K180" s="15">
        <v>100000000</v>
      </c>
      <c r="M180" s="20" t="str">
        <f t="shared" si="8"/>
        <v/>
      </c>
      <c r="N180" s="21" t="s">
        <v>23</v>
      </c>
      <c r="P180" s="22">
        <v>0.0475</v>
      </c>
      <c r="R180" s="17">
        <v>45159</v>
      </c>
    </row>
    <row r="181" customHeight="1" spans="1:18">
      <c r="A181" s="11">
        <v>77</v>
      </c>
      <c r="B181" s="15" t="s">
        <v>65</v>
      </c>
      <c r="C181" s="11" t="s">
        <v>66</v>
      </c>
      <c r="D181" s="15" t="s">
        <v>24</v>
      </c>
      <c r="E181" s="15" t="s">
        <v>54</v>
      </c>
      <c r="F181" s="16">
        <v>4</v>
      </c>
      <c r="G181" s="15" t="str">
        <f t="shared" si="7"/>
        <v>HT-2020-16@放款4</v>
      </c>
      <c r="H181" s="17">
        <v>44235</v>
      </c>
      <c r="I181" s="11" t="s">
        <v>22</v>
      </c>
      <c r="J181" s="15">
        <v>300000000</v>
      </c>
      <c r="K181" s="15">
        <v>300000000</v>
      </c>
      <c r="M181" s="20" t="str">
        <f t="shared" si="8"/>
        <v/>
      </c>
      <c r="N181" s="21" t="s">
        <v>23</v>
      </c>
      <c r="P181" s="22">
        <v>0.0475</v>
      </c>
      <c r="R181" s="17">
        <v>45159</v>
      </c>
    </row>
    <row r="182" customHeight="1" spans="1:16">
      <c r="A182" s="11">
        <v>570</v>
      </c>
      <c r="B182" s="15" t="s">
        <v>65</v>
      </c>
      <c r="C182" s="11" t="s">
        <v>66</v>
      </c>
      <c r="D182" s="15" t="s">
        <v>20</v>
      </c>
      <c r="E182" s="15" t="s">
        <v>54</v>
      </c>
      <c r="F182" s="16">
        <f t="shared" ref="F182:F197" si="11">A182</f>
        <v>570</v>
      </c>
      <c r="G182" s="15" t="str">
        <f t="shared" si="7"/>
        <v>HT-2020-16@还款570</v>
      </c>
      <c r="H182" s="17">
        <v>44247</v>
      </c>
      <c r="I182" s="11" t="s">
        <v>25</v>
      </c>
      <c r="J182" s="15">
        <v>30000000</v>
      </c>
      <c r="K182" s="15">
        <v>30000000</v>
      </c>
      <c r="L182" s="16">
        <v>1</v>
      </c>
      <c r="M182" s="20" t="str">
        <f t="shared" si="8"/>
        <v>HT-2020-16@放款1</v>
      </c>
      <c r="N182" s="21" t="s">
        <v>23</v>
      </c>
      <c r="P182" s="22">
        <v>0.0475</v>
      </c>
    </row>
    <row r="183" customHeight="1" spans="1:16">
      <c r="A183" s="11">
        <v>575</v>
      </c>
      <c r="B183" s="15" t="s">
        <v>65</v>
      </c>
      <c r="C183" s="11" t="s">
        <v>66</v>
      </c>
      <c r="D183" s="15" t="s">
        <v>24</v>
      </c>
      <c r="E183" s="15" t="s">
        <v>54</v>
      </c>
      <c r="F183" s="16">
        <f t="shared" si="11"/>
        <v>575</v>
      </c>
      <c r="G183" s="15" t="str">
        <f t="shared" si="7"/>
        <v>HT-2020-16@还款575</v>
      </c>
      <c r="H183" s="17">
        <v>44247</v>
      </c>
      <c r="I183" s="11" t="s">
        <v>25</v>
      </c>
      <c r="J183" s="15">
        <v>20000000</v>
      </c>
      <c r="K183" s="15">
        <v>20000000</v>
      </c>
      <c r="L183" s="16">
        <v>3</v>
      </c>
      <c r="M183" s="20" t="str">
        <f t="shared" si="8"/>
        <v>HT-2020-16@放款3</v>
      </c>
      <c r="N183" s="21" t="s">
        <v>23</v>
      </c>
      <c r="P183" s="22">
        <v>0.0475</v>
      </c>
    </row>
    <row r="184" customHeight="1" spans="1:16">
      <c r="A184" s="11">
        <v>581</v>
      </c>
      <c r="B184" s="15" t="s">
        <v>65</v>
      </c>
      <c r="C184" s="11" t="s">
        <v>66</v>
      </c>
      <c r="D184" s="15" t="s">
        <v>27</v>
      </c>
      <c r="E184" s="15" t="s">
        <v>54</v>
      </c>
      <c r="F184" s="16">
        <f t="shared" si="11"/>
        <v>581</v>
      </c>
      <c r="G184" s="15" t="str">
        <f t="shared" si="7"/>
        <v>HT-2020-16@还款581</v>
      </c>
      <c r="H184" s="17">
        <v>44429</v>
      </c>
      <c r="I184" s="11" t="s">
        <v>25</v>
      </c>
      <c r="J184" s="15">
        <v>30000000</v>
      </c>
      <c r="K184" s="15">
        <v>30000000</v>
      </c>
      <c r="L184" s="16">
        <v>1</v>
      </c>
      <c r="M184" s="20" t="str">
        <f t="shared" si="8"/>
        <v>HT-2020-16@放款1</v>
      </c>
      <c r="N184" s="21" t="s">
        <v>23</v>
      </c>
      <c r="P184" s="22">
        <v>0.0475</v>
      </c>
    </row>
    <row r="185" customHeight="1" spans="1:16">
      <c r="A185" s="11">
        <v>582</v>
      </c>
      <c r="B185" s="15" t="s">
        <v>65</v>
      </c>
      <c r="C185" s="11" t="s">
        <v>66</v>
      </c>
      <c r="D185" s="15" t="s">
        <v>28</v>
      </c>
      <c r="E185" s="15" t="s">
        <v>54</v>
      </c>
      <c r="F185" s="16">
        <f t="shared" si="11"/>
        <v>582</v>
      </c>
      <c r="G185" s="15" t="str">
        <f t="shared" si="7"/>
        <v>HT-2020-16@还款582</v>
      </c>
      <c r="H185" s="17">
        <v>44429</v>
      </c>
      <c r="I185" s="11" t="s">
        <v>25</v>
      </c>
      <c r="J185" s="15">
        <v>20000000</v>
      </c>
      <c r="K185" s="15">
        <v>20000000</v>
      </c>
      <c r="L185" s="16">
        <v>3</v>
      </c>
      <c r="M185" s="20" t="str">
        <f t="shared" si="8"/>
        <v>HT-2020-16@放款3</v>
      </c>
      <c r="N185" s="21" t="s">
        <v>23</v>
      </c>
      <c r="P185" s="22">
        <v>0.0475</v>
      </c>
    </row>
    <row r="186" customHeight="1" spans="1:16">
      <c r="A186" s="11">
        <v>584</v>
      </c>
      <c r="B186" s="15" t="s">
        <v>65</v>
      </c>
      <c r="C186" s="11" t="s">
        <v>66</v>
      </c>
      <c r="D186" s="15" t="s">
        <v>31</v>
      </c>
      <c r="E186" s="15" t="s">
        <v>54</v>
      </c>
      <c r="F186" s="16">
        <f t="shared" si="11"/>
        <v>584</v>
      </c>
      <c r="G186" s="15" t="str">
        <f t="shared" si="7"/>
        <v>HT-2020-16@还款584</v>
      </c>
      <c r="H186" s="17">
        <v>44488</v>
      </c>
      <c r="I186" s="11" t="s">
        <v>25</v>
      </c>
      <c r="J186" s="15">
        <v>120000000</v>
      </c>
      <c r="K186" s="15">
        <v>120000000</v>
      </c>
      <c r="L186" s="16">
        <v>1</v>
      </c>
      <c r="M186" s="20" t="str">
        <f t="shared" si="8"/>
        <v>HT-2020-16@放款1</v>
      </c>
      <c r="N186" s="21" t="s">
        <v>23</v>
      </c>
      <c r="P186" s="22">
        <v>0.0475</v>
      </c>
    </row>
    <row r="187" customHeight="1" spans="1:16">
      <c r="A187" s="11">
        <v>585</v>
      </c>
      <c r="B187" s="15" t="s">
        <v>65</v>
      </c>
      <c r="C187" s="11" t="s">
        <v>66</v>
      </c>
      <c r="D187" s="15" t="s">
        <v>32</v>
      </c>
      <c r="E187" s="15" t="s">
        <v>54</v>
      </c>
      <c r="F187" s="16">
        <f t="shared" si="11"/>
        <v>585</v>
      </c>
      <c r="G187" s="15" t="str">
        <f t="shared" si="7"/>
        <v>HT-2020-16@还款585</v>
      </c>
      <c r="H187" s="17">
        <v>44488</v>
      </c>
      <c r="I187" s="11" t="s">
        <v>25</v>
      </c>
      <c r="J187" s="15">
        <v>60000000</v>
      </c>
      <c r="K187" s="15">
        <v>60000000</v>
      </c>
      <c r="L187" s="16">
        <v>3</v>
      </c>
      <c r="M187" s="20" t="str">
        <f t="shared" si="8"/>
        <v>HT-2020-16@放款3</v>
      </c>
      <c r="N187" s="21" t="s">
        <v>23</v>
      </c>
      <c r="P187" s="22">
        <v>0.0475</v>
      </c>
    </row>
    <row r="188" customHeight="1" spans="1:16">
      <c r="A188" s="11">
        <v>586</v>
      </c>
      <c r="B188" s="15" t="s">
        <v>65</v>
      </c>
      <c r="C188" s="11" t="s">
        <v>66</v>
      </c>
      <c r="D188" s="15" t="s">
        <v>33</v>
      </c>
      <c r="E188" s="15" t="s">
        <v>54</v>
      </c>
      <c r="F188" s="16">
        <f t="shared" si="11"/>
        <v>586</v>
      </c>
      <c r="G188" s="15" t="str">
        <f t="shared" si="7"/>
        <v>HT-2020-16@还款586</v>
      </c>
      <c r="H188" s="17">
        <v>44488</v>
      </c>
      <c r="I188" s="11" t="s">
        <v>25</v>
      </c>
      <c r="J188" s="15">
        <v>20000000</v>
      </c>
      <c r="K188" s="15">
        <v>20000000</v>
      </c>
      <c r="L188" s="16">
        <v>4</v>
      </c>
      <c r="M188" s="20" t="str">
        <f t="shared" si="8"/>
        <v>HT-2020-16@放款4</v>
      </c>
      <c r="N188" s="21" t="s">
        <v>23</v>
      </c>
      <c r="P188" s="22">
        <v>0.0475</v>
      </c>
    </row>
    <row r="189" customHeight="1" spans="1:16">
      <c r="A189" s="11">
        <v>595</v>
      </c>
      <c r="B189" s="15" t="s">
        <v>65</v>
      </c>
      <c r="C189" s="11" t="s">
        <v>66</v>
      </c>
      <c r="D189" s="15" t="s">
        <v>34</v>
      </c>
      <c r="E189" s="15" t="s">
        <v>54</v>
      </c>
      <c r="F189" s="16">
        <f t="shared" si="11"/>
        <v>595</v>
      </c>
      <c r="G189" s="15" t="str">
        <f t="shared" si="7"/>
        <v>HT-2020-16@还款595</v>
      </c>
      <c r="H189" s="17">
        <v>44512</v>
      </c>
      <c r="I189" s="11" t="s">
        <v>25</v>
      </c>
      <c r="J189" s="15">
        <v>60000000</v>
      </c>
      <c r="K189" s="15">
        <v>60000000</v>
      </c>
      <c r="L189" s="16">
        <v>1</v>
      </c>
      <c r="M189" s="20" t="str">
        <f t="shared" si="8"/>
        <v>HT-2020-16@放款1</v>
      </c>
      <c r="N189" s="21" t="s">
        <v>23</v>
      </c>
      <c r="P189" s="22">
        <v>0.0475</v>
      </c>
    </row>
    <row r="190" customHeight="1" spans="1:16">
      <c r="A190" s="11">
        <v>596</v>
      </c>
      <c r="B190" s="15" t="s">
        <v>65</v>
      </c>
      <c r="C190" s="11" t="s">
        <v>66</v>
      </c>
      <c r="D190" s="15" t="s">
        <v>20</v>
      </c>
      <c r="E190" s="15" t="s">
        <v>54</v>
      </c>
      <c r="F190" s="16">
        <f t="shared" si="11"/>
        <v>596</v>
      </c>
      <c r="G190" s="15" t="str">
        <f t="shared" si="7"/>
        <v>HT-2020-16@还款596</v>
      </c>
      <c r="H190" s="17">
        <v>44512</v>
      </c>
      <c r="I190" s="11" t="s">
        <v>25</v>
      </c>
      <c r="J190" s="15">
        <v>40000000</v>
      </c>
      <c r="K190" s="15">
        <v>40000000</v>
      </c>
      <c r="L190" s="16">
        <v>4</v>
      </c>
      <c r="M190" s="20" t="str">
        <f t="shared" si="8"/>
        <v>HT-2020-16@放款4</v>
      </c>
      <c r="N190" s="21" t="s">
        <v>23</v>
      </c>
      <c r="P190" s="22">
        <v>0.0475</v>
      </c>
    </row>
    <row r="191" customHeight="1" spans="1:17">
      <c r="A191" s="11">
        <v>1078</v>
      </c>
      <c r="B191" s="15" t="s">
        <v>65</v>
      </c>
      <c r="C191" s="11" t="s">
        <v>66</v>
      </c>
      <c r="D191" s="15" t="s">
        <v>24</v>
      </c>
      <c r="E191" s="15" t="s">
        <v>54</v>
      </c>
      <c r="F191" s="16">
        <f t="shared" si="11"/>
        <v>1078</v>
      </c>
      <c r="G191" s="15" t="str">
        <f t="shared" si="7"/>
        <v>HT-2020-16@还款1078</v>
      </c>
      <c r="H191" s="17">
        <v>44560</v>
      </c>
      <c r="I191" s="11" t="s">
        <v>25</v>
      </c>
      <c r="J191" s="15">
        <v>90000000</v>
      </c>
      <c r="K191" s="15">
        <v>90000000</v>
      </c>
      <c r="L191" s="15">
        <v>1</v>
      </c>
      <c r="M191" s="20" t="str">
        <f t="shared" si="8"/>
        <v>HT-2020-16@放款1</v>
      </c>
      <c r="N191" s="12" t="s">
        <v>26</v>
      </c>
      <c r="P191" s="22">
        <v>0.0475</v>
      </c>
      <c r="Q191" s="24" t="s">
        <v>26</v>
      </c>
    </row>
    <row r="192" customHeight="1" spans="1:17">
      <c r="A192" s="11">
        <v>1079</v>
      </c>
      <c r="B192" s="15" t="s">
        <v>65</v>
      </c>
      <c r="C192" s="11" t="s">
        <v>66</v>
      </c>
      <c r="D192" s="15" t="s">
        <v>27</v>
      </c>
      <c r="E192" s="15" t="s">
        <v>54</v>
      </c>
      <c r="F192" s="16">
        <f t="shared" si="11"/>
        <v>1079</v>
      </c>
      <c r="G192" s="15" t="str">
        <f t="shared" si="7"/>
        <v>HT-2020-16@还款1079</v>
      </c>
      <c r="H192" s="17">
        <v>44560</v>
      </c>
      <c r="I192" s="11" t="s">
        <v>25</v>
      </c>
      <c r="J192" s="15">
        <v>60000000</v>
      </c>
      <c r="K192" s="15">
        <v>60000000</v>
      </c>
      <c r="L192" s="15">
        <v>4</v>
      </c>
      <c r="M192" s="20" t="str">
        <f t="shared" si="8"/>
        <v>HT-2020-16@放款4</v>
      </c>
      <c r="N192" s="12" t="s">
        <v>26</v>
      </c>
      <c r="P192" s="22">
        <v>0.0475</v>
      </c>
      <c r="Q192" s="24" t="s">
        <v>26</v>
      </c>
    </row>
    <row r="193" customHeight="1" spans="1:17">
      <c r="A193" s="11">
        <v>1151</v>
      </c>
      <c r="B193" s="15" t="s">
        <v>65</v>
      </c>
      <c r="C193" s="11" t="s">
        <v>66</v>
      </c>
      <c r="D193" s="15" t="s">
        <v>28</v>
      </c>
      <c r="E193" s="15" t="s">
        <v>54</v>
      </c>
      <c r="F193" s="16">
        <f t="shared" si="11"/>
        <v>1151</v>
      </c>
      <c r="G193" s="15" t="str">
        <f t="shared" si="7"/>
        <v>HT-2020-16@还款1151</v>
      </c>
      <c r="H193" s="17">
        <v>44591</v>
      </c>
      <c r="I193" s="11" t="s">
        <v>25</v>
      </c>
      <c r="J193" s="15">
        <v>70000000</v>
      </c>
      <c r="K193" s="15">
        <v>70000000</v>
      </c>
      <c r="L193" s="15">
        <v>1</v>
      </c>
      <c r="M193" s="20" t="str">
        <f t="shared" si="8"/>
        <v>HT-2020-16@放款1</v>
      </c>
      <c r="N193" s="12" t="s">
        <v>26</v>
      </c>
      <c r="P193" s="22">
        <v>0.0475</v>
      </c>
      <c r="Q193" s="24" t="s">
        <v>26</v>
      </c>
    </row>
    <row r="194" customHeight="1" spans="1:17">
      <c r="A194" s="11">
        <v>1153</v>
      </c>
      <c r="B194" s="15" t="s">
        <v>65</v>
      </c>
      <c r="C194" s="11" t="s">
        <v>66</v>
      </c>
      <c r="D194" s="15" t="s">
        <v>31</v>
      </c>
      <c r="E194" s="15" t="s">
        <v>54</v>
      </c>
      <c r="F194" s="16">
        <f t="shared" si="11"/>
        <v>1153</v>
      </c>
      <c r="G194" s="15" t="str">
        <f t="shared" ref="G194:G257" si="12">C194&amp;"@"&amp;I194&amp;F194</f>
        <v>HT-2020-16@还款1153</v>
      </c>
      <c r="H194" s="17">
        <v>44591</v>
      </c>
      <c r="I194" s="11" t="s">
        <v>25</v>
      </c>
      <c r="J194" s="15">
        <v>50000000</v>
      </c>
      <c r="K194" s="15">
        <v>50000000</v>
      </c>
      <c r="L194" s="15">
        <v>2</v>
      </c>
      <c r="M194" s="20" t="str">
        <f t="shared" ref="M194:M257" si="13">IF(LEN(L194)&gt;0,C194&amp;"@放款"&amp;L194,"")</f>
        <v>HT-2020-16@放款2</v>
      </c>
      <c r="N194" s="12" t="s">
        <v>26</v>
      </c>
      <c r="P194" s="22">
        <v>0.0475</v>
      </c>
      <c r="Q194" s="24" t="s">
        <v>26</v>
      </c>
    </row>
    <row r="195" customHeight="1" spans="1:17">
      <c r="A195" s="11">
        <v>1157</v>
      </c>
      <c r="B195" s="15" t="s">
        <v>65</v>
      </c>
      <c r="C195" s="11" t="s">
        <v>66</v>
      </c>
      <c r="D195" s="15" t="s">
        <v>32</v>
      </c>
      <c r="E195" s="15" t="s">
        <v>54</v>
      </c>
      <c r="F195" s="16">
        <f t="shared" si="11"/>
        <v>1157</v>
      </c>
      <c r="G195" s="15" t="str">
        <f t="shared" si="12"/>
        <v>HT-2020-16@还款1157</v>
      </c>
      <c r="H195" s="17">
        <v>44591</v>
      </c>
      <c r="I195" s="11" t="s">
        <v>25</v>
      </c>
      <c r="J195" s="15">
        <v>80000000</v>
      </c>
      <c r="K195" s="15">
        <v>80000000</v>
      </c>
      <c r="L195" s="15">
        <v>4</v>
      </c>
      <c r="M195" s="20" t="str">
        <f t="shared" si="13"/>
        <v>HT-2020-16@放款4</v>
      </c>
      <c r="N195" s="12" t="s">
        <v>26</v>
      </c>
      <c r="P195" s="22">
        <v>0.0475</v>
      </c>
      <c r="Q195" s="24" t="s">
        <v>26</v>
      </c>
    </row>
    <row r="196" customHeight="1" spans="1:17">
      <c r="A196" s="11">
        <v>1192</v>
      </c>
      <c r="B196" s="15" t="s">
        <v>65</v>
      </c>
      <c r="C196" s="11" t="s">
        <v>66</v>
      </c>
      <c r="D196" s="15" t="s">
        <v>33</v>
      </c>
      <c r="E196" s="15" t="s">
        <v>54</v>
      </c>
      <c r="F196" s="16">
        <f t="shared" si="11"/>
        <v>1192</v>
      </c>
      <c r="G196" s="15" t="str">
        <f t="shared" si="12"/>
        <v>HT-2020-16@还款1192</v>
      </c>
      <c r="H196" s="17">
        <v>44620</v>
      </c>
      <c r="I196" s="11" t="s">
        <v>25</v>
      </c>
      <c r="J196" s="15">
        <v>150000000</v>
      </c>
      <c r="K196" s="15">
        <v>150000000</v>
      </c>
      <c r="L196" s="15">
        <v>2</v>
      </c>
      <c r="M196" s="20" t="str">
        <f t="shared" si="13"/>
        <v>HT-2020-16@放款2</v>
      </c>
      <c r="N196" s="12" t="s">
        <v>26</v>
      </c>
      <c r="P196" s="22">
        <v>0.0475</v>
      </c>
      <c r="Q196" s="24" t="s">
        <v>26</v>
      </c>
    </row>
    <row r="197" customHeight="1" spans="1:17">
      <c r="A197" s="11">
        <v>1195</v>
      </c>
      <c r="B197" s="15" t="s">
        <v>65</v>
      </c>
      <c r="C197" s="11" t="s">
        <v>66</v>
      </c>
      <c r="D197" s="15" t="s">
        <v>34</v>
      </c>
      <c r="E197" s="15" t="s">
        <v>54</v>
      </c>
      <c r="F197" s="16">
        <f t="shared" si="11"/>
        <v>1195</v>
      </c>
      <c r="G197" s="15" t="str">
        <f t="shared" si="12"/>
        <v>HT-2020-16@还款1195</v>
      </c>
      <c r="H197" s="17">
        <v>44620</v>
      </c>
      <c r="I197" s="11" t="s">
        <v>25</v>
      </c>
      <c r="J197" s="15">
        <v>100000000</v>
      </c>
      <c r="K197" s="15">
        <v>100000000</v>
      </c>
      <c r="L197" s="15">
        <v>4</v>
      </c>
      <c r="M197" s="20" t="str">
        <f t="shared" si="13"/>
        <v>HT-2020-16@放款4</v>
      </c>
      <c r="N197" s="12" t="s">
        <v>26</v>
      </c>
      <c r="P197" s="22">
        <v>0.0475</v>
      </c>
      <c r="Q197" s="24" t="s">
        <v>26</v>
      </c>
    </row>
    <row r="198" customHeight="1" spans="1:18">
      <c r="A198" s="11">
        <v>65</v>
      </c>
      <c r="B198" s="15" t="s">
        <v>67</v>
      </c>
      <c r="C198" s="11" t="s">
        <v>68</v>
      </c>
      <c r="D198" s="15" t="s">
        <v>20</v>
      </c>
      <c r="E198" s="15" t="s">
        <v>54</v>
      </c>
      <c r="F198" s="16">
        <v>1</v>
      </c>
      <c r="G198" s="15" t="str">
        <f t="shared" si="12"/>
        <v>HT-2020-17@放款1</v>
      </c>
      <c r="H198" s="17">
        <v>44075</v>
      </c>
      <c r="I198" s="11" t="s">
        <v>22</v>
      </c>
      <c r="J198" s="15">
        <v>50000000</v>
      </c>
      <c r="K198" s="15">
        <v>50000000</v>
      </c>
      <c r="M198" s="20" t="str">
        <f t="shared" si="13"/>
        <v/>
      </c>
      <c r="N198" s="21" t="s">
        <v>23</v>
      </c>
      <c r="P198" s="22">
        <v>0.0475</v>
      </c>
      <c r="R198" s="17">
        <v>45159</v>
      </c>
    </row>
    <row r="199" customHeight="1" spans="1:18">
      <c r="A199" s="11">
        <v>68</v>
      </c>
      <c r="B199" s="15" t="s">
        <v>67</v>
      </c>
      <c r="C199" s="11" t="s">
        <v>68</v>
      </c>
      <c r="D199" s="15" t="s">
        <v>24</v>
      </c>
      <c r="E199" s="15" t="s">
        <v>54</v>
      </c>
      <c r="F199" s="16">
        <v>2</v>
      </c>
      <c r="G199" s="15" t="str">
        <f t="shared" si="12"/>
        <v>HT-2020-17@放款2</v>
      </c>
      <c r="H199" s="17">
        <v>44116</v>
      </c>
      <c r="I199" s="11" t="s">
        <v>22</v>
      </c>
      <c r="J199" s="15">
        <v>40000000</v>
      </c>
      <c r="K199" s="15">
        <v>40000000</v>
      </c>
      <c r="M199" s="20" t="str">
        <f t="shared" si="13"/>
        <v/>
      </c>
      <c r="N199" s="21" t="s">
        <v>23</v>
      </c>
      <c r="P199" s="22">
        <v>0.0475</v>
      </c>
      <c r="R199" s="17">
        <v>45159</v>
      </c>
    </row>
    <row r="200" customHeight="1" spans="1:18">
      <c r="A200" s="11">
        <v>71</v>
      </c>
      <c r="B200" s="15" t="s">
        <v>67</v>
      </c>
      <c r="C200" s="11" t="s">
        <v>68</v>
      </c>
      <c r="D200" s="15" t="s">
        <v>20</v>
      </c>
      <c r="E200" s="15" t="s">
        <v>54</v>
      </c>
      <c r="F200" s="16">
        <v>3</v>
      </c>
      <c r="G200" s="15" t="str">
        <f t="shared" si="12"/>
        <v>HT-2020-17@放款3</v>
      </c>
      <c r="H200" s="17">
        <v>44144</v>
      </c>
      <c r="I200" s="11" t="s">
        <v>22</v>
      </c>
      <c r="J200" s="15">
        <v>50000000</v>
      </c>
      <c r="K200" s="15">
        <v>50000000</v>
      </c>
      <c r="M200" s="20" t="str">
        <f t="shared" si="13"/>
        <v/>
      </c>
      <c r="N200" s="21" t="s">
        <v>23</v>
      </c>
      <c r="P200" s="22">
        <v>0.0475</v>
      </c>
      <c r="R200" s="17">
        <v>45159</v>
      </c>
    </row>
    <row r="201" customHeight="1" spans="1:18">
      <c r="A201" s="11">
        <v>76</v>
      </c>
      <c r="B201" s="15" t="s">
        <v>67</v>
      </c>
      <c r="C201" s="11" t="s">
        <v>68</v>
      </c>
      <c r="D201" s="15" t="s">
        <v>24</v>
      </c>
      <c r="E201" s="15" t="s">
        <v>54</v>
      </c>
      <c r="F201" s="16">
        <v>4</v>
      </c>
      <c r="G201" s="15" t="str">
        <f t="shared" si="12"/>
        <v>HT-2020-17@放款4</v>
      </c>
      <c r="H201" s="17">
        <v>44224</v>
      </c>
      <c r="I201" s="11" t="s">
        <v>22</v>
      </c>
      <c r="J201" s="15">
        <v>30000000</v>
      </c>
      <c r="K201" s="15">
        <v>30000000</v>
      </c>
      <c r="M201" s="20" t="str">
        <f t="shared" si="13"/>
        <v/>
      </c>
      <c r="N201" s="21" t="s">
        <v>23</v>
      </c>
      <c r="P201" s="22">
        <v>0.0475</v>
      </c>
      <c r="R201" s="17">
        <v>45159</v>
      </c>
    </row>
    <row r="202" customHeight="1" spans="1:18">
      <c r="A202" s="11">
        <v>79</v>
      </c>
      <c r="B202" s="15" t="s">
        <v>67</v>
      </c>
      <c r="C202" s="11" t="s">
        <v>68</v>
      </c>
      <c r="D202" s="15" t="s">
        <v>27</v>
      </c>
      <c r="E202" s="15" t="s">
        <v>54</v>
      </c>
      <c r="F202" s="16">
        <v>5</v>
      </c>
      <c r="G202" s="15" t="str">
        <f t="shared" si="12"/>
        <v>HT-2020-17@放款5</v>
      </c>
      <c r="H202" s="17">
        <v>44252</v>
      </c>
      <c r="I202" s="11" t="s">
        <v>22</v>
      </c>
      <c r="J202" s="15">
        <v>327500000</v>
      </c>
      <c r="K202" s="15">
        <v>327500000</v>
      </c>
      <c r="M202" s="20" t="str">
        <f t="shared" si="13"/>
        <v/>
      </c>
      <c r="N202" s="21" t="s">
        <v>23</v>
      </c>
      <c r="P202" s="22">
        <v>0.0475</v>
      </c>
      <c r="R202" s="17">
        <v>45159</v>
      </c>
    </row>
    <row r="203" customHeight="1" spans="1:16">
      <c r="A203" s="11">
        <v>571</v>
      </c>
      <c r="B203" s="15" t="s">
        <v>67</v>
      </c>
      <c r="C203" s="11" t="s">
        <v>68</v>
      </c>
      <c r="D203" s="15" t="s">
        <v>28</v>
      </c>
      <c r="E203" s="15" t="s">
        <v>54</v>
      </c>
      <c r="F203" s="16">
        <f t="shared" ref="F203:F211" si="14">A203</f>
        <v>571</v>
      </c>
      <c r="G203" s="15" t="str">
        <f t="shared" si="12"/>
        <v>HT-2020-17@还款571</v>
      </c>
      <c r="H203" s="17">
        <v>44247</v>
      </c>
      <c r="I203" s="11" t="s">
        <v>25</v>
      </c>
      <c r="J203" s="15">
        <v>8500000</v>
      </c>
      <c r="K203" s="15">
        <v>8500000</v>
      </c>
      <c r="L203" s="16">
        <v>1</v>
      </c>
      <c r="M203" s="20" t="str">
        <f t="shared" si="13"/>
        <v>HT-2020-17@放款1</v>
      </c>
      <c r="N203" s="21" t="s">
        <v>23</v>
      </c>
      <c r="P203" s="22">
        <v>0.0475</v>
      </c>
    </row>
    <row r="204" customHeight="1" spans="1:16">
      <c r="A204" s="11">
        <v>577</v>
      </c>
      <c r="B204" s="15" t="s">
        <v>67</v>
      </c>
      <c r="C204" s="11" t="s">
        <v>68</v>
      </c>
      <c r="D204" s="15" t="s">
        <v>31</v>
      </c>
      <c r="E204" s="15" t="s">
        <v>54</v>
      </c>
      <c r="F204" s="16">
        <f t="shared" si="14"/>
        <v>577</v>
      </c>
      <c r="G204" s="15" t="str">
        <f t="shared" si="12"/>
        <v>HT-2020-17@还款577</v>
      </c>
      <c r="H204" s="17">
        <v>44431</v>
      </c>
      <c r="I204" s="11" t="s">
        <v>25</v>
      </c>
      <c r="J204" s="15">
        <v>39000000</v>
      </c>
      <c r="K204" s="15">
        <v>39000000</v>
      </c>
      <c r="L204" s="16">
        <v>1</v>
      </c>
      <c r="M204" s="20" t="str">
        <f t="shared" si="13"/>
        <v>HT-2020-17@放款1</v>
      </c>
      <c r="N204" s="21" t="s">
        <v>23</v>
      </c>
      <c r="P204" s="22">
        <v>0.0475</v>
      </c>
    </row>
    <row r="205" customHeight="1" spans="1:16">
      <c r="A205" s="11">
        <v>587</v>
      </c>
      <c r="B205" s="15" t="s">
        <v>67</v>
      </c>
      <c r="C205" s="11" t="s">
        <v>68</v>
      </c>
      <c r="D205" s="15" t="s">
        <v>32</v>
      </c>
      <c r="E205" s="15" t="s">
        <v>54</v>
      </c>
      <c r="F205" s="16">
        <f t="shared" si="14"/>
        <v>587</v>
      </c>
      <c r="G205" s="15" t="str">
        <f t="shared" si="12"/>
        <v>HT-2020-17@还款587</v>
      </c>
      <c r="H205" s="17">
        <v>44488</v>
      </c>
      <c r="I205" s="11" t="s">
        <v>25</v>
      </c>
      <c r="J205" s="15">
        <v>2500000</v>
      </c>
      <c r="K205" s="15">
        <v>2500000</v>
      </c>
      <c r="L205" s="16">
        <v>1</v>
      </c>
      <c r="M205" s="20" t="str">
        <f t="shared" si="13"/>
        <v>HT-2020-17@放款1</v>
      </c>
      <c r="N205" s="21" t="s">
        <v>23</v>
      </c>
      <c r="P205" s="22">
        <v>0.0475</v>
      </c>
    </row>
    <row r="206" customHeight="1" spans="1:16">
      <c r="A206" s="11">
        <v>588</v>
      </c>
      <c r="B206" s="15" t="s">
        <v>67</v>
      </c>
      <c r="C206" s="11" t="s">
        <v>68</v>
      </c>
      <c r="D206" s="15" t="s">
        <v>33</v>
      </c>
      <c r="E206" s="15" t="s">
        <v>54</v>
      </c>
      <c r="F206" s="16">
        <f t="shared" si="14"/>
        <v>588</v>
      </c>
      <c r="G206" s="15" t="str">
        <f t="shared" si="12"/>
        <v>HT-2020-17@还款588</v>
      </c>
      <c r="H206" s="17">
        <v>44488</v>
      </c>
      <c r="I206" s="11" t="s">
        <v>25</v>
      </c>
      <c r="J206" s="15">
        <v>40000000</v>
      </c>
      <c r="K206" s="15">
        <v>40000000</v>
      </c>
      <c r="L206" s="16">
        <v>2</v>
      </c>
      <c r="M206" s="20" t="str">
        <f t="shared" si="13"/>
        <v>HT-2020-17@放款2</v>
      </c>
      <c r="N206" s="21" t="s">
        <v>23</v>
      </c>
      <c r="P206" s="22">
        <v>0.0475</v>
      </c>
    </row>
    <row r="207" customHeight="1" spans="1:16">
      <c r="A207" s="11">
        <v>589</v>
      </c>
      <c r="B207" s="15" t="s">
        <v>67</v>
      </c>
      <c r="C207" s="11" t="s">
        <v>68</v>
      </c>
      <c r="D207" s="15" t="s">
        <v>34</v>
      </c>
      <c r="E207" s="15" t="s">
        <v>54</v>
      </c>
      <c r="F207" s="16">
        <f t="shared" si="14"/>
        <v>589</v>
      </c>
      <c r="G207" s="15" t="str">
        <f t="shared" si="12"/>
        <v>HT-2020-17@还款589</v>
      </c>
      <c r="H207" s="17">
        <v>44488</v>
      </c>
      <c r="I207" s="11" t="s">
        <v>25</v>
      </c>
      <c r="J207" s="15">
        <v>50000000</v>
      </c>
      <c r="K207" s="15">
        <v>50000000</v>
      </c>
      <c r="L207" s="16">
        <v>3</v>
      </c>
      <c r="M207" s="20" t="str">
        <f t="shared" si="13"/>
        <v>HT-2020-17@放款3</v>
      </c>
      <c r="N207" s="21" t="s">
        <v>23</v>
      </c>
      <c r="P207" s="22">
        <v>0.0475</v>
      </c>
    </row>
    <row r="208" customHeight="1" spans="1:16">
      <c r="A208" s="11">
        <v>590</v>
      </c>
      <c r="B208" s="15" t="s">
        <v>67</v>
      </c>
      <c r="C208" s="11" t="s">
        <v>68</v>
      </c>
      <c r="D208" s="15" t="s">
        <v>20</v>
      </c>
      <c r="E208" s="15" t="s">
        <v>54</v>
      </c>
      <c r="F208" s="16">
        <f t="shared" si="14"/>
        <v>590</v>
      </c>
      <c r="G208" s="15" t="str">
        <f t="shared" si="12"/>
        <v>HT-2020-17@还款590</v>
      </c>
      <c r="H208" s="17">
        <v>44488</v>
      </c>
      <c r="I208" s="11" t="s">
        <v>25</v>
      </c>
      <c r="J208" s="15">
        <v>7000000</v>
      </c>
      <c r="K208" s="15">
        <v>7000000</v>
      </c>
      <c r="L208" s="16">
        <v>4</v>
      </c>
      <c r="M208" s="20" t="str">
        <f t="shared" si="13"/>
        <v>HT-2020-17@放款4</v>
      </c>
      <c r="N208" s="21" t="s">
        <v>23</v>
      </c>
      <c r="P208" s="22">
        <v>0.0475</v>
      </c>
    </row>
    <row r="209" customHeight="1" spans="1:17">
      <c r="A209" s="11">
        <v>1156</v>
      </c>
      <c r="B209" s="15" t="s">
        <v>67</v>
      </c>
      <c r="C209" s="11" t="s">
        <v>68</v>
      </c>
      <c r="D209" s="15" t="s">
        <v>24</v>
      </c>
      <c r="E209" s="15" t="s">
        <v>54</v>
      </c>
      <c r="F209" s="16">
        <f t="shared" si="14"/>
        <v>1156</v>
      </c>
      <c r="G209" s="15" t="str">
        <f t="shared" si="12"/>
        <v>HT-2020-17@还款1156</v>
      </c>
      <c r="H209" s="17">
        <v>44591</v>
      </c>
      <c r="I209" s="11" t="s">
        <v>25</v>
      </c>
      <c r="J209" s="15">
        <v>23000000</v>
      </c>
      <c r="K209" s="15">
        <v>23000000</v>
      </c>
      <c r="L209" s="15">
        <v>4</v>
      </c>
      <c r="M209" s="20" t="str">
        <f t="shared" si="13"/>
        <v>HT-2020-17@放款4</v>
      </c>
      <c r="N209" s="12" t="s">
        <v>26</v>
      </c>
      <c r="P209" s="22">
        <v>0.0475</v>
      </c>
      <c r="Q209" s="24" t="s">
        <v>26</v>
      </c>
    </row>
    <row r="210" customHeight="1" spans="1:17">
      <c r="A210" s="11">
        <v>1158</v>
      </c>
      <c r="B210" s="15" t="s">
        <v>67</v>
      </c>
      <c r="C210" s="11" t="s">
        <v>68</v>
      </c>
      <c r="D210" s="15" t="s">
        <v>27</v>
      </c>
      <c r="E210" s="15" t="s">
        <v>54</v>
      </c>
      <c r="F210" s="16">
        <f t="shared" si="14"/>
        <v>1158</v>
      </c>
      <c r="G210" s="15" t="str">
        <f t="shared" si="12"/>
        <v>HT-2020-17@还款1158</v>
      </c>
      <c r="H210" s="17">
        <v>44591</v>
      </c>
      <c r="I210" s="11" t="s">
        <v>25</v>
      </c>
      <c r="J210" s="15">
        <v>203125000</v>
      </c>
      <c r="K210" s="15">
        <v>203125000</v>
      </c>
      <c r="L210" s="15">
        <v>5</v>
      </c>
      <c r="M210" s="20" t="str">
        <f t="shared" si="13"/>
        <v>HT-2020-17@放款5</v>
      </c>
      <c r="N210" s="12" t="s">
        <v>26</v>
      </c>
      <c r="P210" s="22">
        <v>0.0475</v>
      </c>
      <c r="Q210" s="24" t="s">
        <v>26</v>
      </c>
    </row>
    <row r="211" customHeight="1" spans="1:17">
      <c r="A211" s="11">
        <v>1197</v>
      </c>
      <c r="B211" s="15" t="s">
        <v>67</v>
      </c>
      <c r="C211" s="11" t="s">
        <v>68</v>
      </c>
      <c r="D211" s="15" t="s">
        <v>28</v>
      </c>
      <c r="E211" s="15" t="s">
        <v>54</v>
      </c>
      <c r="F211" s="16">
        <f t="shared" si="14"/>
        <v>1197</v>
      </c>
      <c r="G211" s="15" t="str">
        <f t="shared" si="12"/>
        <v>HT-2020-17@还款1197</v>
      </c>
      <c r="H211" s="17">
        <v>44620</v>
      </c>
      <c r="I211" s="11" t="s">
        <v>25</v>
      </c>
      <c r="J211" s="15">
        <v>124375000</v>
      </c>
      <c r="K211" s="15">
        <v>124375000</v>
      </c>
      <c r="L211" s="15">
        <v>5</v>
      </c>
      <c r="M211" s="20" t="str">
        <f t="shared" si="13"/>
        <v>HT-2020-17@放款5</v>
      </c>
      <c r="N211" s="12" t="s">
        <v>26</v>
      </c>
      <c r="P211" s="22">
        <v>0.0475</v>
      </c>
      <c r="Q211" s="24" t="s">
        <v>26</v>
      </c>
    </row>
    <row r="212" customHeight="1" spans="1:18">
      <c r="A212" s="11">
        <v>66</v>
      </c>
      <c r="B212" s="15" t="s">
        <v>69</v>
      </c>
      <c r="C212" s="11" t="s">
        <v>70</v>
      </c>
      <c r="D212" s="15" t="s">
        <v>31</v>
      </c>
      <c r="E212" s="15" t="s">
        <v>54</v>
      </c>
      <c r="F212" s="16">
        <v>1</v>
      </c>
      <c r="G212" s="15" t="str">
        <f t="shared" si="12"/>
        <v>HT-2020-18@放款1</v>
      </c>
      <c r="H212" s="17">
        <v>44089</v>
      </c>
      <c r="I212" s="11" t="s">
        <v>22</v>
      </c>
      <c r="J212" s="15">
        <v>100000000</v>
      </c>
      <c r="K212" s="15">
        <v>100000000</v>
      </c>
      <c r="M212" s="20" t="str">
        <f t="shared" si="13"/>
        <v/>
      </c>
      <c r="N212" s="21" t="s">
        <v>23</v>
      </c>
      <c r="P212" s="22">
        <v>0.0475</v>
      </c>
      <c r="R212" s="17">
        <v>45159</v>
      </c>
    </row>
    <row r="213" customHeight="1" spans="1:18">
      <c r="A213" s="11">
        <v>69</v>
      </c>
      <c r="B213" s="15" t="s">
        <v>69</v>
      </c>
      <c r="C213" s="11" t="s">
        <v>70</v>
      </c>
      <c r="D213" s="15" t="s">
        <v>32</v>
      </c>
      <c r="E213" s="15" t="s">
        <v>54</v>
      </c>
      <c r="F213" s="16">
        <v>2</v>
      </c>
      <c r="G213" s="15" t="str">
        <f t="shared" si="12"/>
        <v>HT-2020-18@放款2</v>
      </c>
      <c r="H213" s="17">
        <v>44125</v>
      </c>
      <c r="I213" s="11" t="s">
        <v>22</v>
      </c>
      <c r="J213" s="15">
        <v>150000000</v>
      </c>
      <c r="K213" s="15">
        <v>150000000</v>
      </c>
      <c r="M213" s="20" t="str">
        <f t="shared" si="13"/>
        <v/>
      </c>
      <c r="N213" s="21" t="s">
        <v>23</v>
      </c>
      <c r="P213" s="22">
        <v>0.0475</v>
      </c>
      <c r="R213" s="17">
        <v>45159</v>
      </c>
    </row>
    <row r="214" customHeight="1" spans="1:18">
      <c r="A214" s="11">
        <v>72</v>
      </c>
      <c r="B214" s="15" t="s">
        <v>69</v>
      </c>
      <c r="C214" s="11" t="s">
        <v>70</v>
      </c>
      <c r="D214" s="15" t="s">
        <v>33</v>
      </c>
      <c r="E214" s="15" t="s">
        <v>54</v>
      </c>
      <c r="F214" s="16">
        <v>3</v>
      </c>
      <c r="G214" s="15" t="str">
        <f t="shared" si="12"/>
        <v>HT-2020-18@放款3</v>
      </c>
      <c r="H214" s="17">
        <v>44202</v>
      </c>
      <c r="I214" s="11" t="s">
        <v>22</v>
      </c>
      <c r="J214" s="15">
        <v>230000000</v>
      </c>
      <c r="K214" s="15">
        <v>230000000</v>
      </c>
      <c r="M214" s="20" t="str">
        <f t="shared" si="13"/>
        <v/>
      </c>
      <c r="N214" s="21" t="s">
        <v>23</v>
      </c>
      <c r="P214" s="22">
        <v>0.0475</v>
      </c>
      <c r="R214" s="17">
        <v>45159</v>
      </c>
    </row>
    <row r="215" customHeight="1" spans="1:18">
      <c r="A215" s="11">
        <v>78</v>
      </c>
      <c r="B215" s="15" t="s">
        <v>69</v>
      </c>
      <c r="C215" s="11" t="s">
        <v>70</v>
      </c>
      <c r="D215" s="15" t="s">
        <v>34</v>
      </c>
      <c r="E215" s="15" t="s">
        <v>54</v>
      </c>
      <c r="F215" s="16">
        <v>4</v>
      </c>
      <c r="G215" s="15" t="str">
        <f t="shared" si="12"/>
        <v>HT-2020-18@放款4</v>
      </c>
      <c r="H215" s="17">
        <v>44251</v>
      </c>
      <c r="I215" s="11" t="s">
        <v>22</v>
      </c>
      <c r="J215" s="15">
        <v>80000000</v>
      </c>
      <c r="K215" s="15">
        <v>80000000</v>
      </c>
      <c r="M215" s="20" t="str">
        <f t="shared" si="13"/>
        <v/>
      </c>
      <c r="N215" s="21" t="s">
        <v>23</v>
      </c>
      <c r="P215" s="22">
        <v>0.0475</v>
      </c>
      <c r="R215" s="17">
        <v>45159</v>
      </c>
    </row>
    <row r="216" customHeight="1" spans="1:16">
      <c r="A216" s="11">
        <v>574</v>
      </c>
      <c r="B216" s="15" t="s">
        <v>69</v>
      </c>
      <c r="C216" s="11" t="s">
        <v>70</v>
      </c>
      <c r="D216" s="15" t="s">
        <v>20</v>
      </c>
      <c r="E216" s="15" t="s">
        <v>54</v>
      </c>
      <c r="F216" s="16">
        <f t="shared" ref="F216:F224" si="15">A216</f>
        <v>574</v>
      </c>
      <c r="G216" s="15" t="str">
        <f t="shared" si="12"/>
        <v>HT-2020-18@还款574</v>
      </c>
      <c r="H216" s="17">
        <v>44249</v>
      </c>
      <c r="I216" s="11" t="s">
        <v>25</v>
      </c>
      <c r="J216" s="15">
        <v>24000000</v>
      </c>
      <c r="K216" s="15">
        <v>24000000</v>
      </c>
      <c r="L216" s="16">
        <v>1</v>
      </c>
      <c r="M216" s="20" t="str">
        <f t="shared" si="13"/>
        <v>HT-2020-18@放款1</v>
      </c>
      <c r="N216" s="21" t="s">
        <v>23</v>
      </c>
      <c r="P216" s="22">
        <v>0.0475</v>
      </c>
    </row>
    <row r="217" customHeight="1" spans="1:16">
      <c r="A217" s="11">
        <v>578</v>
      </c>
      <c r="B217" s="15" t="s">
        <v>69</v>
      </c>
      <c r="C217" s="11" t="s">
        <v>70</v>
      </c>
      <c r="D217" s="15" t="s">
        <v>24</v>
      </c>
      <c r="E217" s="15" t="s">
        <v>54</v>
      </c>
      <c r="F217" s="16">
        <f t="shared" si="15"/>
        <v>578</v>
      </c>
      <c r="G217" s="15" t="str">
        <f t="shared" si="12"/>
        <v>HT-2020-18@还款578</v>
      </c>
      <c r="H217" s="17">
        <v>44431</v>
      </c>
      <c r="I217" s="11" t="s">
        <v>25</v>
      </c>
      <c r="J217" s="15">
        <v>32000000</v>
      </c>
      <c r="K217" s="15">
        <v>32000000</v>
      </c>
      <c r="L217" s="16">
        <v>1</v>
      </c>
      <c r="M217" s="20" t="str">
        <f t="shared" si="13"/>
        <v>HT-2020-18@放款1</v>
      </c>
      <c r="N217" s="21" t="s">
        <v>23</v>
      </c>
      <c r="P217" s="22">
        <v>0.0475</v>
      </c>
    </row>
    <row r="218" customHeight="1" spans="1:16">
      <c r="A218" s="11">
        <v>591</v>
      </c>
      <c r="B218" s="15" t="s">
        <v>69</v>
      </c>
      <c r="C218" s="11" t="s">
        <v>70</v>
      </c>
      <c r="D218" s="15" t="s">
        <v>20</v>
      </c>
      <c r="E218" s="15" t="s">
        <v>54</v>
      </c>
      <c r="F218" s="16">
        <f t="shared" si="15"/>
        <v>591</v>
      </c>
      <c r="G218" s="15" t="str">
        <f t="shared" si="12"/>
        <v>HT-2020-18@还款591</v>
      </c>
      <c r="H218" s="17">
        <v>44488</v>
      </c>
      <c r="I218" s="11" t="s">
        <v>25</v>
      </c>
      <c r="J218" s="15">
        <v>44000000</v>
      </c>
      <c r="K218" s="15">
        <v>44000000</v>
      </c>
      <c r="L218" s="16">
        <v>1</v>
      </c>
      <c r="M218" s="20" t="str">
        <f t="shared" si="13"/>
        <v>HT-2020-18@放款1</v>
      </c>
      <c r="N218" s="21" t="s">
        <v>23</v>
      </c>
      <c r="P218" s="22">
        <v>0.0475</v>
      </c>
    </row>
    <row r="219" customHeight="1" spans="1:16">
      <c r="A219" s="11">
        <v>592</v>
      </c>
      <c r="B219" s="15" t="s">
        <v>69</v>
      </c>
      <c r="C219" s="11" t="s">
        <v>70</v>
      </c>
      <c r="D219" s="15" t="s">
        <v>24</v>
      </c>
      <c r="E219" s="15" t="s">
        <v>54</v>
      </c>
      <c r="F219" s="16">
        <f t="shared" si="15"/>
        <v>592</v>
      </c>
      <c r="G219" s="15" t="str">
        <f t="shared" si="12"/>
        <v>HT-2020-18@还款592</v>
      </c>
      <c r="H219" s="17">
        <v>44488</v>
      </c>
      <c r="I219" s="11" t="s">
        <v>25</v>
      </c>
      <c r="J219" s="15">
        <v>68000000</v>
      </c>
      <c r="K219" s="15">
        <v>68000000</v>
      </c>
      <c r="L219" s="16">
        <v>2</v>
      </c>
      <c r="M219" s="20" t="str">
        <f t="shared" si="13"/>
        <v>HT-2020-18@放款2</v>
      </c>
      <c r="N219" s="21" t="s">
        <v>23</v>
      </c>
      <c r="P219" s="22">
        <v>0.0475</v>
      </c>
    </row>
    <row r="220" customHeight="1" spans="1:16">
      <c r="A220" s="11">
        <v>597</v>
      </c>
      <c r="B220" s="15" t="s">
        <v>69</v>
      </c>
      <c r="C220" s="11" t="s">
        <v>70</v>
      </c>
      <c r="D220" s="15" t="s">
        <v>27</v>
      </c>
      <c r="E220" s="15" t="s">
        <v>54</v>
      </c>
      <c r="F220" s="16">
        <f t="shared" si="15"/>
        <v>597</v>
      </c>
      <c r="G220" s="15" t="str">
        <f t="shared" si="12"/>
        <v>HT-2020-18@还款597</v>
      </c>
      <c r="H220" s="17">
        <v>44512</v>
      </c>
      <c r="I220" s="11" t="s">
        <v>25</v>
      </c>
      <c r="J220" s="15">
        <v>56000000</v>
      </c>
      <c r="K220" s="15">
        <v>56000000</v>
      </c>
      <c r="L220" s="16">
        <v>2</v>
      </c>
      <c r="M220" s="20" t="str">
        <f t="shared" si="13"/>
        <v>HT-2020-18@放款2</v>
      </c>
      <c r="N220" s="21" t="s">
        <v>23</v>
      </c>
      <c r="P220" s="22">
        <v>0.0475</v>
      </c>
    </row>
    <row r="221" customHeight="1" spans="1:17">
      <c r="A221" s="11">
        <v>1152</v>
      </c>
      <c r="B221" s="15" t="s">
        <v>69</v>
      </c>
      <c r="C221" s="11" t="s">
        <v>70</v>
      </c>
      <c r="D221" s="15" t="s">
        <v>28</v>
      </c>
      <c r="E221" s="15" t="s">
        <v>54</v>
      </c>
      <c r="F221" s="16">
        <f t="shared" si="15"/>
        <v>1152</v>
      </c>
      <c r="G221" s="15" t="str">
        <f t="shared" si="12"/>
        <v>HT-2020-18@还款1152</v>
      </c>
      <c r="H221" s="17">
        <v>44591</v>
      </c>
      <c r="I221" s="11" t="s">
        <v>25</v>
      </c>
      <c r="J221" s="15">
        <v>26000000</v>
      </c>
      <c r="K221" s="15">
        <v>26000000</v>
      </c>
      <c r="L221" s="15">
        <v>2</v>
      </c>
      <c r="M221" s="20" t="str">
        <f t="shared" si="13"/>
        <v>HT-2020-18@放款2</v>
      </c>
      <c r="N221" s="12" t="s">
        <v>26</v>
      </c>
      <c r="P221" s="22">
        <v>0.0475</v>
      </c>
      <c r="Q221" s="24" t="s">
        <v>26</v>
      </c>
    </row>
    <row r="222" customHeight="1" spans="1:17">
      <c r="A222" s="11">
        <v>1154</v>
      </c>
      <c r="B222" s="15" t="s">
        <v>69</v>
      </c>
      <c r="C222" s="11" t="s">
        <v>70</v>
      </c>
      <c r="D222" s="15" t="s">
        <v>31</v>
      </c>
      <c r="E222" s="15" t="s">
        <v>54</v>
      </c>
      <c r="F222" s="16">
        <f t="shared" si="15"/>
        <v>1154</v>
      </c>
      <c r="G222" s="15" t="str">
        <f t="shared" si="12"/>
        <v>HT-2020-18@还款1154</v>
      </c>
      <c r="H222" s="17">
        <v>44591</v>
      </c>
      <c r="I222" s="11" t="s">
        <v>25</v>
      </c>
      <c r="J222" s="15">
        <v>170000000</v>
      </c>
      <c r="K222" s="15">
        <v>170000000</v>
      </c>
      <c r="L222" s="15">
        <v>3</v>
      </c>
      <c r="M222" s="20" t="str">
        <f t="shared" si="13"/>
        <v>HT-2020-18@放款3</v>
      </c>
      <c r="N222" s="12" t="s">
        <v>26</v>
      </c>
      <c r="P222" s="22">
        <v>0.0475</v>
      </c>
      <c r="Q222" s="24" t="s">
        <v>26</v>
      </c>
    </row>
    <row r="223" customHeight="1" spans="1:17">
      <c r="A223" s="11">
        <v>1193</v>
      </c>
      <c r="B223" s="15" t="s">
        <v>69</v>
      </c>
      <c r="C223" s="11" t="s">
        <v>70</v>
      </c>
      <c r="D223" s="15" t="s">
        <v>32</v>
      </c>
      <c r="E223" s="15" t="s">
        <v>54</v>
      </c>
      <c r="F223" s="16">
        <f t="shared" si="15"/>
        <v>1193</v>
      </c>
      <c r="G223" s="15" t="str">
        <f t="shared" si="12"/>
        <v>HT-2020-18@还款1193</v>
      </c>
      <c r="H223" s="17">
        <v>44620</v>
      </c>
      <c r="I223" s="11" t="s">
        <v>25</v>
      </c>
      <c r="J223" s="15">
        <v>60000000</v>
      </c>
      <c r="K223" s="15">
        <v>60000000</v>
      </c>
      <c r="L223" s="15">
        <v>3</v>
      </c>
      <c r="M223" s="20" t="str">
        <f t="shared" si="13"/>
        <v>HT-2020-18@放款3</v>
      </c>
      <c r="N223" s="12" t="s">
        <v>26</v>
      </c>
      <c r="P223" s="22">
        <v>0.0475</v>
      </c>
      <c r="Q223" s="24" t="s">
        <v>26</v>
      </c>
    </row>
    <row r="224" customHeight="1" spans="1:17">
      <c r="A224" s="11">
        <v>1196</v>
      </c>
      <c r="B224" s="15" t="s">
        <v>69</v>
      </c>
      <c r="C224" s="11" t="s">
        <v>70</v>
      </c>
      <c r="D224" s="15" t="s">
        <v>33</v>
      </c>
      <c r="E224" s="15" t="s">
        <v>54</v>
      </c>
      <c r="F224" s="16">
        <f t="shared" si="15"/>
        <v>1196</v>
      </c>
      <c r="G224" s="15" t="str">
        <f t="shared" si="12"/>
        <v>HT-2020-18@还款1196</v>
      </c>
      <c r="H224" s="17">
        <v>44620</v>
      </c>
      <c r="I224" s="11" t="s">
        <v>25</v>
      </c>
      <c r="J224" s="15">
        <v>80000000</v>
      </c>
      <c r="K224" s="15">
        <v>80000000</v>
      </c>
      <c r="L224" s="15">
        <v>4</v>
      </c>
      <c r="M224" s="20" t="str">
        <f t="shared" si="13"/>
        <v>HT-2020-18@放款4</v>
      </c>
      <c r="N224" s="12" t="s">
        <v>26</v>
      </c>
      <c r="P224" s="22">
        <v>0.0475</v>
      </c>
      <c r="Q224" s="24" t="s">
        <v>26</v>
      </c>
    </row>
    <row r="225" customHeight="1" spans="1:18">
      <c r="A225" s="11">
        <v>67</v>
      </c>
      <c r="B225" s="15" t="s">
        <v>71</v>
      </c>
      <c r="C225" s="11" t="s">
        <v>72</v>
      </c>
      <c r="D225" s="15" t="s">
        <v>34</v>
      </c>
      <c r="E225" s="15" t="s">
        <v>54</v>
      </c>
      <c r="F225" s="16">
        <v>1</v>
      </c>
      <c r="G225" s="15" t="str">
        <f t="shared" si="12"/>
        <v>HT-2020-19@放款1</v>
      </c>
      <c r="H225" s="17">
        <v>44091</v>
      </c>
      <c r="I225" s="11" t="s">
        <v>22</v>
      </c>
      <c r="J225" s="15">
        <v>10000000</v>
      </c>
      <c r="K225" s="15">
        <v>10000000</v>
      </c>
      <c r="M225" s="20" t="str">
        <f t="shared" si="13"/>
        <v/>
      </c>
      <c r="N225" s="21" t="s">
        <v>23</v>
      </c>
      <c r="P225" s="22">
        <v>0.0475</v>
      </c>
      <c r="R225" s="17">
        <v>45159</v>
      </c>
    </row>
    <row r="226" customHeight="1" spans="1:18">
      <c r="A226" s="11">
        <v>73</v>
      </c>
      <c r="B226" s="15" t="s">
        <v>71</v>
      </c>
      <c r="C226" s="11" t="s">
        <v>72</v>
      </c>
      <c r="D226" s="15" t="s">
        <v>20</v>
      </c>
      <c r="E226" s="15" t="s">
        <v>54</v>
      </c>
      <c r="F226" s="16">
        <v>2</v>
      </c>
      <c r="G226" s="15" t="str">
        <f t="shared" si="12"/>
        <v>HT-2020-19@放款2</v>
      </c>
      <c r="H226" s="17">
        <v>44203</v>
      </c>
      <c r="I226" s="11" t="s">
        <v>22</v>
      </c>
      <c r="J226" s="15">
        <v>100000000</v>
      </c>
      <c r="K226" s="15">
        <v>100000000</v>
      </c>
      <c r="M226" s="20" t="str">
        <f t="shared" si="13"/>
        <v/>
      </c>
      <c r="N226" s="21" t="s">
        <v>23</v>
      </c>
      <c r="P226" s="22">
        <v>0.0475</v>
      </c>
      <c r="R226" s="17">
        <v>45159</v>
      </c>
    </row>
    <row r="227" customHeight="1" spans="1:18">
      <c r="A227" s="11">
        <v>74</v>
      </c>
      <c r="B227" s="15" t="s">
        <v>71</v>
      </c>
      <c r="C227" s="11" t="s">
        <v>72</v>
      </c>
      <c r="D227" s="15" t="s">
        <v>24</v>
      </c>
      <c r="E227" s="15" t="s">
        <v>54</v>
      </c>
      <c r="F227" s="16">
        <v>3</v>
      </c>
      <c r="G227" s="15" t="str">
        <f t="shared" si="12"/>
        <v>HT-2020-19@放款3</v>
      </c>
      <c r="H227" s="17">
        <v>44204</v>
      </c>
      <c r="I227" s="11" t="s">
        <v>22</v>
      </c>
      <c r="J227" s="15">
        <v>400000000</v>
      </c>
      <c r="K227" s="15">
        <v>400000000</v>
      </c>
      <c r="M227" s="20" t="str">
        <f t="shared" si="13"/>
        <v/>
      </c>
      <c r="N227" s="21" t="s">
        <v>23</v>
      </c>
      <c r="P227" s="22">
        <v>0.0475</v>
      </c>
      <c r="R227" s="17">
        <v>45159</v>
      </c>
    </row>
    <row r="228" customHeight="1" spans="1:16">
      <c r="A228" s="11">
        <v>573</v>
      </c>
      <c r="B228" s="15" t="s">
        <v>71</v>
      </c>
      <c r="C228" s="11" t="s">
        <v>72</v>
      </c>
      <c r="D228" s="15" t="s">
        <v>27</v>
      </c>
      <c r="E228" s="15" t="s">
        <v>54</v>
      </c>
      <c r="F228" s="16">
        <f t="shared" ref="F228:F236" si="16">A228</f>
        <v>573</v>
      </c>
      <c r="G228" s="15" t="str">
        <f t="shared" si="12"/>
        <v>HT-2020-19@还款573</v>
      </c>
      <c r="H228" s="17">
        <v>44249</v>
      </c>
      <c r="I228" s="11" t="s">
        <v>25</v>
      </c>
      <c r="J228" s="15">
        <v>25500000</v>
      </c>
      <c r="K228" s="15">
        <v>25500000</v>
      </c>
      <c r="L228" s="16">
        <v>2</v>
      </c>
      <c r="M228" s="20" t="str">
        <f t="shared" si="13"/>
        <v>HT-2020-19@放款2</v>
      </c>
      <c r="N228" s="21" t="s">
        <v>23</v>
      </c>
      <c r="P228" s="22">
        <v>0.0475</v>
      </c>
    </row>
    <row r="229" customHeight="1" spans="1:16">
      <c r="A229" s="11">
        <v>579</v>
      </c>
      <c r="B229" s="15" t="s">
        <v>71</v>
      </c>
      <c r="C229" s="11" t="s">
        <v>72</v>
      </c>
      <c r="D229" s="15" t="s">
        <v>28</v>
      </c>
      <c r="E229" s="15" t="s">
        <v>54</v>
      </c>
      <c r="F229" s="16">
        <f t="shared" si="16"/>
        <v>579</v>
      </c>
      <c r="G229" s="15" t="str">
        <f t="shared" si="12"/>
        <v>HT-2020-19@还款579</v>
      </c>
      <c r="H229" s="17">
        <v>44431</v>
      </c>
      <c r="I229" s="11" t="s">
        <v>25</v>
      </c>
      <c r="J229" s="15">
        <v>10000000</v>
      </c>
      <c r="K229" s="15">
        <v>10000000</v>
      </c>
      <c r="L229" s="16">
        <v>1</v>
      </c>
      <c r="M229" s="20" t="str">
        <f t="shared" si="13"/>
        <v>HT-2020-19@放款1</v>
      </c>
      <c r="N229" s="21" t="s">
        <v>23</v>
      </c>
      <c r="P229" s="22">
        <v>0.0475</v>
      </c>
    </row>
    <row r="230" customHeight="1" spans="1:16">
      <c r="A230" s="11">
        <v>580</v>
      </c>
      <c r="B230" s="15" t="s">
        <v>71</v>
      </c>
      <c r="C230" s="11" t="s">
        <v>72</v>
      </c>
      <c r="D230" s="15" t="s">
        <v>31</v>
      </c>
      <c r="E230" s="15" t="s">
        <v>54</v>
      </c>
      <c r="F230" s="16">
        <f t="shared" si="16"/>
        <v>580</v>
      </c>
      <c r="G230" s="15" t="str">
        <f t="shared" si="12"/>
        <v>HT-2020-19@还款580</v>
      </c>
      <c r="H230" s="17">
        <v>44431</v>
      </c>
      <c r="I230" s="11" t="s">
        <v>25</v>
      </c>
      <c r="J230" s="15">
        <v>15500000</v>
      </c>
      <c r="K230" s="15">
        <v>15500000</v>
      </c>
      <c r="L230" s="16">
        <v>2</v>
      </c>
      <c r="M230" s="20" t="str">
        <f t="shared" si="13"/>
        <v>HT-2020-19@放款2</v>
      </c>
      <c r="N230" s="21" t="s">
        <v>23</v>
      </c>
      <c r="P230" s="22">
        <v>0.0475</v>
      </c>
    </row>
    <row r="231" customHeight="1" spans="1:16">
      <c r="A231" s="11">
        <v>593</v>
      </c>
      <c r="B231" s="15" t="s">
        <v>71</v>
      </c>
      <c r="C231" s="11" t="s">
        <v>72</v>
      </c>
      <c r="D231" s="15" t="s">
        <v>32</v>
      </c>
      <c r="E231" s="15" t="s">
        <v>54</v>
      </c>
      <c r="F231" s="16">
        <f t="shared" si="16"/>
        <v>593</v>
      </c>
      <c r="G231" s="15" t="str">
        <f t="shared" si="12"/>
        <v>HT-2020-19@还款593</v>
      </c>
      <c r="H231" s="17">
        <v>44488</v>
      </c>
      <c r="I231" s="11" t="s">
        <v>25</v>
      </c>
      <c r="J231" s="15">
        <v>59000000</v>
      </c>
      <c r="K231" s="15">
        <v>59000000</v>
      </c>
      <c r="L231" s="16">
        <v>2</v>
      </c>
      <c r="M231" s="20" t="str">
        <f t="shared" si="13"/>
        <v>HT-2020-19@放款2</v>
      </c>
      <c r="N231" s="21" t="s">
        <v>23</v>
      </c>
      <c r="P231" s="22">
        <v>0.0475</v>
      </c>
    </row>
    <row r="232" customHeight="1" spans="1:16">
      <c r="A232" s="11">
        <v>594</v>
      </c>
      <c r="B232" s="15" t="s">
        <v>71</v>
      </c>
      <c r="C232" s="11" t="s">
        <v>72</v>
      </c>
      <c r="D232" s="15" t="s">
        <v>33</v>
      </c>
      <c r="E232" s="15" t="s">
        <v>54</v>
      </c>
      <c r="F232" s="16">
        <f t="shared" si="16"/>
        <v>594</v>
      </c>
      <c r="G232" s="15" t="str">
        <f t="shared" si="12"/>
        <v>HT-2020-19@还款594</v>
      </c>
      <c r="H232" s="17">
        <v>44488</v>
      </c>
      <c r="I232" s="11" t="s">
        <v>25</v>
      </c>
      <c r="J232" s="15">
        <v>43000000</v>
      </c>
      <c r="K232" s="15">
        <v>43000000</v>
      </c>
      <c r="L232" s="16">
        <v>3</v>
      </c>
      <c r="M232" s="20" t="str">
        <f t="shared" si="13"/>
        <v>HT-2020-19@放款3</v>
      </c>
      <c r="N232" s="21" t="s">
        <v>23</v>
      </c>
      <c r="P232" s="22">
        <v>0.0475</v>
      </c>
    </row>
    <row r="233" customHeight="1" spans="1:16">
      <c r="A233" s="11">
        <v>598</v>
      </c>
      <c r="B233" s="15" t="s">
        <v>71</v>
      </c>
      <c r="C233" s="11" t="s">
        <v>72</v>
      </c>
      <c r="D233" s="15" t="s">
        <v>34</v>
      </c>
      <c r="E233" s="15" t="s">
        <v>54</v>
      </c>
      <c r="F233" s="16">
        <f t="shared" si="16"/>
        <v>598</v>
      </c>
      <c r="G233" s="15" t="str">
        <f t="shared" si="12"/>
        <v>HT-2020-19@还款598</v>
      </c>
      <c r="H233" s="17">
        <v>44512</v>
      </c>
      <c r="I233" s="11" t="s">
        <v>25</v>
      </c>
      <c r="J233" s="15">
        <v>51000000</v>
      </c>
      <c r="K233" s="15">
        <v>51000000</v>
      </c>
      <c r="L233" s="16">
        <v>3</v>
      </c>
      <c r="M233" s="20" t="str">
        <f t="shared" si="13"/>
        <v>HT-2020-19@放款3</v>
      </c>
      <c r="N233" s="21" t="s">
        <v>23</v>
      </c>
      <c r="P233" s="22">
        <v>0.0475</v>
      </c>
    </row>
    <row r="234" customHeight="1" spans="1:16">
      <c r="A234" s="11">
        <v>599</v>
      </c>
      <c r="B234" s="15" t="s">
        <v>71</v>
      </c>
      <c r="C234" s="11" t="s">
        <v>72</v>
      </c>
      <c r="D234" s="15" t="s">
        <v>20</v>
      </c>
      <c r="E234" s="15" t="s">
        <v>54</v>
      </c>
      <c r="F234" s="16">
        <f t="shared" si="16"/>
        <v>599</v>
      </c>
      <c r="G234" s="15" t="str">
        <f t="shared" si="12"/>
        <v>HT-2020-19@还款599</v>
      </c>
      <c r="H234" s="17">
        <v>44530</v>
      </c>
      <c r="I234" s="11" t="s">
        <v>25</v>
      </c>
      <c r="J234" s="15">
        <v>49750000</v>
      </c>
      <c r="K234" s="15">
        <v>49750000</v>
      </c>
      <c r="L234" s="16">
        <v>3</v>
      </c>
      <c r="M234" s="20" t="str">
        <f t="shared" si="13"/>
        <v>HT-2020-19@放款3</v>
      </c>
      <c r="N234" s="21" t="s">
        <v>23</v>
      </c>
      <c r="P234" s="22">
        <v>0.0475</v>
      </c>
    </row>
    <row r="235" customHeight="1" spans="1:17">
      <c r="A235" s="11">
        <v>1155</v>
      </c>
      <c r="B235" s="15" t="s">
        <v>71</v>
      </c>
      <c r="C235" s="11" t="s">
        <v>72</v>
      </c>
      <c r="D235" s="15" t="s">
        <v>24</v>
      </c>
      <c r="E235" s="15" t="s">
        <v>54</v>
      </c>
      <c r="F235" s="16">
        <f t="shared" si="16"/>
        <v>1155</v>
      </c>
      <c r="G235" s="15" t="str">
        <f t="shared" si="12"/>
        <v>HT-2020-19@还款1155</v>
      </c>
      <c r="H235" s="17">
        <v>44591</v>
      </c>
      <c r="I235" s="11" t="s">
        <v>25</v>
      </c>
      <c r="J235" s="15">
        <v>128750000</v>
      </c>
      <c r="K235" s="15">
        <v>128750000</v>
      </c>
      <c r="L235" s="15">
        <v>3</v>
      </c>
      <c r="M235" s="20" t="str">
        <f t="shared" si="13"/>
        <v>HT-2020-19@放款3</v>
      </c>
      <c r="N235" s="12" t="s">
        <v>26</v>
      </c>
      <c r="P235" s="22">
        <v>0.0475</v>
      </c>
      <c r="Q235" s="24" t="s">
        <v>26</v>
      </c>
    </row>
    <row r="236" customHeight="1" spans="1:17">
      <c r="A236" s="11">
        <v>1194</v>
      </c>
      <c r="B236" s="15" t="s">
        <v>71</v>
      </c>
      <c r="C236" s="11" t="s">
        <v>72</v>
      </c>
      <c r="D236" s="15" t="s">
        <v>20</v>
      </c>
      <c r="E236" s="15" t="s">
        <v>54</v>
      </c>
      <c r="F236" s="16">
        <f t="shared" si="16"/>
        <v>1194</v>
      </c>
      <c r="G236" s="15" t="str">
        <f t="shared" si="12"/>
        <v>HT-2020-19@还款1194</v>
      </c>
      <c r="H236" s="17">
        <v>44620</v>
      </c>
      <c r="I236" s="11" t="s">
        <v>25</v>
      </c>
      <c r="J236" s="15">
        <v>127500000</v>
      </c>
      <c r="K236" s="15">
        <v>127500000</v>
      </c>
      <c r="L236" s="15">
        <v>3</v>
      </c>
      <c r="M236" s="20" t="str">
        <f t="shared" si="13"/>
        <v>HT-2020-19@放款3</v>
      </c>
      <c r="N236" s="12" t="s">
        <v>26</v>
      </c>
      <c r="P236" s="22">
        <v>0.0475</v>
      </c>
      <c r="Q236" s="24" t="s">
        <v>26</v>
      </c>
    </row>
    <row r="237" customHeight="1" spans="1:18">
      <c r="A237" s="11">
        <v>80</v>
      </c>
      <c r="B237" s="15" t="s">
        <v>73</v>
      </c>
      <c r="C237" s="11" t="s">
        <v>74</v>
      </c>
      <c r="D237" s="15" t="s">
        <v>24</v>
      </c>
      <c r="E237" s="15" t="s">
        <v>54</v>
      </c>
      <c r="F237" s="16">
        <v>1</v>
      </c>
      <c r="G237" s="15" t="str">
        <f t="shared" si="12"/>
        <v>HT-2020-20@放款1</v>
      </c>
      <c r="H237" s="17">
        <v>44068</v>
      </c>
      <c r="I237" s="11" t="s">
        <v>22</v>
      </c>
      <c r="J237" s="15">
        <v>306021000</v>
      </c>
      <c r="K237" s="15">
        <v>306021000</v>
      </c>
      <c r="M237" s="20" t="str">
        <f t="shared" si="13"/>
        <v/>
      </c>
      <c r="N237" s="21" t="s">
        <v>23</v>
      </c>
      <c r="P237" s="22">
        <v>0.0620004</v>
      </c>
      <c r="R237" s="17">
        <v>45154</v>
      </c>
    </row>
    <row r="238" customHeight="1" spans="1:18">
      <c r="A238" s="11">
        <v>81</v>
      </c>
      <c r="B238" s="15" t="s">
        <v>73</v>
      </c>
      <c r="C238" s="11" t="s">
        <v>74</v>
      </c>
      <c r="D238" s="15" t="s">
        <v>27</v>
      </c>
      <c r="E238" s="15" t="s">
        <v>54</v>
      </c>
      <c r="F238" s="16">
        <v>2</v>
      </c>
      <c r="G238" s="15" t="str">
        <f t="shared" si="12"/>
        <v>HT-2020-20@放款2</v>
      </c>
      <c r="H238" s="17">
        <v>44097</v>
      </c>
      <c r="I238" s="11" t="s">
        <v>22</v>
      </c>
      <c r="J238" s="15">
        <v>100000000</v>
      </c>
      <c r="K238" s="15">
        <v>100000000</v>
      </c>
      <c r="M238" s="20" t="str">
        <f t="shared" si="13"/>
        <v/>
      </c>
      <c r="N238" s="21" t="s">
        <v>23</v>
      </c>
      <c r="P238" s="22">
        <v>0.0620004</v>
      </c>
      <c r="R238" s="17">
        <v>45154</v>
      </c>
    </row>
    <row r="239" customHeight="1" spans="1:18">
      <c r="A239" s="11">
        <v>82</v>
      </c>
      <c r="B239" s="15" t="s">
        <v>73</v>
      </c>
      <c r="C239" s="11" t="s">
        <v>74</v>
      </c>
      <c r="D239" s="15" t="s">
        <v>28</v>
      </c>
      <c r="E239" s="15" t="s">
        <v>54</v>
      </c>
      <c r="F239" s="16">
        <v>3</v>
      </c>
      <c r="G239" s="15" t="str">
        <f t="shared" si="12"/>
        <v>HT-2020-20@放款3</v>
      </c>
      <c r="H239" s="17">
        <v>44159</v>
      </c>
      <c r="I239" s="11" t="s">
        <v>22</v>
      </c>
      <c r="J239" s="15">
        <v>103979000</v>
      </c>
      <c r="K239" s="15">
        <v>103979000</v>
      </c>
      <c r="M239" s="20" t="str">
        <f t="shared" si="13"/>
        <v/>
      </c>
      <c r="N239" s="21" t="s">
        <v>23</v>
      </c>
      <c r="P239" s="22">
        <v>0.0620004</v>
      </c>
      <c r="R239" s="17">
        <v>45154</v>
      </c>
    </row>
    <row r="240" customHeight="1" spans="1:18">
      <c r="A240" s="11">
        <v>83</v>
      </c>
      <c r="B240" s="15" t="s">
        <v>73</v>
      </c>
      <c r="C240" s="11" t="s">
        <v>74</v>
      </c>
      <c r="D240" s="15" t="s">
        <v>31</v>
      </c>
      <c r="E240" s="15" t="s">
        <v>54</v>
      </c>
      <c r="F240" s="16">
        <v>4</v>
      </c>
      <c r="G240" s="15" t="str">
        <f t="shared" si="12"/>
        <v>HT-2020-20@放款4</v>
      </c>
      <c r="H240" s="17">
        <v>44166</v>
      </c>
      <c r="I240" s="11" t="s">
        <v>22</v>
      </c>
      <c r="J240" s="15">
        <v>90000000</v>
      </c>
      <c r="K240" s="15">
        <v>90000000</v>
      </c>
      <c r="M240" s="20" t="str">
        <f t="shared" si="13"/>
        <v/>
      </c>
      <c r="N240" s="21" t="s">
        <v>23</v>
      </c>
      <c r="P240" s="22">
        <v>0.0620004</v>
      </c>
      <c r="R240" s="17">
        <v>45154</v>
      </c>
    </row>
    <row r="241" customHeight="1" spans="1:16">
      <c r="A241" s="11">
        <v>600</v>
      </c>
      <c r="B241" s="15" t="s">
        <v>73</v>
      </c>
      <c r="C241" s="11" t="s">
        <v>74</v>
      </c>
      <c r="D241" s="15" t="s">
        <v>32</v>
      </c>
      <c r="E241" s="15" t="s">
        <v>54</v>
      </c>
      <c r="F241" s="16">
        <f t="shared" ref="F241:F254" si="17">A241</f>
        <v>600</v>
      </c>
      <c r="G241" s="15" t="str">
        <f t="shared" si="12"/>
        <v>HT-2020-20@还款600</v>
      </c>
      <c r="H241" s="17">
        <v>44369</v>
      </c>
      <c r="I241" s="11" t="s">
        <v>25</v>
      </c>
      <c r="J241" s="15">
        <v>10000000</v>
      </c>
      <c r="K241" s="15">
        <v>10000000</v>
      </c>
      <c r="L241" s="16">
        <v>4</v>
      </c>
      <c r="M241" s="20" t="str">
        <f t="shared" si="13"/>
        <v>HT-2020-20@放款4</v>
      </c>
      <c r="N241" s="21" t="s">
        <v>23</v>
      </c>
      <c r="P241" s="22">
        <v>0.0620004</v>
      </c>
    </row>
    <row r="242" customHeight="1" spans="1:16">
      <c r="A242" s="11">
        <v>601</v>
      </c>
      <c r="B242" s="15" t="s">
        <v>73</v>
      </c>
      <c r="C242" s="11" t="s">
        <v>74</v>
      </c>
      <c r="D242" s="15" t="s">
        <v>33</v>
      </c>
      <c r="E242" s="15" t="s">
        <v>54</v>
      </c>
      <c r="F242" s="16">
        <f t="shared" si="17"/>
        <v>601</v>
      </c>
      <c r="G242" s="15" t="str">
        <f t="shared" si="12"/>
        <v>HT-2020-20@还款601</v>
      </c>
      <c r="H242" s="17">
        <v>44467</v>
      </c>
      <c r="I242" s="11" t="s">
        <v>25</v>
      </c>
      <c r="J242" s="15">
        <v>10000000</v>
      </c>
      <c r="K242" s="15">
        <v>10000000</v>
      </c>
      <c r="L242" s="16">
        <v>4</v>
      </c>
      <c r="M242" s="20" t="str">
        <f t="shared" si="13"/>
        <v>HT-2020-20@放款4</v>
      </c>
      <c r="N242" s="21" t="s">
        <v>23</v>
      </c>
      <c r="P242" s="22">
        <v>0.0620004</v>
      </c>
    </row>
    <row r="243" customHeight="1" spans="1:17">
      <c r="A243" s="11">
        <v>1080</v>
      </c>
      <c r="B243" s="15" t="s">
        <v>73</v>
      </c>
      <c r="C243" s="11" t="s">
        <v>74</v>
      </c>
      <c r="D243" s="15" t="s">
        <v>34</v>
      </c>
      <c r="E243" s="15" t="s">
        <v>54</v>
      </c>
      <c r="F243" s="16">
        <f t="shared" si="17"/>
        <v>1080</v>
      </c>
      <c r="G243" s="15" t="str">
        <f t="shared" si="12"/>
        <v>HT-2020-20@还款1080</v>
      </c>
      <c r="H243" s="17">
        <v>44560</v>
      </c>
      <c r="I243" s="11" t="s">
        <v>25</v>
      </c>
      <c r="J243" s="15">
        <v>76505250</v>
      </c>
      <c r="K243" s="15">
        <v>76505250</v>
      </c>
      <c r="L243" s="15">
        <v>1</v>
      </c>
      <c r="M243" s="20" t="str">
        <f t="shared" si="13"/>
        <v>HT-2020-20@放款1</v>
      </c>
      <c r="N243" s="12" t="s">
        <v>26</v>
      </c>
      <c r="P243" s="22">
        <v>0.0620004</v>
      </c>
      <c r="Q243" s="24" t="s">
        <v>26</v>
      </c>
    </row>
    <row r="244" customHeight="1" spans="1:17">
      <c r="A244" s="11">
        <v>1081</v>
      </c>
      <c r="B244" s="15" t="s">
        <v>73</v>
      </c>
      <c r="C244" s="11" t="s">
        <v>74</v>
      </c>
      <c r="D244" s="15" t="s">
        <v>20</v>
      </c>
      <c r="E244" s="15" t="s">
        <v>54</v>
      </c>
      <c r="F244" s="16">
        <f t="shared" si="17"/>
        <v>1081</v>
      </c>
      <c r="G244" s="15" t="str">
        <f t="shared" si="12"/>
        <v>HT-2020-20@还款1081</v>
      </c>
      <c r="H244" s="17">
        <v>44560</v>
      </c>
      <c r="I244" s="11" t="s">
        <v>25</v>
      </c>
      <c r="J244" s="15">
        <v>25000000</v>
      </c>
      <c r="K244" s="15">
        <v>25000000</v>
      </c>
      <c r="L244" s="15">
        <v>2</v>
      </c>
      <c r="M244" s="20" t="str">
        <f t="shared" si="13"/>
        <v>HT-2020-20@放款2</v>
      </c>
      <c r="N244" s="12" t="s">
        <v>26</v>
      </c>
      <c r="P244" s="22">
        <v>0.0620004</v>
      </c>
      <c r="Q244" s="24" t="s">
        <v>26</v>
      </c>
    </row>
    <row r="245" customHeight="1" spans="1:17">
      <c r="A245" s="11">
        <v>1082</v>
      </c>
      <c r="B245" s="15" t="s">
        <v>73</v>
      </c>
      <c r="C245" s="11" t="s">
        <v>74</v>
      </c>
      <c r="D245" s="15" t="s">
        <v>24</v>
      </c>
      <c r="E245" s="15" t="s">
        <v>54</v>
      </c>
      <c r="F245" s="16">
        <f t="shared" si="17"/>
        <v>1082</v>
      </c>
      <c r="G245" s="15" t="str">
        <f t="shared" si="12"/>
        <v>HT-2020-20@还款1082</v>
      </c>
      <c r="H245" s="17">
        <v>44560</v>
      </c>
      <c r="I245" s="11" t="s">
        <v>25</v>
      </c>
      <c r="J245" s="15">
        <v>25994750</v>
      </c>
      <c r="K245" s="15">
        <v>25994750</v>
      </c>
      <c r="L245" s="15">
        <v>3</v>
      </c>
      <c r="M245" s="20" t="str">
        <f t="shared" si="13"/>
        <v>HT-2020-20@放款3</v>
      </c>
      <c r="N245" s="12" t="s">
        <v>26</v>
      </c>
      <c r="P245" s="22">
        <v>0.0620004</v>
      </c>
      <c r="Q245" s="24" t="s">
        <v>26</v>
      </c>
    </row>
    <row r="246" customHeight="1" spans="1:17">
      <c r="A246" s="11">
        <v>1083</v>
      </c>
      <c r="B246" s="15" t="s">
        <v>73</v>
      </c>
      <c r="C246" s="11" t="s">
        <v>74</v>
      </c>
      <c r="D246" s="15" t="s">
        <v>27</v>
      </c>
      <c r="E246" s="15" t="s">
        <v>54</v>
      </c>
      <c r="F246" s="16">
        <f t="shared" si="17"/>
        <v>1083</v>
      </c>
      <c r="G246" s="15" t="str">
        <f t="shared" si="12"/>
        <v>HT-2020-20@还款1083</v>
      </c>
      <c r="H246" s="17">
        <v>44560</v>
      </c>
      <c r="I246" s="11" t="s">
        <v>25</v>
      </c>
      <c r="J246" s="15">
        <v>2500000</v>
      </c>
      <c r="K246" s="15">
        <v>2500000</v>
      </c>
      <c r="L246" s="15">
        <v>4</v>
      </c>
      <c r="M246" s="20" t="str">
        <f t="shared" si="13"/>
        <v>HT-2020-20@放款4</v>
      </c>
      <c r="N246" s="12" t="s">
        <v>26</v>
      </c>
      <c r="P246" s="22">
        <v>0.0620004</v>
      </c>
      <c r="Q246" s="24" t="s">
        <v>26</v>
      </c>
    </row>
    <row r="247" customHeight="1" spans="1:17">
      <c r="A247" s="11">
        <v>1435</v>
      </c>
      <c r="B247" s="15" t="s">
        <v>73</v>
      </c>
      <c r="C247" s="11" t="s">
        <v>74</v>
      </c>
      <c r="D247" s="15" t="s">
        <v>28</v>
      </c>
      <c r="E247" s="15" t="s">
        <v>54</v>
      </c>
      <c r="F247" s="16">
        <f t="shared" si="17"/>
        <v>1435</v>
      </c>
      <c r="G247" s="15" t="str">
        <f t="shared" si="12"/>
        <v>HT-2020-20@还款1435</v>
      </c>
      <c r="H247" s="17">
        <v>44803</v>
      </c>
      <c r="I247" s="11" t="s">
        <v>25</v>
      </c>
      <c r="J247" s="15">
        <v>127508750</v>
      </c>
      <c r="K247" s="15">
        <v>127508750</v>
      </c>
      <c r="L247" s="15">
        <v>1</v>
      </c>
      <c r="M247" s="20" t="str">
        <f t="shared" si="13"/>
        <v>HT-2020-20@放款1</v>
      </c>
      <c r="N247" s="12" t="s">
        <v>26</v>
      </c>
      <c r="P247" s="22">
        <v>0.0620004</v>
      </c>
      <c r="Q247" s="24" t="s">
        <v>26</v>
      </c>
    </row>
    <row r="248" customHeight="1" spans="1:17">
      <c r="A248" s="11">
        <v>1436</v>
      </c>
      <c r="B248" s="15" t="s">
        <v>73</v>
      </c>
      <c r="C248" s="11" t="s">
        <v>74</v>
      </c>
      <c r="D248" s="15" t="s">
        <v>31</v>
      </c>
      <c r="E248" s="15" t="s">
        <v>54</v>
      </c>
      <c r="F248" s="16">
        <f t="shared" si="17"/>
        <v>1436</v>
      </c>
      <c r="G248" s="15" t="str">
        <f t="shared" si="12"/>
        <v>HT-2020-20@还款1436</v>
      </c>
      <c r="H248" s="17">
        <v>44803</v>
      </c>
      <c r="I248" s="11" t="s">
        <v>25</v>
      </c>
      <c r="J248" s="15">
        <v>41666700</v>
      </c>
      <c r="K248" s="15">
        <v>41666700</v>
      </c>
      <c r="L248" s="15">
        <v>2</v>
      </c>
      <c r="M248" s="20" t="str">
        <f t="shared" si="13"/>
        <v>HT-2020-20@放款2</v>
      </c>
      <c r="N248" s="12" t="s">
        <v>26</v>
      </c>
      <c r="P248" s="22">
        <v>0.0620004</v>
      </c>
      <c r="Q248" s="24" t="s">
        <v>26</v>
      </c>
    </row>
    <row r="249" customHeight="1" spans="1:17">
      <c r="A249" s="11">
        <v>1437</v>
      </c>
      <c r="B249" s="15" t="s">
        <v>73</v>
      </c>
      <c r="C249" s="11" t="s">
        <v>74</v>
      </c>
      <c r="D249" s="15" t="s">
        <v>32</v>
      </c>
      <c r="E249" s="15" t="s">
        <v>54</v>
      </c>
      <c r="F249" s="16">
        <f t="shared" si="17"/>
        <v>1437</v>
      </c>
      <c r="G249" s="15" t="str">
        <f t="shared" si="12"/>
        <v>HT-2020-20@还款1437</v>
      </c>
      <c r="H249" s="17">
        <v>44803</v>
      </c>
      <c r="I249" s="11" t="s">
        <v>25</v>
      </c>
      <c r="J249" s="15">
        <v>43324583.3333333</v>
      </c>
      <c r="K249" s="15">
        <v>43324583.3333333</v>
      </c>
      <c r="L249" s="15">
        <v>3</v>
      </c>
      <c r="M249" s="20" t="str">
        <f t="shared" si="13"/>
        <v>HT-2020-20@放款3</v>
      </c>
      <c r="N249" s="12" t="s">
        <v>26</v>
      </c>
      <c r="P249" s="22">
        <v>0.0620004</v>
      </c>
      <c r="Q249" s="24" t="s">
        <v>26</v>
      </c>
    </row>
    <row r="250" customHeight="1" spans="1:17">
      <c r="A250" s="11">
        <v>1438</v>
      </c>
      <c r="B250" s="15" t="s">
        <v>73</v>
      </c>
      <c r="C250" s="11" t="s">
        <v>74</v>
      </c>
      <c r="D250" s="15" t="s">
        <v>33</v>
      </c>
      <c r="E250" s="15" t="s">
        <v>54</v>
      </c>
      <c r="F250" s="16">
        <f t="shared" si="17"/>
        <v>1438</v>
      </c>
      <c r="G250" s="15" t="str">
        <f t="shared" si="12"/>
        <v>HT-2020-20@还款1438</v>
      </c>
      <c r="H250" s="17">
        <v>44803</v>
      </c>
      <c r="I250" s="11" t="s">
        <v>25</v>
      </c>
      <c r="J250" s="15">
        <v>37500000</v>
      </c>
      <c r="K250" s="15">
        <v>37500000</v>
      </c>
      <c r="L250" s="15">
        <v>4</v>
      </c>
      <c r="M250" s="20" t="str">
        <f t="shared" si="13"/>
        <v>HT-2020-20@放款4</v>
      </c>
      <c r="N250" s="12" t="s">
        <v>26</v>
      </c>
      <c r="P250" s="22">
        <v>0.0620004</v>
      </c>
      <c r="Q250" s="24" t="s">
        <v>26</v>
      </c>
    </row>
    <row r="251" customHeight="1" spans="1:17">
      <c r="A251" s="11">
        <v>1715</v>
      </c>
      <c r="B251" s="15" t="s">
        <v>73</v>
      </c>
      <c r="C251" s="11" t="s">
        <v>74</v>
      </c>
      <c r="D251" s="15" t="s">
        <v>34</v>
      </c>
      <c r="E251" s="15" t="s">
        <v>54</v>
      </c>
      <c r="F251" s="16">
        <f t="shared" si="17"/>
        <v>1715</v>
      </c>
      <c r="G251" s="15" t="str">
        <f t="shared" si="12"/>
        <v>HT-2020-20@还款1715</v>
      </c>
      <c r="H251" s="17">
        <v>45168</v>
      </c>
      <c r="I251" s="11" t="s">
        <v>25</v>
      </c>
      <c r="J251" s="15">
        <v>102007000</v>
      </c>
      <c r="K251" s="15">
        <v>102007000</v>
      </c>
      <c r="L251" s="15">
        <v>1</v>
      </c>
      <c r="M251" s="20" t="str">
        <f t="shared" si="13"/>
        <v>HT-2020-20@放款1</v>
      </c>
      <c r="N251" s="12" t="s">
        <v>26</v>
      </c>
      <c r="P251" s="22">
        <v>0.0620004</v>
      </c>
      <c r="Q251" s="24" t="s">
        <v>26</v>
      </c>
    </row>
    <row r="252" customHeight="1" spans="1:17">
      <c r="A252" s="11">
        <v>1716</v>
      </c>
      <c r="B252" s="15" t="s">
        <v>73</v>
      </c>
      <c r="C252" s="11" t="s">
        <v>74</v>
      </c>
      <c r="D252" s="15" t="s">
        <v>20</v>
      </c>
      <c r="E252" s="15" t="s">
        <v>54</v>
      </c>
      <c r="F252" s="16">
        <f t="shared" si="17"/>
        <v>1716</v>
      </c>
      <c r="G252" s="15" t="str">
        <f t="shared" si="12"/>
        <v>HT-2020-20@还款1716</v>
      </c>
      <c r="H252" s="17">
        <v>45168</v>
      </c>
      <c r="I252" s="11" t="s">
        <v>25</v>
      </c>
      <c r="J252" s="15">
        <v>33333300</v>
      </c>
      <c r="K252" s="15">
        <v>33333300</v>
      </c>
      <c r="L252" s="15">
        <v>2</v>
      </c>
      <c r="M252" s="20" t="str">
        <f t="shared" si="13"/>
        <v>HT-2020-20@放款2</v>
      </c>
      <c r="N252" s="12" t="s">
        <v>26</v>
      </c>
      <c r="P252" s="22">
        <v>0.0620004</v>
      </c>
      <c r="Q252" s="24" t="s">
        <v>26</v>
      </c>
    </row>
    <row r="253" customHeight="1" spans="1:17">
      <c r="A253" s="11">
        <v>1717</v>
      </c>
      <c r="B253" s="15" t="s">
        <v>73</v>
      </c>
      <c r="C253" s="11" t="s">
        <v>74</v>
      </c>
      <c r="D253" s="15" t="s">
        <v>24</v>
      </c>
      <c r="E253" s="15" t="s">
        <v>54</v>
      </c>
      <c r="F253" s="16">
        <f t="shared" si="17"/>
        <v>1717</v>
      </c>
      <c r="G253" s="15" t="str">
        <f t="shared" si="12"/>
        <v>HT-2020-20@还款1717</v>
      </c>
      <c r="H253" s="17">
        <v>45168</v>
      </c>
      <c r="I253" s="11" t="s">
        <v>25</v>
      </c>
      <c r="J253" s="15">
        <v>34659666.6666667</v>
      </c>
      <c r="K253" s="15">
        <v>34659666.6666667</v>
      </c>
      <c r="L253" s="15">
        <v>3</v>
      </c>
      <c r="M253" s="20" t="str">
        <f t="shared" si="13"/>
        <v>HT-2020-20@放款3</v>
      </c>
      <c r="N253" s="12" t="s">
        <v>26</v>
      </c>
      <c r="P253" s="22">
        <v>0.0620004</v>
      </c>
      <c r="Q253" s="24" t="s">
        <v>26</v>
      </c>
    </row>
    <row r="254" customHeight="1" spans="1:17">
      <c r="A254" s="11">
        <v>1718</v>
      </c>
      <c r="B254" s="15" t="s">
        <v>73</v>
      </c>
      <c r="C254" s="11" t="s">
        <v>74</v>
      </c>
      <c r="D254" s="15" t="s">
        <v>20</v>
      </c>
      <c r="E254" s="15" t="s">
        <v>54</v>
      </c>
      <c r="F254" s="16">
        <f t="shared" si="17"/>
        <v>1718</v>
      </c>
      <c r="G254" s="15" t="str">
        <f t="shared" si="12"/>
        <v>HT-2020-20@还款1718</v>
      </c>
      <c r="H254" s="17">
        <v>45168</v>
      </c>
      <c r="I254" s="11" t="s">
        <v>25</v>
      </c>
      <c r="J254" s="15">
        <v>30000000</v>
      </c>
      <c r="K254" s="15">
        <v>30000000</v>
      </c>
      <c r="L254" s="15">
        <v>4</v>
      </c>
      <c r="M254" s="20" t="str">
        <f t="shared" si="13"/>
        <v>HT-2020-20@放款4</v>
      </c>
      <c r="N254" s="12" t="s">
        <v>26</v>
      </c>
      <c r="P254" s="22">
        <v>0.0620004</v>
      </c>
      <c r="Q254" s="24" t="s">
        <v>26</v>
      </c>
    </row>
    <row r="255" customHeight="1" spans="1:18">
      <c r="A255" s="11">
        <v>84</v>
      </c>
      <c r="B255" s="15" t="s">
        <v>75</v>
      </c>
      <c r="C255" s="11" t="s">
        <v>76</v>
      </c>
      <c r="D255" s="15" t="s">
        <v>24</v>
      </c>
      <c r="E255" s="15" t="s">
        <v>54</v>
      </c>
      <c r="F255" s="16">
        <v>1</v>
      </c>
      <c r="G255" s="15" t="str">
        <f t="shared" si="12"/>
        <v>HT-2020-21@放款1</v>
      </c>
      <c r="H255" s="17">
        <v>44167</v>
      </c>
      <c r="I255" s="11" t="s">
        <v>22</v>
      </c>
      <c r="J255" s="15">
        <v>100000000</v>
      </c>
      <c r="K255" s="15">
        <v>100000000</v>
      </c>
      <c r="M255" s="20" t="str">
        <f t="shared" si="13"/>
        <v/>
      </c>
      <c r="N255" s="21" t="s">
        <v>23</v>
      </c>
      <c r="P255" s="22">
        <v>0.0465</v>
      </c>
      <c r="R255" s="17">
        <v>45219</v>
      </c>
    </row>
    <row r="256" customHeight="1" spans="1:18">
      <c r="A256" s="11">
        <v>85</v>
      </c>
      <c r="B256" s="15" t="s">
        <v>75</v>
      </c>
      <c r="C256" s="11" t="s">
        <v>76</v>
      </c>
      <c r="D256" s="15" t="s">
        <v>27</v>
      </c>
      <c r="E256" s="15" t="s">
        <v>54</v>
      </c>
      <c r="F256" s="16">
        <v>2</v>
      </c>
      <c r="G256" s="15" t="str">
        <f t="shared" si="12"/>
        <v>HT-2020-21@放款2</v>
      </c>
      <c r="H256" s="17">
        <v>44167</v>
      </c>
      <c r="I256" s="11" t="s">
        <v>22</v>
      </c>
      <c r="J256" s="15">
        <v>100000000</v>
      </c>
      <c r="K256" s="15">
        <v>100000000</v>
      </c>
      <c r="M256" s="20" t="str">
        <f t="shared" si="13"/>
        <v/>
      </c>
      <c r="N256" s="21" t="s">
        <v>23</v>
      </c>
      <c r="P256" s="22">
        <v>0.0465</v>
      </c>
      <c r="R256" s="17">
        <v>45219</v>
      </c>
    </row>
    <row r="257" customHeight="1" spans="1:18">
      <c r="A257" s="11">
        <v>86</v>
      </c>
      <c r="B257" s="15" t="s">
        <v>75</v>
      </c>
      <c r="C257" s="11" t="s">
        <v>76</v>
      </c>
      <c r="D257" s="15" t="s">
        <v>28</v>
      </c>
      <c r="E257" s="15" t="s">
        <v>54</v>
      </c>
      <c r="F257" s="16">
        <v>3</v>
      </c>
      <c r="G257" s="15" t="str">
        <f t="shared" si="12"/>
        <v>HT-2020-21@放款3</v>
      </c>
      <c r="H257" s="17">
        <v>44167</v>
      </c>
      <c r="I257" s="11" t="s">
        <v>22</v>
      </c>
      <c r="J257" s="15">
        <v>100000000</v>
      </c>
      <c r="K257" s="15">
        <v>100000000</v>
      </c>
      <c r="M257" s="20" t="str">
        <f t="shared" si="13"/>
        <v/>
      </c>
      <c r="N257" s="21" t="s">
        <v>23</v>
      </c>
      <c r="P257" s="22">
        <v>0.0465</v>
      </c>
      <c r="R257" s="17">
        <v>45219</v>
      </c>
    </row>
    <row r="258" customHeight="1" spans="1:18">
      <c r="A258" s="11">
        <v>87</v>
      </c>
      <c r="B258" s="15" t="s">
        <v>75</v>
      </c>
      <c r="C258" s="11" t="s">
        <v>76</v>
      </c>
      <c r="D258" s="15" t="s">
        <v>31</v>
      </c>
      <c r="E258" s="15" t="s">
        <v>54</v>
      </c>
      <c r="F258" s="16">
        <v>4</v>
      </c>
      <c r="G258" s="15" t="str">
        <f t="shared" ref="G258:G321" si="18">C258&amp;"@"&amp;I258&amp;F258</f>
        <v>HT-2020-21@放款4</v>
      </c>
      <c r="H258" s="17">
        <v>44167</v>
      </c>
      <c r="I258" s="11" t="s">
        <v>22</v>
      </c>
      <c r="J258" s="15">
        <v>40000000</v>
      </c>
      <c r="K258" s="15">
        <v>40000000</v>
      </c>
      <c r="M258" s="20" t="str">
        <f t="shared" ref="M258:M321" si="19">IF(LEN(L258)&gt;0,C258&amp;"@放款"&amp;L258,"")</f>
        <v/>
      </c>
      <c r="N258" s="21" t="s">
        <v>23</v>
      </c>
      <c r="P258" s="22">
        <v>0.0465</v>
      </c>
      <c r="R258" s="17">
        <v>45219</v>
      </c>
    </row>
    <row r="259" customHeight="1" spans="1:18">
      <c r="A259" s="11">
        <v>88</v>
      </c>
      <c r="B259" s="15" t="s">
        <v>75</v>
      </c>
      <c r="C259" s="11" t="s">
        <v>76</v>
      </c>
      <c r="D259" s="15" t="s">
        <v>32</v>
      </c>
      <c r="E259" s="15" t="s">
        <v>54</v>
      </c>
      <c r="F259" s="16">
        <v>5</v>
      </c>
      <c r="G259" s="15" t="str">
        <f t="shared" si="18"/>
        <v>HT-2020-21@放款5</v>
      </c>
      <c r="H259" s="17">
        <v>44167</v>
      </c>
      <c r="I259" s="11" t="s">
        <v>22</v>
      </c>
      <c r="J259" s="15">
        <v>30000000</v>
      </c>
      <c r="K259" s="15">
        <v>30000000</v>
      </c>
      <c r="M259" s="20" t="str">
        <f t="shared" si="19"/>
        <v/>
      </c>
      <c r="N259" s="21" t="s">
        <v>23</v>
      </c>
      <c r="P259" s="22">
        <v>0.0465</v>
      </c>
      <c r="R259" s="17">
        <v>45219</v>
      </c>
    </row>
    <row r="260" customHeight="1" spans="1:18">
      <c r="A260" s="11">
        <v>89</v>
      </c>
      <c r="B260" s="15" t="s">
        <v>75</v>
      </c>
      <c r="C260" s="11" t="s">
        <v>76</v>
      </c>
      <c r="D260" s="15" t="s">
        <v>33</v>
      </c>
      <c r="E260" s="15" t="s">
        <v>54</v>
      </c>
      <c r="F260" s="16">
        <v>6</v>
      </c>
      <c r="G260" s="15" t="str">
        <f t="shared" si="18"/>
        <v>HT-2020-21@放款6</v>
      </c>
      <c r="H260" s="17">
        <v>44197</v>
      </c>
      <c r="I260" s="11" t="s">
        <v>22</v>
      </c>
      <c r="J260" s="15">
        <v>100000000</v>
      </c>
      <c r="K260" s="15">
        <v>100000000</v>
      </c>
      <c r="M260" s="20" t="str">
        <f t="shared" si="19"/>
        <v/>
      </c>
      <c r="N260" s="21" t="s">
        <v>23</v>
      </c>
      <c r="P260" s="22">
        <v>0.0465</v>
      </c>
      <c r="R260" s="17">
        <v>45219</v>
      </c>
    </row>
    <row r="261" customHeight="1" spans="1:18">
      <c r="A261" s="11">
        <v>90</v>
      </c>
      <c r="B261" s="15" t="s">
        <v>75</v>
      </c>
      <c r="C261" s="11" t="s">
        <v>76</v>
      </c>
      <c r="D261" s="15" t="s">
        <v>34</v>
      </c>
      <c r="E261" s="15" t="s">
        <v>54</v>
      </c>
      <c r="F261" s="16">
        <v>7</v>
      </c>
      <c r="G261" s="15" t="str">
        <f t="shared" si="18"/>
        <v>HT-2020-21@放款7</v>
      </c>
      <c r="H261" s="17">
        <v>44197</v>
      </c>
      <c r="I261" s="11" t="s">
        <v>22</v>
      </c>
      <c r="J261" s="15">
        <v>50000000</v>
      </c>
      <c r="K261" s="15">
        <v>50000000</v>
      </c>
      <c r="M261" s="20" t="str">
        <f t="shared" si="19"/>
        <v/>
      </c>
      <c r="N261" s="21" t="s">
        <v>23</v>
      </c>
      <c r="P261" s="22">
        <v>0.0465</v>
      </c>
      <c r="R261" s="17">
        <v>45219</v>
      </c>
    </row>
    <row r="262" customHeight="1" spans="1:18">
      <c r="A262" s="11">
        <v>91</v>
      </c>
      <c r="B262" s="15" t="s">
        <v>75</v>
      </c>
      <c r="C262" s="11" t="s">
        <v>76</v>
      </c>
      <c r="D262" s="15" t="s">
        <v>20</v>
      </c>
      <c r="E262" s="15" t="s">
        <v>54</v>
      </c>
      <c r="F262" s="16">
        <v>8</v>
      </c>
      <c r="G262" s="15" t="str">
        <f t="shared" si="18"/>
        <v>HT-2020-21@放款8</v>
      </c>
      <c r="H262" s="17">
        <v>44257</v>
      </c>
      <c r="I262" s="11" t="s">
        <v>22</v>
      </c>
      <c r="J262" s="15">
        <v>22000000</v>
      </c>
      <c r="K262" s="15">
        <v>22000000</v>
      </c>
      <c r="M262" s="20" t="str">
        <f t="shared" si="19"/>
        <v/>
      </c>
      <c r="N262" s="21" t="s">
        <v>23</v>
      </c>
      <c r="P262" s="22">
        <v>0.0465</v>
      </c>
      <c r="R262" s="17">
        <v>45219</v>
      </c>
    </row>
    <row r="263" customHeight="1" spans="1:16">
      <c r="A263" s="11">
        <v>602</v>
      </c>
      <c r="B263" s="15" t="s">
        <v>75</v>
      </c>
      <c r="C263" s="11" t="s">
        <v>76</v>
      </c>
      <c r="D263" s="15" t="s">
        <v>24</v>
      </c>
      <c r="E263" s="15" t="s">
        <v>54</v>
      </c>
      <c r="F263" s="16">
        <f t="shared" ref="F263:F282" si="20">A263</f>
        <v>602</v>
      </c>
      <c r="G263" s="15" t="str">
        <f t="shared" si="18"/>
        <v>HT-2020-21@还款602</v>
      </c>
      <c r="H263" s="17">
        <v>44362</v>
      </c>
      <c r="I263" s="11" t="s">
        <v>25</v>
      </c>
      <c r="J263" s="15">
        <v>4000000</v>
      </c>
      <c r="K263" s="15">
        <v>4000000</v>
      </c>
      <c r="L263" s="16">
        <v>1</v>
      </c>
      <c r="M263" s="20" t="str">
        <f t="shared" si="19"/>
        <v>HT-2020-21@放款1</v>
      </c>
      <c r="N263" s="21" t="s">
        <v>23</v>
      </c>
      <c r="P263" s="22">
        <v>0.0465</v>
      </c>
    </row>
    <row r="264" customHeight="1" spans="1:16">
      <c r="A264" s="11">
        <v>603</v>
      </c>
      <c r="B264" s="15" t="s">
        <v>75</v>
      </c>
      <c r="C264" s="11" t="s">
        <v>76</v>
      </c>
      <c r="D264" s="15" t="s">
        <v>27</v>
      </c>
      <c r="E264" s="15" t="s">
        <v>54</v>
      </c>
      <c r="F264" s="16">
        <f t="shared" si="20"/>
        <v>603</v>
      </c>
      <c r="G264" s="15" t="str">
        <f t="shared" si="18"/>
        <v>HT-2020-21@还款603</v>
      </c>
      <c r="H264" s="17">
        <v>44362</v>
      </c>
      <c r="I264" s="11" t="s">
        <v>25</v>
      </c>
      <c r="J264" s="15">
        <v>4000000</v>
      </c>
      <c r="K264" s="15">
        <v>4000000</v>
      </c>
      <c r="L264" s="16">
        <v>2</v>
      </c>
      <c r="M264" s="20" t="str">
        <f t="shared" si="19"/>
        <v>HT-2020-21@放款2</v>
      </c>
      <c r="N264" s="21" t="s">
        <v>23</v>
      </c>
      <c r="P264" s="22">
        <v>0.0465</v>
      </c>
    </row>
    <row r="265" customHeight="1" spans="1:16">
      <c r="A265" s="11">
        <v>604</v>
      </c>
      <c r="B265" s="15" t="s">
        <v>75</v>
      </c>
      <c r="C265" s="11" t="s">
        <v>76</v>
      </c>
      <c r="D265" s="15" t="s">
        <v>28</v>
      </c>
      <c r="E265" s="15" t="s">
        <v>54</v>
      </c>
      <c r="F265" s="16">
        <f t="shared" si="20"/>
        <v>604</v>
      </c>
      <c r="G265" s="15" t="str">
        <f t="shared" si="18"/>
        <v>HT-2020-21@还款604</v>
      </c>
      <c r="H265" s="17">
        <v>44362</v>
      </c>
      <c r="I265" s="11" t="s">
        <v>25</v>
      </c>
      <c r="J265" s="15">
        <v>4000000</v>
      </c>
      <c r="K265" s="15">
        <v>4000000</v>
      </c>
      <c r="L265" s="16">
        <v>3</v>
      </c>
      <c r="M265" s="20" t="str">
        <f t="shared" si="19"/>
        <v>HT-2020-21@放款3</v>
      </c>
      <c r="N265" s="21" t="s">
        <v>23</v>
      </c>
      <c r="P265" s="22">
        <v>0.0465</v>
      </c>
    </row>
    <row r="266" customHeight="1" spans="1:16">
      <c r="A266" s="11">
        <v>605</v>
      </c>
      <c r="B266" s="15" t="s">
        <v>75</v>
      </c>
      <c r="C266" s="11" t="s">
        <v>76</v>
      </c>
      <c r="D266" s="15" t="s">
        <v>31</v>
      </c>
      <c r="E266" s="15" t="s">
        <v>54</v>
      </c>
      <c r="F266" s="16">
        <f t="shared" si="20"/>
        <v>605</v>
      </c>
      <c r="G266" s="15" t="str">
        <f t="shared" si="18"/>
        <v>HT-2020-21@还款605</v>
      </c>
      <c r="H266" s="17">
        <v>44362</v>
      </c>
      <c r="I266" s="11" t="s">
        <v>25</v>
      </c>
      <c r="J266" s="15">
        <v>1600000</v>
      </c>
      <c r="K266" s="15">
        <v>1600000</v>
      </c>
      <c r="L266" s="16">
        <v>4</v>
      </c>
      <c r="M266" s="20" t="str">
        <f t="shared" si="19"/>
        <v>HT-2020-21@放款4</v>
      </c>
      <c r="N266" s="21" t="s">
        <v>23</v>
      </c>
      <c r="P266" s="22">
        <v>0.0465</v>
      </c>
    </row>
    <row r="267" customHeight="1" spans="1:16">
      <c r="A267" s="11">
        <v>606</v>
      </c>
      <c r="B267" s="15" t="s">
        <v>75</v>
      </c>
      <c r="C267" s="11" t="s">
        <v>76</v>
      </c>
      <c r="D267" s="15" t="s">
        <v>32</v>
      </c>
      <c r="E267" s="15" t="s">
        <v>54</v>
      </c>
      <c r="F267" s="16">
        <f t="shared" si="20"/>
        <v>606</v>
      </c>
      <c r="G267" s="15" t="str">
        <f t="shared" si="18"/>
        <v>HT-2020-21@还款606</v>
      </c>
      <c r="H267" s="17">
        <v>44362</v>
      </c>
      <c r="I267" s="11" t="s">
        <v>25</v>
      </c>
      <c r="J267" s="15">
        <v>1400000</v>
      </c>
      <c r="K267" s="15">
        <v>1400000</v>
      </c>
      <c r="L267" s="16">
        <v>5</v>
      </c>
      <c r="M267" s="20" t="str">
        <f t="shared" si="19"/>
        <v>HT-2020-21@放款5</v>
      </c>
      <c r="N267" s="21" t="s">
        <v>23</v>
      </c>
      <c r="P267" s="22">
        <v>0.0465</v>
      </c>
    </row>
    <row r="268" customHeight="1" spans="1:16">
      <c r="A268" s="11">
        <v>607</v>
      </c>
      <c r="B268" s="15" t="s">
        <v>75</v>
      </c>
      <c r="C268" s="11" t="s">
        <v>76</v>
      </c>
      <c r="D268" s="15" t="s">
        <v>33</v>
      </c>
      <c r="E268" s="15" t="s">
        <v>54</v>
      </c>
      <c r="F268" s="16">
        <f t="shared" si="20"/>
        <v>607</v>
      </c>
      <c r="G268" s="15" t="str">
        <f t="shared" si="18"/>
        <v>HT-2020-21@还款607</v>
      </c>
      <c r="H268" s="17">
        <v>44362</v>
      </c>
      <c r="I268" s="11" t="s">
        <v>25</v>
      </c>
      <c r="J268" s="15">
        <v>7000000</v>
      </c>
      <c r="K268" s="15">
        <v>7000000</v>
      </c>
      <c r="L268" s="16">
        <v>6</v>
      </c>
      <c r="M268" s="20" t="str">
        <f t="shared" si="19"/>
        <v>HT-2020-21@放款6</v>
      </c>
      <c r="N268" s="21" t="s">
        <v>23</v>
      </c>
      <c r="P268" s="22">
        <v>0.0465</v>
      </c>
    </row>
    <row r="269" customHeight="1" spans="1:16">
      <c r="A269" s="11">
        <v>608</v>
      </c>
      <c r="B269" s="15" t="s">
        <v>75</v>
      </c>
      <c r="C269" s="11" t="s">
        <v>76</v>
      </c>
      <c r="D269" s="15" t="s">
        <v>34</v>
      </c>
      <c r="E269" s="15" t="s">
        <v>54</v>
      </c>
      <c r="F269" s="16">
        <f t="shared" si="20"/>
        <v>608</v>
      </c>
      <c r="G269" s="15" t="str">
        <f t="shared" si="18"/>
        <v>HT-2020-21@还款608</v>
      </c>
      <c r="H269" s="17">
        <v>44362</v>
      </c>
      <c r="I269" s="11" t="s">
        <v>25</v>
      </c>
      <c r="J269" s="15">
        <v>3500000</v>
      </c>
      <c r="K269" s="15">
        <v>3500000</v>
      </c>
      <c r="L269" s="16">
        <v>7</v>
      </c>
      <c r="M269" s="20" t="str">
        <f t="shared" si="19"/>
        <v>HT-2020-21@放款7</v>
      </c>
      <c r="N269" s="21" t="s">
        <v>23</v>
      </c>
      <c r="P269" s="22">
        <v>0.0465</v>
      </c>
    </row>
    <row r="270" customHeight="1" spans="1:16">
      <c r="A270" s="11">
        <v>609</v>
      </c>
      <c r="B270" s="15" t="s">
        <v>75</v>
      </c>
      <c r="C270" s="11" t="s">
        <v>76</v>
      </c>
      <c r="D270" s="15" t="s">
        <v>20</v>
      </c>
      <c r="E270" s="15" t="s">
        <v>54</v>
      </c>
      <c r="F270" s="16">
        <f t="shared" si="20"/>
        <v>609</v>
      </c>
      <c r="G270" s="15" t="str">
        <f t="shared" si="18"/>
        <v>HT-2020-21@还款609</v>
      </c>
      <c r="H270" s="17">
        <v>44362</v>
      </c>
      <c r="I270" s="11" t="s">
        <v>25</v>
      </c>
      <c r="J270" s="15">
        <v>1540000</v>
      </c>
      <c r="K270" s="15">
        <v>1540000</v>
      </c>
      <c r="L270" s="16">
        <v>8</v>
      </c>
      <c r="M270" s="20" t="str">
        <f t="shared" si="19"/>
        <v>HT-2020-21@放款8</v>
      </c>
      <c r="N270" s="21" t="s">
        <v>23</v>
      </c>
      <c r="P270" s="22">
        <v>0.0465</v>
      </c>
    </row>
    <row r="271" customHeight="1" spans="1:16">
      <c r="A271" s="11">
        <v>610</v>
      </c>
      <c r="B271" s="15" t="s">
        <v>75</v>
      </c>
      <c r="C271" s="11" t="s">
        <v>76</v>
      </c>
      <c r="D271" s="15" t="s">
        <v>24</v>
      </c>
      <c r="E271" s="15" t="s">
        <v>54</v>
      </c>
      <c r="F271" s="16">
        <f t="shared" si="20"/>
        <v>610</v>
      </c>
      <c r="G271" s="15" t="str">
        <f t="shared" si="18"/>
        <v>HT-2020-21@还款610</v>
      </c>
      <c r="H271" s="17">
        <v>44469</v>
      </c>
      <c r="I271" s="11" t="s">
        <v>25</v>
      </c>
      <c r="J271" s="15">
        <v>20000000</v>
      </c>
      <c r="K271" s="15">
        <v>20000000</v>
      </c>
      <c r="L271" s="16">
        <v>1</v>
      </c>
      <c r="M271" s="20" t="str">
        <f t="shared" si="19"/>
        <v>HT-2020-21@放款1</v>
      </c>
      <c r="N271" s="21" t="s">
        <v>23</v>
      </c>
      <c r="P271" s="22">
        <v>0.0465</v>
      </c>
    </row>
    <row r="272" customHeight="1" spans="1:16">
      <c r="A272" s="11">
        <v>611</v>
      </c>
      <c r="B272" s="15" t="s">
        <v>75</v>
      </c>
      <c r="C272" s="11" t="s">
        <v>76</v>
      </c>
      <c r="D272" s="15" t="s">
        <v>20</v>
      </c>
      <c r="E272" s="15" t="s">
        <v>54</v>
      </c>
      <c r="F272" s="16">
        <f t="shared" si="20"/>
        <v>611</v>
      </c>
      <c r="G272" s="15" t="str">
        <f t="shared" si="18"/>
        <v>HT-2020-21@还款611</v>
      </c>
      <c r="H272" s="17">
        <v>44469</v>
      </c>
      <c r="I272" s="11" t="s">
        <v>25</v>
      </c>
      <c r="J272" s="15">
        <v>10000000</v>
      </c>
      <c r="K272" s="15">
        <v>10000000</v>
      </c>
      <c r="L272" s="16">
        <v>2</v>
      </c>
      <c r="M272" s="20" t="str">
        <f t="shared" si="19"/>
        <v>HT-2020-21@放款2</v>
      </c>
      <c r="N272" s="21" t="s">
        <v>23</v>
      </c>
      <c r="P272" s="22">
        <v>0.0465</v>
      </c>
    </row>
    <row r="273" customHeight="1" spans="1:16">
      <c r="A273" s="11">
        <v>612</v>
      </c>
      <c r="B273" s="15" t="s">
        <v>75</v>
      </c>
      <c r="C273" s="11" t="s">
        <v>76</v>
      </c>
      <c r="D273" s="15" t="s">
        <v>24</v>
      </c>
      <c r="E273" s="15" t="s">
        <v>54</v>
      </c>
      <c r="F273" s="16">
        <f t="shared" si="20"/>
        <v>612</v>
      </c>
      <c r="G273" s="15" t="str">
        <f t="shared" si="18"/>
        <v>HT-2020-21@还款612</v>
      </c>
      <c r="H273" s="17">
        <v>44523</v>
      </c>
      <c r="I273" s="11" t="s">
        <v>25</v>
      </c>
      <c r="J273" s="15">
        <v>5000000</v>
      </c>
      <c r="K273" s="15">
        <v>5000000</v>
      </c>
      <c r="L273" s="16">
        <v>1</v>
      </c>
      <c r="M273" s="20" t="str">
        <f t="shared" si="19"/>
        <v>HT-2020-21@放款1</v>
      </c>
      <c r="N273" s="21" t="s">
        <v>23</v>
      </c>
      <c r="P273" s="22">
        <v>0.0465</v>
      </c>
    </row>
    <row r="274" customHeight="1" spans="1:16">
      <c r="A274" s="11">
        <v>613</v>
      </c>
      <c r="B274" s="15" t="s">
        <v>75</v>
      </c>
      <c r="C274" s="11" t="s">
        <v>76</v>
      </c>
      <c r="D274" s="15" t="s">
        <v>27</v>
      </c>
      <c r="E274" s="15" t="s">
        <v>54</v>
      </c>
      <c r="F274" s="16">
        <f t="shared" si="20"/>
        <v>613</v>
      </c>
      <c r="G274" s="15" t="str">
        <f t="shared" si="18"/>
        <v>HT-2020-21@还款613</v>
      </c>
      <c r="H274" s="17">
        <v>44523</v>
      </c>
      <c r="I274" s="11" t="s">
        <v>25</v>
      </c>
      <c r="J274" s="15">
        <v>25000000</v>
      </c>
      <c r="K274" s="15">
        <v>25000000</v>
      </c>
      <c r="L274" s="16">
        <v>2</v>
      </c>
      <c r="M274" s="20" t="str">
        <f t="shared" si="19"/>
        <v>HT-2020-21@放款2</v>
      </c>
      <c r="N274" s="21" t="s">
        <v>23</v>
      </c>
      <c r="P274" s="22">
        <v>0.0465</v>
      </c>
    </row>
    <row r="275" customHeight="1" spans="1:17">
      <c r="A275" s="11">
        <v>1742</v>
      </c>
      <c r="B275" s="15" t="s">
        <v>75</v>
      </c>
      <c r="C275" s="11" t="s">
        <v>76</v>
      </c>
      <c r="D275" s="15" t="s">
        <v>28</v>
      </c>
      <c r="E275" s="15" t="s">
        <v>54</v>
      </c>
      <c r="F275" s="16">
        <f t="shared" si="20"/>
        <v>1742</v>
      </c>
      <c r="G275" s="15" t="str">
        <f t="shared" si="18"/>
        <v>HT-2020-21@还款1742</v>
      </c>
      <c r="H275" s="17">
        <v>45229</v>
      </c>
      <c r="I275" s="11" t="s">
        <v>25</v>
      </c>
      <c r="J275" s="15">
        <v>71000000</v>
      </c>
      <c r="K275" s="15">
        <v>71000000</v>
      </c>
      <c r="L275" s="15">
        <v>1</v>
      </c>
      <c r="M275" s="20" t="str">
        <f t="shared" si="19"/>
        <v>HT-2020-21@放款1</v>
      </c>
      <c r="N275" s="12" t="s">
        <v>26</v>
      </c>
      <c r="P275" s="22">
        <v>0.0465</v>
      </c>
      <c r="Q275" s="24" t="s">
        <v>23</v>
      </c>
    </row>
    <row r="276" customHeight="1" spans="1:17">
      <c r="A276" s="11">
        <v>1743</v>
      </c>
      <c r="B276" s="15" t="s">
        <v>75</v>
      </c>
      <c r="C276" s="11" t="s">
        <v>76</v>
      </c>
      <c r="D276" s="15" t="s">
        <v>31</v>
      </c>
      <c r="E276" s="15" t="s">
        <v>54</v>
      </c>
      <c r="F276" s="16">
        <f t="shared" si="20"/>
        <v>1743</v>
      </c>
      <c r="G276" s="15" t="str">
        <f t="shared" si="18"/>
        <v>HT-2020-21@还款1743</v>
      </c>
      <c r="H276" s="17">
        <v>45229</v>
      </c>
      <c r="I276" s="11" t="s">
        <v>25</v>
      </c>
      <c r="J276" s="15">
        <v>61000000</v>
      </c>
      <c r="K276" s="15">
        <v>61000000</v>
      </c>
      <c r="L276" s="15">
        <v>2</v>
      </c>
      <c r="M276" s="20" t="str">
        <f t="shared" si="19"/>
        <v>HT-2020-21@放款2</v>
      </c>
      <c r="N276" s="12" t="s">
        <v>26</v>
      </c>
      <c r="P276" s="22">
        <v>0.0465</v>
      </c>
      <c r="Q276" s="24" t="s">
        <v>23</v>
      </c>
    </row>
    <row r="277" customHeight="1" spans="1:17">
      <c r="A277" s="11">
        <v>1744</v>
      </c>
      <c r="B277" s="15" t="s">
        <v>75</v>
      </c>
      <c r="C277" s="11" t="s">
        <v>76</v>
      </c>
      <c r="D277" s="15" t="s">
        <v>32</v>
      </c>
      <c r="E277" s="15" t="s">
        <v>54</v>
      </c>
      <c r="F277" s="16">
        <f t="shared" si="20"/>
        <v>1744</v>
      </c>
      <c r="G277" s="15" t="str">
        <f t="shared" si="18"/>
        <v>HT-2020-21@还款1744</v>
      </c>
      <c r="H277" s="17">
        <v>45229</v>
      </c>
      <c r="I277" s="11" t="s">
        <v>25</v>
      </c>
      <c r="J277" s="15">
        <v>96000000</v>
      </c>
      <c r="K277" s="15">
        <v>96000000</v>
      </c>
      <c r="L277" s="15">
        <v>3</v>
      </c>
      <c r="M277" s="20" t="str">
        <f t="shared" si="19"/>
        <v>HT-2020-21@放款3</v>
      </c>
      <c r="N277" s="12" t="s">
        <v>26</v>
      </c>
      <c r="P277" s="22">
        <v>0.0465</v>
      </c>
      <c r="Q277" s="24" t="s">
        <v>23</v>
      </c>
    </row>
    <row r="278" customHeight="1" spans="1:17">
      <c r="A278" s="11">
        <v>1745</v>
      </c>
      <c r="B278" s="15" t="s">
        <v>75</v>
      </c>
      <c r="C278" s="11" t="s">
        <v>76</v>
      </c>
      <c r="D278" s="15" t="s">
        <v>33</v>
      </c>
      <c r="E278" s="15" t="s">
        <v>54</v>
      </c>
      <c r="F278" s="16">
        <f t="shared" si="20"/>
        <v>1745</v>
      </c>
      <c r="G278" s="15" t="str">
        <f t="shared" si="18"/>
        <v>HT-2020-21@还款1745</v>
      </c>
      <c r="H278" s="17">
        <v>45229</v>
      </c>
      <c r="I278" s="11" t="s">
        <v>25</v>
      </c>
      <c r="J278" s="15">
        <v>38400000</v>
      </c>
      <c r="K278" s="15">
        <v>38400000</v>
      </c>
      <c r="L278" s="15">
        <v>4</v>
      </c>
      <c r="M278" s="20" t="str">
        <f t="shared" si="19"/>
        <v>HT-2020-21@放款4</v>
      </c>
      <c r="N278" s="12" t="s">
        <v>26</v>
      </c>
      <c r="P278" s="22">
        <v>0.0465</v>
      </c>
      <c r="Q278" s="24" t="s">
        <v>23</v>
      </c>
    </row>
    <row r="279" customHeight="1" spans="1:17">
      <c r="A279" s="11">
        <v>1746</v>
      </c>
      <c r="B279" s="15" t="s">
        <v>75</v>
      </c>
      <c r="C279" s="11" t="s">
        <v>76</v>
      </c>
      <c r="D279" s="15" t="s">
        <v>34</v>
      </c>
      <c r="E279" s="15" t="s">
        <v>54</v>
      </c>
      <c r="F279" s="16">
        <f t="shared" si="20"/>
        <v>1746</v>
      </c>
      <c r="G279" s="15" t="str">
        <f t="shared" si="18"/>
        <v>HT-2020-21@还款1746</v>
      </c>
      <c r="H279" s="17">
        <v>45229</v>
      </c>
      <c r="I279" s="11" t="s">
        <v>25</v>
      </c>
      <c r="J279" s="15">
        <v>28600000</v>
      </c>
      <c r="K279" s="15">
        <v>28600000</v>
      </c>
      <c r="L279" s="15">
        <v>5</v>
      </c>
      <c r="M279" s="20" t="str">
        <f t="shared" si="19"/>
        <v>HT-2020-21@放款5</v>
      </c>
      <c r="N279" s="12" t="s">
        <v>26</v>
      </c>
      <c r="P279" s="22">
        <v>0.0465</v>
      </c>
      <c r="Q279" s="24" t="s">
        <v>23</v>
      </c>
    </row>
    <row r="280" customHeight="1" spans="1:17">
      <c r="A280" s="11">
        <v>1747</v>
      </c>
      <c r="B280" s="15" t="s">
        <v>75</v>
      </c>
      <c r="C280" s="11" t="s">
        <v>76</v>
      </c>
      <c r="D280" s="15" t="s">
        <v>20</v>
      </c>
      <c r="E280" s="15" t="s">
        <v>54</v>
      </c>
      <c r="F280" s="16">
        <f t="shared" si="20"/>
        <v>1747</v>
      </c>
      <c r="G280" s="15" t="str">
        <f t="shared" si="18"/>
        <v>HT-2020-21@还款1747</v>
      </c>
      <c r="H280" s="17">
        <v>45229</v>
      </c>
      <c r="I280" s="11" t="s">
        <v>25</v>
      </c>
      <c r="J280" s="15">
        <v>93000000</v>
      </c>
      <c r="K280" s="15">
        <v>93000000</v>
      </c>
      <c r="L280" s="15">
        <v>6</v>
      </c>
      <c r="M280" s="20" t="str">
        <f t="shared" si="19"/>
        <v>HT-2020-21@放款6</v>
      </c>
      <c r="N280" s="12" t="s">
        <v>26</v>
      </c>
      <c r="P280" s="22">
        <v>0.0465</v>
      </c>
      <c r="Q280" s="24" t="s">
        <v>23</v>
      </c>
    </row>
    <row r="281" customHeight="1" spans="1:17">
      <c r="A281" s="11">
        <v>1748</v>
      </c>
      <c r="B281" s="15" t="s">
        <v>75</v>
      </c>
      <c r="C281" s="11" t="s">
        <v>76</v>
      </c>
      <c r="D281" s="15" t="s">
        <v>24</v>
      </c>
      <c r="E281" s="15" t="s">
        <v>54</v>
      </c>
      <c r="F281" s="16">
        <f t="shared" si="20"/>
        <v>1748</v>
      </c>
      <c r="G281" s="15" t="str">
        <f t="shared" si="18"/>
        <v>HT-2020-21@还款1748</v>
      </c>
      <c r="H281" s="17">
        <v>45229</v>
      </c>
      <c r="I281" s="11" t="s">
        <v>25</v>
      </c>
      <c r="J281" s="15">
        <v>46500000</v>
      </c>
      <c r="K281" s="15">
        <v>46500000</v>
      </c>
      <c r="L281" s="15">
        <v>7</v>
      </c>
      <c r="M281" s="20" t="str">
        <f t="shared" si="19"/>
        <v>HT-2020-21@放款7</v>
      </c>
      <c r="N281" s="12" t="s">
        <v>26</v>
      </c>
      <c r="P281" s="22">
        <v>0.0465</v>
      </c>
      <c r="Q281" s="24" t="s">
        <v>23</v>
      </c>
    </row>
    <row r="282" customHeight="1" spans="1:17">
      <c r="A282" s="11">
        <v>1749</v>
      </c>
      <c r="B282" s="15" t="s">
        <v>75</v>
      </c>
      <c r="C282" s="11" t="s">
        <v>76</v>
      </c>
      <c r="D282" s="15" t="s">
        <v>27</v>
      </c>
      <c r="E282" s="15" t="s">
        <v>54</v>
      </c>
      <c r="F282" s="16">
        <f t="shared" si="20"/>
        <v>1749</v>
      </c>
      <c r="G282" s="15" t="str">
        <f t="shared" si="18"/>
        <v>HT-2020-21@还款1749</v>
      </c>
      <c r="H282" s="17">
        <v>45229</v>
      </c>
      <c r="I282" s="11" t="s">
        <v>25</v>
      </c>
      <c r="J282" s="15">
        <v>20460000</v>
      </c>
      <c r="K282" s="15">
        <v>20460000</v>
      </c>
      <c r="L282" s="15">
        <v>8</v>
      </c>
      <c r="M282" s="20" t="str">
        <f t="shared" si="19"/>
        <v>HT-2020-21@放款8</v>
      </c>
      <c r="N282" s="12" t="s">
        <v>26</v>
      </c>
      <c r="P282" s="22">
        <v>0.0465</v>
      </c>
      <c r="Q282" s="24" t="s">
        <v>23</v>
      </c>
    </row>
    <row r="283" customHeight="1" spans="1:18">
      <c r="A283" s="11">
        <v>92</v>
      </c>
      <c r="B283" s="15" t="s">
        <v>77</v>
      </c>
      <c r="C283" s="11" t="s">
        <v>78</v>
      </c>
      <c r="D283" s="15" t="s">
        <v>28</v>
      </c>
      <c r="E283" s="15" t="s">
        <v>54</v>
      </c>
      <c r="F283" s="16">
        <v>1</v>
      </c>
      <c r="G283" s="15" t="str">
        <f t="shared" si="18"/>
        <v>HT-2020-22@放款1</v>
      </c>
      <c r="H283" s="17">
        <v>44096</v>
      </c>
      <c r="I283" s="11" t="s">
        <v>22</v>
      </c>
      <c r="J283" s="15">
        <v>739500000</v>
      </c>
      <c r="K283" s="15">
        <v>739500000</v>
      </c>
      <c r="M283" s="20" t="str">
        <f t="shared" si="19"/>
        <v/>
      </c>
      <c r="N283" s="21" t="s">
        <v>23</v>
      </c>
      <c r="P283" s="22">
        <v>0.048</v>
      </c>
      <c r="R283" s="17">
        <v>45184</v>
      </c>
    </row>
    <row r="284" customHeight="1" spans="1:18">
      <c r="A284" s="11">
        <v>93</v>
      </c>
      <c r="B284" s="15" t="s">
        <v>77</v>
      </c>
      <c r="C284" s="11" t="s">
        <v>78</v>
      </c>
      <c r="D284" s="15" t="s">
        <v>31</v>
      </c>
      <c r="E284" s="15" t="s">
        <v>54</v>
      </c>
      <c r="F284" s="16">
        <v>2</v>
      </c>
      <c r="G284" s="15" t="str">
        <f t="shared" si="18"/>
        <v>HT-2020-22@放款2</v>
      </c>
      <c r="H284" s="17">
        <v>44102</v>
      </c>
      <c r="I284" s="11" t="s">
        <v>22</v>
      </c>
      <c r="J284" s="15">
        <v>460500000</v>
      </c>
      <c r="K284" s="15">
        <v>460500000</v>
      </c>
      <c r="M284" s="20" t="str">
        <f t="shared" si="19"/>
        <v/>
      </c>
      <c r="N284" s="21" t="s">
        <v>23</v>
      </c>
      <c r="P284" s="22">
        <v>0.048</v>
      </c>
      <c r="R284" s="17">
        <v>45184</v>
      </c>
    </row>
    <row r="285" customHeight="1" spans="1:18">
      <c r="A285" s="11">
        <v>94</v>
      </c>
      <c r="B285" s="15" t="s">
        <v>77</v>
      </c>
      <c r="C285" s="11" t="s">
        <v>78</v>
      </c>
      <c r="D285" s="15" t="s">
        <v>32</v>
      </c>
      <c r="E285" s="15" t="s">
        <v>54</v>
      </c>
      <c r="F285" s="16">
        <v>3</v>
      </c>
      <c r="G285" s="15" t="str">
        <f t="shared" si="18"/>
        <v>HT-2020-22@放款3</v>
      </c>
      <c r="H285" s="17">
        <v>44154</v>
      </c>
      <c r="I285" s="11" t="s">
        <v>22</v>
      </c>
      <c r="J285" s="15">
        <v>300000000</v>
      </c>
      <c r="K285" s="15">
        <v>300000000</v>
      </c>
      <c r="M285" s="20" t="str">
        <f t="shared" si="19"/>
        <v/>
      </c>
      <c r="N285" s="21" t="s">
        <v>23</v>
      </c>
      <c r="P285" s="22">
        <v>0.048</v>
      </c>
      <c r="R285" s="17">
        <v>45184</v>
      </c>
    </row>
    <row r="286" customHeight="1" spans="1:16">
      <c r="A286" s="11">
        <v>614</v>
      </c>
      <c r="B286" s="15" t="s">
        <v>77</v>
      </c>
      <c r="C286" s="11" t="s">
        <v>78</v>
      </c>
      <c r="D286" s="15" t="s">
        <v>33</v>
      </c>
      <c r="E286" s="15" t="s">
        <v>54</v>
      </c>
      <c r="F286" s="16">
        <f t="shared" ref="F286:F303" si="21">A286</f>
        <v>614</v>
      </c>
      <c r="G286" s="15" t="str">
        <f t="shared" si="18"/>
        <v>HT-2020-22@还款614</v>
      </c>
      <c r="H286" s="17">
        <v>44330</v>
      </c>
      <c r="I286" s="11" t="s">
        <v>25</v>
      </c>
      <c r="J286" s="15">
        <v>50000000</v>
      </c>
      <c r="K286" s="15">
        <v>50000000</v>
      </c>
      <c r="L286" s="16">
        <v>1</v>
      </c>
      <c r="M286" s="20" t="str">
        <f t="shared" si="19"/>
        <v>HT-2020-22@放款1</v>
      </c>
      <c r="N286" s="21" t="s">
        <v>23</v>
      </c>
      <c r="P286" s="22">
        <v>0.048</v>
      </c>
    </row>
    <row r="287" customHeight="1" spans="1:16">
      <c r="A287" s="11">
        <v>615</v>
      </c>
      <c r="B287" s="15" t="s">
        <v>77</v>
      </c>
      <c r="C287" s="11" t="s">
        <v>78</v>
      </c>
      <c r="D287" s="15" t="s">
        <v>34</v>
      </c>
      <c r="E287" s="15" t="s">
        <v>54</v>
      </c>
      <c r="F287" s="16">
        <f t="shared" si="21"/>
        <v>615</v>
      </c>
      <c r="G287" s="15" t="str">
        <f t="shared" si="18"/>
        <v>HT-2020-22@还款615</v>
      </c>
      <c r="H287" s="17">
        <v>44344</v>
      </c>
      <c r="I287" s="11" t="s">
        <v>25</v>
      </c>
      <c r="J287" s="15">
        <v>80000000</v>
      </c>
      <c r="K287" s="15">
        <v>80000000</v>
      </c>
      <c r="L287" s="16">
        <v>1</v>
      </c>
      <c r="M287" s="20" t="str">
        <f t="shared" si="19"/>
        <v>HT-2020-22@放款1</v>
      </c>
      <c r="N287" s="21" t="s">
        <v>23</v>
      </c>
      <c r="P287" s="22">
        <v>0.048</v>
      </c>
    </row>
    <row r="288" customHeight="1" spans="1:16">
      <c r="A288" s="11">
        <v>616</v>
      </c>
      <c r="B288" s="15" t="s">
        <v>77</v>
      </c>
      <c r="C288" s="11" t="s">
        <v>78</v>
      </c>
      <c r="D288" s="15" t="s">
        <v>20</v>
      </c>
      <c r="E288" s="15" t="s">
        <v>54</v>
      </c>
      <c r="F288" s="16">
        <f t="shared" si="21"/>
        <v>616</v>
      </c>
      <c r="G288" s="15" t="str">
        <f t="shared" si="18"/>
        <v>HT-2020-22@还款616</v>
      </c>
      <c r="H288" s="17">
        <v>44347</v>
      </c>
      <c r="I288" s="11" t="s">
        <v>25</v>
      </c>
      <c r="J288" s="15">
        <v>70000000</v>
      </c>
      <c r="K288" s="15">
        <v>70000000</v>
      </c>
      <c r="L288" s="16">
        <v>1</v>
      </c>
      <c r="M288" s="20" t="str">
        <f t="shared" si="19"/>
        <v>HT-2020-22@放款1</v>
      </c>
      <c r="N288" s="21" t="s">
        <v>23</v>
      </c>
      <c r="P288" s="22">
        <v>0.048</v>
      </c>
    </row>
    <row r="289" customHeight="1" spans="1:16">
      <c r="A289" s="11">
        <v>617</v>
      </c>
      <c r="B289" s="15" t="s">
        <v>77</v>
      </c>
      <c r="C289" s="11" t="s">
        <v>78</v>
      </c>
      <c r="D289" s="15" t="s">
        <v>24</v>
      </c>
      <c r="E289" s="15" t="s">
        <v>54</v>
      </c>
      <c r="F289" s="16">
        <f t="shared" si="21"/>
        <v>617</v>
      </c>
      <c r="G289" s="15" t="str">
        <f t="shared" si="18"/>
        <v>HT-2020-22@还款617</v>
      </c>
      <c r="H289" s="17">
        <v>44357</v>
      </c>
      <c r="I289" s="11" t="s">
        <v>25</v>
      </c>
      <c r="J289" s="15">
        <v>50000000</v>
      </c>
      <c r="K289" s="15">
        <v>50000000</v>
      </c>
      <c r="L289" s="16">
        <v>1</v>
      </c>
      <c r="M289" s="20" t="str">
        <f t="shared" si="19"/>
        <v>HT-2020-22@放款1</v>
      </c>
      <c r="N289" s="21" t="s">
        <v>23</v>
      </c>
      <c r="P289" s="22">
        <v>0.048</v>
      </c>
    </row>
    <row r="290" customHeight="1" spans="1:16">
      <c r="A290" s="11">
        <v>618</v>
      </c>
      <c r="B290" s="15" t="s">
        <v>77</v>
      </c>
      <c r="C290" s="11" t="s">
        <v>78</v>
      </c>
      <c r="D290" s="15" t="s">
        <v>20</v>
      </c>
      <c r="E290" s="15" t="s">
        <v>54</v>
      </c>
      <c r="F290" s="16">
        <f t="shared" si="21"/>
        <v>618</v>
      </c>
      <c r="G290" s="15" t="str">
        <f t="shared" si="18"/>
        <v>HT-2020-22@还款618</v>
      </c>
      <c r="H290" s="17">
        <v>44372</v>
      </c>
      <c r="I290" s="11" t="s">
        <v>25</v>
      </c>
      <c r="J290" s="15">
        <v>50000000</v>
      </c>
      <c r="K290" s="15">
        <v>50000000</v>
      </c>
      <c r="L290" s="16">
        <v>1</v>
      </c>
      <c r="M290" s="20" t="str">
        <f t="shared" si="19"/>
        <v>HT-2020-22@放款1</v>
      </c>
      <c r="N290" s="21" t="s">
        <v>23</v>
      </c>
      <c r="P290" s="22">
        <v>0.048</v>
      </c>
    </row>
    <row r="291" customHeight="1" spans="1:16">
      <c r="A291" s="11">
        <v>619</v>
      </c>
      <c r="B291" s="15" t="s">
        <v>77</v>
      </c>
      <c r="C291" s="11" t="s">
        <v>78</v>
      </c>
      <c r="D291" s="15" t="s">
        <v>24</v>
      </c>
      <c r="E291" s="15" t="s">
        <v>54</v>
      </c>
      <c r="F291" s="16">
        <f t="shared" si="21"/>
        <v>619</v>
      </c>
      <c r="G291" s="15" t="str">
        <f t="shared" si="18"/>
        <v>HT-2020-22@还款619</v>
      </c>
      <c r="H291" s="17">
        <v>44375</v>
      </c>
      <c r="I291" s="11" t="s">
        <v>25</v>
      </c>
      <c r="J291" s="15">
        <v>50000000</v>
      </c>
      <c r="K291" s="15">
        <v>50000000</v>
      </c>
      <c r="L291" s="16">
        <v>1</v>
      </c>
      <c r="M291" s="20" t="str">
        <f t="shared" si="19"/>
        <v>HT-2020-22@放款1</v>
      </c>
      <c r="N291" s="21" t="s">
        <v>23</v>
      </c>
      <c r="P291" s="22">
        <v>0.048</v>
      </c>
    </row>
    <row r="292" customHeight="1" spans="1:16">
      <c r="A292" s="11">
        <v>620</v>
      </c>
      <c r="B292" s="15" t="s">
        <v>77</v>
      </c>
      <c r="C292" s="11" t="s">
        <v>78</v>
      </c>
      <c r="D292" s="15" t="s">
        <v>27</v>
      </c>
      <c r="E292" s="15" t="s">
        <v>54</v>
      </c>
      <c r="F292" s="16">
        <f t="shared" si="21"/>
        <v>620</v>
      </c>
      <c r="G292" s="15" t="str">
        <f t="shared" si="18"/>
        <v>HT-2020-22@还款620</v>
      </c>
      <c r="H292" s="17">
        <v>44377</v>
      </c>
      <c r="I292" s="11" t="s">
        <v>25</v>
      </c>
      <c r="J292" s="15">
        <v>100000000</v>
      </c>
      <c r="K292" s="15">
        <v>100000000</v>
      </c>
      <c r="L292" s="16">
        <v>1</v>
      </c>
      <c r="M292" s="20" t="str">
        <f t="shared" si="19"/>
        <v>HT-2020-22@放款1</v>
      </c>
      <c r="N292" s="21" t="s">
        <v>23</v>
      </c>
      <c r="P292" s="22">
        <v>0.048</v>
      </c>
    </row>
    <row r="293" customHeight="1" spans="1:16">
      <c r="A293" s="11">
        <v>621</v>
      </c>
      <c r="B293" s="15" t="s">
        <v>77</v>
      </c>
      <c r="C293" s="11" t="s">
        <v>78</v>
      </c>
      <c r="D293" s="15" t="s">
        <v>28</v>
      </c>
      <c r="E293" s="15" t="s">
        <v>54</v>
      </c>
      <c r="F293" s="16">
        <f t="shared" si="21"/>
        <v>621</v>
      </c>
      <c r="G293" s="15" t="str">
        <f t="shared" si="18"/>
        <v>HT-2020-22@还款621</v>
      </c>
      <c r="H293" s="17">
        <v>44419</v>
      </c>
      <c r="I293" s="11" t="s">
        <v>25</v>
      </c>
      <c r="J293" s="15">
        <v>50000000</v>
      </c>
      <c r="K293" s="15">
        <v>50000000</v>
      </c>
      <c r="L293" s="16">
        <v>1</v>
      </c>
      <c r="M293" s="20" t="str">
        <f t="shared" si="19"/>
        <v>HT-2020-22@放款1</v>
      </c>
      <c r="N293" s="21" t="s">
        <v>23</v>
      </c>
      <c r="P293" s="22">
        <v>0.048</v>
      </c>
    </row>
    <row r="294" customHeight="1" spans="1:16">
      <c r="A294" s="11">
        <v>622</v>
      </c>
      <c r="B294" s="15" t="s">
        <v>77</v>
      </c>
      <c r="C294" s="11" t="s">
        <v>78</v>
      </c>
      <c r="D294" s="15" t="s">
        <v>31</v>
      </c>
      <c r="E294" s="15" t="s">
        <v>54</v>
      </c>
      <c r="F294" s="16">
        <f t="shared" si="21"/>
        <v>622</v>
      </c>
      <c r="G294" s="15" t="str">
        <f t="shared" si="18"/>
        <v>HT-2020-22@还款622</v>
      </c>
      <c r="H294" s="17">
        <v>44426</v>
      </c>
      <c r="I294" s="11" t="s">
        <v>25</v>
      </c>
      <c r="J294" s="15">
        <v>50000000</v>
      </c>
      <c r="K294" s="15">
        <v>50000000</v>
      </c>
      <c r="L294" s="16">
        <v>1</v>
      </c>
      <c r="M294" s="20" t="str">
        <f t="shared" si="19"/>
        <v>HT-2020-22@放款1</v>
      </c>
      <c r="N294" s="21" t="s">
        <v>23</v>
      </c>
      <c r="P294" s="22">
        <v>0.048</v>
      </c>
    </row>
    <row r="295" customHeight="1" spans="1:16">
      <c r="A295" s="11">
        <v>623</v>
      </c>
      <c r="B295" s="15" t="s">
        <v>77</v>
      </c>
      <c r="C295" s="11" t="s">
        <v>78</v>
      </c>
      <c r="D295" s="15" t="s">
        <v>32</v>
      </c>
      <c r="E295" s="15" t="s">
        <v>54</v>
      </c>
      <c r="F295" s="16">
        <f t="shared" si="21"/>
        <v>623</v>
      </c>
      <c r="G295" s="15" t="str">
        <f t="shared" si="18"/>
        <v>HT-2020-22@还款623</v>
      </c>
      <c r="H295" s="17">
        <v>44455</v>
      </c>
      <c r="I295" s="11" t="s">
        <v>25</v>
      </c>
      <c r="J295" s="15">
        <v>30000000</v>
      </c>
      <c r="K295" s="15">
        <v>30000000</v>
      </c>
      <c r="L295" s="16">
        <v>1</v>
      </c>
      <c r="M295" s="20" t="str">
        <f t="shared" si="19"/>
        <v>HT-2020-22@放款1</v>
      </c>
      <c r="N295" s="21" t="s">
        <v>23</v>
      </c>
      <c r="P295" s="22">
        <v>0.048</v>
      </c>
    </row>
    <row r="296" customHeight="1" spans="1:16">
      <c r="A296" s="11">
        <v>624</v>
      </c>
      <c r="B296" s="15" t="s">
        <v>77</v>
      </c>
      <c r="C296" s="11" t="s">
        <v>78</v>
      </c>
      <c r="D296" s="15" t="s">
        <v>33</v>
      </c>
      <c r="E296" s="15" t="s">
        <v>54</v>
      </c>
      <c r="F296" s="16">
        <f t="shared" si="21"/>
        <v>624</v>
      </c>
      <c r="G296" s="15" t="str">
        <f t="shared" si="18"/>
        <v>HT-2020-22@还款624</v>
      </c>
      <c r="H296" s="17">
        <v>44505</v>
      </c>
      <c r="I296" s="11" t="s">
        <v>25</v>
      </c>
      <c r="J296" s="15">
        <v>50000000</v>
      </c>
      <c r="K296" s="15">
        <v>50000000</v>
      </c>
      <c r="L296" s="16">
        <v>1</v>
      </c>
      <c r="M296" s="20" t="str">
        <f t="shared" si="19"/>
        <v>HT-2020-22@放款1</v>
      </c>
      <c r="N296" s="21" t="s">
        <v>23</v>
      </c>
      <c r="P296" s="22">
        <v>0.048</v>
      </c>
    </row>
    <row r="297" customHeight="1" spans="1:16">
      <c r="A297" s="11">
        <v>625</v>
      </c>
      <c r="B297" s="15" t="s">
        <v>77</v>
      </c>
      <c r="C297" s="11" t="s">
        <v>78</v>
      </c>
      <c r="D297" s="15" t="s">
        <v>34</v>
      </c>
      <c r="E297" s="15" t="s">
        <v>54</v>
      </c>
      <c r="F297" s="16">
        <f t="shared" si="21"/>
        <v>625</v>
      </c>
      <c r="G297" s="15" t="str">
        <f t="shared" si="18"/>
        <v>HT-2020-22@还款625</v>
      </c>
      <c r="H297" s="17">
        <v>44516</v>
      </c>
      <c r="I297" s="11" t="s">
        <v>25</v>
      </c>
      <c r="J297" s="15">
        <v>30000000</v>
      </c>
      <c r="K297" s="15">
        <v>30000000</v>
      </c>
      <c r="L297" s="16">
        <v>1</v>
      </c>
      <c r="M297" s="20" t="str">
        <f t="shared" si="19"/>
        <v>HT-2020-22@放款1</v>
      </c>
      <c r="N297" s="21" t="s">
        <v>23</v>
      </c>
      <c r="P297" s="22">
        <v>0.048</v>
      </c>
    </row>
    <row r="298" customHeight="1" spans="1:16">
      <c r="A298" s="11">
        <v>626</v>
      </c>
      <c r="B298" s="15" t="s">
        <v>77</v>
      </c>
      <c r="C298" s="11" t="s">
        <v>78</v>
      </c>
      <c r="D298" s="15" t="s">
        <v>20</v>
      </c>
      <c r="E298" s="15" t="s">
        <v>54</v>
      </c>
      <c r="F298" s="16">
        <f t="shared" si="21"/>
        <v>626</v>
      </c>
      <c r="G298" s="15" t="str">
        <f t="shared" si="18"/>
        <v>HT-2020-22@还款626</v>
      </c>
      <c r="H298" s="17">
        <v>44530</v>
      </c>
      <c r="I298" s="11" t="s">
        <v>25</v>
      </c>
      <c r="J298" s="15">
        <v>20000000</v>
      </c>
      <c r="K298" s="15">
        <v>20000000</v>
      </c>
      <c r="L298" s="16">
        <v>1</v>
      </c>
      <c r="M298" s="20" t="str">
        <f t="shared" si="19"/>
        <v>HT-2020-22@放款1</v>
      </c>
      <c r="N298" s="21" t="s">
        <v>23</v>
      </c>
      <c r="P298" s="22">
        <v>0.048</v>
      </c>
    </row>
    <row r="299" customHeight="1" spans="1:17">
      <c r="A299" s="11">
        <v>1084</v>
      </c>
      <c r="B299" s="15" t="s">
        <v>77</v>
      </c>
      <c r="C299" s="11" t="s">
        <v>78</v>
      </c>
      <c r="D299" s="15" t="s">
        <v>24</v>
      </c>
      <c r="E299" s="15" t="s">
        <v>54</v>
      </c>
      <c r="F299" s="16">
        <f t="shared" si="21"/>
        <v>1084</v>
      </c>
      <c r="G299" s="15" t="str">
        <f t="shared" si="18"/>
        <v>HT-2020-22@还款1084</v>
      </c>
      <c r="H299" s="17">
        <v>44560</v>
      </c>
      <c r="I299" s="11" t="s">
        <v>25</v>
      </c>
      <c r="J299" s="15">
        <v>59500000</v>
      </c>
      <c r="K299" s="15">
        <v>59500000</v>
      </c>
      <c r="L299" s="15">
        <v>1</v>
      </c>
      <c r="M299" s="20" t="str">
        <f t="shared" si="19"/>
        <v>HT-2020-22@放款1</v>
      </c>
      <c r="N299" s="12" t="s">
        <v>26</v>
      </c>
      <c r="P299" s="22">
        <v>0.048</v>
      </c>
      <c r="Q299" s="24" t="s">
        <v>26</v>
      </c>
    </row>
    <row r="300" customHeight="1" spans="1:17">
      <c r="A300" s="11">
        <v>1085</v>
      </c>
      <c r="B300" s="15" t="s">
        <v>77</v>
      </c>
      <c r="C300" s="11" t="s">
        <v>78</v>
      </c>
      <c r="D300" s="15" t="s">
        <v>27</v>
      </c>
      <c r="E300" s="15" t="s">
        <v>54</v>
      </c>
      <c r="F300" s="16">
        <f t="shared" si="21"/>
        <v>1085</v>
      </c>
      <c r="G300" s="15" t="str">
        <f t="shared" si="18"/>
        <v>HT-2020-22@还款1085</v>
      </c>
      <c r="H300" s="17">
        <v>44560</v>
      </c>
      <c r="I300" s="11" t="s">
        <v>25</v>
      </c>
      <c r="J300" s="15">
        <v>160500000</v>
      </c>
      <c r="K300" s="15">
        <v>160500000</v>
      </c>
      <c r="L300" s="15">
        <v>2</v>
      </c>
      <c r="M300" s="20" t="str">
        <f t="shared" si="19"/>
        <v>HT-2020-22@放款2</v>
      </c>
      <c r="N300" s="12" t="s">
        <v>26</v>
      </c>
      <c r="P300" s="22">
        <v>0.048</v>
      </c>
      <c r="Q300" s="24" t="s">
        <v>26</v>
      </c>
    </row>
    <row r="301" customHeight="1" spans="1:17">
      <c r="A301" s="11">
        <v>1086</v>
      </c>
      <c r="B301" s="15" t="s">
        <v>77</v>
      </c>
      <c r="C301" s="11" t="s">
        <v>78</v>
      </c>
      <c r="D301" s="15" t="s">
        <v>28</v>
      </c>
      <c r="E301" s="15" t="s">
        <v>54</v>
      </c>
      <c r="F301" s="16">
        <f t="shared" si="21"/>
        <v>1086</v>
      </c>
      <c r="G301" s="15" t="str">
        <f t="shared" si="18"/>
        <v>HT-2020-22@还款1086</v>
      </c>
      <c r="H301" s="17">
        <v>44560</v>
      </c>
      <c r="I301" s="11" t="s">
        <v>25</v>
      </c>
      <c r="J301" s="15">
        <v>100000000</v>
      </c>
      <c r="K301" s="15">
        <v>100000000</v>
      </c>
      <c r="L301" s="15">
        <v>3</v>
      </c>
      <c r="M301" s="20" t="str">
        <f t="shared" si="19"/>
        <v>HT-2020-22@放款3</v>
      </c>
      <c r="N301" s="12" t="s">
        <v>26</v>
      </c>
      <c r="P301" s="22">
        <v>0.048</v>
      </c>
      <c r="Q301" s="24" t="s">
        <v>26</v>
      </c>
    </row>
    <row r="302" customHeight="1" spans="1:17">
      <c r="A302" s="11">
        <v>1159</v>
      </c>
      <c r="B302" s="15" t="s">
        <v>77</v>
      </c>
      <c r="C302" s="11" t="s">
        <v>78</v>
      </c>
      <c r="D302" s="15" t="s">
        <v>31</v>
      </c>
      <c r="E302" s="15" t="s">
        <v>54</v>
      </c>
      <c r="F302" s="16">
        <f t="shared" si="21"/>
        <v>1159</v>
      </c>
      <c r="G302" s="15" t="str">
        <f t="shared" si="18"/>
        <v>HT-2020-22@还款1159</v>
      </c>
      <c r="H302" s="17">
        <v>44591</v>
      </c>
      <c r="I302" s="11" t="s">
        <v>25</v>
      </c>
      <c r="J302" s="15">
        <v>200000000</v>
      </c>
      <c r="K302" s="15">
        <v>200000000</v>
      </c>
      <c r="L302" s="15">
        <v>3</v>
      </c>
      <c r="M302" s="20" t="str">
        <f t="shared" si="19"/>
        <v>HT-2020-22@放款3</v>
      </c>
      <c r="N302" s="12" t="s">
        <v>26</v>
      </c>
      <c r="P302" s="22">
        <v>0.048</v>
      </c>
      <c r="Q302" s="24" t="s">
        <v>26</v>
      </c>
    </row>
    <row r="303" customHeight="1" spans="1:17">
      <c r="A303" s="11">
        <v>1198</v>
      </c>
      <c r="B303" s="15" t="s">
        <v>77</v>
      </c>
      <c r="C303" s="11" t="s">
        <v>78</v>
      </c>
      <c r="D303" s="15" t="s">
        <v>32</v>
      </c>
      <c r="E303" s="15" t="s">
        <v>54</v>
      </c>
      <c r="F303" s="16">
        <f t="shared" si="21"/>
        <v>1198</v>
      </c>
      <c r="G303" s="15" t="str">
        <f t="shared" si="18"/>
        <v>HT-2020-22@还款1198</v>
      </c>
      <c r="H303" s="17">
        <v>44620</v>
      </c>
      <c r="I303" s="11" t="s">
        <v>25</v>
      </c>
      <c r="J303" s="15">
        <v>300000000</v>
      </c>
      <c r="K303" s="15">
        <v>300000000</v>
      </c>
      <c r="L303" s="15">
        <v>2</v>
      </c>
      <c r="M303" s="20" t="str">
        <f t="shared" si="19"/>
        <v>HT-2020-22@放款2</v>
      </c>
      <c r="N303" s="12" t="s">
        <v>26</v>
      </c>
      <c r="P303" s="22">
        <v>0.048</v>
      </c>
      <c r="Q303" s="24" t="s">
        <v>26</v>
      </c>
    </row>
    <row r="304" customHeight="1" spans="1:18">
      <c r="A304" s="11">
        <v>95</v>
      </c>
      <c r="B304" s="15" t="s">
        <v>79</v>
      </c>
      <c r="C304" s="11" t="s">
        <v>80</v>
      </c>
      <c r="D304" s="15" t="s">
        <v>33</v>
      </c>
      <c r="E304" s="15" t="s">
        <v>54</v>
      </c>
      <c r="F304" s="16">
        <v>1</v>
      </c>
      <c r="G304" s="15" t="str">
        <f t="shared" si="18"/>
        <v>HT-2020-23@放款1</v>
      </c>
      <c r="H304" s="17">
        <v>44089</v>
      </c>
      <c r="I304" s="11" t="s">
        <v>22</v>
      </c>
      <c r="J304" s="15">
        <v>500000000</v>
      </c>
      <c r="K304" s="15">
        <v>500000000</v>
      </c>
      <c r="M304" s="20" t="str">
        <f t="shared" si="19"/>
        <v/>
      </c>
      <c r="N304" s="21" t="s">
        <v>23</v>
      </c>
      <c r="P304" s="22">
        <v>0.04275</v>
      </c>
      <c r="R304" s="17">
        <v>45183</v>
      </c>
    </row>
    <row r="305" customHeight="1" spans="1:18">
      <c r="A305" s="11">
        <v>96</v>
      </c>
      <c r="B305" s="15" t="s">
        <v>79</v>
      </c>
      <c r="C305" s="11" t="s">
        <v>80</v>
      </c>
      <c r="D305" s="15" t="s">
        <v>34</v>
      </c>
      <c r="E305" s="15" t="s">
        <v>54</v>
      </c>
      <c r="F305" s="16">
        <v>2</v>
      </c>
      <c r="G305" s="15" t="str">
        <f t="shared" si="18"/>
        <v>HT-2020-23@放款2</v>
      </c>
      <c r="H305" s="17">
        <v>44092</v>
      </c>
      <c r="I305" s="11" t="s">
        <v>22</v>
      </c>
      <c r="J305" s="15">
        <v>224900000</v>
      </c>
      <c r="K305" s="15">
        <v>224900000</v>
      </c>
      <c r="M305" s="20" t="str">
        <f t="shared" si="19"/>
        <v/>
      </c>
      <c r="N305" s="21" t="s">
        <v>23</v>
      </c>
      <c r="P305" s="22">
        <v>0.04275</v>
      </c>
      <c r="R305" s="17">
        <v>45183</v>
      </c>
    </row>
    <row r="306" customHeight="1" spans="1:18">
      <c r="A306" s="11">
        <v>97</v>
      </c>
      <c r="B306" s="15" t="s">
        <v>79</v>
      </c>
      <c r="C306" s="11" t="s">
        <v>80</v>
      </c>
      <c r="D306" s="15" t="s">
        <v>20</v>
      </c>
      <c r="E306" s="15" t="s">
        <v>54</v>
      </c>
      <c r="F306" s="16">
        <v>3</v>
      </c>
      <c r="G306" s="15" t="str">
        <f t="shared" si="18"/>
        <v>HT-2020-23@放款3</v>
      </c>
      <c r="H306" s="17">
        <v>44126</v>
      </c>
      <c r="I306" s="11" t="s">
        <v>22</v>
      </c>
      <c r="J306" s="15">
        <v>190000000</v>
      </c>
      <c r="K306" s="15">
        <v>190000000</v>
      </c>
      <c r="M306" s="20" t="str">
        <f t="shared" si="19"/>
        <v/>
      </c>
      <c r="N306" s="21" t="s">
        <v>23</v>
      </c>
      <c r="P306" s="22">
        <v>0.04275</v>
      </c>
      <c r="R306" s="17">
        <v>45183</v>
      </c>
    </row>
    <row r="307" customHeight="1" spans="1:18">
      <c r="A307" s="11">
        <v>98</v>
      </c>
      <c r="B307" s="15" t="s">
        <v>79</v>
      </c>
      <c r="C307" s="11" t="s">
        <v>80</v>
      </c>
      <c r="D307" s="15" t="s">
        <v>24</v>
      </c>
      <c r="E307" s="15" t="s">
        <v>54</v>
      </c>
      <c r="F307" s="16">
        <v>4</v>
      </c>
      <c r="G307" s="15" t="str">
        <f t="shared" si="18"/>
        <v>HT-2020-23@放款4</v>
      </c>
      <c r="H307" s="17">
        <v>44197</v>
      </c>
      <c r="I307" s="11" t="s">
        <v>22</v>
      </c>
      <c r="J307" s="15">
        <v>10200000</v>
      </c>
      <c r="K307" s="15">
        <v>10200000</v>
      </c>
      <c r="M307" s="20" t="str">
        <f t="shared" si="19"/>
        <v/>
      </c>
      <c r="N307" s="21" t="s">
        <v>23</v>
      </c>
      <c r="P307" s="22">
        <v>0.04275</v>
      </c>
      <c r="R307" s="17">
        <v>45183</v>
      </c>
    </row>
    <row r="308" customHeight="1" spans="1:16">
      <c r="A308" s="11">
        <v>627</v>
      </c>
      <c r="B308" s="15" t="s">
        <v>79</v>
      </c>
      <c r="C308" s="11" t="s">
        <v>80</v>
      </c>
      <c r="D308" s="15" t="s">
        <v>20</v>
      </c>
      <c r="E308" s="15" t="s">
        <v>54</v>
      </c>
      <c r="F308" s="16">
        <f>A308</f>
        <v>627</v>
      </c>
      <c r="G308" s="15" t="str">
        <f t="shared" si="18"/>
        <v>HT-2020-23@还款627</v>
      </c>
      <c r="H308" s="17">
        <v>44488</v>
      </c>
      <c r="I308" s="11" t="s">
        <v>25</v>
      </c>
      <c r="J308" s="15">
        <v>120000000</v>
      </c>
      <c r="K308" s="15">
        <v>120000000</v>
      </c>
      <c r="L308" s="16">
        <v>1</v>
      </c>
      <c r="M308" s="20" t="str">
        <f t="shared" si="19"/>
        <v>HT-2020-23@放款1</v>
      </c>
      <c r="N308" s="21" t="s">
        <v>23</v>
      </c>
      <c r="P308" s="22">
        <v>0.04275</v>
      </c>
    </row>
    <row r="309" customHeight="1" spans="1:17">
      <c r="A309" s="11">
        <v>1719</v>
      </c>
      <c r="B309" s="15" t="s">
        <v>79</v>
      </c>
      <c r="C309" s="11" t="s">
        <v>80</v>
      </c>
      <c r="D309" s="15" t="s">
        <v>24</v>
      </c>
      <c r="E309" s="15" t="s">
        <v>54</v>
      </c>
      <c r="F309" s="16">
        <f>A309</f>
        <v>1719</v>
      </c>
      <c r="G309" s="15" t="str">
        <f t="shared" si="18"/>
        <v>HT-2020-23@还款1719</v>
      </c>
      <c r="H309" s="17">
        <v>45199</v>
      </c>
      <c r="I309" s="11" t="s">
        <v>25</v>
      </c>
      <c r="J309" s="15">
        <v>380000000</v>
      </c>
      <c r="K309" s="15">
        <v>380000000</v>
      </c>
      <c r="L309" s="15">
        <v>1</v>
      </c>
      <c r="M309" s="20" t="str">
        <f t="shared" si="19"/>
        <v>HT-2020-23@放款1</v>
      </c>
      <c r="N309" s="12" t="s">
        <v>26</v>
      </c>
      <c r="P309" s="22">
        <v>0.04275</v>
      </c>
      <c r="Q309" s="24" t="s">
        <v>23</v>
      </c>
    </row>
    <row r="310" customHeight="1" spans="1:17">
      <c r="A310" s="11">
        <v>1720</v>
      </c>
      <c r="B310" s="15" t="s">
        <v>79</v>
      </c>
      <c r="C310" s="11" t="s">
        <v>80</v>
      </c>
      <c r="D310" s="15" t="s">
        <v>27</v>
      </c>
      <c r="E310" s="15" t="s">
        <v>54</v>
      </c>
      <c r="F310" s="16">
        <f>A310</f>
        <v>1720</v>
      </c>
      <c r="G310" s="15" t="str">
        <f t="shared" si="18"/>
        <v>HT-2020-23@还款1720</v>
      </c>
      <c r="H310" s="17">
        <v>45199</v>
      </c>
      <c r="I310" s="11" t="s">
        <v>25</v>
      </c>
      <c r="J310" s="15">
        <v>224900000</v>
      </c>
      <c r="K310" s="15">
        <v>224900000</v>
      </c>
      <c r="L310" s="15">
        <v>2</v>
      </c>
      <c r="M310" s="20" t="str">
        <f t="shared" si="19"/>
        <v>HT-2020-23@放款2</v>
      </c>
      <c r="N310" s="12" t="s">
        <v>26</v>
      </c>
      <c r="P310" s="22">
        <v>0.04275</v>
      </c>
      <c r="Q310" s="24" t="s">
        <v>23</v>
      </c>
    </row>
    <row r="311" customHeight="1" spans="1:17">
      <c r="A311" s="11">
        <v>1721</v>
      </c>
      <c r="B311" s="15" t="s">
        <v>79</v>
      </c>
      <c r="C311" s="11" t="s">
        <v>80</v>
      </c>
      <c r="D311" s="15" t="s">
        <v>28</v>
      </c>
      <c r="E311" s="15" t="s">
        <v>54</v>
      </c>
      <c r="F311" s="16">
        <f>A311</f>
        <v>1721</v>
      </c>
      <c r="G311" s="15" t="str">
        <f t="shared" si="18"/>
        <v>HT-2020-23@还款1721</v>
      </c>
      <c r="H311" s="17">
        <v>45199</v>
      </c>
      <c r="I311" s="11" t="s">
        <v>25</v>
      </c>
      <c r="J311" s="15">
        <v>190000000</v>
      </c>
      <c r="K311" s="15">
        <v>190000000</v>
      </c>
      <c r="L311" s="15">
        <v>3</v>
      </c>
      <c r="M311" s="20" t="str">
        <f t="shared" si="19"/>
        <v>HT-2020-23@放款3</v>
      </c>
      <c r="N311" s="12" t="s">
        <v>26</v>
      </c>
      <c r="P311" s="22">
        <v>0.04275</v>
      </c>
      <c r="Q311" s="24" t="s">
        <v>23</v>
      </c>
    </row>
    <row r="312" customHeight="1" spans="1:17">
      <c r="A312" s="11">
        <v>1722</v>
      </c>
      <c r="B312" s="15" t="s">
        <v>79</v>
      </c>
      <c r="C312" s="11" t="s">
        <v>80</v>
      </c>
      <c r="D312" s="15" t="s">
        <v>31</v>
      </c>
      <c r="E312" s="15" t="s">
        <v>54</v>
      </c>
      <c r="F312" s="16">
        <f>A312</f>
        <v>1722</v>
      </c>
      <c r="G312" s="15" t="str">
        <f t="shared" si="18"/>
        <v>HT-2020-23@还款1722</v>
      </c>
      <c r="H312" s="17">
        <v>45199</v>
      </c>
      <c r="I312" s="11" t="s">
        <v>25</v>
      </c>
      <c r="J312" s="15">
        <v>10200000</v>
      </c>
      <c r="K312" s="15">
        <v>10200000</v>
      </c>
      <c r="L312" s="15">
        <v>4</v>
      </c>
      <c r="M312" s="20" t="str">
        <f t="shared" si="19"/>
        <v>HT-2020-23@放款4</v>
      </c>
      <c r="N312" s="12" t="s">
        <v>26</v>
      </c>
      <c r="P312" s="22">
        <v>0.04275</v>
      </c>
      <c r="Q312" s="24" t="s">
        <v>23</v>
      </c>
    </row>
    <row r="313" customHeight="1" spans="1:18">
      <c r="A313" s="11">
        <v>99</v>
      </c>
      <c r="B313" s="15" t="s">
        <v>81</v>
      </c>
      <c r="C313" s="11" t="s">
        <v>82</v>
      </c>
      <c r="D313" s="15" t="s">
        <v>32</v>
      </c>
      <c r="E313" s="15" t="s">
        <v>54</v>
      </c>
      <c r="F313" s="16">
        <v>1</v>
      </c>
      <c r="G313" s="15" t="str">
        <f t="shared" si="18"/>
        <v>HT-2020-24@放款1</v>
      </c>
      <c r="H313" s="17">
        <v>44167</v>
      </c>
      <c r="I313" s="11" t="s">
        <v>22</v>
      </c>
      <c r="J313" s="15">
        <v>300000000</v>
      </c>
      <c r="K313" s="15">
        <v>300000000</v>
      </c>
      <c r="M313" s="20" t="str">
        <f t="shared" si="19"/>
        <v/>
      </c>
      <c r="N313" s="21" t="s">
        <v>23</v>
      </c>
      <c r="P313" s="22">
        <v>0.05</v>
      </c>
      <c r="R313" s="17">
        <v>44531</v>
      </c>
    </row>
    <row r="314" customHeight="1" spans="1:18">
      <c r="A314" s="11">
        <v>100</v>
      </c>
      <c r="B314" s="15" t="s">
        <v>81</v>
      </c>
      <c r="C314" s="11" t="s">
        <v>82</v>
      </c>
      <c r="D314" s="15" t="s">
        <v>33</v>
      </c>
      <c r="E314" s="15" t="s">
        <v>54</v>
      </c>
      <c r="F314" s="16">
        <v>2</v>
      </c>
      <c r="G314" s="15" t="str">
        <f t="shared" si="18"/>
        <v>HT-2020-24@放款2</v>
      </c>
      <c r="H314" s="17">
        <v>44181</v>
      </c>
      <c r="I314" s="11" t="s">
        <v>22</v>
      </c>
      <c r="J314" s="15">
        <v>500000000</v>
      </c>
      <c r="K314" s="15">
        <v>500000000</v>
      </c>
      <c r="M314" s="20" t="str">
        <f t="shared" si="19"/>
        <v/>
      </c>
      <c r="N314" s="21" t="s">
        <v>23</v>
      </c>
      <c r="P314" s="22">
        <v>0.05</v>
      </c>
      <c r="R314" s="17">
        <v>44545</v>
      </c>
    </row>
    <row r="315" customHeight="1" spans="1:18">
      <c r="A315" s="11">
        <v>101</v>
      </c>
      <c r="B315" s="15" t="s">
        <v>81</v>
      </c>
      <c r="C315" s="11" t="s">
        <v>82</v>
      </c>
      <c r="D315" s="15" t="s">
        <v>34</v>
      </c>
      <c r="E315" s="15" t="s">
        <v>54</v>
      </c>
      <c r="F315" s="16">
        <v>3</v>
      </c>
      <c r="G315" s="15" t="str">
        <f t="shared" si="18"/>
        <v>HT-2020-24@放款3</v>
      </c>
      <c r="H315" s="17">
        <v>44209</v>
      </c>
      <c r="I315" s="11" t="s">
        <v>22</v>
      </c>
      <c r="J315" s="15">
        <v>360000000</v>
      </c>
      <c r="K315" s="15">
        <v>360000000</v>
      </c>
      <c r="M315" s="20" t="str">
        <f t="shared" si="19"/>
        <v/>
      </c>
      <c r="N315" s="21" t="s">
        <v>23</v>
      </c>
      <c r="P315" s="22">
        <v>0.05</v>
      </c>
      <c r="R315" s="17">
        <v>44573</v>
      </c>
    </row>
    <row r="316" customHeight="1" spans="1:16">
      <c r="A316" s="11">
        <v>628</v>
      </c>
      <c r="B316" s="15" t="s">
        <v>81</v>
      </c>
      <c r="C316" s="11" t="s">
        <v>82</v>
      </c>
      <c r="D316" s="15" t="s">
        <v>20</v>
      </c>
      <c r="E316" s="15" t="s">
        <v>54</v>
      </c>
      <c r="F316" s="16">
        <f>A316</f>
        <v>628</v>
      </c>
      <c r="G316" s="15" t="str">
        <f t="shared" si="18"/>
        <v>HT-2020-24@还款628</v>
      </c>
      <c r="H316" s="17">
        <v>44484</v>
      </c>
      <c r="I316" s="11" t="s">
        <v>25</v>
      </c>
      <c r="J316" s="15">
        <v>200000000</v>
      </c>
      <c r="K316" s="15">
        <v>200000000</v>
      </c>
      <c r="L316" s="16">
        <v>1</v>
      </c>
      <c r="M316" s="20" t="str">
        <f t="shared" si="19"/>
        <v>HT-2020-24@放款1</v>
      </c>
      <c r="N316" s="21" t="s">
        <v>23</v>
      </c>
      <c r="P316" s="22">
        <v>0.05</v>
      </c>
    </row>
    <row r="317" customHeight="1" spans="1:16">
      <c r="A317" s="11">
        <v>629</v>
      </c>
      <c r="B317" s="15" t="s">
        <v>81</v>
      </c>
      <c r="C317" s="11" t="s">
        <v>82</v>
      </c>
      <c r="D317" s="15" t="s">
        <v>24</v>
      </c>
      <c r="E317" s="15" t="s">
        <v>54</v>
      </c>
      <c r="F317" s="16">
        <f>A317</f>
        <v>629</v>
      </c>
      <c r="G317" s="15" t="str">
        <f t="shared" si="18"/>
        <v>HT-2020-24@还款629</v>
      </c>
      <c r="H317" s="17">
        <v>44512</v>
      </c>
      <c r="I317" s="11" t="s">
        <v>25</v>
      </c>
      <c r="J317" s="15">
        <v>100000000</v>
      </c>
      <c r="K317" s="15">
        <v>100000000</v>
      </c>
      <c r="L317" s="16">
        <v>1</v>
      </c>
      <c r="M317" s="20" t="str">
        <f t="shared" si="19"/>
        <v>HT-2020-24@放款1</v>
      </c>
      <c r="N317" s="21" t="s">
        <v>23</v>
      </c>
      <c r="P317" s="22">
        <v>0.05</v>
      </c>
    </row>
    <row r="318" customHeight="1" spans="1:17">
      <c r="A318" s="11">
        <v>1045</v>
      </c>
      <c r="B318" s="15" t="s">
        <v>81</v>
      </c>
      <c r="C318" s="11" t="s">
        <v>82</v>
      </c>
      <c r="D318" s="15" t="s">
        <v>27</v>
      </c>
      <c r="E318" s="15" t="s">
        <v>54</v>
      </c>
      <c r="F318" s="16">
        <f>A318</f>
        <v>1045</v>
      </c>
      <c r="G318" s="15" t="str">
        <f t="shared" si="18"/>
        <v>HT-2020-24@还款1045</v>
      </c>
      <c r="H318" s="17">
        <v>44560</v>
      </c>
      <c r="I318" s="11" t="s">
        <v>25</v>
      </c>
      <c r="J318" s="15">
        <v>500000000</v>
      </c>
      <c r="K318" s="15">
        <v>500000000</v>
      </c>
      <c r="L318" s="15">
        <v>2</v>
      </c>
      <c r="M318" s="20" t="str">
        <f t="shared" si="19"/>
        <v>HT-2020-24@放款2</v>
      </c>
      <c r="N318" s="12" t="s">
        <v>26</v>
      </c>
      <c r="P318" s="22">
        <v>0.05</v>
      </c>
      <c r="Q318" s="24" t="s">
        <v>23</v>
      </c>
    </row>
    <row r="319" customHeight="1" spans="1:17">
      <c r="A319" s="11">
        <v>1127</v>
      </c>
      <c r="B319" s="15" t="s">
        <v>81</v>
      </c>
      <c r="C319" s="11" t="s">
        <v>82</v>
      </c>
      <c r="D319" s="15" t="s">
        <v>28</v>
      </c>
      <c r="E319" s="15" t="s">
        <v>54</v>
      </c>
      <c r="F319" s="16">
        <f>A319</f>
        <v>1127</v>
      </c>
      <c r="G319" s="15" t="str">
        <f t="shared" si="18"/>
        <v>HT-2020-24@还款1127</v>
      </c>
      <c r="H319" s="17">
        <v>44591</v>
      </c>
      <c r="I319" s="11" t="s">
        <v>25</v>
      </c>
      <c r="J319" s="15">
        <v>360000000</v>
      </c>
      <c r="K319" s="15">
        <v>360000000</v>
      </c>
      <c r="L319" s="15">
        <v>3</v>
      </c>
      <c r="M319" s="20" t="str">
        <f t="shared" si="19"/>
        <v>HT-2020-24@放款3</v>
      </c>
      <c r="N319" s="12" t="s">
        <v>26</v>
      </c>
      <c r="P319" s="22">
        <v>0.05</v>
      </c>
      <c r="Q319" s="24" t="s">
        <v>23</v>
      </c>
    </row>
    <row r="320" customHeight="1" spans="1:18">
      <c r="A320" s="11">
        <v>113</v>
      </c>
      <c r="B320" s="15" t="s">
        <v>83</v>
      </c>
      <c r="C320" s="11" t="s">
        <v>84</v>
      </c>
      <c r="D320" s="15" t="s">
        <v>31</v>
      </c>
      <c r="E320" s="15" t="s">
        <v>54</v>
      </c>
      <c r="F320" s="16">
        <v>1</v>
      </c>
      <c r="G320" s="15" t="str">
        <f t="shared" si="18"/>
        <v>HT-2020-25@放款1</v>
      </c>
      <c r="H320" s="17">
        <v>44165</v>
      </c>
      <c r="I320" s="11" t="s">
        <v>22</v>
      </c>
      <c r="J320" s="15">
        <v>193000000</v>
      </c>
      <c r="K320" s="15">
        <v>193000000</v>
      </c>
      <c r="M320" s="20" t="str">
        <f t="shared" si="19"/>
        <v/>
      </c>
      <c r="N320" s="21" t="s">
        <v>23</v>
      </c>
      <c r="P320" s="22">
        <v>0.0465</v>
      </c>
      <c r="R320" s="17">
        <v>45194</v>
      </c>
    </row>
    <row r="321" customHeight="1" spans="1:18">
      <c r="A321" s="11">
        <v>114</v>
      </c>
      <c r="B321" s="15" t="s">
        <v>83</v>
      </c>
      <c r="C321" s="11" t="s">
        <v>84</v>
      </c>
      <c r="D321" s="15" t="s">
        <v>32</v>
      </c>
      <c r="E321" s="15" t="s">
        <v>54</v>
      </c>
      <c r="F321" s="16">
        <v>2</v>
      </c>
      <c r="G321" s="15" t="str">
        <f t="shared" si="18"/>
        <v>HT-2020-25@放款2</v>
      </c>
      <c r="H321" s="17">
        <v>44166</v>
      </c>
      <c r="I321" s="11" t="s">
        <v>22</v>
      </c>
      <c r="J321" s="15">
        <v>60000000</v>
      </c>
      <c r="K321" s="15">
        <v>60000000</v>
      </c>
      <c r="M321" s="20" t="str">
        <f t="shared" si="19"/>
        <v/>
      </c>
      <c r="N321" s="21" t="s">
        <v>23</v>
      </c>
      <c r="P321" s="22">
        <v>0.0465</v>
      </c>
      <c r="R321" s="17">
        <v>45194</v>
      </c>
    </row>
    <row r="322" customHeight="1" spans="1:18">
      <c r="A322" s="11">
        <v>115</v>
      </c>
      <c r="B322" s="15" t="s">
        <v>83</v>
      </c>
      <c r="C322" s="11" t="s">
        <v>84</v>
      </c>
      <c r="D322" s="15" t="s">
        <v>33</v>
      </c>
      <c r="E322" s="15" t="s">
        <v>54</v>
      </c>
      <c r="F322" s="16">
        <v>3</v>
      </c>
      <c r="G322" s="15" t="str">
        <f t="shared" ref="G322:G385" si="22">C322&amp;"@"&amp;I322&amp;F322</f>
        <v>HT-2020-25@放款3</v>
      </c>
      <c r="H322" s="17">
        <v>44167</v>
      </c>
      <c r="I322" s="11" t="s">
        <v>22</v>
      </c>
      <c r="J322" s="15">
        <v>53000000</v>
      </c>
      <c r="K322" s="15">
        <v>53000000</v>
      </c>
      <c r="M322" s="20" t="str">
        <f t="shared" ref="M322:M385" si="23">IF(LEN(L322)&gt;0,C322&amp;"@放款"&amp;L322,"")</f>
        <v/>
      </c>
      <c r="N322" s="21" t="s">
        <v>23</v>
      </c>
      <c r="P322" s="22">
        <v>0.0465</v>
      </c>
      <c r="R322" s="17">
        <v>45194</v>
      </c>
    </row>
    <row r="323" customHeight="1" spans="1:18">
      <c r="A323" s="11">
        <v>119</v>
      </c>
      <c r="B323" s="15" t="s">
        <v>83</v>
      </c>
      <c r="C323" s="11" t="s">
        <v>84</v>
      </c>
      <c r="D323" s="15" t="s">
        <v>34</v>
      </c>
      <c r="E323" s="15" t="s">
        <v>54</v>
      </c>
      <c r="F323" s="16">
        <v>4</v>
      </c>
      <c r="G323" s="15" t="str">
        <f t="shared" si="22"/>
        <v>HT-2020-25@放款4</v>
      </c>
      <c r="H323" s="17">
        <v>44197</v>
      </c>
      <c r="I323" s="11" t="s">
        <v>22</v>
      </c>
      <c r="J323" s="15">
        <v>146470000</v>
      </c>
      <c r="K323" s="15">
        <v>146470000</v>
      </c>
      <c r="M323" s="20" t="str">
        <f t="shared" si="23"/>
        <v/>
      </c>
      <c r="N323" s="21" t="s">
        <v>23</v>
      </c>
      <c r="P323" s="22">
        <v>0.0465</v>
      </c>
      <c r="R323" s="17">
        <v>45194</v>
      </c>
    </row>
    <row r="324" customHeight="1" spans="1:18">
      <c r="A324" s="11">
        <v>121</v>
      </c>
      <c r="B324" s="15" t="s">
        <v>83</v>
      </c>
      <c r="C324" s="11" t="s">
        <v>84</v>
      </c>
      <c r="D324" s="15" t="s">
        <v>20</v>
      </c>
      <c r="E324" s="15" t="s">
        <v>54</v>
      </c>
      <c r="F324" s="16">
        <v>5</v>
      </c>
      <c r="G324" s="15" t="str">
        <f t="shared" si="22"/>
        <v>HT-2020-25@放款5</v>
      </c>
      <c r="H324" s="17">
        <v>44225</v>
      </c>
      <c r="I324" s="11" t="s">
        <v>22</v>
      </c>
      <c r="J324" s="15">
        <v>47530000</v>
      </c>
      <c r="K324" s="15">
        <v>47530000</v>
      </c>
      <c r="M324" s="20" t="str">
        <f t="shared" si="23"/>
        <v/>
      </c>
      <c r="N324" s="21" t="s">
        <v>23</v>
      </c>
      <c r="P324" s="22">
        <v>0.0465</v>
      </c>
      <c r="R324" s="17">
        <v>45194</v>
      </c>
    </row>
    <row r="325" customHeight="1" spans="1:18">
      <c r="A325" s="11">
        <v>122</v>
      </c>
      <c r="B325" s="15" t="s">
        <v>83</v>
      </c>
      <c r="C325" s="11" t="s">
        <v>84</v>
      </c>
      <c r="D325" s="15" t="s">
        <v>24</v>
      </c>
      <c r="E325" s="15" t="s">
        <v>54</v>
      </c>
      <c r="F325" s="16">
        <v>6</v>
      </c>
      <c r="G325" s="15" t="str">
        <f t="shared" si="22"/>
        <v>HT-2020-25@放款6</v>
      </c>
      <c r="H325" s="17">
        <v>44247</v>
      </c>
      <c r="I325" s="11" t="s">
        <v>22</v>
      </c>
      <c r="J325" s="15">
        <v>50000000</v>
      </c>
      <c r="K325" s="15">
        <v>50000000</v>
      </c>
      <c r="M325" s="20" t="str">
        <f t="shared" si="23"/>
        <v/>
      </c>
      <c r="N325" s="21" t="s">
        <v>23</v>
      </c>
      <c r="P325" s="22">
        <v>0.0465</v>
      </c>
      <c r="R325" s="17">
        <v>45194</v>
      </c>
    </row>
    <row r="326" customHeight="1" spans="1:18">
      <c r="A326" s="11">
        <v>123</v>
      </c>
      <c r="B326" s="15" t="s">
        <v>83</v>
      </c>
      <c r="C326" s="11" t="s">
        <v>84</v>
      </c>
      <c r="D326" s="15" t="s">
        <v>20</v>
      </c>
      <c r="E326" s="15" t="s">
        <v>54</v>
      </c>
      <c r="F326" s="16">
        <v>7</v>
      </c>
      <c r="G326" s="15" t="str">
        <f t="shared" si="22"/>
        <v>HT-2020-25@放款7</v>
      </c>
      <c r="H326" s="17">
        <v>44252</v>
      </c>
      <c r="I326" s="11" t="s">
        <v>22</v>
      </c>
      <c r="J326" s="15">
        <v>50000000</v>
      </c>
      <c r="K326" s="15">
        <v>50000000</v>
      </c>
      <c r="M326" s="20" t="str">
        <f t="shared" si="23"/>
        <v/>
      </c>
      <c r="N326" s="21" t="s">
        <v>23</v>
      </c>
      <c r="P326" s="22">
        <v>0.0465</v>
      </c>
      <c r="R326" s="17">
        <v>45194</v>
      </c>
    </row>
    <row r="327" customHeight="1" spans="1:18">
      <c r="A327" s="11">
        <v>124</v>
      </c>
      <c r="B327" s="15" t="s">
        <v>83</v>
      </c>
      <c r="C327" s="11" t="s">
        <v>84</v>
      </c>
      <c r="D327" s="15" t="s">
        <v>24</v>
      </c>
      <c r="E327" s="15" t="s">
        <v>54</v>
      </c>
      <c r="F327" s="16">
        <v>8</v>
      </c>
      <c r="G327" s="15" t="str">
        <f t="shared" si="22"/>
        <v>HT-2020-25@放款8</v>
      </c>
      <c r="H327" s="17">
        <v>44312</v>
      </c>
      <c r="I327" s="11" t="s">
        <v>22</v>
      </c>
      <c r="J327" s="15">
        <v>10000000</v>
      </c>
      <c r="K327" s="15">
        <v>10000000</v>
      </c>
      <c r="M327" s="20" t="str">
        <f t="shared" si="23"/>
        <v/>
      </c>
      <c r="N327" s="21" t="s">
        <v>23</v>
      </c>
      <c r="P327" s="22">
        <v>0.0465</v>
      </c>
      <c r="R327" s="17">
        <v>45194</v>
      </c>
    </row>
    <row r="328" customHeight="1" spans="1:18">
      <c r="A328" s="11">
        <v>125</v>
      </c>
      <c r="B328" s="15" t="s">
        <v>83</v>
      </c>
      <c r="C328" s="11" t="s">
        <v>84</v>
      </c>
      <c r="D328" s="15" t="s">
        <v>27</v>
      </c>
      <c r="E328" s="15" t="s">
        <v>54</v>
      </c>
      <c r="F328" s="16">
        <v>9</v>
      </c>
      <c r="G328" s="15" t="str">
        <f t="shared" si="22"/>
        <v>HT-2020-25@放款9</v>
      </c>
      <c r="H328" s="17">
        <v>44341</v>
      </c>
      <c r="I328" s="11" t="s">
        <v>22</v>
      </c>
      <c r="J328" s="15">
        <v>25000000</v>
      </c>
      <c r="K328" s="15">
        <v>25000000</v>
      </c>
      <c r="M328" s="20" t="str">
        <f t="shared" si="23"/>
        <v/>
      </c>
      <c r="N328" s="21" t="s">
        <v>23</v>
      </c>
      <c r="P328" s="22">
        <v>0.0465</v>
      </c>
      <c r="R328" s="17">
        <v>45194</v>
      </c>
    </row>
    <row r="329" customHeight="1" spans="1:16">
      <c r="A329" s="11">
        <v>633</v>
      </c>
      <c r="B329" s="15" t="s">
        <v>83</v>
      </c>
      <c r="C329" s="11" t="s">
        <v>84</v>
      </c>
      <c r="D329" s="15" t="s">
        <v>28</v>
      </c>
      <c r="E329" s="15" t="s">
        <v>54</v>
      </c>
      <c r="F329" s="16">
        <f t="shared" ref="F329:F340" si="24">A329</f>
        <v>633</v>
      </c>
      <c r="G329" s="15" t="str">
        <f t="shared" si="22"/>
        <v>HT-2020-25@还款633</v>
      </c>
      <c r="H329" s="17">
        <v>44368</v>
      </c>
      <c r="I329" s="11" t="s">
        <v>25</v>
      </c>
      <c r="J329" s="15">
        <v>500000</v>
      </c>
      <c r="K329" s="15">
        <v>500000</v>
      </c>
      <c r="L329" s="16">
        <v>1</v>
      </c>
      <c r="M329" s="20" t="str">
        <f t="shared" si="23"/>
        <v>HT-2020-25@放款1</v>
      </c>
      <c r="N329" s="21" t="s">
        <v>23</v>
      </c>
      <c r="P329" s="22">
        <v>0.0465</v>
      </c>
    </row>
    <row r="330" customHeight="1" spans="1:16">
      <c r="A330" s="11">
        <v>634</v>
      </c>
      <c r="B330" s="15" t="s">
        <v>83</v>
      </c>
      <c r="C330" s="11" t="s">
        <v>84</v>
      </c>
      <c r="D330" s="15" t="s">
        <v>31</v>
      </c>
      <c r="E330" s="15" t="s">
        <v>54</v>
      </c>
      <c r="F330" s="16">
        <f t="shared" si="24"/>
        <v>634</v>
      </c>
      <c r="G330" s="15" t="str">
        <f t="shared" si="22"/>
        <v>HT-2020-25@还款634</v>
      </c>
      <c r="H330" s="17">
        <v>44368</v>
      </c>
      <c r="I330" s="11" t="s">
        <v>25</v>
      </c>
      <c r="J330" s="15">
        <v>500000</v>
      </c>
      <c r="K330" s="15">
        <v>500000</v>
      </c>
      <c r="L330" s="16">
        <v>1</v>
      </c>
      <c r="M330" s="20" t="str">
        <f t="shared" si="23"/>
        <v>HT-2020-25@放款1</v>
      </c>
      <c r="N330" s="21" t="s">
        <v>23</v>
      </c>
      <c r="P330" s="22">
        <v>0.0465</v>
      </c>
    </row>
    <row r="331" customHeight="1" spans="1:16">
      <c r="A331" s="11">
        <v>636</v>
      </c>
      <c r="B331" s="15" t="s">
        <v>83</v>
      </c>
      <c r="C331" s="11" t="s">
        <v>84</v>
      </c>
      <c r="D331" s="15" t="s">
        <v>32</v>
      </c>
      <c r="E331" s="15" t="s">
        <v>54</v>
      </c>
      <c r="F331" s="16">
        <f t="shared" si="24"/>
        <v>636</v>
      </c>
      <c r="G331" s="15" t="str">
        <f t="shared" si="22"/>
        <v>HT-2020-25@还款636</v>
      </c>
      <c r="H331" s="17">
        <v>44467</v>
      </c>
      <c r="I331" s="11" t="s">
        <v>25</v>
      </c>
      <c r="J331" s="15">
        <v>2500000</v>
      </c>
      <c r="K331" s="15">
        <v>2500000</v>
      </c>
      <c r="L331" s="16">
        <v>1</v>
      </c>
      <c r="M331" s="20" t="str">
        <f t="shared" si="23"/>
        <v>HT-2020-25@放款1</v>
      </c>
      <c r="N331" s="21" t="s">
        <v>23</v>
      </c>
      <c r="P331" s="22">
        <v>0.0465</v>
      </c>
    </row>
    <row r="332" customHeight="1" spans="1:17">
      <c r="A332" s="11">
        <v>1724</v>
      </c>
      <c r="B332" s="15" t="s">
        <v>83</v>
      </c>
      <c r="C332" s="11" t="s">
        <v>84</v>
      </c>
      <c r="D332" s="15" t="s">
        <v>33</v>
      </c>
      <c r="E332" s="15" t="s">
        <v>54</v>
      </c>
      <c r="F332" s="16">
        <f t="shared" si="24"/>
        <v>1724</v>
      </c>
      <c r="G332" s="15" t="str">
        <f t="shared" si="22"/>
        <v>HT-2020-25@还款1724</v>
      </c>
      <c r="H332" s="17">
        <v>45199</v>
      </c>
      <c r="I332" s="11" t="s">
        <v>25</v>
      </c>
      <c r="J332" s="15">
        <v>189500000</v>
      </c>
      <c r="K332" s="15">
        <v>189500000</v>
      </c>
      <c r="L332" s="16">
        <v>1</v>
      </c>
      <c r="M332" s="20" t="str">
        <f t="shared" si="23"/>
        <v>HT-2020-25@放款1</v>
      </c>
      <c r="N332" s="12" t="s">
        <v>26</v>
      </c>
      <c r="P332" s="22">
        <v>0.0465</v>
      </c>
      <c r="Q332" s="24" t="s">
        <v>23</v>
      </c>
    </row>
    <row r="333" customHeight="1" spans="1:17">
      <c r="A333" s="11">
        <v>1990</v>
      </c>
      <c r="B333" s="15" t="s">
        <v>83</v>
      </c>
      <c r="C333" s="11" t="s">
        <v>84</v>
      </c>
      <c r="D333" s="15" t="s">
        <v>34</v>
      </c>
      <c r="E333" s="15" t="s">
        <v>54</v>
      </c>
      <c r="F333" s="16">
        <f t="shared" si="24"/>
        <v>1990</v>
      </c>
      <c r="G333" s="15" t="str">
        <f t="shared" si="22"/>
        <v>HT-2020-25@还款1990</v>
      </c>
      <c r="H333" s="17">
        <v>45199</v>
      </c>
      <c r="I333" s="11" t="s">
        <v>25</v>
      </c>
      <c r="J333" s="15">
        <v>60000000</v>
      </c>
      <c r="K333" s="15">
        <v>60000000</v>
      </c>
      <c r="L333" s="11">
        <v>2</v>
      </c>
      <c r="M333" s="20" t="str">
        <f t="shared" si="23"/>
        <v>HT-2020-25@放款2</v>
      </c>
      <c r="N333" s="12" t="s">
        <v>26</v>
      </c>
      <c r="P333" s="22">
        <v>0.0465</v>
      </c>
      <c r="Q333" s="24" t="s">
        <v>23</v>
      </c>
    </row>
    <row r="334" customHeight="1" spans="1:17">
      <c r="A334" s="11">
        <v>1991</v>
      </c>
      <c r="B334" s="15" t="s">
        <v>83</v>
      </c>
      <c r="C334" s="11" t="s">
        <v>84</v>
      </c>
      <c r="D334" s="15" t="s">
        <v>20</v>
      </c>
      <c r="E334" s="15" t="s">
        <v>54</v>
      </c>
      <c r="F334" s="16">
        <f t="shared" si="24"/>
        <v>1991</v>
      </c>
      <c r="G334" s="15" t="str">
        <f t="shared" si="22"/>
        <v>HT-2020-25@还款1991</v>
      </c>
      <c r="H334" s="17">
        <v>45199</v>
      </c>
      <c r="I334" s="11" t="s">
        <v>25</v>
      </c>
      <c r="J334" s="15">
        <v>53000000</v>
      </c>
      <c r="K334" s="15">
        <v>53000000</v>
      </c>
      <c r="L334" s="11">
        <v>3</v>
      </c>
      <c r="M334" s="20" t="str">
        <f t="shared" si="23"/>
        <v>HT-2020-25@放款3</v>
      </c>
      <c r="N334" s="12" t="s">
        <v>26</v>
      </c>
      <c r="P334" s="22">
        <v>0.0465</v>
      </c>
      <c r="Q334" s="24" t="s">
        <v>23</v>
      </c>
    </row>
    <row r="335" customHeight="1" spans="1:17">
      <c r="A335" s="11">
        <v>1992</v>
      </c>
      <c r="B335" s="15" t="s">
        <v>83</v>
      </c>
      <c r="C335" s="11" t="s">
        <v>84</v>
      </c>
      <c r="D335" s="15" t="s">
        <v>24</v>
      </c>
      <c r="E335" s="15" t="s">
        <v>54</v>
      </c>
      <c r="F335" s="16">
        <f t="shared" si="24"/>
        <v>1992</v>
      </c>
      <c r="G335" s="15" t="str">
        <f t="shared" si="22"/>
        <v>HT-2020-25@还款1992</v>
      </c>
      <c r="H335" s="17">
        <v>45199</v>
      </c>
      <c r="I335" s="11" t="s">
        <v>25</v>
      </c>
      <c r="J335" s="15">
        <v>146470000</v>
      </c>
      <c r="K335" s="15">
        <v>146470000</v>
      </c>
      <c r="L335" s="11">
        <v>4</v>
      </c>
      <c r="M335" s="20" t="str">
        <f t="shared" si="23"/>
        <v>HT-2020-25@放款4</v>
      </c>
      <c r="N335" s="12" t="s">
        <v>26</v>
      </c>
      <c r="P335" s="22">
        <v>0.0465</v>
      </c>
      <c r="Q335" s="24" t="s">
        <v>23</v>
      </c>
    </row>
    <row r="336" customHeight="1" spans="1:17">
      <c r="A336" s="11">
        <v>1993</v>
      </c>
      <c r="B336" s="15" t="s">
        <v>83</v>
      </c>
      <c r="C336" s="11" t="s">
        <v>84</v>
      </c>
      <c r="D336" s="15" t="s">
        <v>27</v>
      </c>
      <c r="E336" s="15" t="s">
        <v>54</v>
      </c>
      <c r="F336" s="16">
        <f t="shared" si="24"/>
        <v>1993</v>
      </c>
      <c r="G336" s="15" t="str">
        <f t="shared" si="22"/>
        <v>HT-2020-25@还款1993</v>
      </c>
      <c r="H336" s="17">
        <v>45199</v>
      </c>
      <c r="I336" s="11" t="s">
        <v>25</v>
      </c>
      <c r="J336" s="15">
        <v>47530000</v>
      </c>
      <c r="K336" s="15">
        <v>47530000</v>
      </c>
      <c r="L336" s="11">
        <v>5</v>
      </c>
      <c r="M336" s="20" t="str">
        <f t="shared" si="23"/>
        <v>HT-2020-25@放款5</v>
      </c>
      <c r="N336" s="12" t="s">
        <v>26</v>
      </c>
      <c r="P336" s="22">
        <v>0.0465</v>
      </c>
      <c r="Q336" s="24" t="s">
        <v>23</v>
      </c>
    </row>
    <row r="337" customHeight="1" spans="1:17">
      <c r="A337" s="11">
        <v>1994</v>
      </c>
      <c r="B337" s="15" t="s">
        <v>83</v>
      </c>
      <c r="C337" s="11" t="s">
        <v>84</v>
      </c>
      <c r="D337" s="15" t="s">
        <v>28</v>
      </c>
      <c r="E337" s="15" t="s">
        <v>54</v>
      </c>
      <c r="F337" s="16">
        <f t="shared" si="24"/>
        <v>1994</v>
      </c>
      <c r="G337" s="15" t="str">
        <f t="shared" si="22"/>
        <v>HT-2020-25@还款1994</v>
      </c>
      <c r="H337" s="17">
        <v>45199</v>
      </c>
      <c r="I337" s="11" t="s">
        <v>25</v>
      </c>
      <c r="J337" s="15">
        <v>50000000</v>
      </c>
      <c r="K337" s="15">
        <v>50000000</v>
      </c>
      <c r="L337" s="11">
        <v>6</v>
      </c>
      <c r="M337" s="20" t="str">
        <f t="shared" si="23"/>
        <v>HT-2020-25@放款6</v>
      </c>
      <c r="N337" s="12" t="s">
        <v>26</v>
      </c>
      <c r="P337" s="22">
        <v>0.0465</v>
      </c>
      <c r="Q337" s="24" t="s">
        <v>23</v>
      </c>
    </row>
    <row r="338" customHeight="1" spans="1:17">
      <c r="A338" s="11">
        <v>1995</v>
      </c>
      <c r="B338" s="15" t="s">
        <v>83</v>
      </c>
      <c r="C338" s="11" t="s">
        <v>84</v>
      </c>
      <c r="D338" s="15" t="s">
        <v>31</v>
      </c>
      <c r="E338" s="15" t="s">
        <v>54</v>
      </c>
      <c r="F338" s="16">
        <f t="shared" si="24"/>
        <v>1995</v>
      </c>
      <c r="G338" s="15" t="str">
        <f t="shared" si="22"/>
        <v>HT-2020-25@还款1995</v>
      </c>
      <c r="H338" s="17">
        <v>45199</v>
      </c>
      <c r="I338" s="11" t="s">
        <v>25</v>
      </c>
      <c r="J338" s="15">
        <v>50000000</v>
      </c>
      <c r="K338" s="15">
        <v>50000000</v>
      </c>
      <c r="L338" s="11">
        <v>7</v>
      </c>
      <c r="M338" s="20" t="str">
        <f t="shared" si="23"/>
        <v>HT-2020-25@放款7</v>
      </c>
      <c r="N338" s="12" t="s">
        <v>26</v>
      </c>
      <c r="P338" s="22">
        <v>0.0465</v>
      </c>
      <c r="Q338" s="24" t="s">
        <v>23</v>
      </c>
    </row>
    <row r="339" customHeight="1" spans="1:17">
      <c r="A339" s="11">
        <v>1996</v>
      </c>
      <c r="B339" s="15" t="s">
        <v>83</v>
      </c>
      <c r="C339" s="11" t="s">
        <v>84</v>
      </c>
      <c r="D339" s="15" t="s">
        <v>32</v>
      </c>
      <c r="E339" s="15" t="s">
        <v>54</v>
      </c>
      <c r="F339" s="16">
        <f t="shared" si="24"/>
        <v>1996</v>
      </c>
      <c r="G339" s="15" t="str">
        <f t="shared" si="22"/>
        <v>HT-2020-25@还款1996</v>
      </c>
      <c r="H339" s="17">
        <v>45199</v>
      </c>
      <c r="I339" s="11" t="s">
        <v>25</v>
      </c>
      <c r="J339" s="15">
        <v>10000000</v>
      </c>
      <c r="K339" s="15">
        <v>10000000</v>
      </c>
      <c r="L339" s="11">
        <v>8</v>
      </c>
      <c r="M339" s="20" t="str">
        <f t="shared" si="23"/>
        <v>HT-2020-25@放款8</v>
      </c>
      <c r="N339" s="12" t="s">
        <v>26</v>
      </c>
      <c r="P339" s="22">
        <v>0.0465</v>
      </c>
      <c r="Q339" s="24" t="s">
        <v>23</v>
      </c>
    </row>
    <row r="340" customHeight="1" spans="1:17">
      <c r="A340" s="11">
        <v>1997</v>
      </c>
      <c r="B340" s="15" t="s">
        <v>83</v>
      </c>
      <c r="C340" s="11" t="s">
        <v>84</v>
      </c>
      <c r="D340" s="15" t="s">
        <v>33</v>
      </c>
      <c r="E340" s="15" t="s">
        <v>54</v>
      </c>
      <c r="F340" s="16">
        <f t="shared" si="24"/>
        <v>1997</v>
      </c>
      <c r="G340" s="15" t="str">
        <f t="shared" si="22"/>
        <v>HT-2020-25@还款1997</v>
      </c>
      <c r="H340" s="17">
        <v>45199</v>
      </c>
      <c r="I340" s="11" t="s">
        <v>25</v>
      </c>
      <c r="J340" s="15">
        <v>25000000</v>
      </c>
      <c r="K340" s="15">
        <v>25000000</v>
      </c>
      <c r="L340" s="11">
        <v>9</v>
      </c>
      <c r="M340" s="20" t="str">
        <f t="shared" si="23"/>
        <v>HT-2020-25@放款9</v>
      </c>
      <c r="N340" s="12" t="s">
        <v>26</v>
      </c>
      <c r="P340" s="22">
        <v>0.0465</v>
      </c>
      <c r="Q340" s="24" t="s">
        <v>23</v>
      </c>
    </row>
    <row r="341" customHeight="1" spans="1:18">
      <c r="A341" s="11">
        <v>116</v>
      </c>
      <c r="B341" s="20" t="s">
        <v>85</v>
      </c>
      <c r="C341" s="11" t="s">
        <v>86</v>
      </c>
      <c r="D341" s="15" t="s">
        <v>34</v>
      </c>
      <c r="E341" s="15" t="s">
        <v>54</v>
      </c>
      <c r="F341" s="16">
        <v>1</v>
      </c>
      <c r="G341" s="15" t="str">
        <f t="shared" si="22"/>
        <v>HT-2020-26@放款1</v>
      </c>
      <c r="H341" s="17">
        <v>44176</v>
      </c>
      <c r="I341" s="11" t="s">
        <v>22</v>
      </c>
      <c r="J341" s="15">
        <v>100000000</v>
      </c>
      <c r="K341" s="15">
        <v>100000000</v>
      </c>
      <c r="M341" s="20" t="str">
        <f t="shared" si="23"/>
        <v/>
      </c>
      <c r="N341" s="21" t="s">
        <v>23</v>
      </c>
      <c r="P341" s="22">
        <v>0.0465</v>
      </c>
      <c r="R341" s="17">
        <v>45194</v>
      </c>
    </row>
    <row r="342" customHeight="1" spans="1:18">
      <c r="A342" s="11">
        <v>120</v>
      </c>
      <c r="B342" s="20" t="s">
        <v>85</v>
      </c>
      <c r="C342" s="11" t="s">
        <v>86</v>
      </c>
      <c r="D342" s="15" t="s">
        <v>20</v>
      </c>
      <c r="E342" s="15" t="s">
        <v>54</v>
      </c>
      <c r="F342" s="16">
        <v>2</v>
      </c>
      <c r="G342" s="15" t="str">
        <f t="shared" si="22"/>
        <v>HT-2020-26@放款2</v>
      </c>
      <c r="H342" s="17">
        <v>44201</v>
      </c>
      <c r="I342" s="11" t="s">
        <v>22</v>
      </c>
      <c r="J342" s="15">
        <v>100000000</v>
      </c>
      <c r="K342" s="15">
        <v>100000000</v>
      </c>
      <c r="M342" s="20" t="str">
        <f t="shared" si="23"/>
        <v/>
      </c>
      <c r="N342" s="21" t="s">
        <v>23</v>
      </c>
      <c r="P342" s="22">
        <v>0.0465</v>
      </c>
      <c r="R342" s="17">
        <v>45194</v>
      </c>
    </row>
    <row r="343" customHeight="1" spans="1:16">
      <c r="A343" s="11">
        <v>635</v>
      </c>
      <c r="B343" s="20" t="s">
        <v>85</v>
      </c>
      <c r="C343" s="11" t="s">
        <v>86</v>
      </c>
      <c r="D343" s="15" t="s">
        <v>24</v>
      </c>
      <c r="E343" s="15" t="s">
        <v>54</v>
      </c>
      <c r="F343" s="16">
        <f>A343</f>
        <v>635</v>
      </c>
      <c r="G343" s="15" t="str">
        <f t="shared" si="22"/>
        <v>HT-2020-26@还款635</v>
      </c>
      <c r="H343" s="17">
        <v>44438</v>
      </c>
      <c r="I343" s="11" t="s">
        <v>25</v>
      </c>
      <c r="J343" s="15">
        <v>1000000</v>
      </c>
      <c r="K343" s="15">
        <v>1000000</v>
      </c>
      <c r="L343" s="16">
        <v>1</v>
      </c>
      <c r="M343" s="20" t="str">
        <f t="shared" si="23"/>
        <v>HT-2020-26@放款1</v>
      </c>
      <c r="N343" s="21" t="s">
        <v>23</v>
      </c>
      <c r="P343" s="22">
        <v>0.0465</v>
      </c>
    </row>
    <row r="344" customHeight="1" spans="1:17">
      <c r="A344" s="11">
        <v>1725</v>
      </c>
      <c r="B344" s="20" t="s">
        <v>85</v>
      </c>
      <c r="C344" s="11" t="s">
        <v>86</v>
      </c>
      <c r="D344" s="15" t="s">
        <v>20</v>
      </c>
      <c r="E344" s="15" t="s">
        <v>54</v>
      </c>
      <c r="F344" s="16">
        <f>A344</f>
        <v>1725</v>
      </c>
      <c r="G344" s="15" t="str">
        <f t="shared" si="22"/>
        <v>HT-2020-26@还款1725</v>
      </c>
      <c r="H344" s="17">
        <v>45199</v>
      </c>
      <c r="I344" s="11" t="s">
        <v>25</v>
      </c>
      <c r="J344" s="15">
        <v>99000000</v>
      </c>
      <c r="K344" s="15">
        <v>99000000</v>
      </c>
      <c r="L344" s="16">
        <v>1</v>
      </c>
      <c r="M344" s="20" t="str">
        <f t="shared" si="23"/>
        <v>HT-2020-26@放款1</v>
      </c>
      <c r="N344" s="12" t="s">
        <v>26</v>
      </c>
      <c r="P344" s="22">
        <v>0.0465</v>
      </c>
      <c r="Q344" s="24" t="s">
        <v>23</v>
      </c>
    </row>
    <row r="345" customHeight="1" spans="1:17">
      <c r="A345" s="11">
        <v>1998</v>
      </c>
      <c r="B345" s="20" t="s">
        <v>85</v>
      </c>
      <c r="C345" s="11" t="s">
        <v>86</v>
      </c>
      <c r="D345" s="15" t="s">
        <v>24</v>
      </c>
      <c r="E345" s="15" t="s">
        <v>54</v>
      </c>
      <c r="F345" s="16">
        <f>A345</f>
        <v>1998</v>
      </c>
      <c r="G345" s="15" t="str">
        <f t="shared" si="22"/>
        <v>HT-2020-26@还款1998</v>
      </c>
      <c r="H345" s="17">
        <v>45199</v>
      </c>
      <c r="I345" s="11" t="s">
        <v>25</v>
      </c>
      <c r="J345" s="15">
        <v>100000000</v>
      </c>
      <c r="K345" s="15">
        <v>100000000</v>
      </c>
      <c r="L345" s="16">
        <v>2</v>
      </c>
      <c r="M345" s="20" t="str">
        <f t="shared" si="23"/>
        <v>HT-2020-26@放款2</v>
      </c>
      <c r="N345" s="12" t="s">
        <v>26</v>
      </c>
      <c r="P345" s="22">
        <v>0.0465</v>
      </c>
      <c r="Q345" s="24" t="s">
        <v>23</v>
      </c>
    </row>
    <row r="346" customHeight="1" spans="1:18">
      <c r="A346" s="11">
        <v>117</v>
      </c>
      <c r="B346" s="20" t="s">
        <v>87</v>
      </c>
      <c r="C346" s="11" t="s">
        <v>88</v>
      </c>
      <c r="D346" s="15" t="s">
        <v>27</v>
      </c>
      <c r="E346" s="15" t="s">
        <v>54</v>
      </c>
      <c r="F346" s="16">
        <v>1</v>
      </c>
      <c r="G346" s="15" t="str">
        <f t="shared" si="22"/>
        <v>HT-2020-27@放款1</v>
      </c>
      <c r="H346" s="17">
        <v>44191</v>
      </c>
      <c r="I346" s="11" t="s">
        <v>22</v>
      </c>
      <c r="J346" s="15">
        <v>100000000</v>
      </c>
      <c r="K346" s="15">
        <v>100000000</v>
      </c>
      <c r="M346" s="20" t="str">
        <f t="shared" si="23"/>
        <v/>
      </c>
      <c r="N346" s="21" t="s">
        <v>23</v>
      </c>
      <c r="P346" s="22">
        <v>0.0465</v>
      </c>
      <c r="R346" s="17">
        <v>45194</v>
      </c>
    </row>
    <row r="347" customHeight="1" spans="1:18">
      <c r="A347" s="11">
        <v>118</v>
      </c>
      <c r="B347" s="20" t="s">
        <v>87</v>
      </c>
      <c r="C347" s="11" t="s">
        <v>88</v>
      </c>
      <c r="D347" s="15" t="s">
        <v>28</v>
      </c>
      <c r="E347" s="15" t="s">
        <v>54</v>
      </c>
      <c r="F347" s="16">
        <v>2</v>
      </c>
      <c r="G347" s="15" t="str">
        <f t="shared" si="22"/>
        <v>HT-2020-27@放款2</v>
      </c>
      <c r="H347" s="17">
        <v>44193</v>
      </c>
      <c r="I347" s="11" t="s">
        <v>22</v>
      </c>
      <c r="J347" s="15">
        <v>200000000</v>
      </c>
      <c r="K347" s="15">
        <v>200000000</v>
      </c>
      <c r="M347" s="20" t="str">
        <f t="shared" si="23"/>
        <v/>
      </c>
      <c r="N347" s="21" t="s">
        <v>23</v>
      </c>
      <c r="P347" s="22">
        <v>0.0465</v>
      </c>
      <c r="R347" s="17">
        <v>45194</v>
      </c>
    </row>
    <row r="348" customHeight="1" spans="1:16">
      <c r="A348" s="11">
        <v>637</v>
      </c>
      <c r="B348" s="20" t="s">
        <v>87</v>
      </c>
      <c r="C348" s="11" t="s">
        <v>88</v>
      </c>
      <c r="D348" s="15" t="s">
        <v>31</v>
      </c>
      <c r="E348" s="15" t="s">
        <v>54</v>
      </c>
      <c r="F348" s="16">
        <f>A348</f>
        <v>637</v>
      </c>
      <c r="G348" s="15" t="str">
        <f t="shared" si="22"/>
        <v>HT-2020-27@还款637</v>
      </c>
      <c r="H348" s="17">
        <v>44465</v>
      </c>
      <c r="I348" s="11" t="s">
        <v>25</v>
      </c>
      <c r="J348" s="15">
        <v>1000000</v>
      </c>
      <c r="K348" s="15">
        <v>1000000</v>
      </c>
      <c r="L348" s="16">
        <v>1</v>
      </c>
      <c r="M348" s="20" t="str">
        <f t="shared" si="23"/>
        <v>HT-2020-27@放款1</v>
      </c>
      <c r="N348" s="21" t="s">
        <v>23</v>
      </c>
      <c r="P348" s="22">
        <v>0.0465</v>
      </c>
    </row>
    <row r="349" customHeight="1" spans="1:17">
      <c r="A349" s="11">
        <v>1726</v>
      </c>
      <c r="B349" s="20" t="s">
        <v>87</v>
      </c>
      <c r="C349" s="11" t="s">
        <v>88</v>
      </c>
      <c r="D349" s="15" t="s">
        <v>32</v>
      </c>
      <c r="E349" s="15" t="s">
        <v>54</v>
      </c>
      <c r="F349" s="16">
        <f>A349</f>
        <v>1726</v>
      </c>
      <c r="G349" s="15" t="str">
        <f t="shared" si="22"/>
        <v>HT-2020-27@还款1726</v>
      </c>
      <c r="H349" s="17">
        <v>45199</v>
      </c>
      <c r="I349" s="11" t="s">
        <v>25</v>
      </c>
      <c r="J349" s="15">
        <v>99000000</v>
      </c>
      <c r="K349" s="15">
        <v>99000000</v>
      </c>
      <c r="L349" s="16">
        <v>1</v>
      </c>
      <c r="M349" s="20" t="str">
        <f t="shared" si="23"/>
        <v>HT-2020-27@放款1</v>
      </c>
      <c r="N349" s="12" t="s">
        <v>26</v>
      </c>
      <c r="P349" s="22">
        <v>0.0465</v>
      </c>
      <c r="Q349" s="24" t="s">
        <v>23</v>
      </c>
    </row>
    <row r="350" customHeight="1" spans="1:17">
      <c r="A350" s="11">
        <v>1999</v>
      </c>
      <c r="B350" s="20" t="s">
        <v>87</v>
      </c>
      <c r="C350" s="11" t="s">
        <v>88</v>
      </c>
      <c r="D350" s="15" t="s">
        <v>33</v>
      </c>
      <c r="E350" s="15" t="s">
        <v>54</v>
      </c>
      <c r="F350" s="16">
        <f>A350</f>
        <v>1999</v>
      </c>
      <c r="G350" s="15" t="str">
        <f t="shared" si="22"/>
        <v>HT-2020-27@还款1999</v>
      </c>
      <c r="H350" s="17">
        <v>45199</v>
      </c>
      <c r="I350" s="11" t="s">
        <v>25</v>
      </c>
      <c r="J350" s="15">
        <v>200000000</v>
      </c>
      <c r="K350" s="15">
        <v>200000000</v>
      </c>
      <c r="L350" s="16">
        <v>2</v>
      </c>
      <c r="M350" s="20" t="str">
        <f t="shared" si="23"/>
        <v>HT-2020-27@放款2</v>
      </c>
      <c r="N350" s="12" t="s">
        <v>26</v>
      </c>
      <c r="P350" s="22">
        <v>0.0465</v>
      </c>
      <c r="Q350" s="24" t="s">
        <v>23</v>
      </c>
    </row>
    <row r="351" customHeight="1" spans="1:18">
      <c r="A351" s="11">
        <v>159</v>
      </c>
      <c r="B351" s="15" t="s">
        <v>89</v>
      </c>
      <c r="C351" s="11" t="s">
        <v>90</v>
      </c>
      <c r="D351" s="15" t="s">
        <v>34</v>
      </c>
      <c r="E351" s="15" t="s">
        <v>91</v>
      </c>
      <c r="F351" s="16">
        <v>1</v>
      </c>
      <c r="G351" s="15" t="str">
        <f t="shared" si="22"/>
        <v>HT-2020-28@放款1</v>
      </c>
      <c r="H351" s="17">
        <v>44081</v>
      </c>
      <c r="I351" s="11" t="s">
        <v>22</v>
      </c>
      <c r="J351" s="15">
        <v>2200000000</v>
      </c>
      <c r="K351" s="15">
        <v>2200000000</v>
      </c>
      <c r="M351" s="20" t="str">
        <f t="shared" si="23"/>
        <v/>
      </c>
      <c r="N351" s="21" t="s">
        <v>23</v>
      </c>
      <c r="P351" s="22">
        <v>0.052</v>
      </c>
      <c r="R351" s="17">
        <v>50600</v>
      </c>
    </row>
    <row r="352" customHeight="1" spans="1:16">
      <c r="A352" s="11">
        <v>667</v>
      </c>
      <c r="B352" s="15" t="s">
        <v>89</v>
      </c>
      <c r="C352" s="11" t="s">
        <v>90</v>
      </c>
      <c r="D352" s="15" t="s">
        <v>20</v>
      </c>
      <c r="E352" s="15" t="s">
        <v>91</v>
      </c>
      <c r="F352" s="16">
        <f t="shared" ref="F352:F362" si="25">A352</f>
        <v>667</v>
      </c>
      <c r="G352" s="15" t="str">
        <f t="shared" si="22"/>
        <v>HT-2020-28@还款667</v>
      </c>
      <c r="H352" s="17">
        <v>44202</v>
      </c>
      <c r="I352" s="11" t="s">
        <v>25</v>
      </c>
      <c r="J352" s="15">
        <v>1050000</v>
      </c>
      <c r="K352" s="15">
        <v>1050000</v>
      </c>
      <c r="L352" s="16">
        <v>1</v>
      </c>
      <c r="M352" s="20" t="str">
        <f t="shared" si="23"/>
        <v>HT-2020-28@放款1</v>
      </c>
      <c r="N352" s="21" t="s">
        <v>23</v>
      </c>
      <c r="P352" s="22">
        <v>0.052</v>
      </c>
    </row>
    <row r="353" customHeight="1" spans="1:16">
      <c r="A353" s="11">
        <v>668</v>
      </c>
      <c r="B353" s="15" t="s">
        <v>89</v>
      </c>
      <c r="C353" s="11" t="s">
        <v>90</v>
      </c>
      <c r="D353" s="15" t="s">
        <v>24</v>
      </c>
      <c r="E353" s="15" t="s">
        <v>91</v>
      </c>
      <c r="F353" s="16">
        <f t="shared" si="25"/>
        <v>668</v>
      </c>
      <c r="G353" s="15" t="str">
        <f t="shared" si="22"/>
        <v>HT-2020-28@还款668</v>
      </c>
      <c r="H353" s="17">
        <v>44292</v>
      </c>
      <c r="I353" s="11" t="s">
        <v>25</v>
      </c>
      <c r="J353" s="15">
        <v>4200000</v>
      </c>
      <c r="K353" s="15">
        <v>4200000</v>
      </c>
      <c r="L353" s="16">
        <v>1</v>
      </c>
      <c r="M353" s="20" t="str">
        <f t="shared" si="23"/>
        <v>HT-2020-28@放款1</v>
      </c>
      <c r="N353" s="21" t="s">
        <v>23</v>
      </c>
      <c r="P353" s="22">
        <v>0.052</v>
      </c>
    </row>
    <row r="354" customHeight="1" spans="1:16">
      <c r="A354" s="11">
        <v>669</v>
      </c>
      <c r="B354" s="15" t="s">
        <v>89</v>
      </c>
      <c r="C354" s="11" t="s">
        <v>90</v>
      </c>
      <c r="D354" s="15" t="s">
        <v>27</v>
      </c>
      <c r="E354" s="15" t="s">
        <v>91</v>
      </c>
      <c r="F354" s="16">
        <f t="shared" si="25"/>
        <v>669</v>
      </c>
      <c r="G354" s="15" t="str">
        <f t="shared" si="22"/>
        <v>HT-2020-28@还款669</v>
      </c>
      <c r="H354" s="17">
        <v>44382</v>
      </c>
      <c r="I354" s="11" t="s">
        <v>25</v>
      </c>
      <c r="J354" s="15">
        <v>4200000</v>
      </c>
      <c r="K354" s="15">
        <v>4200000</v>
      </c>
      <c r="L354" s="16">
        <v>1</v>
      </c>
      <c r="M354" s="20" t="str">
        <f t="shared" si="23"/>
        <v>HT-2020-28@放款1</v>
      </c>
      <c r="N354" s="21" t="s">
        <v>23</v>
      </c>
      <c r="P354" s="22">
        <v>0.052</v>
      </c>
    </row>
    <row r="355" customHeight="1" spans="1:16">
      <c r="A355" s="11">
        <v>670</v>
      </c>
      <c r="B355" s="15" t="s">
        <v>89</v>
      </c>
      <c r="C355" s="11" t="s">
        <v>90</v>
      </c>
      <c r="D355" s="15" t="s">
        <v>28</v>
      </c>
      <c r="E355" s="15" t="s">
        <v>91</v>
      </c>
      <c r="F355" s="16">
        <f t="shared" si="25"/>
        <v>670</v>
      </c>
      <c r="G355" s="15" t="str">
        <f t="shared" si="22"/>
        <v>HT-2020-28@还款670</v>
      </c>
      <c r="H355" s="17">
        <v>44474</v>
      </c>
      <c r="I355" s="11" t="s">
        <v>25</v>
      </c>
      <c r="J355" s="15">
        <v>5040000</v>
      </c>
      <c r="K355" s="15">
        <v>5040000</v>
      </c>
      <c r="L355" s="16">
        <v>1</v>
      </c>
      <c r="M355" s="20" t="str">
        <f t="shared" si="23"/>
        <v>HT-2020-28@放款1</v>
      </c>
      <c r="N355" s="21" t="s">
        <v>23</v>
      </c>
      <c r="P355" s="22">
        <v>0.052</v>
      </c>
    </row>
    <row r="356" customHeight="1" spans="1:17">
      <c r="A356" s="11">
        <v>1129</v>
      </c>
      <c r="B356" s="15" t="s">
        <v>89</v>
      </c>
      <c r="C356" s="11" t="s">
        <v>90</v>
      </c>
      <c r="D356" s="15" t="s">
        <v>31</v>
      </c>
      <c r="E356" s="15" t="s">
        <v>91</v>
      </c>
      <c r="F356" s="16">
        <f t="shared" si="25"/>
        <v>1129</v>
      </c>
      <c r="G356" s="15" t="str">
        <f t="shared" si="22"/>
        <v>HT-2020-28@还款1129</v>
      </c>
      <c r="H356" s="17">
        <v>44578</v>
      </c>
      <c r="I356" s="11" t="s">
        <v>25</v>
      </c>
      <c r="J356" s="15">
        <v>5040000</v>
      </c>
      <c r="K356" s="15">
        <v>5040000</v>
      </c>
      <c r="L356" s="15">
        <v>1</v>
      </c>
      <c r="M356" s="20" t="str">
        <f t="shared" si="23"/>
        <v>HT-2020-28@放款1</v>
      </c>
      <c r="N356" s="12" t="s">
        <v>26</v>
      </c>
      <c r="P356" s="22">
        <v>0.052</v>
      </c>
      <c r="Q356" s="24" t="s">
        <v>23</v>
      </c>
    </row>
    <row r="357" customHeight="1" spans="1:17">
      <c r="A357" s="11">
        <v>1260</v>
      </c>
      <c r="B357" s="15" t="s">
        <v>89</v>
      </c>
      <c r="C357" s="11" t="s">
        <v>90</v>
      </c>
      <c r="D357" s="15" t="s">
        <v>32</v>
      </c>
      <c r="E357" s="15" t="s">
        <v>91</v>
      </c>
      <c r="F357" s="16">
        <f t="shared" si="25"/>
        <v>1260</v>
      </c>
      <c r="G357" s="15" t="str">
        <f t="shared" si="22"/>
        <v>HT-2020-28@还款1260</v>
      </c>
      <c r="H357" s="17">
        <v>44665</v>
      </c>
      <c r="I357" s="11" t="s">
        <v>25</v>
      </c>
      <c r="J357" s="15">
        <v>6090000</v>
      </c>
      <c r="K357" s="15">
        <v>6090000</v>
      </c>
      <c r="L357" s="15">
        <v>1</v>
      </c>
      <c r="M357" s="20" t="str">
        <f t="shared" si="23"/>
        <v>HT-2020-28@放款1</v>
      </c>
      <c r="N357" s="12" t="s">
        <v>26</v>
      </c>
      <c r="P357" s="22">
        <v>0.052</v>
      </c>
      <c r="Q357" s="24" t="s">
        <v>23</v>
      </c>
    </row>
    <row r="358" customHeight="1" spans="1:17">
      <c r="A358" s="11">
        <v>1373</v>
      </c>
      <c r="B358" s="15" t="s">
        <v>89</v>
      </c>
      <c r="C358" s="11" t="s">
        <v>90</v>
      </c>
      <c r="D358" s="15" t="s">
        <v>33</v>
      </c>
      <c r="E358" s="15" t="s">
        <v>91</v>
      </c>
      <c r="F358" s="16">
        <f t="shared" si="25"/>
        <v>1373</v>
      </c>
      <c r="G358" s="15" t="str">
        <f t="shared" si="22"/>
        <v>HT-2020-28@还款1373</v>
      </c>
      <c r="H358" s="17">
        <v>44756</v>
      </c>
      <c r="I358" s="11" t="s">
        <v>25</v>
      </c>
      <c r="J358" s="15">
        <v>6090000</v>
      </c>
      <c r="K358" s="15">
        <v>6090000</v>
      </c>
      <c r="L358" s="15">
        <v>1</v>
      </c>
      <c r="M358" s="20" t="str">
        <f t="shared" si="23"/>
        <v>HT-2020-28@放款1</v>
      </c>
      <c r="N358" s="12" t="s">
        <v>26</v>
      </c>
      <c r="P358" s="22">
        <v>0.052</v>
      </c>
      <c r="Q358" s="24" t="s">
        <v>23</v>
      </c>
    </row>
    <row r="359" customHeight="1" spans="1:17">
      <c r="A359" s="11">
        <v>1471</v>
      </c>
      <c r="B359" s="15" t="s">
        <v>89</v>
      </c>
      <c r="C359" s="11" t="s">
        <v>90</v>
      </c>
      <c r="D359" s="15" t="s">
        <v>34</v>
      </c>
      <c r="E359" s="15" t="s">
        <v>91</v>
      </c>
      <c r="F359" s="16">
        <f t="shared" si="25"/>
        <v>1471</v>
      </c>
      <c r="G359" s="15" t="str">
        <f t="shared" si="22"/>
        <v>HT-2020-28@还款1471</v>
      </c>
      <c r="H359" s="17">
        <v>44848</v>
      </c>
      <c r="I359" s="11" t="s">
        <v>25</v>
      </c>
      <c r="J359" s="15">
        <v>8190000</v>
      </c>
      <c r="K359" s="15">
        <v>8190000</v>
      </c>
      <c r="L359" s="15">
        <v>1</v>
      </c>
      <c r="M359" s="20" t="str">
        <f t="shared" si="23"/>
        <v>HT-2020-28@放款1</v>
      </c>
      <c r="N359" s="12" t="s">
        <v>26</v>
      </c>
      <c r="P359" s="22">
        <v>0.052</v>
      </c>
      <c r="Q359" s="24" t="s">
        <v>23</v>
      </c>
    </row>
    <row r="360" customHeight="1" spans="1:17">
      <c r="A360" s="11">
        <v>1555</v>
      </c>
      <c r="B360" s="15" t="s">
        <v>89</v>
      </c>
      <c r="C360" s="11" t="s">
        <v>90</v>
      </c>
      <c r="D360" s="15" t="s">
        <v>20</v>
      </c>
      <c r="E360" s="15" t="s">
        <v>91</v>
      </c>
      <c r="F360" s="16">
        <f t="shared" si="25"/>
        <v>1555</v>
      </c>
      <c r="G360" s="15" t="str">
        <f t="shared" si="22"/>
        <v>HT-2020-28@还款1555</v>
      </c>
      <c r="H360" s="17">
        <v>44939</v>
      </c>
      <c r="I360" s="11" t="s">
        <v>25</v>
      </c>
      <c r="J360" s="15">
        <v>8190000</v>
      </c>
      <c r="K360" s="15">
        <v>8190000</v>
      </c>
      <c r="L360" s="15">
        <v>1</v>
      </c>
      <c r="M360" s="20" t="str">
        <f t="shared" si="23"/>
        <v>HT-2020-28@放款1</v>
      </c>
      <c r="N360" s="12" t="s">
        <v>26</v>
      </c>
      <c r="P360" s="22">
        <v>0.052</v>
      </c>
      <c r="Q360" s="24" t="s">
        <v>23</v>
      </c>
    </row>
    <row r="361" customHeight="1" spans="1:17">
      <c r="A361" s="11">
        <v>1616</v>
      </c>
      <c r="B361" s="15" t="s">
        <v>89</v>
      </c>
      <c r="C361" s="11" t="s">
        <v>90</v>
      </c>
      <c r="D361" s="15" t="s">
        <v>24</v>
      </c>
      <c r="E361" s="15" t="s">
        <v>91</v>
      </c>
      <c r="F361" s="16">
        <f t="shared" si="25"/>
        <v>1616</v>
      </c>
      <c r="G361" s="15" t="str">
        <f t="shared" si="22"/>
        <v>HT-2020-28@还款1616</v>
      </c>
      <c r="H361" s="17">
        <v>45030</v>
      </c>
      <c r="I361" s="11" t="s">
        <v>25</v>
      </c>
      <c r="J361" s="15">
        <v>8190000</v>
      </c>
      <c r="K361" s="15">
        <v>8190000</v>
      </c>
      <c r="L361" s="15">
        <v>1</v>
      </c>
      <c r="M361" s="20" t="str">
        <f t="shared" si="23"/>
        <v>HT-2020-28@放款1</v>
      </c>
      <c r="N361" s="12" t="s">
        <v>26</v>
      </c>
      <c r="P361" s="22">
        <v>0.052</v>
      </c>
      <c r="Q361" s="24" t="s">
        <v>23</v>
      </c>
    </row>
    <row r="362" customHeight="1" spans="1:17">
      <c r="A362" s="11">
        <v>1670</v>
      </c>
      <c r="B362" s="15" t="s">
        <v>89</v>
      </c>
      <c r="C362" s="11" t="s">
        <v>90</v>
      </c>
      <c r="D362" s="15" t="s">
        <v>20</v>
      </c>
      <c r="E362" s="15" t="s">
        <v>91</v>
      </c>
      <c r="F362" s="16">
        <f t="shared" si="25"/>
        <v>1670</v>
      </c>
      <c r="G362" s="15" t="str">
        <f t="shared" si="22"/>
        <v>HT-2020-28@还款1670</v>
      </c>
      <c r="H362" s="17">
        <v>45121</v>
      </c>
      <c r="I362" s="11" t="s">
        <v>25</v>
      </c>
      <c r="J362" s="15">
        <v>2143720000</v>
      </c>
      <c r="K362" s="15">
        <v>2143720000</v>
      </c>
      <c r="L362" s="15">
        <v>1</v>
      </c>
      <c r="M362" s="20" t="str">
        <f t="shared" si="23"/>
        <v>HT-2020-28@放款1</v>
      </c>
      <c r="N362" s="12" t="s">
        <v>26</v>
      </c>
      <c r="P362" s="22">
        <v>0.052</v>
      </c>
      <c r="Q362" s="24" t="s">
        <v>23</v>
      </c>
    </row>
    <row r="363" customHeight="1" spans="1:18">
      <c r="A363" s="11">
        <v>186</v>
      </c>
      <c r="B363" s="15" t="s">
        <v>92</v>
      </c>
      <c r="C363" s="11" t="s">
        <v>93</v>
      </c>
      <c r="D363" s="15" t="s">
        <v>24</v>
      </c>
      <c r="E363" s="15" t="s">
        <v>54</v>
      </c>
      <c r="F363" s="16">
        <v>1</v>
      </c>
      <c r="G363" s="15" t="str">
        <f t="shared" si="22"/>
        <v>HT-2020-29@放款1</v>
      </c>
      <c r="H363" s="17">
        <v>44351</v>
      </c>
      <c r="I363" s="11" t="s">
        <v>22</v>
      </c>
      <c r="J363" s="15">
        <v>31500000</v>
      </c>
      <c r="K363" s="15">
        <v>31500000</v>
      </c>
      <c r="M363" s="20" t="str">
        <f t="shared" si="23"/>
        <v/>
      </c>
      <c r="N363" s="21" t="s">
        <v>23</v>
      </c>
      <c r="P363" s="22">
        <v>0.08</v>
      </c>
      <c r="R363" s="17">
        <v>44531</v>
      </c>
    </row>
    <row r="364" customHeight="1" spans="1:18">
      <c r="A364" s="11">
        <v>187</v>
      </c>
      <c r="B364" s="15" t="s">
        <v>92</v>
      </c>
      <c r="C364" s="11" t="s">
        <v>93</v>
      </c>
      <c r="D364" s="15" t="s">
        <v>27</v>
      </c>
      <c r="E364" s="15" t="s">
        <v>54</v>
      </c>
      <c r="F364" s="16">
        <v>2</v>
      </c>
      <c r="G364" s="15" t="str">
        <f t="shared" si="22"/>
        <v>HT-2020-29@放款2</v>
      </c>
      <c r="H364" s="17">
        <v>44351</v>
      </c>
      <c r="I364" s="11" t="s">
        <v>22</v>
      </c>
      <c r="J364" s="15">
        <v>157500000</v>
      </c>
      <c r="K364" s="15">
        <v>157500000</v>
      </c>
      <c r="M364" s="20" t="str">
        <f t="shared" si="23"/>
        <v/>
      </c>
      <c r="N364" s="21" t="s">
        <v>23</v>
      </c>
      <c r="P364" s="22">
        <v>0.08</v>
      </c>
      <c r="R364" s="17">
        <v>44713</v>
      </c>
    </row>
    <row r="365" customHeight="1" spans="1:18">
      <c r="A365" s="11">
        <v>188</v>
      </c>
      <c r="B365" s="15" t="s">
        <v>92</v>
      </c>
      <c r="C365" s="11" t="s">
        <v>93</v>
      </c>
      <c r="D365" s="15" t="s">
        <v>28</v>
      </c>
      <c r="E365" s="15" t="s">
        <v>54</v>
      </c>
      <c r="F365" s="16">
        <v>3</v>
      </c>
      <c r="G365" s="15" t="str">
        <f t="shared" si="22"/>
        <v>HT-2020-29@放款3</v>
      </c>
      <c r="H365" s="17">
        <v>44351</v>
      </c>
      <c r="I365" s="11" t="s">
        <v>22</v>
      </c>
      <c r="J365" s="15">
        <v>126000000</v>
      </c>
      <c r="K365" s="15">
        <v>126000000</v>
      </c>
      <c r="M365" s="20" t="str">
        <f t="shared" si="23"/>
        <v/>
      </c>
      <c r="N365" s="21" t="s">
        <v>23</v>
      </c>
      <c r="P365" s="22">
        <v>0.08</v>
      </c>
      <c r="R365" s="17">
        <v>44896</v>
      </c>
    </row>
    <row r="366" customHeight="1" spans="1:18">
      <c r="A366" s="11">
        <v>189</v>
      </c>
      <c r="B366" s="15" t="s">
        <v>92</v>
      </c>
      <c r="C366" s="11" t="s">
        <v>93</v>
      </c>
      <c r="D366" s="15" t="s">
        <v>31</v>
      </c>
      <c r="E366" s="15" t="s">
        <v>54</v>
      </c>
      <c r="F366" s="16">
        <v>4</v>
      </c>
      <c r="G366" s="15" t="str">
        <f t="shared" si="22"/>
        <v>HT-2020-29@放款4</v>
      </c>
      <c r="H366" s="17">
        <v>44351</v>
      </c>
      <c r="I366" s="11" t="s">
        <v>22</v>
      </c>
      <c r="J366" s="15">
        <v>189000000</v>
      </c>
      <c r="K366" s="15">
        <v>189000000</v>
      </c>
      <c r="M366" s="20" t="str">
        <f t="shared" si="23"/>
        <v/>
      </c>
      <c r="N366" s="21" t="s">
        <v>23</v>
      </c>
      <c r="P366" s="22">
        <v>0.08</v>
      </c>
      <c r="R366" s="17">
        <v>45078</v>
      </c>
    </row>
    <row r="367" customHeight="1" spans="1:18">
      <c r="A367" s="11">
        <v>190</v>
      </c>
      <c r="B367" s="15" t="s">
        <v>92</v>
      </c>
      <c r="C367" s="11" t="s">
        <v>93</v>
      </c>
      <c r="D367" s="15" t="s">
        <v>32</v>
      </c>
      <c r="E367" s="15" t="s">
        <v>54</v>
      </c>
      <c r="F367" s="16">
        <v>5</v>
      </c>
      <c r="G367" s="15" t="str">
        <f t="shared" si="22"/>
        <v>HT-2020-29@放款5</v>
      </c>
      <c r="H367" s="17">
        <v>44351</v>
      </c>
      <c r="I367" s="11" t="s">
        <v>22</v>
      </c>
      <c r="J367" s="15">
        <v>94500000</v>
      </c>
      <c r="K367" s="15">
        <v>94500000</v>
      </c>
      <c r="M367" s="20" t="str">
        <f t="shared" si="23"/>
        <v/>
      </c>
      <c r="N367" s="21" t="s">
        <v>23</v>
      </c>
      <c r="P367" s="22">
        <v>0.08</v>
      </c>
      <c r="R367" s="17">
        <v>45261</v>
      </c>
    </row>
    <row r="368" customHeight="1" spans="1:18">
      <c r="A368" s="11">
        <v>191</v>
      </c>
      <c r="B368" s="15" t="s">
        <v>92</v>
      </c>
      <c r="C368" s="11" t="s">
        <v>93</v>
      </c>
      <c r="D368" s="15" t="s">
        <v>33</v>
      </c>
      <c r="E368" s="15" t="s">
        <v>54</v>
      </c>
      <c r="F368" s="16">
        <v>6</v>
      </c>
      <c r="G368" s="15" t="str">
        <f t="shared" si="22"/>
        <v>HT-2020-29@放款6</v>
      </c>
      <c r="H368" s="17">
        <v>44351</v>
      </c>
      <c r="I368" s="11" t="s">
        <v>22</v>
      </c>
      <c r="J368" s="15">
        <v>31500000</v>
      </c>
      <c r="K368" s="15">
        <v>31500000</v>
      </c>
      <c r="M368" s="20" t="str">
        <f t="shared" si="23"/>
        <v/>
      </c>
      <c r="N368" s="21" t="s">
        <v>23</v>
      </c>
      <c r="P368" s="22">
        <v>0.08</v>
      </c>
      <c r="R368" s="17">
        <v>45444</v>
      </c>
    </row>
    <row r="369" customHeight="1" spans="1:17">
      <c r="A369" s="11">
        <v>1056</v>
      </c>
      <c r="B369" s="15" t="s">
        <v>92</v>
      </c>
      <c r="C369" s="11" t="s">
        <v>93</v>
      </c>
      <c r="D369" s="15" t="s">
        <v>34</v>
      </c>
      <c r="E369" s="15" t="s">
        <v>54</v>
      </c>
      <c r="F369" s="16">
        <f t="shared" ref="F369:F374" si="26">A369</f>
        <v>1056</v>
      </c>
      <c r="G369" s="15" t="str">
        <f t="shared" si="22"/>
        <v>HT-2020-29@还款1056</v>
      </c>
      <c r="H369" s="17">
        <v>44560</v>
      </c>
      <c r="I369" s="11" t="s">
        <v>25</v>
      </c>
      <c r="J369" s="15">
        <v>31500000</v>
      </c>
      <c r="K369" s="15">
        <v>31500000</v>
      </c>
      <c r="L369" s="15">
        <v>1</v>
      </c>
      <c r="M369" s="20" t="str">
        <f t="shared" si="23"/>
        <v>HT-2020-29@放款1</v>
      </c>
      <c r="N369" s="12" t="s">
        <v>26</v>
      </c>
      <c r="P369" s="22">
        <v>0.08</v>
      </c>
      <c r="Q369" s="24" t="s">
        <v>23</v>
      </c>
    </row>
    <row r="370" customHeight="1" spans="1:17">
      <c r="A370" s="11">
        <v>1324</v>
      </c>
      <c r="B370" s="15" t="s">
        <v>92</v>
      </c>
      <c r="C370" s="11" t="s">
        <v>93</v>
      </c>
      <c r="D370" s="15" t="s">
        <v>20</v>
      </c>
      <c r="E370" s="15" t="s">
        <v>54</v>
      </c>
      <c r="F370" s="16">
        <f t="shared" si="26"/>
        <v>1324</v>
      </c>
      <c r="G370" s="15" t="str">
        <f t="shared" si="22"/>
        <v>HT-2020-29@还款1324</v>
      </c>
      <c r="H370" s="17">
        <v>44742</v>
      </c>
      <c r="I370" s="11" t="s">
        <v>25</v>
      </c>
      <c r="J370" s="15">
        <v>157500000</v>
      </c>
      <c r="K370" s="15">
        <v>157500000</v>
      </c>
      <c r="L370" s="15">
        <v>2</v>
      </c>
      <c r="M370" s="20" t="str">
        <f t="shared" si="23"/>
        <v>HT-2020-29@放款2</v>
      </c>
      <c r="N370" s="12" t="s">
        <v>26</v>
      </c>
      <c r="P370" s="22">
        <v>0.08</v>
      </c>
      <c r="Q370" s="24" t="s">
        <v>23</v>
      </c>
    </row>
    <row r="371" customHeight="1" spans="1:17">
      <c r="A371" s="11">
        <v>1517</v>
      </c>
      <c r="B371" s="15" t="s">
        <v>92</v>
      </c>
      <c r="C371" s="11" t="s">
        <v>93</v>
      </c>
      <c r="D371" s="15" t="s">
        <v>24</v>
      </c>
      <c r="E371" s="15" t="s">
        <v>54</v>
      </c>
      <c r="F371" s="16">
        <f t="shared" si="26"/>
        <v>1517</v>
      </c>
      <c r="G371" s="15" t="str">
        <f t="shared" si="22"/>
        <v>HT-2020-29@还款1517</v>
      </c>
      <c r="H371" s="17">
        <v>44925</v>
      </c>
      <c r="I371" s="11" t="s">
        <v>25</v>
      </c>
      <c r="J371" s="15">
        <v>126000000</v>
      </c>
      <c r="K371" s="15">
        <v>126000000</v>
      </c>
      <c r="L371" s="15">
        <v>3</v>
      </c>
      <c r="M371" s="20" t="str">
        <f t="shared" si="23"/>
        <v>HT-2020-29@放款3</v>
      </c>
      <c r="N371" s="12" t="s">
        <v>26</v>
      </c>
      <c r="P371" s="22">
        <v>0.08</v>
      </c>
      <c r="Q371" s="24" t="s">
        <v>23</v>
      </c>
    </row>
    <row r="372" customHeight="1" spans="1:17">
      <c r="A372" s="11">
        <v>1653</v>
      </c>
      <c r="B372" s="15" t="s">
        <v>92</v>
      </c>
      <c r="C372" s="11" t="s">
        <v>93</v>
      </c>
      <c r="D372" s="15" t="s">
        <v>27</v>
      </c>
      <c r="E372" s="15" t="s">
        <v>54</v>
      </c>
      <c r="F372" s="16">
        <f t="shared" si="26"/>
        <v>1653</v>
      </c>
      <c r="G372" s="15" t="str">
        <f t="shared" si="22"/>
        <v>HT-2020-29@还款1653</v>
      </c>
      <c r="H372" s="17">
        <v>45107</v>
      </c>
      <c r="I372" s="11" t="s">
        <v>25</v>
      </c>
      <c r="J372" s="15">
        <v>189000000</v>
      </c>
      <c r="K372" s="15">
        <v>189000000</v>
      </c>
      <c r="L372" s="15">
        <v>4</v>
      </c>
      <c r="M372" s="20" t="str">
        <f t="shared" si="23"/>
        <v>HT-2020-29@放款4</v>
      </c>
      <c r="N372" s="12" t="s">
        <v>26</v>
      </c>
      <c r="P372" s="22">
        <v>0.08</v>
      </c>
      <c r="Q372" s="24" t="s">
        <v>23</v>
      </c>
    </row>
    <row r="373" customHeight="1" spans="1:17">
      <c r="A373" s="11">
        <v>1785</v>
      </c>
      <c r="B373" s="15" t="s">
        <v>92</v>
      </c>
      <c r="C373" s="11" t="s">
        <v>93</v>
      </c>
      <c r="D373" s="15" t="s">
        <v>28</v>
      </c>
      <c r="E373" s="15" t="s">
        <v>54</v>
      </c>
      <c r="F373" s="16">
        <f t="shared" si="26"/>
        <v>1785</v>
      </c>
      <c r="G373" s="15" t="str">
        <f t="shared" si="22"/>
        <v>HT-2020-29@还款1785</v>
      </c>
      <c r="H373" s="17">
        <v>45290</v>
      </c>
      <c r="I373" s="11" t="s">
        <v>25</v>
      </c>
      <c r="J373" s="15">
        <v>94500000</v>
      </c>
      <c r="K373" s="15">
        <v>94500000</v>
      </c>
      <c r="L373" s="15">
        <v>5</v>
      </c>
      <c r="M373" s="20" t="str">
        <f t="shared" si="23"/>
        <v>HT-2020-29@放款5</v>
      </c>
      <c r="N373" s="12" t="s">
        <v>26</v>
      </c>
      <c r="P373" s="22">
        <v>0.08</v>
      </c>
      <c r="Q373" s="24" t="s">
        <v>23</v>
      </c>
    </row>
    <row r="374" customHeight="1" spans="1:17">
      <c r="A374" s="11">
        <v>1851</v>
      </c>
      <c r="B374" s="15" t="s">
        <v>92</v>
      </c>
      <c r="C374" s="11" t="s">
        <v>93</v>
      </c>
      <c r="D374" s="15" t="s">
        <v>31</v>
      </c>
      <c r="E374" s="15" t="s">
        <v>54</v>
      </c>
      <c r="F374" s="16">
        <f t="shared" si="26"/>
        <v>1851</v>
      </c>
      <c r="G374" s="15" t="str">
        <f t="shared" si="22"/>
        <v>HT-2020-29@还款1851</v>
      </c>
      <c r="H374" s="17">
        <v>45473</v>
      </c>
      <c r="I374" s="11" t="s">
        <v>25</v>
      </c>
      <c r="J374" s="15">
        <v>31500000</v>
      </c>
      <c r="K374" s="15">
        <v>31500000</v>
      </c>
      <c r="L374" s="15">
        <v>6</v>
      </c>
      <c r="M374" s="20" t="str">
        <f t="shared" si="23"/>
        <v>HT-2020-29@放款6</v>
      </c>
      <c r="N374" s="12" t="s">
        <v>26</v>
      </c>
      <c r="P374" s="22">
        <v>0.08</v>
      </c>
      <c r="Q374" s="24" t="s">
        <v>23</v>
      </c>
    </row>
    <row r="375" customHeight="1" spans="1:18">
      <c r="A375" s="11">
        <v>203</v>
      </c>
      <c r="B375" s="15" t="s">
        <v>94</v>
      </c>
      <c r="C375" s="11" t="s">
        <v>95</v>
      </c>
      <c r="D375" s="15" t="s">
        <v>32</v>
      </c>
      <c r="E375" s="15" t="s">
        <v>54</v>
      </c>
      <c r="F375" s="16">
        <v>1</v>
      </c>
      <c r="G375" s="15" t="str">
        <f t="shared" si="22"/>
        <v>HT-2020-30@放款1</v>
      </c>
      <c r="H375" s="17">
        <v>43836</v>
      </c>
      <c r="I375" s="11" t="s">
        <v>22</v>
      </c>
      <c r="J375" s="15">
        <v>50000000</v>
      </c>
      <c r="K375" s="15">
        <v>50000000</v>
      </c>
      <c r="M375" s="20" t="str">
        <f t="shared" si="23"/>
        <v/>
      </c>
      <c r="N375" s="21" t="s">
        <v>23</v>
      </c>
      <c r="P375" s="22">
        <v>0.054625</v>
      </c>
      <c r="R375" s="17">
        <v>45271</v>
      </c>
    </row>
    <row r="376" customHeight="1" spans="1:18">
      <c r="A376" s="11">
        <v>204</v>
      </c>
      <c r="B376" s="15" t="s">
        <v>94</v>
      </c>
      <c r="C376" s="11" t="s">
        <v>95</v>
      </c>
      <c r="D376" s="15" t="s">
        <v>33</v>
      </c>
      <c r="E376" s="15" t="s">
        <v>54</v>
      </c>
      <c r="F376" s="16">
        <v>2</v>
      </c>
      <c r="G376" s="15" t="str">
        <f t="shared" si="22"/>
        <v>HT-2020-30@放款2</v>
      </c>
      <c r="H376" s="17">
        <v>43864</v>
      </c>
      <c r="I376" s="11" t="s">
        <v>22</v>
      </c>
      <c r="J376" s="15">
        <v>33000000</v>
      </c>
      <c r="K376" s="15">
        <v>33000000</v>
      </c>
      <c r="M376" s="20" t="str">
        <f t="shared" si="23"/>
        <v/>
      </c>
      <c r="N376" s="21" t="s">
        <v>23</v>
      </c>
      <c r="P376" s="22">
        <v>0.054625</v>
      </c>
      <c r="R376" s="17">
        <v>45271</v>
      </c>
    </row>
    <row r="377" customHeight="1" spans="1:18">
      <c r="A377" s="11">
        <v>205</v>
      </c>
      <c r="B377" s="15" t="s">
        <v>94</v>
      </c>
      <c r="C377" s="11" t="s">
        <v>95</v>
      </c>
      <c r="D377" s="15" t="s">
        <v>34</v>
      </c>
      <c r="E377" s="15" t="s">
        <v>54</v>
      </c>
      <c r="F377" s="16">
        <v>3</v>
      </c>
      <c r="G377" s="15" t="str">
        <f t="shared" si="22"/>
        <v>HT-2020-30@放款3</v>
      </c>
      <c r="H377" s="17">
        <v>43907</v>
      </c>
      <c r="I377" s="11" t="s">
        <v>22</v>
      </c>
      <c r="J377" s="15">
        <v>50000000</v>
      </c>
      <c r="K377" s="15">
        <v>50000000</v>
      </c>
      <c r="M377" s="20" t="str">
        <f t="shared" si="23"/>
        <v/>
      </c>
      <c r="N377" s="21" t="s">
        <v>23</v>
      </c>
      <c r="P377" s="22">
        <v>0.054625</v>
      </c>
      <c r="R377" s="17">
        <v>45271</v>
      </c>
    </row>
    <row r="378" customHeight="1" spans="1:16">
      <c r="A378" s="11">
        <v>767</v>
      </c>
      <c r="B378" s="15" t="s">
        <v>94</v>
      </c>
      <c r="C378" s="11" t="s">
        <v>95</v>
      </c>
      <c r="D378" s="15" t="s">
        <v>20</v>
      </c>
      <c r="E378" s="15" t="s">
        <v>54</v>
      </c>
      <c r="F378" s="16">
        <f t="shared" ref="F378:F384" si="27">A378</f>
        <v>767</v>
      </c>
      <c r="G378" s="15" t="str">
        <f t="shared" si="22"/>
        <v>HT-2020-30@还款767</v>
      </c>
      <c r="H378" s="17">
        <v>44018</v>
      </c>
      <c r="I378" s="11" t="s">
        <v>25</v>
      </c>
      <c r="J378" s="15">
        <v>10000000</v>
      </c>
      <c r="K378" s="15">
        <v>10000000</v>
      </c>
      <c r="L378" s="16">
        <v>1</v>
      </c>
      <c r="M378" s="20" t="str">
        <f t="shared" si="23"/>
        <v>HT-2020-30@放款1</v>
      </c>
      <c r="N378" s="21" t="s">
        <v>23</v>
      </c>
      <c r="P378" s="22">
        <v>0.054625</v>
      </c>
    </row>
    <row r="379" customHeight="1" spans="1:16">
      <c r="A379" s="11">
        <v>768</v>
      </c>
      <c r="B379" s="15" t="s">
        <v>94</v>
      </c>
      <c r="C379" s="11" t="s">
        <v>95</v>
      </c>
      <c r="D379" s="15" t="s">
        <v>24</v>
      </c>
      <c r="E379" s="15" t="s">
        <v>54</v>
      </c>
      <c r="F379" s="16">
        <f t="shared" si="27"/>
        <v>768</v>
      </c>
      <c r="G379" s="15" t="str">
        <f t="shared" si="22"/>
        <v>HT-2020-30@还款768</v>
      </c>
      <c r="H379" s="17">
        <v>44174</v>
      </c>
      <c r="I379" s="11" t="s">
        <v>25</v>
      </c>
      <c r="J379" s="15">
        <v>10000000</v>
      </c>
      <c r="K379" s="15">
        <v>10000000</v>
      </c>
      <c r="L379" s="16">
        <v>1</v>
      </c>
      <c r="M379" s="20" t="str">
        <f t="shared" si="23"/>
        <v>HT-2020-30@放款1</v>
      </c>
      <c r="N379" s="21" t="s">
        <v>23</v>
      </c>
      <c r="P379" s="22">
        <v>0.054625</v>
      </c>
    </row>
    <row r="380" customHeight="1" spans="1:16">
      <c r="A380" s="11">
        <v>769</v>
      </c>
      <c r="B380" s="15" t="s">
        <v>94</v>
      </c>
      <c r="C380" s="11" t="s">
        <v>95</v>
      </c>
      <c r="D380" s="15" t="s">
        <v>20</v>
      </c>
      <c r="E380" s="15" t="s">
        <v>54</v>
      </c>
      <c r="F380" s="16">
        <f t="shared" si="27"/>
        <v>769</v>
      </c>
      <c r="G380" s="15" t="str">
        <f t="shared" si="22"/>
        <v>HT-2020-30@还款769</v>
      </c>
      <c r="H380" s="17">
        <v>44322</v>
      </c>
      <c r="I380" s="11" t="s">
        <v>25</v>
      </c>
      <c r="J380" s="15">
        <v>15000000</v>
      </c>
      <c r="K380" s="15">
        <v>15000000</v>
      </c>
      <c r="L380" s="16">
        <v>1</v>
      </c>
      <c r="M380" s="20" t="str">
        <f t="shared" si="23"/>
        <v>HT-2020-30@放款1</v>
      </c>
      <c r="N380" s="21" t="s">
        <v>23</v>
      </c>
      <c r="P380" s="22">
        <v>0.054625</v>
      </c>
    </row>
    <row r="381" customHeight="1" spans="1:16">
      <c r="A381" s="11">
        <v>770</v>
      </c>
      <c r="B381" s="15" t="s">
        <v>94</v>
      </c>
      <c r="C381" s="11" t="s">
        <v>95</v>
      </c>
      <c r="D381" s="15" t="s">
        <v>24</v>
      </c>
      <c r="E381" s="15" t="s">
        <v>54</v>
      </c>
      <c r="F381" s="16">
        <f t="shared" si="27"/>
        <v>770</v>
      </c>
      <c r="G381" s="15" t="str">
        <f t="shared" si="22"/>
        <v>HT-2020-30@还款770</v>
      </c>
      <c r="H381" s="17">
        <v>44519</v>
      </c>
      <c r="I381" s="11" t="s">
        <v>25</v>
      </c>
      <c r="J381" s="15">
        <v>10000000</v>
      </c>
      <c r="K381" s="15">
        <v>10000000</v>
      </c>
      <c r="L381" s="16">
        <v>1</v>
      </c>
      <c r="M381" s="20" t="str">
        <f t="shared" si="23"/>
        <v>HT-2020-30@放款1</v>
      </c>
      <c r="N381" s="21" t="s">
        <v>23</v>
      </c>
      <c r="P381" s="22">
        <v>0.054625</v>
      </c>
    </row>
    <row r="382" customHeight="1" spans="1:17">
      <c r="A382" s="11">
        <v>1058</v>
      </c>
      <c r="B382" s="15" t="s">
        <v>94</v>
      </c>
      <c r="C382" s="11" t="s">
        <v>95</v>
      </c>
      <c r="D382" s="15" t="s">
        <v>27</v>
      </c>
      <c r="E382" s="15" t="s">
        <v>54</v>
      </c>
      <c r="F382" s="16">
        <f t="shared" si="27"/>
        <v>1058</v>
      </c>
      <c r="G382" s="15" t="str">
        <f t="shared" si="22"/>
        <v>HT-2020-30@还款1058</v>
      </c>
      <c r="H382" s="17">
        <v>44560</v>
      </c>
      <c r="I382" s="11" t="s">
        <v>25</v>
      </c>
      <c r="J382" s="15">
        <v>33000000</v>
      </c>
      <c r="K382" s="15">
        <v>33000000</v>
      </c>
      <c r="L382" s="15">
        <v>2</v>
      </c>
      <c r="M382" s="20" t="str">
        <f t="shared" si="23"/>
        <v>HT-2020-30@放款2</v>
      </c>
      <c r="N382" s="12" t="s">
        <v>26</v>
      </c>
      <c r="P382" s="22">
        <v>0.054625</v>
      </c>
      <c r="Q382" s="24" t="s">
        <v>23</v>
      </c>
    </row>
    <row r="383" customHeight="1" spans="1:17">
      <c r="A383" s="11">
        <v>1231</v>
      </c>
      <c r="B383" s="15" t="s">
        <v>94</v>
      </c>
      <c r="C383" s="11" t="s">
        <v>95</v>
      </c>
      <c r="D383" s="15" t="s">
        <v>28</v>
      </c>
      <c r="E383" s="15" t="s">
        <v>54</v>
      </c>
      <c r="F383" s="16">
        <f t="shared" si="27"/>
        <v>1231</v>
      </c>
      <c r="G383" s="15" t="str">
        <f t="shared" si="22"/>
        <v>HT-2020-30@还款1231</v>
      </c>
      <c r="H383" s="17">
        <v>44650</v>
      </c>
      <c r="I383" s="11" t="s">
        <v>25</v>
      </c>
      <c r="J383" s="15">
        <v>5000000</v>
      </c>
      <c r="K383" s="15">
        <v>5000000</v>
      </c>
      <c r="L383" s="15">
        <v>1</v>
      </c>
      <c r="M383" s="20" t="str">
        <f t="shared" si="23"/>
        <v>HT-2020-30@放款1</v>
      </c>
      <c r="N383" s="12" t="s">
        <v>26</v>
      </c>
      <c r="P383" s="22">
        <v>0.054625</v>
      </c>
      <c r="Q383" s="24" t="s">
        <v>23</v>
      </c>
    </row>
    <row r="384" customHeight="1" spans="1:17">
      <c r="A384" s="11">
        <v>1384</v>
      </c>
      <c r="B384" s="15" t="s">
        <v>94</v>
      </c>
      <c r="C384" s="11" t="s">
        <v>95</v>
      </c>
      <c r="D384" s="15" t="s">
        <v>31</v>
      </c>
      <c r="E384" s="15" t="s">
        <v>54</v>
      </c>
      <c r="F384" s="16">
        <f t="shared" si="27"/>
        <v>1384</v>
      </c>
      <c r="G384" s="15" t="str">
        <f t="shared" si="22"/>
        <v>HT-2020-30@还款1384</v>
      </c>
      <c r="H384" s="17">
        <v>44772</v>
      </c>
      <c r="I384" s="11" t="s">
        <v>25</v>
      </c>
      <c r="J384" s="15">
        <v>50000000</v>
      </c>
      <c r="K384" s="15">
        <v>50000000</v>
      </c>
      <c r="L384" s="15">
        <v>3</v>
      </c>
      <c r="M384" s="20" t="str">
        <f t="shared" si="23"/>
        <v>HT-2020-30@放款3</v>
      </c>
      <c r="N384" s="12" t="s">
        <v>26</v>
      </c>
      <c r="P384" s="22">
        <v>0.054625</v>
      </c>
      <c r="Q384" s="24" t="s">
        <v>23</v>
      </c>
    </row>
    <row r="385" customHeight="1" spans="1:18">
      <c r="A385" s="11">
        <v>206</v>
      </c>
      <c r="B385" s="15" t="s">
        <v>96</v>
      </c>
      <c r="C385" s="11" t="s">
        <v>97</v>
      </c>
      <c r="D385" s="15" t="s">
        <v>32</v>
      </c>
      <c r="E385" s="15" t="s">
        <v>54</v>
      </c>
      <c r="F385" s="16">
        <v>1</v>
      </c>
      <c r="G385" s="15" t="str">
        <f t="shared" si="22"/>
        <v>HT-2020-31@放款1</v>
      </c>
      <c r="H385" s="17">
        <v>43846</v>
      </c>
      <c r="I385" s="11" t="s">
        <v>22</v>
      </c>
      <c r="J385" s="15">
        <v>500000000</v>
      </c>
      <c r="K385" s="15">
        <v>500000000</v>
      </c>
      <c r="M385" s="20" t="str">
        <f t="shared" si="23"/>
        <v/>
      </c>
      <c r="N385" s="21" t="s">
        <v>23</v>
      </c>
      <c r="P385" s="22">
        <v>0.0475</v>
      </c>
      <c r="R385" s="17">
        <v>44941</v>
      </c>
    </row>
    <row r="386" customHeight="1" spans="1:18">
      <c r="A386" s="11">
        <v>207</v>
      </c>
      <c r="B386" s="15" t="s">
        <v>96</v>
      </c>
      <c r="C386" s="11" t="s">
        <v>97</v>
      </c>
      <c r="D386" s="15" t="s">
        <v>33</v>
      </c>
      <c r="E386" s="15" t="s">
        <v>54</v>
      </c>
      <c r="F386" s="16">
        <v>2</v>
      </c>
      <c r="G386" s="15" t="str">
        <f t="shared" ref="G386:G449" si="28">C386&amp;"@"&amp;I386&amp;F386</f>
        <v>HT-2020-31@放款2</v>
      </c>
      <c r="H386" s="17">
        <v>43943</v>
      </c>
      <c r="I386" s="11" t="s">
        <v>22</v>
      </c>
      <c r="J386" s="15">
        <v>52000000</v>
      </c>
      <c r="K386" s="15">
        <v>52000000</v>
      </c>
      <c r="M386" s="20" t="str">
        <f t="shared" ref="M386:M449" si="29">IF(LEN(L386)&gt;0,C386&amp;"@放款"&amp;L386,"")</f>
        <v/>
      </c>
      <c r="N386" s="21" t="s">
        <v>23</v>
      </c>
      <c r="P386" s="22">
        <v>0.0475</v>
      </c>
      <c r="R386" s="17">
        <v>44941</v>
      </c>
    </row>
    <row r="387" customHeight="1" spans="1:16">
      <c r="A387" s="11">
        <v>771</v>
      </c>
      <c r="B387" s="15" t="s">
        <v>96</v>
      </c>
      <c r="C387" s="11" t="s">
        <v>97</v>
      </c>
      <c r="D387" s="15" t="s">
        <v>34</v>
      </c>
      <c r="E387" s="15" t="s">
        <v>54</v>
      </c>
      <c r="F387" s="16">
        <f t="shared" ref="F387:F399" si="30">A387</f>
        <v>771</v>
      </c>
      <c r="G387" s="15" t="str">
        <f t="shared" si="28"/>
        <v>HT-2020-31@还款771</v>
      </c>
      <c r="H387" s="17">
        <v>44021</v>
      </c>
      <c r="I387" s="11" t="s">
        <v>25</v>
      </c>
      <c r="J387" s="15">
        <v>15000000</v>
      </c>
      <c r="K387" s="15">
        <v>15000000</v>
      </c>
      <c r="L387" s="16">
        <v>1</v>
      </c>
      <c r="M387" s="20" t="str">
        <f t="shared" si="29"/>
        <v>HT-2020-31@放款1</v>
      </c>
      <c r="N387" s="21" t="s">
        <v>23</v>
      </c>
      <c r="P387" s="22">
        <v>0.0475</v>
      </c>
    </row>
    <row r="388" customHeight="1" spans="1:16">
      <c r="A388" s="11">
        <v>772</v>
      </c>
      <c r="B388" s="15" t="s">
        <v>96</v>
      </c>
      <c r="C388" s="11" t="s">
        <v>97</v>
      </c>
      <c r="D388" s="15" t="s">
        <v>20</v>
      </c>
      <c r="E388" s="15" t="s">
        <v>54</v>
      </c>
      <c r="F388" s="16">
        <f t="shared" si="30"/>
        <v>772</v>
      </c>
      <c r="G388" s="15" t="str">
        <f t="shared" si="28"/>
        <v>HT-2020-31@还款772</v>
      </c>
      <c r="H388" s="17">
        <v>44117</v>
      </c>
      <c r="I388" s="11" t="s">
        <v>25</v>
      </c>
      <c r="J388" s="15">
        <v>23000000</v>
      </c>
      <c r="K388" s="15">
        <v>23000000</v>
      </c>
      <c r="L388" s="16">
        <v>1</v>
      </c>
      <c r="M388" s="20" t="str">
        <f t="shared" si="29"/>
        <v>HT-2020-31@放款1</v>
      </c>
      <c r="N388" s="21" t="s">
        <v>23</v>
      </c>
      <c r="P388" s="22">
        <v>0.0475</v>
      </c>
    </row>
    <row r="389" customHeight="1" spans="1:16">
      <c r="A389" s="11">
        <v>773</v>
      </c>
      <c r="B389" s="15" t="s">
        <v>96</v>
      </c>
      <c r="C389" s="11" t="s">
        <v>97</v>
      </c>
      <c r="D389" s="15" t="s">
        <v>24</v>
      </c>
      <c r="E389" s="15" t="s">
        <v>54</v>
      </c>
      <c r="F389" s="16">
        <f t="shared" si="30"/>
        <v>773</v>
      </c>
      <c r="G389" s="15" t="str">
        <f t="shared" si="28"/>
        <v>HT-2020-31@还款773</v>
      </c>
      <c r="H389" s="17">
        <v>44144</v>
      </c>
      <c r="I389" s="11" t="s">
        <v>25</v>
      </c>
      <c r="J389" s="15">
        <v>45000000</v>
      </c>
      <c r="K389" s="15">
        <v>45000000</v>
      </c>
      <c r="L389" s="16">
        <v>1</v>
      </c>
      <c r="M389" s="20" t="str">
        <f t="shared" si="29"/>
        <v>HT-2020-31@放款1</v>
      </c>
      <c r="N389" s="21" t="s">
        <v>23</v>
      </c>
      <c r="P389" s="22">
        <v>0.0475</v>
      </c>
    </row>
    <row r="390" customHeight="1" spans="1:16">
      <c r="A390" s="11">
        <v>774</v>
      </c>
      <c r="B390" s="15" t="s">
        <v>96</v>
      </c>
      <c r="C390" s="11" t="s">
        <v>97</v>
      </c>
      <c r="D390" s="15" t="s">
        <v>27</v>
      </c>
      <c r="E390" s="15" t="s">
        <v>54</v>
      </c>
      <c r="F390" s="16">
        <f t="shared" si="30"/>
        <v>774</v>
      </c>
      <c r="G390" s="15" t="str">
        <f t="shared" si="28"/>
        <v>HT-2020-31@还款774</v>
      </c>
      <c r="H390" s="17">
        <v>44148</v>
      </c>
      <c r="I390" s="11" t="s">
        <v>25</v>
      </c>
      <c r="J390" s="15">
        <v>135000000</v>
      </c>
      <c r="K390" s="15">
        <v>135000000</v>
      </c>
      <c r="L390" s="16">
        <v>1</v>
      </c>
      <c r="M390" s="20" t="str">
        <f t="shared" si="29"/>
        <v>HT-2020-31@放款1</v>
      </c>
      <c r="N390" s="21" t="s">
        <v>23</v>
      </c>
      <c r="P390" s="22">
        <v>0.0475</v>
      </c>
    </row>
    <row r="391" customHeight="1" spans="1:16">
      <c r="A391" s="11">
        <v>775</v>
      </c>
      <c r="B391" s="15" t="s">
        <v>96</v>
      </c>
      <c r="C391" s="11" t="s">
        <v>97</v>
      </c>
      <c r="D391" s="15" t="s">
        <v>28</v>
      </c>
      <c r="E391" s="15" t="s">
        <v>54</v>
      </c>
      <c r="F391" s="16">
        <f t="shared" si="30"/>
        <v>775</v>
      </c>
      <c r="G391" s="15" t="str">
        <f t="shared" si="28"/>
        <v>HT-2020-31@还款775</v>
      </c>
      <c r="H391" s="17">
        <v>44377</v>
      </c>
      <c r="I391" s="11" t="s">
        <v>25</v>
      </c>
      <c r="J391" s="15">
        <v>60000000</v>
      </c>
      <c r="K391" s="15">
        <v>60000000</v>
      </c>
      <c r="L391" s="16">
        <v>1</v>
      </c>
      <c r="M391" s="20" t="str">
        <f t="shared" si="29"/>
        <v>HT-2020-31@放款1</v>
      </c>
      <c r="N391" s="21" t="s">
        <v>23</v>
      </c>
      <c r="P391" s="22">
        <v>0.0475</v>
      </c>
    </row>
    <row r="392" customHeight="1" spans="1:16">
      <c r="A392" s="11">
        <v>776</v>
      </c>
      <c r="B392" s="15" t="s">
        <v>96</v>
      </c>
      <c r="C392" s="11" t="s">
        <v>97</v>
      </c>
      <c r="D392" s="15" t="s">
        <v>31</v>
      </c>
      <c r="E392" s="15" t="s">
        <v>54</v>
      </c>
      <c r="F392" s="16">
        <f t="shared" si="30"/>
        <v>776</v>
      </c>
      <c r="G392" s="15" t="str">
        <f t="shared" si="28"/>
        <v>HT-2020-31@还款776</v>
      </c>
      <c r="H392" s="17">
        <v>44391</v>
      </c>
      <c r="I392" s="11" t="s">
        <v>25</v>
      </c>
      <c r="J392" s="15">
        <v>50000000</v>
      </c>
      <c r="K392" s="15">
        <v>50000000</v>
      </c>
      <c r="L392" s="16">
        <v>1</v>
      </c>
      <c r="M392" s="20" t="str">
        <f t="shared" si="29"/>
        <v>HT-2020-31@放款1</v>
      </c>
      <c r="N392" s="21" t="s">
        <v>23</v>
      </c>
      <c r="P392" s="22">
        <v>0.0475</v>
      </c>
    </row>
    <row r="393" customHeight="1" spans="1:16">
      <c r="A393" s="11">
        <v>777</v>
      </c>
      <c r="B393" s="15" t="s">
        <v>96</v>
      </c>
      <c r="C393" s="11" t="s">
        <v>97</v>
      </c>
      <c r="D393" s="15" t="s">
        <v>32</v>
      </c>
      <c r="E393" s="15" t="s">
        <v>54</v>
      </c>
      <c r="F393" s="16">
        <f t="shared" si="30"/>
        <v>777</v>
      </c>
      <c r="G393" s="15" t="str">
        <f t="shared" si="28"/>
        <v>HT-2020-31@还款777</v>
      </c>
      <c r="H393" s="17">
        <v>44510</v>
      </c>
      <c r="I393" s="11" t="s">
        <v>25</v>
      </c>
      <c r="J393" s="15">
        <v>28000000</v>
      </c>
      <c r="K393" s="15">
        <v>28000000</v>
      </c>
      <c r="L393" s="16">
        <v>1</v>
      </c>
      <c r="M393" s="20" t="str">
        <f t="shared" si="29"/>
        <v>HT-2020-31@放款1</v>
      </c>
      <c r="N393" s="21" t="s">
        <v>23</v>
      </c>
      <c r="P393" s="22">
        <v>0.0475</v>
      </c>
    </row>
    <row r="394" customHeight="1" spans="1:17">
      <c r="A394" s="11">
        <v>1090</v>
      </c>
      <c r="B394" s="15" t="s">
        <v>96</v>
      </c>
      <c r="C394" s="11" t="s">
        <v>97</v>
      </c>
      <c r="D394" s="15" t="s">
        <v>33</v>
      </c>
      <c r="E394" s="15" t="s">
        <v>54</v>
      </c>
      <c r="F394" s="16">
        <f t="shared" si="30"/>
        <v>1090</v>
      </c>
      <c r="G394" s="15" t="str">
        <f t="shared" si="28"/>
        <v>HT-2020-31@还款1090</v>
      </c>
      <c r="H394" s="17">
        <v>44560</v>
      </c>
      <c r="I394" s="11" t="s">
        <v>25</v>
      </c>
      <c r="J394" s="15">
        <v>43000000</v>
      </c>
      <c r="K394" s="15">
        <v>43000000</v>
      </c>
      <c r="L394" s="15">
        <v>1</v>
      </c>
      <c r="M394" s="20" t="str">
        <f t="shared" si="29"/>
        <v>HT-2020-31@放款1</v>
      </c>
      <c r="N394" s="12" t="s">
        <v>26</v>
      </c>
      <c r="P394" s="22">
        <v>0.0475</v>
      </c>
      <c r="Q394" s="24" t="s">
        <v>26</v>
      </c>
    </row>
    <row r="395" customHeight="1" spans="1:17">
      <c r="A395" s="11">
        <v>1091</v>
      </c>
      <c r="B395" s="15" t="s">
        <v>96</v>
      </c>
      <c r="C395" s="11" t="s">
        <v>97</v>
      </c>
      <c r="D395" s="15" t="s">
        <v>34</v>
      </c>
      <c r="E395" s="15" t="s">
        <v>54</v>
      </c>
      <c r="F395" s="16">
        <f t="shared" si="30"/>
        <v>1091</v>
      </c>
      <c r="G395" s="15" t="str">
        <f t="shared" si="28"/>
        <v>HT-2020-31@还款1091</v>
      </c>
      <c r="H395" s="17">
        <v>44560</v>
      </c>
      <c r="I395" s="11" t="s">
        <v>25</v>
      </c>
      <c r="J395" s="15">
        <v>31000000</v>
      </c>
      <c r="K395" s="15">
        <v>31000000</v>
      </c>
      <c r="L395" s="15">
        <v>2</v>
      </c>
      <c r="M395" s="20" t="str">
        <f t="shared" si="29"/>
        <v>HT-2020-31@放款2</v>
      </c>
      <c r="N395" s="12" t="s">
        <v>26</v>
      </c>
      <c r="P395" s="22">
        <v>0.0475</v>
      </c>
      <c r="Q395" s="24" t="s">
        <v>26</v>
      </c>
    </row>
    <row r="396" customHeight="1" spans="1:17">
      <c r="A396" s="11">
        <v>1162</v>
      </c>
      <c r="B396" s="15" t="s">
        <v>96</v>
      </c>
      <c r="C396" s="11" t="s">
        <v>97</v>
      </c>
      <c r="D396" s="15" t="s">
        <v>20</v>
      </c>
      <c r="E396" s="15" t="s">
        <v>54</v>
      </c>
      <c r="F396" s="16">
        <f t="shared" si="30"/>
        <v>1162</v>
      </c>
      <c r="G396" s="15" t="str">
        <f t="shared" si="28"/>
        <v>HT-2020-31@还款1162</v>
      </c>
      <c r="H396" s="17">
        <v>44591</v>
      </c>
      <c r="I396" s="11" t="s">
        <v>25</v>
      </c>
      <c r="J396" s="15">
        <v>36000000</v>
      </c>
      <c r="K396" s="15">
        <v>36000000</v>
      </c>
      <c r="L396" s="15">
        <v>1</v>
      </c>
      <c r="M396" s="20" t="str">
        <f t="shared" si="29"/>
        <v>HT-2020-31@放款1</v>
      </c>
      <c r="N396" s="12" t="s">
        <v>26</v>
      </c>
      <c r="P396" s="22">
        <v>0.0475</v>
      </c>
      <c r="Q396" s="24" t="s">
        <v>26</v>
      </c>
    </row>
    <row r="397" customHeight="1" spans="1:17">
      <c r="A397" s="11">
        <v>1203</v>
      </c>
      <c r="B397" s="15" t="s">
        <v>96</v>
      </c>
      <c r="C397" s="11" t="s">
        <v>97</v>
      </c>
      <c r="D397" s="15" t="s">
        <v>24</v>
      </c>
      <c r="E397" s="15" t="s">
        <v>54</v>
      </c>
      <c r="F397" s="16">
        <f t="shared" si="30"/>
        <v>1203</v>
      </c>
      <c r="G397" s="15" t="str">
        <f t="shared" si="28"/>
        <v>HT-2020-31@还款1203</v>
      </c>
      <c r="H397" s="17">
        <v>44620</v>
      </c>
      <c r="I397" s="11" t="s">
        <v>25</v>
      </c>
      <c r="J397" s="15">
        <v>40000000</v>
      </c>
      <c r="K397" s="15">
        <v>40000000</v>
      </c>
      <c r="L397" s="15">
        <v>1</v>
      </c>
      <c r="M397" s="20" t="str">
        <f t="shared" si="29"/>
        <v>HT-2020-31@放款1</v>
      </c>
      <c r="N397" s="12" t="s">
        <v>26</v>
      </c>
      <c r="P397" s="22">
        <v>0.0475</v>
      </c>
      <c r="Q397" s="24" t="s">
        <v>26</v>
      </c>
    </row>
    <row r="398" customHeight="1" spans="1:17">
      <c r="A398" s="11">
        <v>1246</v>
      </c>
      <c r="B398" s="15" t="s">
        <v>96</v>
      </c>
      <c r="C398" s="11" t="s">
        <v>97</v>
      </c>
      <c r="D398" s="15" t="s">
        <v>20</v>
      </c>
      <c r="E398" s="15" t="s">
        <v>54</v>
      </c>
      <c r="F398" s="16">
        <f t="shared" si="30"/>
        <v>1246</v>
      </c>
      <c r="G398" s="15" t="str">
        <f t="shared" si="28"/>
        <v>HT-2020-31@还款1246</v>
      </c>
      <c r="H398" s="17">
        <v>44650</v>
      </c>
      <c r="I398" s="11" t="s">
        <v>25</v>
      </c>
      <c r="J398" s="15">
        <v>25000000</v>
      </c>
      <c r="K398" s="15">
        <v>25000000</v>
      </c>
      <c r="L398" s="15">
        <v>1</v>
      </c>
      <c r="M398" s="20" t="str">
        <f t="shared" si="29"/>
        <v>HT-2020-31@放款1</v>
      </c>
      <c r="N398" s="12" t="s">
        <v>26</v>
      </c>
      <c r="P398" s="22">
        <v>0.0475</v>
      </c>
      <c r="Q398" s="24" t="s">
        <v>26</v>
      </c>
    </row>
    <row r="399" customHeight="1" spans="1:17">
      <c r="A399" s="11">
        <v>1247</v>
      </c>
      <c r="B399" s="15" t="s">
        <v>96</v>
      </c>
      <c r="C399" s="11" t="s">
        <v>97</v>
      </c>
      <c r="D399" s="15" t="s">
        <v>24</v>
      </c>
      <c r="E399" s="15" t="s">
        <v>54</v>
      </c>
      <c r="F399" s="16">
        <f t="shared" si="30"/>
        <v>1247</v>
      </c>
      <c r="G399" s="15" t="str">
        <f t="shared" si="28"/>
        <v>HT-2020-31@还款1247</v>
      </c>
      <c r="H399" s="17">
        <v>44650</v>
      </c>
      <c r="I399" s="11" t="s">
        <v>25</v>
      </c>
      <c r="J399" s="15">
        <v>21000000</v>
      </c>
      <c r="K399" s="15">
        <v>21000000</v>
      </c>
      <c r="L399" s="15">
        <v>2</v>
      </c>
      <c r="M399" s="20" t="str">
        <f t="shared" si="29"/>
        <v>HT-2020-31@放款2</v>
      </c>
      <c r="N399" s="12" t="s">
        <v>26</v>
      </c>
      <c r="P399" s="22">
        <v>0.0475</v>
      </c>
      <c r="Q399" s="24" t="s">
        <v>26</v>
      </c>
    </row>
    <row r="400" customHeight="1" spans="1:18">
      <c r="A400" s="11">
        <v>212</v>
      </c>
      <c r="B400" s="15" t="s">
        <v>98</v>
      </c>
      <c r="C400" s="11" t="s">
        <v>99</v>
      </c>
      <c r="D400" s="15" t="s">
        <v>27</v>
      </c>
      <c r="E400" s="15" t="s">
        <v>54</v>
      </c>
      <c r="F400" s="16">
        <v>1</v>
      </c>
      <c r="G400" s="15" t="str">
        <f t="shared" si="28"/>
        <v>HT-2020-32@放款1</v>
      </c>
      <c r="H400" s="17">
        <v>44175</v>
      </c>
      <c r="I400" s="11" t="s">
        <v>22</v>
      </c>
      <c r="J400" s="15">
        <v>138000000</v>
      </c>
      <c r="K400" s="15">
        <v>138000000</v>
      </c>
      <c r="M400" s="20" t="str">
        <f t="shared" si="29"/>
        <v/>
      </c>
      <c r="N400" s="21" t="s">
        <v>23</v>
      </c>
      <c r="P400" s="22">
        <v>0.05225</v>
      </c>
      <c r="R400" s="17">
        <v>45269</v>
      </c>
    </row>
    <row r="401" customHeight="1" spans="1:18">
      <c r="A401" s="11">
        <v>213</v>
      </c>
      <c r="B401" s="15" t="s">
        <v>98</v>
      </c>
      <c r="C401" s="11" t="s">
        <v>99</v>
      </c>
      <c r="D401" s="15" t="s">
        <v>28</v>
      </c>
      <c r="E401" s="15" t="s">
        <v>54</v>
      </c>
      <c r="F401" s="16">
        <v>2</v>
      </c>
      <c r="G401" s="15" t="str">
        <f t="shared" si="28"/>
        <v>HT-2020-32@放款2</v>
      </c>
      <c r="H401" s="17">
        <v>44189</v>
      </c>
      <c r="I401" s="11" t="s">
        <v>22</v>
      </c>
      <c r="J401" s="15">
        <v>42000000</v>
      </c>
      <c r="K401" s="15">
        <v>42000000</v>
      </c>
      <c r="M401" s="20" t="str">
        <f t="shared" si="29"/>
        <v/>
      </c>
      <c r="N401" s="21" t="s">
        <v>23</v>
      </c>
      <c r="P401" s="22">
        <v>0.05225</v>
      </c>
      <c r="R401" s="17">
        <v>45269</v>
      </c>
    </row>
    <row r="402" customHeight="1" spans="1:18">
      <c r="A402" s="11">
        <v>214</v>
      </c>
      <c r="B402" s="15" t="s">
        <v>98</v>
      </c>
      <c r="C402" s="11" t="s">
        <v>99</v>
      </c>
      <c r="D402" s="15" t="s">
        <v>31</v>
      </c>
      <c r="E402" s="15" t="s">
        <v>54</v>
      </c>
      <c r="F402" s="16">
        <v>3</v>
      </c>
      <c r="G402" s="15" t="str">
        <f t="shared" si="28"/>
        <v>HT-2020-32@放款3</v>
      </c>
      <c r="H402" s="17">
        <v>44230</v>
      </c>
      <c r="I402" s="11" t="s">
        <v>22</v>
      </c>
      <c r="J402" s="15">
        <v>42000000</v>
      </c>
      <c r="K402" s="15">
        <v>42000000</v>
      </c>
      <c r="M402" s="20" t="str">
        <f t="shared" si="29"/>
        <v/>
      </c>
      <c r="N402" s="21" t="s">
        <v>23</v>
      </c>
      <c r="P402" s="22">
        <v>0.05225</v>
      </c>
      <c r="R402" s="17">
        <v>45269</v>
      </c>
    </row>
    <row r="403" customHeight="1" spans="1:18">
      <c r="A403" s="11">
        <v>215</v>
      </c>
      <c r="B403" s="15" t="s">
        <v>98</v>
      </c>
      <c r="C403" s="11" t="s">
        <v>99</v>
      </c>
      <c r="D403" s="15" t="s">
        <v>32</v>
      </c>
      <c r="E403" s="15" t="s">
        <v>54</v>
      </c>
      <c r="F403" s="16">
        <v>4</v>
      </c>
      <c r="G403" s="15" t="str">
        <f t="shared" si="28"/>
        <v>HT-2020-32@放款4</v>
      </c>
      <c r="H403" s="17">
        <v>44231</v>
      </c>
      <c r="I403" s="11" t="s">
        <v>22</v>
      </c>
      <c r="J403" s="15">
        <v>8000000</v>
      </c>
      <c r="K403" s="15">
        <v>8000000</v>
      </c>
      <c r="M403" s="20" t="str">
        <f t="shared" si="29"/>
        <v/>
      </c>
      <c r="N403" s="21" t="s">
        <v>23</v>
      </c>
      <c r="P403" s="22">
        <v>0.05225</v>
      </c>
      <c r="R403" s="17">
        <v>45269</v>
      </c>
    </row>
    <row r="404" customHeight="1" spans="1:18">
      <c r="A404" s="11">
        <v>216</v>
      </c>
      <c r="B404" s="15" t="s">
        <v>98</v>
      </c>
      <c r="C404" s="11" t="s">
        <v>99</v>
      </c>
      <c r="D404" s="15" t="s">
        <v>33</v>
      </c>
      <c r="E404" s="15" t="s">
        <v>54</v>
      </c>
      <c r="F404" s="16">
        <v>5</v>
      </c>
      <c r="G404" s="15" t="str">
        <f t="shared" si="28"/>
        <v>HT-2020-32@放款5</v>
      </c>
      <c r="H404" s="17">
        <v>44300</v>
      </c>
      <c r="I404" s="11" t="s">
        <v>22</v>
      </c>
      <c r="J404" s="15">
        <v>30000000</v>
      </c>
      <c r="K404" s="15">
        <v>30000000</v>
      </c>
      <c r="M404" s="20" t="str">
        <f t="shared" si="29"/>
        <v/>
      </c>
      <c r="N404" s="21" t="s">
        <v>23</v>
      </c>
      <c r="P404" s="22">
        <v>0.05225</v>
      </c>
      <c r="R404" s="17">
        <v>45269</v>
      </c>
    </row>
    <row r="405" customHeight="1" spans="1:18">
      <c r="A405" s="11">
        <v>217</v>
      </c>
      <c r="B405" s="15" t="s">
        <v>98</v>
      </c>
      <c r="C405" s="11" t="s">
        <v>99</v>
      </c>
      <c r="D405" s="15" t="s">
        <v>34</v>
      </c>
      <c r="E405" s="15" t="s">
        <v>54</v>
      </c>
      <c r="F405" s="16">
        <v>6</v>
      </c>
      <c r="G405" s="15" t="str">
        <f t="shared" si="28"/>
        <v>HT-2020-32@放款6</v>
      </c>
      <c r="H405" s="17">
        <v>44307</v>
      </c>
      <c r="I405" s="11" t="s">
        <v>22</v>
      </c>
      <c r="J405" s="15">
        <v>20000000</v>
      </c>
      <c r="K405" s="15">
        <v>20000000</v>
      </c>
      <c r="M405" s="20" t="str">
        <f t="shared" si="29"/>
        <v/>
      </c>
      <c r="N405" s="21" t="s">
        <v>23</v>
      </c>
      <c r="P405" s="22">
        <v>0.05225</v>
      </c>
      <c r="R405" s="17">
        <v>45269</v>
      </c>
    </row>
    <row r="406" customHeight="1" spans="1:18">
      <c r="A406" s="11">
        <v>218</v>
      </c>
      <c r="B406" s="15" t="s">
        <v>98</v>
      </c>
      <c r="C406" s="11" t="s">
        <v>99</v>
      </c>
      <c r="D406" s="15" t="s">
        <v>20</v>
      </c>
      <c r="E406" s="15" t="s">
        <v>54</v>
      </c>
      <c r="F406" s="16">
        <v>7</v>
      </c>
      <c r="G406" s="15" t="str">
        <f t="shared" si="28"/>
        <v>HT-2020-32@放款7</v>
      </c>
      <c r="H406" s="17">
        <v>44400</v>
      </c>
      <c r="I406" s="11" t="s">
        <v>22</v>
      </c>
      <c r="J406" s="15">
        <v>20000000</v>
      </c>
      <c r="K406" s="15">
        <v>20000000</v>
      </c>
      <c r="M406" s="20" t="str">
        <f t="shared" si="29"/>
        <v/>
      </c>
      <c r="N406" s="21" t="s">
        <v>23</v>
      </c>
      <c r="P406" s="22">
        <v>0.05225</v>
      </c>
      <c r="R406" s="17">
        <v>45269</v>
      </c>
    </row>
    <row r="407" customHeight="1" spans="1:16">
      <c r="A407" s="11">
        <v>778</v>
      </c>
      <c r="B407" s="15" t="s">
        <v>98</v>
      </c>
      <c r="C407" s="11" t="s">
        <v>99</v>
      </c>
      <c r="D407" s="15" t="s">
        <v>24</v>
      </c>
      <c r="E407" s="15" t="s">
        <v>54</v>
      </c>
      <c r="F407" s="16">
        <f t="shared" ref="F407:F425" si="31">A407</f>
        <v>778</v>
      </c>
      <c r="G407" s="15" t="str">
        <f t="shared" si="28"/>
        <v>HT-2020-32@还款778</v>
      </c>
      <c r="H407" s="17">
        <v>44372</v>
      </c>
      <c r="I407" s="11" t="s">
        <v>25</v>
      </c>
      <c r="J407" s="15">
        <v>100000</v>
      </c>
      <c r="K407" s="15">
        <v>100000</v>
      </c>
      <c r="L407" s="16">
        <v>1</v>
      </c>
      <c r="M407" s="20" t="str">
        <f t="shared" si="29"/>
        <v>HT-2020-32@放款1</v>
      </c>
      <c r="N407" s="21" t="s">
        <v>23</v>
      </c>
      <c r="P407" s="22">
        <v>0.05225</v>
      </c>
    </row>
    <row r="408" customHeight="1" spans="1:17">
      <c r="A408" s="11">
        <v>1163</v>
      </c>
      <c r="B408" s="15" t="s">
        <v>98</v>
      </c>
      <c r="C408" s="11" t="s">
        <v>99</v>
      </c>
      <c r="D408" s="15" t="s">
        <v>27</v>
      </c>
      <c r="E408" s="15" t="s">
        <v>54</v>
      </c>
      <c r="F408" s="16">
        <f t="shared" si="31"/>
        <v>1163</v>
      </c>
      <c r="G408" s="15" t="str">
        <f t="shared" si="28"/>
        <v>HT-2020-32@还款1163</v>
      </c>
      <c r="H408" s="17">
        <v>44591</v>
      </c>
      <c r="I408" s="11" t="s">
        <v>25</v>
      </c>
      <c r="J408" s="15">
        <v>55200000</v>
      </c>
      <c r="K408" s="15">
        <v>55200000</v>
      </c>
      <c r="L408" s="15">
        <v>1</v>
      </c>
      <c r="M408" s="20" t="str">
        <f t="shared" si="29"/>
        <v>HT-2020-32@放款1</v>
      </c>
      <c r="N408" s="12" t="s">
        <v>26</v>
      </c>
      <c r="P408" s="22">
        <v>0.05225</v>
      </c>
      <c r="Q408" s="24" t="s">
        <v>26</v>
      </c>
    </row>
    <row r="409" customHeight="1" spans="1:17">
      <c r="A409" s="11">
        <v>1164</v>
      </c>
      <c r="B409" s="15" t="s">
        <v>98</v>
      </c>
      <c r="C409" s="11" t="s">
        <v>99</v>
      </c>
      <c r="D409" s="15" t="s">
        <v>28</v>
      </c>
      <c r="E409" s="15" t="s">
        <v>54</v>
      </c>
      <c r="F409" s="16">
        <f t="shared" si="31"/>
        <v>1164</v>
      </c>
      <c r="G409" s="15" t="str">
        <f t="shared" si="28"/>
        <v>HT-2020-32@还款1164</v>
      </c>
      <c r="H409" s="17">
        <v>44591</v>
      </c>
      <c r="I409" s="11" t="s">
        <v>25</v>
      </c>
      <c r="J409" s="15">
        <v>16800000</v>
      </c>
      <c r="K409" s="15">
        <v>16800000</v>
      </c>
      <c r="L409" s="15">
        <v>2</v>
      </c>
      <c r="M409" s="20" t="str">
        <f t="shared" si="29"/>
        <v>HT-2020-32@放款2</v>
      </c>
      <c r="N409" s="12" t="s">
        <v>26</v>
      </c>
      <c r="P409" s="22">
        <v>0.05225</v>
      </c>
      <c r="Q409" s="24" t="s">
        <v>26</v>
      </c>
    </row>
    <row r="410" customHeight="1" spans="1:17">
      <c r="A410" s="11">
        <v>1165</v>
      </c>
      <c r="B410" s="15" t="s">
        <v>98</v>
      </c>
      <c r="C410" s="11" t="s">
        <v>99</v>
      </c>
      <c r="D410" s="15" t="s">
        <v>31</v>
      </c>
      <c r="E410" s="15" t="s">
        <v>54</v>
      </c>
      <c r="F410" s="16">
        <f t="shared" si="31"/>
        <v>1165</v>
      </c>
      <c r="G410" s="15" t="str">
        <f t="shared" si="28"/>
        <v>HT-2020-32@还款1165</v>
      </c>
      <c r="H410" s="17">
        <v>44591</v>
      </c>
      <c r="I410" s="11" t="s">
        <v>25</v>
      </c>
      <c r="J410" s="15">
        <v>16800000</v>
      </c>
      <c r="K410" s="15">
        <v>16800000</v>
      </c>
      <c r="L410" s="15">
        <v>3</v>
      </c>
      <c r="M410" s="20" t="str">
        <f t="shared" si="29"/>
        <v>HT-2020-32@放款3</v>
      </c>
      <c r="N410" s="12" t="s">
        <v>26</v>
      </c>
      <c r="P410" s="22">
        <v>0.05225</v>
      </c>
      <c r="Q410" s="24" t="s">
        <v>26</v>
      </c>
    </row>
    <row r="411" customHeight="1" spans="1:17">
      <c r="A411" s="11">
        <v>1166</v>
      </c>
      <c r="B411" s="15" t="s">
        <v>98</v>
      </c>
      <c r="C411" s="11" t="s">
        <v>99</v>
      </c>
      <c r="D411" s="15" t="s">
        <v>32</v>
      </c>
      <c r="E411" s="15" t="s">
        <v>54</v>
      </c>
      <c r="F411" s="16">
        <f t="shared" si="31"/>
        <v>1166</v>
      </c>
      <c r="G411" s="15" t="str">
        <f t="shared" si="28"/>
        <v>HT-2020-32@还款1166</v>
      </c>
      <c r="H411" s="17">
        <v>44591</v>
      </c>
      <c r="I411" s="11" t="s">
        <v>25</v>
      </c>
      <c r="J411" s="15">
        <v>3200000</v>
      </c>
      <c r="K411" s="15">
        <v>3200000</v>
      </c>
      <c r="L411" s="15">
        <v>4</v>
      </c>
      <c r="M411" s="20" t="str">
        <f t="shared" si="29"/>
        <v>HT-2020-32@放款4</v>
      </c>
      <c r="N411" s="12" t="s">
        <v>26</v>
      </c>
      <c r="P411" s="22">
        <v>0.05225</v>
      </c>
      <c r="Q411" s="24" t="s">
        <v>26</v>
      </c>
    </row>
    <row r="412" customHeight="1" spans="1:17">
      <c r="A412" s="11">
        <v>1167</v>
      </c>
      <c r="B412" s="15" t="s">
        <v>98</v>
      </c>
      <c r="C412" s="11" t="s">
        <v>99</v>
      </c>
      <c r="D412" s="15" t="s">
        <v>33</v>
      </c>
      <c r="E412" s="15" t="s">
        <v>54</v>
      </c>
      <c r="F412" s="16">
        <f t="shared" si="31"/>
        <v>1167</v>
      </c>
      <c r="G412" s="15" t="str">
        <f t="shared" si="28"/>
        <v>HT-2020-32@还款1167</v>
      </c>
      <c r="H412" s="17">
        <v>44591</v>
      </c>
      <c r="I412" s="11" t="s">
        <v>25</v>
      </c>
      <c r="J412" s="15">
        <v>12000000</v>
      </c>
      <c r="K412" s="15">
        <v>12000000</v>
      </c>
      <c r="L412" s="15">
        <v>5</v>
      </c>
      <c r="M412" s="20" t="str">
        <f t="shared" si="29"/>
        <v>HT-2020-32@放款5</v>
      </c>
      <c r="N412" s="12" t="s">
        <v>26</v>
      </c>
      <c r="P412" s="22">
        <v>0.05225</v>
      </c>
      <c r="Q412" s="24" t="s">
        <v>26</v>
      </c>
    </row>
    <row r="413" customHeight="1" spans="1:17">
      <c r="A413" s="11">
        <v>1168</v>
      </c>
      <c r="B413" s="15" t="s">
        <v>98</v>
      </c>
      <c r="C413" s="11" t="s">
        <v>99</v>
      </c>
      <c r="D413" s="15" t="s">
        <v>34</v>
      </c>
      <c r="E413" s="15" t="s">
        <v>54</v>
      </c>
      <c r="F413" s="16">
        <f t="shared" si="31"/>
        <v>1168</v>
      </c>
      <c r="G413" s="15" t="str">
        <f t="shared" si="28"/>
        <v>HT-2020-32@还款1168</v>
      </c>
      <c r="H413" s="17">
        <v>44591</v>
      </c>
      <c r="I413" s="11" t="s">
        <v>25</v>
      </c>
      <c r="J413" s="15">
        <v>20000000</v>
      </c>
      <c r="K413" s="15">
        <v>20000000</v>
      </c>
      <c r="L413" s="15">
        <v>7</v>
      </c>
      <c r="M413" s="20" t="str">
        <f t="shared" si="29"/>
        <v>HT-2020-32@放款7</v>
      </c>
      <c r="N413" s="12" t="s">
        <v>26</v>
      </c>
      <c r="P413" s="22">
        <v>0.05225</v>
      </c>
      <c r="Q413" s="24" t="s">
        <v>26</v>
      </c>
    </row>
    <row r="414" customHeight="1" spans="1:17">
      <c r="A414" s="11">
        <v>1346</v>
      </c>
      <c r="B414" s="15" t="s">
        <v>98</v>
      </c>
      <c r="C414" s="11" t="s">
        <v>99</v>
      </c>
      <c r="D414" s="15" t="s">
        <v>20</v>
      </c>
      <c r="E414" s="15" t="s">
        <v>54</v>
      </c>
      <c r="F414" s="16">
        <f t="shared" si="31"/>
        <v>1346</v>
      </c>
      <c r="G414" s="15" t="str">
        <f t="shared" si="28"/>
        <v>HT-2020-32@还款1346</v>
      </c>
      <c r="H414" s="17">
        <v>44742</v>
      </c>
      <c r="I414" s="11" t="s">
        <v>25</v>
      </c>
      <c r="J414" s="15">
        <v>55100000</v>
      </c>
      <c r="K414" s="15">
        <v>55100000</v>
      </c>
      <c r="L414" s="15">
        <v>1</v>
      </c>
      <c r="M414" s="20" t="str">
        <f t="shared" si="29"/>
        <v>HT-2020-32@放款1</v>
      </c>
      <c r="N414" s="12" t="s">
        <v>26</v>
      </c>
      <c r="P414" s="22">
        <v>0.05225</v>
      </c>
      <c r="Q414" s="24" t="s">
        <v>26</v>
      </c>
    </row>
    <row r="415" customHeight="1" spans="1:17">
      <c r="A415" s="11">
        <v>1347</v>
      </c>
      <c r="B415" s="15" t="s">
        <v>98</v>
      </c>
      <c r="C415" s="11" t="s">
        <v>99</v>
      </c>
      <c r="D415" s="15" t="s">
        <v>24</v>
      </c>
      <c r="E415" s="15" t="s">
        <v>54</v>
      </c>
      <c r="F415" s="16">
        <f t="shared" si="31"/>
        <v>1347</v>
      </c>
      <c r="G415" s="15" t="str">
        <f t="shared" si="28"/>
        <v>HT-2020-32@还款1347</v>
      </c>
      <c r="H415" s="17">
        <v>44742</v>
      </c>
      <c r="I415" s="11" t="s">
        <v>25</v>
      </c>
      <c r="J415" s="15">
        <v>16800000</v>
      </c>
      <c r="K415" s="15">
        <v>16800000</v>
      </c>
      <c r="L415" s="15">
        <v>2</v>
      </c>
      <c r="M415" s="20" t="str">
        <f t="shared" si="29"/>
        <v>HT-2020-32@放款2</v>
      </c>
      <c r="N415" s="12" t="s">
        <v>26</v>
      </c>
      <c r="P415" s="22">
        <v>0.05225</v>
      </c>
      <c r="Q415" s="24" t="s">
        <v>26</v>
      </c>
    </row>
    <row r="416" customHeight="1" spans="1:17">
      <c r="A416" s="11">
        <v>1348</v>
      </c>
      <c r="B416" s="15" t="s">
        <v>98</v>
      </c>
      <c r="C416" s="11" t="s">
        <v>99</v>
      </c>
      <c r="D416" s="15" t="s">
        <v>20</v>
      </c>
      <c r="E416" s="15" t="s">
        <v>54</v>
      </c>
      <c r="F416" s="16">
        <f t="shared" si="31"/>
        <v>1348</v>
      </c>
      <c r="G416" s="15" t="str">
        <f t="shared" si="28"/>
        <v>HT-2020-32@还款1348</v>
      </c>
      <c r="H416" s="17">
        <v>44742</v>
      </c>
      <c r="I416" s="11" t="s">
        <v>25</v>
      </c>
      <c r="J416" s="15">
        <v>16800000</v>
      </c>
      <c r="K416" s="15">
        <v>16800000</v>
      </c>
      <c r="L416" s="15">
        <v>3</v>
      </c>
      <c r="M416" s="20" t="str">
        <f t="shared" si="29"/>
        <v>HT-2020-32@放款3</v>
      </c>
      <c r="N416" s="12" t="s">
        <v>26</v>
      </c>
      <c r="P416" s="22">
        <v>0.05225</v>
      </c>
      <c r="Q416" s="24" t="s">
        <v>26</v>
      </c>
    </row>
    <row r="417" customHeight="1" spans="1:17">
      <c r="A417" s="11">
        <v>1349</v>
      </c>
      <c r="B417" s="15" t="s">
        <v>98</v>
      </c>
      <c r="C417" s="11" t="s">
        <v>99</v>
      </c>
      <c r="D417" s="15" t="s">
        <v>24</v>
      </c>
      <c r="E417" s="15" t="s">
        <v>54</v>
      </c>
      <c r="F417" s="16">
        <f t="shared" si="31"/>
        <v>1349</v>
      </c>
      <c r="G417" s="15" t="str">
        <f t="shared" si="28"/>
        <v>HT-2020-32@还款1349</v>
      </c>
      <c r="H417" s="17">
        <v>44742</v>
      </c>
      <c r="I417" s="11" t="s">
        <v>25</v>
      </c>
      <c r="J417" s="15">
        <v>3200000</v>
      </c>
      <c r="K417" s="15">
        <v>3200000</v>
      </c>
      <c r="L417" s="15">
        <v>4</v>
      </c>
      <c r="M417" s="20" t="str">
        <f t="shared" si="29"/>
        <v>HT-2020-32@放款4</v>
      </c>
      <c r="N417" s="12" t="s">
        <v>26</v>
      </c>
      <c r="P417" s="22">
        <v>0.05225</v>
      </c>
      <c r="Q417" s="24" t="s">
        <v>26</v>
      </c>
    </row>
    <row r="418" customHeight="1" spans="1:17">
      <c r="A418" s="11">
        <v>1350</v>
      </c>
      <c r="B418" s="15" t="s">
        <v>98</v>
      </c>
      <c r="C418" s="11" t="s">
        <v>99</v>
      </c>
      <c r="D418" s="15" t="s">
        <v>27</v>
      </c>
      <c r="E418" s="15" t="s">
        <v>54</v>
      </c>
      <c r="F418" s="16">
        <f t="shared" si="31"/>
        <v>1350</v>
      </c>
      <c r="G418" s="15" t="str">
        <f t="shared" si="28"/>
        <v>HT-2020-32@还款1350</v>
      </c>
      <c r="H418" s="17">
        <v>44742</v>
      </c>
      <c r="I418" s="11" t="s">
        <v>25</v>
      </c>
      <c r="J418" s="15">
        <v>12000000</v>
      </c>
      <c r="K418" s="15">
        <v>12000000</v>
      </c>
      <c r="L418" s="15">
        <v>5</v>
      </c>
      <c r="M418" s="20" t="str">
        <f t="shared" si="29"/>
        <v>HT-2020-32@放款5</v>
      </c>
      <c r="N418" s="12" t="s">
        <v>26</v>
      </c>
      <c r="P418" s="22">
        <v>0.05225</v>
      </c>
      <c r="Q418" s="24" t="s">
        <v>26</v>
      </c>
    </row>
    <row r="419" customHeight="1" spans="1:17">
      <c r="A419" s="11">
        <v>1351</v>
      </c>
      <c r="B419" s="15" t="s">
        <v>98</v>
      </c>
      <c r="C419" s="11" t="s">
        <v>99</v>
      </c>
      <c r="D419" s="15" t="s">
        <v>28</v>
      </c>
      <c r="E419" s="15" t="s">
        <v>54</v>
      </c>
      <c r="F419" s="16">
        <f t="shared" si="31"/>
        <v>1351</v>
      </c>
      <c r="G419" s="15" t="str">
        <f t="shared" si="28"/>
        <v>HT-2020-32@还款1351</v>
      </c>
      <c r="H419" s="17">
        <v>44742</v>
      </c>
      <c r="I419" s="11" t="s">
        <v>25</v>
      </c>
      <c r="J419" s="15">
        <v>10000000</v>
      </c>
      <c r="K419" s="15">
        <v>10000000</v>
      </c>
      <c r="L419" s="15">
        <v>6</v>
      </c>
      <c r="M419" s="20" t="str">
        <f t="shared" si="29"/>
        <v>HT-2020-32@放款6</v>
      </c>
      <c r="N419" s="12" t="s">
        <v>26</v>
      </c>
      <c r="P419" s="22">
        <v>0.05225</v>
      </c>
      <c r="Q419" s="24" t="s">
        <v>26</v>
      </c>
    </row>
    <row r="420" customHeight="1" spans="1:17">
      <c r="A420" s="11">
        <v>1539</v>
      </c>
      <c r="B420" s="15" t="s">
        <v>98</v>
      </c>
      <c r="C420" s="11" t="s">
        <v>99</v>
      </c>
      <c r="D420" s="15" t="s">
        <v>31</v>
      </c>
      <c r="E420" s="15" t="s">
        <v>54</v>
      </c>
      <c r="F420" s="16">
        <f t="shared" si="31"/>
        <v>1539</v>
      </c>
      <c r="G420" s="15" t="str">
        <f t="shared" si="28"/>
        <v>HT-2020-32@还款1539</v>
      </c>
      <c r="H420" s="17">
        <v>44925</v>
      </c>
      <c r="I420" s="11" t="s">
        <v>25</v>
      </c>
      <c r="J420" s="15">
        <v>27600000</v>
      </c>
      <c r="K420" s="15">
        <v>27600000</v>
      </c>
      <c r="L420" s="15">
        <v>1</v>
      </c>
      <c r="M420" s="20" t="str">
        <f t="shared" si="29"/>
        <v>HT-2020-32@放款1</v>
      </c>
      <c r="N420" s="12" t="s">
        <v>26</v>
      </c>
      <c r="P420" s="22">
        <v>0.05225</v>
      </c>
      <c r="Q420" s="24" t="s">
        <v>26</v>
      </c>
    </row>
    <row r="421" customHeight="1" spans="1:17">
      <c r="A421" s="11">
        <v>1540</v>
      </c>
      <c r="B421" s="15" t="s">
        <v>98</v>
      </c>
      <c r="C421" s="11" t="s">
        <v>99</v>
      </c>
      <c r="D421" s="15" t="s">
        <v>32</v>
      </c>
      <c r="E421" s="15" t="s">
        <v>54</v>
      </c>
      <c r="F421" s="16">
        <f t="shared" si="31"/>
        <v>1540</v>
      </c>
      <c r="G421" s="15" t="str">
        <f t="shared" si="28"/>
        <v>HT-2020-32@还款1540</v>
      </c>
      <c r="H421" s="17">
        <v>44925</v>
      </c>
      <c r="I421" s="11" t="s">
        <v>25</v>
      </c>
      <c r="J421" s="15">
        <v>8400000</v>
      </c>
      <c r="K421" s="15">
        <v>8400000</v>
      </c>
      <c r="L421" s="15">
        <v>2</v>
      </c>
      <c r="M421" s="20" t="str">
        <f t="shared" si="29"/>
        <v>HT-2020-32@放款2</v>
      </c>
      <c r="N421" s="12" t="s">
        <v>26</v>
      </c>
      <c r="P421" s="22">
        <v>0.05225</v>
      </c>
      <c r="Q421" s="24" t="s">
        <v>26</v>
      </c>
    </row>
    <row r="422" customHeight="1" spans="1:17">
      <c r="A422" s="11">
        <v>1541</v>
      </c>
      <c r="B422" s="15" t="s">
        <v>98</v>
      </c>
      <c r="C422" s="11" t="s">
        <v>99</v>
      </c>
      <c r="D422" s="15" t="s">
        <v>33</v>
      </c>
      <c r="E422" s="15" t="s">
        <v>54</v>
      </c>
      <c r="F422" s="16">
        <f t="shared" si="31"/>
        <v>1541</v>
      </c>
      <c r="G422" s="15" t="str">
        <f t="shared" si="28"/>
        <v>HT-2020-32@还款1541</v>
      </c>
      <c r="H422" s="17">
        <v>44925</v>
      </c>
      <c r="I422" s="11" t="s">
        <v>25</v>
      </c>
      <c r="J422" s="15">
        <v>8400000</v>
      </c>
      <c r="K422" s="15">
        <v>8400000</v>
      </c>
      <c r="L422" s="15">
        <v>3</v>
      </c>
      <c r="M422" s="20" t="str">
        <f t="shared" si="29"/>
        <v>HT-2020-32@放款3</v>
      </c>
      <c r="N422" s="12" t="s">
        <v>26</v>
      </c>
      <c r="P422" s="22">
        <v>0.05225</v>
      </c>
      <c r="Q422" s="24" t="s">
        <v>26</v>
      </c>
    </row>
    <row r="423" customHeight="1" spans="1:17">
      <c r="A423" s="11">
        <v>1542</v>
      </c>
      <c r="B423" s="15" t="s">
        <v>98</v>
      </c>
      <c r="C423" s="11" t="s">
        <v>99</v>
      </c>
      <c r="D423" s="15" t="s">
        <v>34</v>
      </c>
      <c r="E423" s="15" t="s">
        <v>54</v>
      </c>
      <c r="F423" s="16">
        <f t="shared" si="31"/>
        <v>1542</v>
      </c>
      <c r="G423" s="15" t="str">
        <f t="shared" si="28"/>
        <v>HT-2020-32@还款1542</v>
      </c>
      <c r="H423" s="17">
        <v>44925</v>
      </c>
      <c r="I423" s="11" t="s">
        <v>25</v>
      </c>
      <c r="J423" s="15">
        <v>1600000</v>
      </c>
      <c r="K423" s="15">
        <v>1600000</v>
      </c>
      <c r="L423" s="15">
        <v>4</v>
      </c>
      <c r="M423" s="20" t="str">
        <f t="shared" si="29"/>
        <v>HT-2020-32@放款4</v>
      </c>
      <c r="N423" s="12" t="s">
        <v>26</v>
      </c>
      <c r="P423" s="22">
        <v>0.05225</v>
      </c>
      <c r="Q423" s="24" t="s">
        <v>26</v>
      </c>
    </row>
    <row r="424" customHeight="1" spans="1:17">
      <c r="A424" s="11">
        <v>1543</v>
      </c>
      <c r="B424" s="15" t="s">
        <v>98</v>
      </c>
      <c r="C424" s="11" t="s">
        <v>99</v>
      </c>
      <c r="D424" s="15" t="s">
        <v>20</v>
      </c>
      <c r="E424" s="15" t="s">
        <v>54</v>
      </c>
      <c r="F424" s="16">
        <f t="shared" si="31"/>
        <v>1543</v>
      </c>
      <c r="G424" s="15" t="str">
        <f t="shared" si="28"/>
        <v>HT-2020-32@还款1543</v>
      </c>
      <c r="H424" s="17">
        <v>44925</v>
      </c>
      <c r="I424" s="11" t="s">
        <v>25</v>
      </c>
      <c r="J424" s="15">
        <v>6000000</v>
      </c>
      <c r="K424" s="15">
        <v>6000000</v>
      </c>
      <c r="L424" s="15">
        <v>5</v>
      </c>
      <c r="M424" s="20" t="str">
        <f t="shared" si="29"/>
        <v>HT-2020-32@放款5</v>
      </c>
      <c r="N424" s="12" t="s">
        <v>26</v>
      </c>
      <c r="P424" s="22">
        <v>0.05225</v>
      </c>
      <c r="Q424" s="24" t="s">
        <v>26</v>
      </c>
    </row>
    <row r="425" customHeight="1" spans="1:17">
      <c r="A425" s="11">
        <v>1544</v>
      </c>
      <c r="B425" s="15" t="s">
        <v>98</v>
      </c>
      <c r="C425" s="11" t="s">
        <v>99</v>
      </c>
      <c r="D425" s="15" t="s">
        <v>24</v>
      </c>
      <c r="E425" s="15" t="s">
        <v>54</v>
      </c>
      <c r="F425" s="16">
        <f t="shared" si="31"/>
        <v>1544</v>
      </c>
      <c r="G425" s="15" t="str">
        <f t="shared" si="28"/>
        <v>HT-2020-32@还款1544</v>
      </c>
      <c r="H425" s="17">
        <v>44925</v>
      </c>
      <c r="I425" s="11" t="s">
        <v>25</v>
      </c>
      <c r="J425" s="15">
        <v>10000000</v>
      </c>
      <c r="K425" s="15">
        <v>10000000</v>
      </c>
      <c r="L425" s="15">
        <v>6</v>
      </c>
      <c r="M425" s="20" t="str">
        <f t="shared" si="29"/>
        <v>HT-2020-32@放款6</v>
      </c>
      <c r="N425" s="12" t="s">
        <v>26</v>
      </c>
      <c r="P425" s="22">
        <v>0.05225</v>
      </c>
      <c r="Q425" s="24" t="s">
        <v>26</v>
      </c>
    </row>
    <row r="426" customHeight="1" spans="1:18">
      <c r="A426" s="11">
        <v>225</v>
      </c>
      <c r="B426" s="15" t="s">
        <v>100</v>
      </c>
      <c r="C426" s="11" t="s">
        <v>101</v>
      </c>
      <c r="D426" s="15" t="s">
        <v>27</v>
      </c>
      <c r="E426" s="15" t="s">
        <v>54</v>
      </c>
      <c r="F426" s="16">
        <v>1</v>
      </c>
      <c r="G426" s="15" t="str">
        <f t="shared" si="28"/>
        <v>HT-2020-33@放款1</v>
      </c>
      <c r="H426" s="17">
        <v>43922</v>
      </c>
      <c r="I426" s="11" t="s">
        <v>22</v>
      </c>
      <c r="J426" s="15">
        <v>1350000000</v>
      </c>
      <c r="K426" s="15">
        <v>1350000000</v>
      </c>
      <c r="M426" s="20" t="str">
        <f t="shared" si="29"/>
        <v/>
      </c>
      <c r="N426" s="21" t="s">
        <v>23</v>
      </c>
      <c r="P426" s="22">
        <v>0.0529</v>
      </c>
      <c r="R426" s="17">
        <v>45016</v>
      </c>
    </row>
    <row r="427" customHeight="1" spans="1:16">
      <c r="A427" s="11">
        <v>782</v>
      </c>
      <c r="B427" s="15" t="s">
        <v>100</v>
      </c>
      <c r="C427" s="11" t="s">
        <v>101</v>
      </c>
      <c r="D427" s="15" t="s">
        <v>28</v>
      </c>
      <c r="E427" s="15" t="s">
        <v>54</v>
      </c>
      <c r="F427" s="16">
        <f t="shared" ref="F427:F450" si="32">A427</f>
        <v>782</v>
      </c>
      <c r="G427" s="15" t="str">
        <f t="shared" si="28"/>
        <v>HT-2020-33@还款782</v>
      </c>
      <c r="H427" s="17">
        <v>43973</v>
      </c>
      <c r="I427" s="11" t="s">
        <v>25</v>
      </c>
      <c r="J427" s="15">
        <v>20000000</v>
      </c>
      <c r="K427" s="15">
        <v>20000000</v>
      </c>
      <c r="L427" s="16">
        <v>1</v>
      </c>
      <c r="M427" s="20" t="str">
        <f t="shared" si="29"/>
        <v>HT-2020-33@放款1</v>
      </c>
      <c r="N427" s="21" t="s">
        <v>23</v>
      </c>
      <c r="P427" s="22">
        <v>0.0529</v>
      </c>
    </row>
    <row r="428" customHeight="1" spans="1:16">
      <c r="A428" s="11">
        <v>783</v>
      </c>
      <c r="B428" s="15" t="s">
        <v>100</v>
      </c>
      <c r="C428" s="11" t="s">
        <v>101</v>
      </c>
      <c r="D428" s="15" t="s">
        <v>31</v>
      </c>
      <c r="E428" s="15" t="s">
        <v>54</v>
      </c>
      <c r="F428" s="16">
        <f t="shared" si="32"/>
        <v>783</v>
      </c>
      <c r="G428" s="15" t="str">
        <f t="shared" si="28"/>
        <v>HT-2020-33@还款783</v>
      </c>
      <c r="H428" s="17">
        <v>44098</v>
      </c>
      <c r="I428" s="11" t="s">
        <v>25</v>
      </c>
      <c r="J428" s="15">
        <v>50000000</v>
      </c>
      <c r="K428" s="15">
        <v>50000000</v>
      </c>
      <c r="L428" s="16">
        <v>1</v>
      </c>
      <c r="M428" s="20" t="str">
        <f t="shared" si="29"/>
        <v>HT-2020-33@放款1</v>
      </c>
      <c r="N428" s="21" t="s">
        <v>23</v>
      </c>
      <c r="P428" s="22">
        <v>0.0435</v>
      </c>
    </row>
    <row r="429" customHeight="1" spans="1:16">
      <c r="A429" s="11">
        <v>784</v>
      </c>
      <c r="B429" s="15" t="s">
        <v>100</v>
      </c>
      <c r="C429" s="11" t="s">
        <v>101</v>
      </c>
      <c r="D429" s="15" t="s">
        <v>32</v>
      </c>
      <c r="E429" s="15" t="s">
        <v>54</v>
      </c>
      <c r="F429" s="16">
        <f t="shared" si="32"/>
        <v>784</v>
      </c>
      <c r="G429" s="15" t="str">
        <f t="shared" si="28"/>
        <v>HT-2020-33@还款784</v>
      </c>
      <c r="H429" s="17">
        <v>44279</v>
      </c>
      <c r="I429" s="11" t="s">
        <v>25</v>
      </c>
      <c r="J429" s="15">
        <v>50000000</v>
      </c>
      <c r="K429" s="15">
        <v>50000000</v>
      </c>
      <c r="L429" s="16">
        <v>1</v>
      </c>
      <c r="M429" s="20" t="str">
        <f t="shared" si="29"/>
        <v>HT-2020-33@放款1</v>
      </c>
      <c r="N429" s="21" t="s">
        <v>23</v>
      </c>
      <c r="P429" s="22">
        <v>0.0529</v>
      </c>
    </row>
    <row r="430" customHeight="1" spans="1:16">
      <c r="A430" s="11">
        <v>785</v>
      </c>
      <c r="B430" s="15" t="s">
        <v>100</v>
      </c>
      <c r="C430" s="11" t="s">
        <v>101</v>
      </c>
      <c r="D430" s="15" t="s">
        <v>33</v>
      </c>
      <c r="E430" s="15" t="s">
        <v>54</v>
      </c>
      <c r="F430" s="16">
        <f t="shared" si="32"/>
        <v>785</v>
      </c>
      <c r="G430" s="15" t="str">
        <f t="shared" si="28"/>
        <v>HT-2020-33@还款785</v>
      </c>
      <c r="H430" s="17">
        <v>44292</v>
      </c>
      <c r="I430" s="11" t="s">
        <v>25</v>
      </c>
      <c r="J430" s="15">
        <v>200000000</v>
      </c>
      <c r="K430" s="15">
        <v>200000000</v>
      </c>
      <c r="L430" s="16">
        <v>1</v>
      </c>
      <c r="M430" s="20" t="str">
        <f t="shared" si="29"/>
        <v>HT-2020-33@放款1</v>
      </c>
      <c r="N430" s="21" t="s">
        <v>23</v>
      </c>
      <c r="P430" s="22">
        <v>0.0529</v>
      </c>
    </row>
    <row r="431" customHeight="1" spans="1:16">
      <c r="A431" s="11">
        <v>786</v>
      </c>
      <c r="B431" s="15" t="s">
        <v>100</v>
      </c>
      <c r="C431" s="11" t="s">
        <v>101</v>
      </c>
      <c r="D431" s="15" t="s">
        <v>34</v>
      </c>
      <c r="E431" s="15" t="s">
        <v>54</v>
      </c>
      <c r="F431" s="16">
        <f t="shared" si="32"/>
        <v>786</v>
      </c>
      <c r="G431" s="15" t="str">
        <f t="shared" si="28"/>
        <v>HT-2020-33@还款786</v>
      </c>
      <c r="H431" s="17">
        <v>44411</v>
      </c>
      <c r="I431" s="11" t="s">
        <v>25</v>
      </c>
      <c r="J431" s="15">
        <v>100000000</v>
      </c>
      <c r="K431" s="15">
        <v>100000000</v>
      </c>
      <c r="L431" s="16">
        <v>1</v>
      </c>
      <c r="M431" s="20" t="str">
        <f t="shared" si="29"/>
        <v>HT-2020-33@放款1</v>
      </c>
      <c r="N431" s="21" t="s">
        <v>23</v>
      </c>
      <c r="P431" s="22">
        <v>0.0529</v>
      </c>
    </row>
    <row r="432" customHeight="1" spans="1:16">
      <c r="A432" s="11">
        <v>787</v>
      </c>
      <c r="B432" s="15" t="s">
        <v>100</v>
      </c>
      <c r="C432" s="11" t="s">
        <v>101</v>
      </c>
      <c r="D432" s="15" t="s">
        <v>20</v>
      </c>
      <c r="E432" s="15" t="s">
        <v>54</v>
      </c>
      <c r="F432" s="16">
        <f t="shared" si="32"/>
        <v>787</v>
      </c>
      <c r="G432" s="15" t="str">
        <f t="shared" si="28"/>
        <v>HT-2020-33@还款787</v>
      </c>
      <c r="H432" s="17">
        <v>44440</v>
      </c>
      <c r="I432" s="11" t="s">
        <v>25</v>
      </c>
      <c r="J432" s="15">
        <v>20000000</v>
      </c>
      <c r="K432" s="15">
        <v>20000000</v>
      </c>
      <c r="L432" s="16">
        <v>1</v>
      </c>
      <c r="M432" s="20" t="str">
        <f t="shared" si="29"/>
        <v>HT-2020-33@放款1</v>
      </c>
      <c r="N432" s="21" t="s">
        <v>23</v>
      </c>
      <c r="P432" s="22">
        <v>0.0529</v>
      </c>
    </row>
    <row r="433" customHeight="1" spans="1:16">
      <c r="A433" s="11">
        <v>788</v>
      </c>
      <c r="B433" s="15" t="s">
        <v>100</v>
      </c>
      <c r="C433" s="11" t="s">
        <v>101</v>
      </c>
      <c r="D433" s="15" t="s">
        <v>24</v>
      </c>
      <c r="E433" s="15" t="s">
        <v>54</v>
      </c>
      <c r="F433" s="16">
        <f t="shared" si="32"/>
        <v>788</v>
      </c>
      <c r="G433" s="15" t="str">
        <f t="shared" si="28"/>
        <v>HT-2020-33@还款788</v>
      </c>
      <c r="H433" s="17">
        <v>44477</v>
      </c>
      <c r="I433" s="11" t="s">
        <v>25</v>
      </c>
      <c r="J433" s="15">
        <v>50000000</v>
      </c>
      <c r="K433" s="15">
        <v>50000000</v>
      </c>
      <c r="L433" s="16">
        <v>1</v>
      </c>
      <c r="M433" s="20" t="str">
        <f t="shared" si="29"/>
        <v>HT-2020-33@放款1</v>
      </c>
      <c r="N433" s="21" t="s">
        <v>23</v>
      </c>
      <c r="P433" s="22">
        <v>0.0529</v>
      </c>
    </row>
    <row r="434" customHeight="1" spans="1:16">
      <c r="A434" s="11">
        <v>789</v>
      </c>
      <c r="B434" s="15" t="s">
        <v>100</v>
      </c>
      <c r="C434" s="11" t="s">
        <v>101</v>
      </c>
      <c r="D434" s="15" t="s">
        <v>20</v>
      </c>
      <c r="E434" s="15" t="s">
        <v>54</v>
      </c>
      <c r="F434" s="16">
        <f t="shared" si="32"/>
        <v>789</v>
      </c>
      <c r="G434" s="15" t="str">
        <f t="shared" si="28"/>
        <v>HT-2020-33@还款789</v>
      </c>
      <c r="H434" s="17">
        <v>44502</v>
      </c>
      <c r="I434" s="11" t="s">
        <v>25</v>
      </c>
      <c r="J434" s="15">
        <v>50000000</v>
      </c>
      <c r="K434" s="15">
        <v>50000000</v>
      </c>
      <c r="L434" s="16">
        <v>1</v>
      </c>
      <c r="M434" s="20" t="str">
        <f t="shared" si="29"/>
        <v>HT-2020-33@放款1</v>
      </c>
      <c r="N434" s="21" t="s">
        <v>23</v>
      </c>
      <c r="P434" s="22">
        <v>0.0529</v>
      </c>
    </row>
    <row r="435" customHeight="1" spans="1:17">
      <c r="A435" s="11">
        <v>1059</v>
      </c>
      <c r="B435" s="15" t="s">
        <v>100</v>
      </c>
      <c r="C435" s="11" t="s">
        <v>101</v>
      </c>
      <c r="D435" s="15" t="s">
        <v>24</v>
      </c>
      <c r="E435" s="15" t="s">
        <v>54</v>
      </c>
      <c r="F435" s="16">
        <f t="shared" si="32"/>
        <v>1059</v>
      </c>
      <c r="G435" s="15" t="str">
        <f t="shared" si="28"/>
        <v>HT-2020-33@还款1059</v>
      </c>
      <c r="H435" s="17">
        <v>44560</v>
      </c>
      <c r="I435" s="11" t="s">
        <v>25</v>
      </c>
      <c r="J435" s="15">
        <v>50000000</v>
      </c>
      <c r="K435" s="15">
        <v>50000000</v>
      </c>
      <c r="L435" s="15">
        <v>1</v>
      </c>
      <c r="M435" s="20" t="str">
        <f t="shared" si="29"/>
        <v>HT-2020-33@放款1</v>
      </c>
      <c r="N435" s="12" t="s">
        <v>26</v>
      </c>
      <c r="P435" s="22">
        <v>0.0529</v>
      </c>
      <c r="Q435" s="24" t="s">
        <v>23</v>
      </c>
    </row>
    <row r="436" customHeight="1" spans="1:17">
      <c r="A436" s="11">
        <v>1140</v>
      </c>
      <c r="B436" s="15" t="s">
        <v>100</v>
      </c>
      <c r="C436" s="11" t="s">
        <v>101</v>
      </c>
      <c r="D436" s="15" t="s">
        <v>27</v>
      </c>
      <c r="E436" s="15" t="s">
        <v>54</v>
      </c>
      <c r="F436" s="16">
        <f t="shared" si="32"/>
        <v>1140</v>
      </c>
      <c r="G436" s="15" t="str">
        <f t="shared" si="28"/>
        <v>HT-2020-33@还款1140</v>
      </c>
      <c r="H436" s="17">
        <v>44591</v>
      </c>
      <c r="I436" s="11" t="s">
        <v>25</v>
      </c>
      <c r="J436" s="15">
        <v>50000000</v>
      </c>
      <c r="K436" s="15">
        <v>50000000</v>
      </c>
      <c r="L436" s="15">
        <v>1</v>
      </c>
      <c r="M436" s="20" t="str">
        <f t="shared" si="29"/>
        <v>HT-2020-33@放款1</v>
      </c>
      <c r="N436" s="12" t="s">
        <v>26</v>
      </c>
      <c r="P436" s="22">
        <v>0.0529</v>
      </c>
      <c r="Q436" s="24" t="s">
        <v>23</v>
      </c>
    </row>
    <row r="437" customHeight="1" spans="1:17">
      <c r="A437" s="11">
        <v>1183</v>
      </c>
      <c r="B437" s="15" t="s">
        <v>100</v>
      </c>
      <c r="C437" s="11" t="s">
        <v>101</v>
      </c>
      <c r="D437" s="15" t="s">
        <v>28</v>
      </c>
      <c r="E437" s="15" t="s">
        <v>54</v>
      </c>
      <c r="F437" s="16">
        <f t="shared" si="32"/>
        <v>1183</v>
      </c>
      <c r="G437" s="15" t="str">
        <f t="shared" si="28"/>
        <v>HT-2020-33@还款1183</v>
      </c>
      <c r="H437" s="17">
        <v>44620</v>
      </c>
      <c r="I437" s="11" t="s">
        <v>25</v>
      </c>
      <c r="J437" s="15">
        <v>50000000</v>
      </c>
      <c r="K437" s="15">
        <v>50000000</v>
      </c>
      <c r="L437" s="15">
        <v>1</v>
      </c>
      <c r="M437" s="20" t="str">
        <f t="shared" si="29"/>
        <v>HT-2020-33@放款1</v>
      </c>
      <c r="N437" s="12" t="s">
        <v>26</v>
      </c>
      <c r="P437" s="22">
        <v>0.0529</v>
      </c>
      <c r="Q437" s="24" t="s">
        <v>23</v>
      </c>
    </row>
    <row r="438" customHeight="1" spans="1:17">
      <c r="A438" s="11">
        <v>1232</v>
      </c>
      <c r="B438" s="15" t="s">
        <v>100</v>
      </c>
      <c r="C438" s="11" t="s">
        <v>101</v>
      </c>
      <c r="D438" s="15" t="s">
        <v>31</v>
      </c>
      <c r="E438" s="15" t="s">
        <v>54</v>
      </c>
      <c r="F438" s="16">
        <f t="shared" si="32"/>
        <v>1232</v>
      </c>
      <c r="G438" s="15" t="str">
        <f t="shared" si="28"/>
        <v>HT-2020-33@还款1232</v>
      </c>
      <c r="H438" s="17">
        <v>44650</v>
      </c>
      <c r="I438" s="11" t="s">
        <v>25</v>
      </c>
      <c r="J438" s="15">
        <v>50000000</v>
      </c>
      <c r="K438" s="15">
        <v>50000000</v>
      </c>
      <c r="L438" s="15">
        <v>1</v>
      </c>
      <c r="M438" s="20" t="str">
        <f t="shared" si="29"/>
        <v>HT-2020-33@放款1</v>
      </c>
      <c r="N438" s="12" t="s">
        <v>26</v>
      </c>
      <c r="P438" s="22">
        <v>0.0529</v>
      </c>
      <c r="Q438" s="24" t="s">
        <v>23</v>
      </c>
    </row>
    <row r="439" customHeight="1" spans="1:17">
      <c r="A439" s="11">
        <v>1261</v>
      </c>
      <c r="B439" s="15" t="s">
        <v>100</v>
      </c>
      <c r="C439" s="11" t="s">
        <v>101</v>
      </c>
      <c r="D439" s="15" t="s">
        <v>32</v>
      </c>
      <c r="E439" s="15" t="s">
        <v>54</v>
      </c>
      <c r="F439" s="16">
        <f t="shared" si="32"/>
        <v>1261</v>
      </c>
      <c r="G439" s="15" t="str">
        <f t="shared" si="28"/>
        <v>HT-2020-33@还款1261</v>
      </c>
      <c r="H439" s="17">
        <v>44681</v>
      </c>
      <c r="I439" s="11" t="s">
        <v>25</v>
      </c>
      <c r="J439" s="15">
        <v>50000000</v>
      </c>
      <c r="K439" s="15">
        <v>50000000</v>
      </c>
      <c r="L439" s="15">
        <v>1</v>
      </c>
      <c r="M439" s="20" t="str">
        <f t="shared" si="29"/>
        <v>HT-2020-33@放款1</v>
      </c>
      <c r="N439" s="12" t="s">
        <v>26</v>
      </c>
      <c r="P439" s="22">
        <v>0.0529</v>
      </c>
      <c r="Q439" s="24" t="s">
        <v>23</v>
      </c>
    </row>
    <row r="440" customHeight="1" spans="1:17">
      <c r="A440" s="11">
        <v>1292</v>
      </c>
      <c r="B440" s="15" t="s">
        <v>100</v>
      </c>
      <c r="C440" s="11" t="s">
        <v>101</v>
      </c>
      <c r="D440" s="15" t="s">
        <v>33</v>
      </c>
      <c r="E440" s="15" t="s">
        <v>54</v>
      </c>
      <c r="F440" s="16">
        <f t="shared" si="32"/>
        <v>1292</v>
      </c>
      <c r="G440" s="15" t="str">
        <f t="shared" si="28"/>
        <v>HT-2020-33@还款1292</v>
      </c>
      <c r="H440" s="17">
        <v>44711</v>
      </c>
      <c r="I440" s="11" t="s">
        <v>25</v>
      </c>
      <c r="J440" s="15">
        <v>50000000</v>
      </c>
      <c r="K440" s="15">
        <v>50000000</v>
      </c>
      <c r="L440" s="15">
        <v>1</v>
      </c>
      <c r="M440" s="20" t="str">
        <f t="shared" si="29"/>
        <v>HT-2020-33@放款1</v>
      </c>
      <c r="N440" s="12" t="s">
        <v>26</v>
      </c>
      <c r="P440" s="22">
        <v>0.0529</v>
      </c>
      <c r="Q440" s="24" t="s">
        <v>23</v>
      </c>
    </row>
    <row r="441" customHeight="1" spans="1:17">
      <c r="A441" s="11">
        <v>1326</v>
      </c>
      <c r="B441" s="15" t="s">
        <v>100</v>
      </c>
      <c r="C441" s="11" t="s">
        <v>101</v>
      </c>
      <c r="D441" s="15" t="s">
        <v>34</v>
      </c>
      <c r="E441" s="15" t="s">
        <v>54</v>
      </c>
      <c r="F441" s="16">
        <f t="shared" si="32"/>
        <v>1326</v>
      </c>
      <c r="G441" s="15" t="str">
        <f t="shared" si="28"/>
        <v>HT-2020-33@还款1326</v>
      </c>
      <c r="H441" s="17">
        <v>44742</v>
      </c>
      <c r="I441" s="11" t="s">
        <v>25</v>
      </c>
      <c r="J441" s="15">
        <v>50000000</v>
      </c>
      <c r="K441" s="15">
        <v>50000000</v>
      </c>
      <c r="L441" s="15">
        <v>1</v>
      </c>
      <c r="M441" s="20" t="str">
        <f t="shared" si="29"/>
        <v>HT-2020-33@放款1</v>
      </c>
      <c r="N441" s="12" t="s">
        <v>26</v>
      </c>
      <c r="P441" s="22">
        <v>0.0529</v>
      </c>
      <c r="Q441" s="24" t="s">
        <v>23</v>
      </c>
    </row>
    <row r="442" customHeight="1" spans="1:17">
      <c r="A442" s="11">
        <v>1385</v>
      </c>
      <c r="B442" s="15" t="s">
        <v>100</v>
      </c>
      <c r="C442" s="11" t="s">
        <v>101</v>
      </c>
      <c r="D442" s="15" t="s">
        <v>20</v>
      </c>
      <c r="E442" s="15" t="s">
        <v>54</v>
      </c>
      <c r="F442" s="16">
        <f t="shared" si="32"/>
        <v>1385</v>
      </c>
      <c r="G442" s="15" t="str">
        <f t="shared" si="28"/>
        <v>HT-2020-33@还款1385</v>
      </c>
      <c r="H442" s="17">
        <v>44772</v>
      </c>
      <c r="I442" s="11" t="s">
        <v>25</v>
      </c>
      <c r="J442" s="15">
        <v>50000000</v>
      </c>
      <c r="K442" s="15">
        <v>50000000</v>
      </c>
      <c r="L442" s="15">
        <v>1</v>
      </c>
      <c r="M442" s="20" t="str">
        <f t="shared" si="29"/>
        <v>HT-2020-33@放款1</v>
      </c>
      <c r="N442" s="12" t="s">
        <v>26</v>
      </c>
      <c r="P442" s="22">
        <v>0.0529</v>
      </c>
      <c r="Q442" s="24" t="s">
        <v>23</v>
      </c>
    </row>
    <row r="443" customHeight="1" spans="1:17">
      <c r="A443" s="11">
        <v>1426</v>
      </c>
      <c r="B443" s="15" t="s">
        <v>100</v>
      </c>
      <c r="C443" s="11" t="s">
        <v>101</v>
      </c>
      <c r="D443" s="15" t="s">
        <v>24</v>
      </c>
      <c r="E443" s="15" t="s">
        <v>54</v>
      </c>
      <c r="F443" s="16">
        <f t="shared" si="32"/>
        <v>1426</v>
      </c>
      <c r="G443" s="15" t="str">
        <f t="shared" si="28"/>
        <v>HT-2020-33@还款1426</v>
      </c>
      <c r="H443" s="17">
        <v>44803</v>
      </c>
      <c r="I443" s="11" t="s">
        <v>25</v>
      </c>
      <c r="J443" s="15">
        <v>50000000</v>
      </c>
      <c r="K443" s="15">
        <v>50000000</v>
      </c>
      <c r="L443" s="15">
        <v>1</v>
      </c>
      <c r="M443" s="20" t="str">
        <f t="shared" si="29"/>
        <v>HT-2020-33@放款1</v>
      </c>
      <c r="N443" s="12" t="s">
        <v>26</v>
      </c>
      <c r="P443" s="22">
        <v>0.0529</v>
      </c>
      <c r="Q443" s="24" t="s">
        <v>23</v>
      </c>
    </row>
    <row r="444" customHeight="1" spans="1:17">
      <c r="A444" s="11">
        <v>1448</v>
      </c>
      <c r="B444" s="15" t="s">
        <v>100</v>
      </c>
      <c r="C444" s="11" t="s">
        <v>101</v>
      </c>
      <c r="D444" s="15" t="s">
        <v>27</v>
      </c>
      <c r="E444" s="15" t="s">
        <v>54</v>
      </c>
      <c r="F444" s="16">
        <f t="shared" si="32"/>
        <v>1448</v>
      </c>
      <c r="G444" s="15" t="str">
        <f t="shared" si="28"/>
        <v>HT-2020-33@还款1448</v>
      </c>
      <c r="H444" s="17">
        <v>44834</v>
      </c>
      <c r="I444" s="11" t="s">
        <v>25</v>
      </c>
      <c r="J444" s="15">
        <v>50000000</v>
      </c>
      <c r="K444" s="15">
        <v>50000000</v>
      </c>
      <c r="L444" s="15">
        <v>1</v>
      </c>
      <c r="M444" s="20" t="str">
        <f t="shared" si="29"/>
        <v>HT-2020-33@放款1</v>
      </c>
      <c r="N444" s="12" t="s">
        <v>26</v>
      </c>
      <c r="P444" s="22">
        <v>0.0529</v>
      </c>
      <c r="Q444" s="24" t="s">
        <v>23</v>
      </c>
    </row>
    <row r="445" customHeight="1" spans="1:17">
      <c r="A445" s="11">
        <v>1472</v>
      </c>
      <c r="B445" s="15" t="s">
        <v>100</v>
      </c>
      <c r="C445" s="11" t="s">
        <v>101</v>
      </c>
      <c r="D445" s="15" t="s">
        <v>28</v>
      </c>
      <c r="E445" s="15" t="s">
        <v>54</v>
      </c>
      <c r="F445" s="16">
        <f t="shared" si="32"/>
        <v>1472</v>
      </c>
      <c r="G445" s="15" t="str">
        <f t="shared" si="28"/>
        <v>HT-2020-33@还款1472</v>
      </c>
      <c r="H445" s="17">
        <v>44864</v>
      </c>
      <c r="I445" s="11" t="s">
        <v>25</v>
      </c>
      <c r="J445" s="15">
        <v>50000000</v>
      </c>
      <c r="K445" s="15">
        <v>50000000</v>
      </c>
      <c r="L445" s="15">
        <v>1</v>
      </c>
      <c r="M445" s="20" t="str">
        <f t="shared" si="29"/>
        <v>HT-2020-33@放款1</v>
      </c>
      <c r="N445" s="12" t="s">
        <v>26</v>
      </c>
      <c r="P445" s="22">
        <v>0.0529</v>
      </c>
      <c r="Q445" s="24" t="s">
        <v>23</v>
      </c>
    </row>
    <row r="446" customHeight="1" spans="1:17">
      <c r="A446" s="11">
        <v>1488</v>
      </c>
      <c r="B446" s="15" t="s">
        <v>100</v>
      </c>
      <c r="C446" s="11" t="s">
        <v>101</v>
      </c>
      <c r="D446" s="15" t="s">
        <v>31</v>
      </c>
      <c r="E446" s="15" t="s">
        <v>54</v>
      </c>
      <c r="F446" s="16">
        <f t="shared" si="32"/>
        <v>1488</v>
      </c>
      <c r="G446" s="15" t="str">
        <f t="shared" si="28"/>
        <v>HT-2020-33@还款1488</v>
      </c>
      <c r="H446" s="17">
        <v>44895</v>
      </c>
      <c r="I446" s="11" t="s">
        <v>25</v>
      </c>
      <c r="J446" s="15">
        <v>50000000</v>
      </c>
      <c r="K446" s="15">
        <v>50000000</v>
      </c>
      <c r="L446" s="15">
        <v>1</v>
      </c>
      <c r="M446" s="20" t="str">
        <f t="shared" si="29"/>
        <v>HT-2020-33@放款1</v>
      </c>
      <c r="N446" s="12" t="s">
        <v>26</v>
      </c>
      <c r="P446" s="22">
        <v>0.0529</v>
      </c>
      <c r="Q446" s="24" t="s">
        <v>23</v>
      </c>
    </row>
    <row r="447" customHeight="1" spans="1:17">
      <c r="A447" s="11">
        <v>1519</v>
      </c>
      <c r="B447" s="15" t="s">
        <v>100</v>
      </c>
      <c r="C447" s="11" t="s">
        <v>101</v>
      </c>
      <c r="D447" s="15" t="s">
        <v>32</v>
      </c>
      <c r="E447" s="15" t="s">
        <v>54</v>
      </c>
      <c r="F447" s="16">
        <f t="shared" si="32"/>
        <v>1519</v>
      </c>
      <c r="G447" s="15" t="str">
        <f t="shared" si="28"/>
        <v>HT-2020-33@还款1519</v>
      </c>
      <c r="H447" s="17">
        <v>44925</v>
      </c>
      <c r="I447" s="11" t="s">
        <v>25</v>
      </c>
      <c r="J447" s="15">
        <v>50000000</v>
      </c>
      <c r="K447" s="15">
        <v>50000000</v>
      </c>
      <c r="L447" s="15">
        <v>1</v>
      </c>
      <c r="M447" s="20" t="str">
        <f t="shared" si="29"/>
        <v>HT-2020-33@放款1</v>
      </c>
      <c r="N447" s="12" t="s">
        <v>26</v>
      </c>
      <c r="P447" s="22">
        <v>0.0529</v>
      </c>
      <c r="Q447" s="24" t="s">
        <v>23</v>
      </c>
    </row>
    <row r="448" customHeight="1" spans="1:17">
      <c r="A448" s="11">
        <v>1567</v>
      </c>
      <c r="B448" s="15" t="s">
        <v>100</v>
      </c>
      <c r="C448" s="11" t="s">
        <v>101</v>
      </c>
      <c r="D448" s="15" t="s">
        <v>33</v>
      </c>
      <c r="E448" s="15" t="s">
        <v>54</v>
      </c>
      <c r="F448" s="16">
        <f t="shared" si="32"/>
        <v>1567</v>
      </c>
      <c r="G448" s="15" t="str">
        <f t="shared" si="28"/>
        <v>HT-2020-33@还款1567</v>
      </c>
      <c r="H448" s="17">
        <v>44956</v>
      </c>
      <c r="I448" s="11" t="s">
        <v>25</v>
      </c>
      <c r="J448" s="15">
        <v>50000000</v>
      </c>
      <c r="K448" s="15">
        <v>50000000</v>
      </c>
      <c r="L448" s="15">
        <v>1</v>
      </c>
      <c r="M448" s="20" t="str">
        <f t="shared" si="29"/>
        <v>HT-2020-33@放款1</v>
      </c>
      <c r="N448" s="12" t="s">
        <v>26</v>
      </c>
      <c r="P448" s="22">
        <v>0.0529</v>
      </c>
      <c r="Q448" s="24" t="s">
        <v>23</v>
      </c>
    </row>
    <row r="449" customHeight="1" spans="1:17">
      <c r="A449" s="11">
        <v>1575</v>
      </c>
      <c r="B449" s="15" t="s">
        <v>100</v>
      </c>
      <c r="C449" s="11" t="s">
        <v>101</v>
      </c>
      <c r="D449" s="15" t="s">
        <v>34</v>
      </c>
      <c r="E449" s="15" t="s">
        <v>54</v>
      </c>
      <c r="F449" s="16">
        <f t="shared" si="32"/>
        <v>1575</v>
      </c>
      <c r="G449" s="15" t="str">
        <f t="shared" si="28"/>
        <v>HT-2020-33@还款1575</v>
      </c>
      <c r="H449" s="17">
        <v>44985</v>
      </c>
      <c r="I449" s="11" t="s">
        <v>25</v>
      </c>
      <c r="J449" s="15">
        <v>50000000</v>
      </c>
      <c r="K449" s="15">
        <v>50000000</v>
      </c>
      <c r="L449" s="15">
        <v>1</v>
      </c>
      <c r="M449" s="20" t="str">
        <f t="shared" si="29"/>
        <v>HT-2020-33@放款1</v>
      </c>
      <c r="N449" s="12" t="s">
        <v>26</v>
      </c>
      <c r="P449" s="22">
        <v>0.0529</v>
      </c>
      <c r="Q449" s="24" t="s">
        <v>23</v>
      </c>
    </row>
    <row r="450" customHeight="1" spans="1:17">
      <c r="A450" s="11">
        <v>1595</v>
      </c>
      <c r="B450" s="15" t="s">
        <v>100</v>
      </c>
      <c r="C450" s="11" t="s">
        <v>101</v>
      </c>
      <c r="D450" s="15" t="s">
        <v>20</v>
      </c>
      <c r="E450" s="15" t="s">
        <v>54</v>
      </c>
      <c r="F450" s="16">
        <f t="shared" si="32"/>
        <v>1595</v>
      </c>
      <c r="G450" s="15" t="str">
        <f t="shared" ref="G450:G513" si="33">C450&amp;"@"&amp;I450&amp;F450</f>
        <v>HT-2020-33@还款1595</v>
      </c>
      <c r="H450" s="17">
        <v>45015</v>
      </c>
      <c r="I450" s="11" t="s">
        <v>25</v>
      </c>
      <c r="J450" s="15">
        <v>60000000</v>
      </c>
      <c r="K450" s="15">
        <v>60000000</v>
      </c>
      <c r="L450" s="15">
        <v>1</v>
      </c>
      <c r="M450" s="20" t="str">
        <f t="shared" ref="M450:M513" si="34">IF(LEN(L450)&gt;0,C450&amp;"@放款"&amp;L450,"")</f>
        <v>HT-2020-33@放款1</v>
      </c>
      <c r="N450" s="12" t="s">
        <v>26</v>
      </c>
      <c r="P450" s="22">
        <v>0.0529</v>
      </c>
      <c r="Q450" s="24" t="s">
        <v>23</v>
      </c>
    </row>
    <row r="451" customHeight="1" spans="1:18">
      <c r="A451" s="11">
        <v>256</v>
      </c>
      <c r="B451" s="15" t="s">
        <v>102</v>
      </c>
      <c r="C451" s="11" t="s">
        <v>103</v>
      </c>
      <c r="D451" s="15" t="s">
        <v>24</v>
      </c>
      <c r="E451" s="15" t="s">
        <v>54</v>
      </c>
      <c r="F451" s="16">
        <v>1</v>
      </c>
      <c r="G451" s="15" t="str">
        <f t="shared" si="33"/>
        <v>HT-2020-34@放款1</v>
      </c>
      <c r="H451" s="17">
        <v>43973</v>
      </c>
      <c r="I451" s="11" t="s">
        <v>22</v>
      </c>
      <c r="J451" s="15">
        <v>300000000</v>
      </c>
      <c r="K451" s="15">
        <v>300000000</v>
      </c>
      <c r="M451" s="20" t="str">
        <f t="shared" si="34"/>
        <v/>
      </c>
      <c r="N451" s="21" t="s">
        <v>23</v>
      </c>
      <c r="P451" s="22">
        <v>0.05795</v>
      </c>
      <c r="R451" s="17">
        <v>45066</v>
      </c>
    </row>
    <row r="452" customHeight="1" spans="1:18">
      <c r="A452" s="11">
        <v>257</v>
      </c>
      <c r="B452" s="15" t="s">
        <v>102</v>
      </c>
      <c r="C452" s="11" t="s">
        <v>103</v>
      </c>
      <c r="D452" s="15" t="s">
        <v>20</v>
      </c>
      <c r="E452" s="15" t="s">
        <v>54</v>
      </c>
      <c r="F452" s="16">
        <v>2</v>
      </c>
      <c r="G452" s="15" t="str">
        <f t="shared" si="33"/>
        <v>HT-2020-34@放款2</v>
      </c>
      <c r="H452" s="17">
        <v>44050</v>
      </c>
      <c r="I452" s="11" t="s">
        <v>22</v>
      </c>
      <c r="J452" s="15">
        <v>135000000</v>
      </c>
      <c r="K452" s="15">
        <v>135000000</v>
      </c>
      <c r="M452" s="20" t="str">
        <f t="shared" si="34"/>
        <v/>
      </c>
      <c r="N452" s="21" t="s">
        <v>23</v>
      </c>
      <c r="P452" s="22">
        <v>0.05795</v>
      </c>
      <c r="R452" s="17">
        <v>45066</v>
      </c>
    </row>
    <row r="453" customHeight="1" spans="1:18">
      <c r="A453" s="11">
        <v>258</v>
      </c>
      <c r="B453" s="15" t="s">
        <v>102</v>
      </c>
      <c r="C453" s="11" t="s">
        <v>103</v>
      </c>
      <c r="D453" s="15" t="s">
        <v>24</v>
      </c>
      <c r="E453" s="15" t="s">
        <v>54</v>
      </c>
      <c r="F453" s="16">
        <v>3</v>
      </c>
      <c r="G453" s="15" t="str">
        <f t="shared" si="33"/>
        <v>HT-2020-34@放款3</v>
      </c>
      <c r="H453" s="17">
        <v>44074</v>
      </c>
      <c r="I453" s="11" t="s">
        <v>22</v>
      </c>
      <c r="J453" s="15">
        <v>65000000</v>
      </c>
      <c r="K453" s="15">
        <v>65000000</v>
      </c>
      <c r="M453" s="20" t="str">
        <f t="shared" si="34"/>
        <v/>
      </c>
      <c r="N453" s="21" t="s">
        <v>23</v>
      </c>
      <c r="P453" s="22">
        <v>0.05795</v>
      </c>
      <c r="R453" s="17">
        <v>45066</v>
      </c>
    </row>
    <row r="454" customHeight="1" spans="1:18">
      <c r="A454" s="11">
        <v>259</v>
      </c>
      <c r="B454" s="15" t="s">
        <v>102</v>
      </c>
      <c r="C454" s="11" t="s">
        <v>103</v>
      </c>
      <c r="D454" s="15" t="s">
        <v>27</v>
      </c>
      <c r="E454" s="15" t="s">
        <v>54</v>
      </c>
      <c r="F454" s="16">
        <v>4</v>
      </c>
      <c r="G454" s="15" t="str">
        <f t="shared" si="33"/>
        <v>HT-2020-34@放款4</v>
      </c>
      <c r="H454" s="17">
        <v>44203</v>
      </c>
      <c r="I454" s="11" t="s">
        <v>22</v>
      </c>
      <c r="J454" s="15">
        <v>85000000</v>
      </c>
      <c r="K454" s="15">
        <v>85000000</v>
      </c>
      <c r="M454" s="20" t="str">
        <f t="shared" si="34"/>
        <v/>
      </c>
      <c r="N454" s="21" t="s">
        <v>23</v>
      </c>
      <c r="P454" s="22">
        <v>0.05795</v>
      </c>
      <c r="R454" s="17">
        <v>45066</v>
      </c>
    </row>
    <row r="455" customHeight="1" spans="1:16">
      <c r="A455" s="11">
        <v>791</v>
      </c>
      <c r="B455" s="15" t="s">
        <v>102</v>
      </c>
      <c r="C455" s="11" t="s">
        <v>103</v>
      </c>
      <c r="D455" s="15" t="s">
        <v>28</v>
      </c>
      <c r="E455" s="15" t="s">
        <v>54</v>
      </c>
      <c r="F455" s="16">
        <f t="shared" ref="F455:F477" si="35">A455</f>
        <v>791</v>
      </c>
      <c r="G455" s="15" t="str">
        <f t="shared" si="33"/>
        <v>HT-2020-34@还款791</v>
      </c>
      <c r="H455" s="17">
        <v>44183</v>
      </c>
      <c r="I455" s="11" t="s">
        <v>25</v>
      </c>
      <c r="J455" s="15">
        <v>45000000</v>
      </c>
      <c r="K455" s="15">
        <v>45000000</v>
      </c>
      <c r="L455" s="16">
        <v>1</v>
      </c>
      <c r="M455" s="20" t="str">
        <f t="shared" si="34"/>
        <v>HT-2020-34@放款1</v>
      </c>
      <c r="N455" s="21" t="s">
        <v>23</v>
      </c>
      <c r="P455" s="22">
        <v>0.05795</v>
      </c>
    </row>
    <row r="456" customHeight="1" spans="1:16">
      <c r="A456" s="11">
        <v>792</v>
      </c>
      <c r="B456" s="15" t="s">
        <v>102</v>
      </c>
      <c r="C456" s="11" t="s">
        <v>103</v>
      </c>
      <c r="D456" s="15" t="s">
        <v>31</v>
      </c>
      <c r="E456" s="15" t="s">
        <v>54</v>
      </c>
      <c r="F456" s="16">
        <f t="shared" si="35"/>
        <v>792</v>
      </c>
      <c r="G456" s="15" t="str">
        <f t="shared" si="33"/>
        <v>HT-2020-34@还款792</v>
      </c>
      <c r="H456" s="17">
        <v>44183</v>
      </c>
      <c r="I456" s="11" t="s">
        <v>25</v>
      </c>
      <c r="J456" s="15">
        <v>20250000</v>
      </c>
      <c r="K456" s="15">
        <v>20250000</v>
      </c>
      <c r="L456" s="16">
        <v>2</v>
      </c>
      <c r="M456" s="20" t="str">
        <f t="shared" si="34"/>
        <v>HT-2020-34@放款2</v>
      </c>
      <c r="N456" s="21" t="s">
        <v>23</v>
      </c>
      <c r="P456" s="22">
        <v>0.05795</v>
      </c>
    </row>
    <row r="457" customHeight="1" spans="1:16">
      <c r="A457" s="11">
        <v>793</v>
      </c>
      <c r="B457" s="15" t="s">
        <v>102</v>
      </c>
      <c r="C457" s="11" t="s">
        <v>103</v>
      </c>
      <c r="D457" s="15" t="s">
        <v>32</v>
      </c>
      <c r="E457" s="15" t="s">
        <v>54</v>
      </c>
      <c r="F457" s="16">
        <f t="shared" si="35"/>
        <v>793</v>
      </c>
      <c r="G457" s="15" t="str">
        <f t="shared" si="33"/>
        <v>HT-2020-34@还款793</v>
      </c>
      <c r="H457" s="17">
        <v>44183</v>
      </c>
      <c r="I457" s="11" t="s">
        <v>25</v>
      </c>
      <c r="J457" s="15">
        <v>9750000</v>
      </c>
      <c r="K457" s="15">
        <v>9750000</v>
      </c>
      <c r="L457" s="16">
        <v>3</v>
      </c>
      <c r="M457" s="20" t="str">
        <f t="shared" si="34"/>
        <v>HT-2020-34@放款3</v>
      </c>
      <c r="N457" s="21" t="s">
        <v>23</v>
      </c>
      <c r="P457" s="22">
        <v>0.05795</v>
      </c>
    </row>
    <row r="458" customHeight="1" spans="1:16">
      <c r="A458" s="11">
        <v>794</v>
      </c>
      <c r="B458" s="15" t="s">
        <v>102</v>
      </c>
      <c r="C458" s="11" t="s">
        <v>103</v>
      </c>
      <c r="D458" s="15" t="s">
        <v>33</v>
      </c>
      <c r="E458" s="15" t="s">
        <v>54</v>
      </c>
      <c r="F458" s="16">
        <f t="shared" si="35"/>
        <v>794</v>
      </c>
      <c r="G458" s="15" t="str">
        <f t="shared" si="33"/>
        <v>HT-2020-34@还款794</v>
      </c>
      <c r="H458" s="17">
        <v>44348</v>
      </c>
      <c r="I458" s="11" t="s">
        <v>25</v>
      </c>
      <c r="J458" s="15">
        <v>45000000</v>
      </c>
      <c r="K458" s="15">
        <v>45000000</v>
      </c>
      <c r="L458" s="16">
        <v>1</v>
      </c>
      <c r="M458" s="20" t="str">
        <f t="shared" si="34"/>
        <v>HT-2020-34@放款1</v>
      </c>
      <c r="N458" s="21" t="s">
        <v>23</v>
      </c>
      <c r="P458" s="22">
        <v>0.05795</v>
      </c>
    </row>
    <row r="459" customHeight="1" spans="1:16">
      <c r="A459" s="11">
        <v>795</v>
      </c>
      <c r="B459" s="15" t="s">
        <v>102</v>
      </c>
      <c r="C459" s="11" t="s">
        <v>103</v>
      </c>
      <c r="D459" s="15" t="s">
        <v>34</v>
      </c>
      <c r="E459" s="15" t="s">
        <v>54</v>
      </c>
      <c r="F459" s="16">
        <f t="shared" si="35"/>
        <v>795</v>
      </c>
      <c r="G459" s="15" t="str">
        <f t="shared" si="33"/>
        <v>HT-2020-34@还款795</v>
      </c>
      <c r="H459" s="17">
        <v>44348</v>
      </c>
      <c r="I459" s="11" t="s">
        <v>25</v>
      </c>
      <c r="J459" s="15">
        <v>20250000</v>
      </c>
      <c r="K459" s="15">
        <v>20250000</v>
      </c>
      <c r="L459" s="16">
        <v>2</v>
      </c>
      <c r="M459" s="20" t="str">
        <f t="shared" si="34"/>
        <v>HT-2020-34@放款2</v>
      </c>
      <c r="N459" s="21" t="s">
        <v>23</v>
      </c>
      <c r="P459" s="22">
        <v>0.05795</v>
      </c>
    </row>
    <row r="460" customHeight="1" spans="1:16">
      <c r="A460" s="11">
        <v>796</v>
      </c>
      <c r="B460" s="15" t="s">
        <v>102</v>
      </c>
      <c r="C460" s="11" t="s">
        <v>103</v>
      </c>
      <c r="D460" s="15" t="s">
        <v>20</v>
      </c>
      <c r="E460" s="15" t="s">
        <v>54</v>
      </c>
      <c r="F460" s="16">
        <f t="shared" si="35"/>
        <v>796</v>
      </c>
      <c r="G460" s="15" t="str">
        <f t="shared" si="33"/>
        <v>HT-2020-34@还款796</v>
      </c>
      <c r="H460" s="17">
        <v>44348</v>
      </c>
      <c r="I460" s="11" t="s">
        <v>25</v>
      </c>
      <c r="J460" s="15">
        <v>9750000</v>
      </c>
      <c r="K460" s="15">
        <v>9750000</v>
      </c>
      <c r="L460" s="16">
        <v>3</v>
      </c>
      <c r="M460" s="20" t="str">
        <f t="shared" si="34"/>
        <v>HT-2020-34@放款3</v>
      </c>
      <c r="N460" s="21" t="s">
        <v>23</v>
      </c>
      <c r="P460" s="22">
        <v>0.05795</v>
      </c>
    </row>
    <row r="461" customHeight="1" spans="1:16">
      <c r="A461" s="11">
        <v>797</v>
      </c>
      <c r="B461" s="15" t="s">
        <v>102</v>
      </c>
      <c r="C461" s="11" t="s">
        <v>103</v>
      </c>
      <c r="D461" s="15" t="s">
        <v>24</v>
      </c>
      <c r="E461" s="15" t="s">
        <v>54</v>
      </c>
      <c r="F461" s="16">
        <f t="shared" si="35"/>
        <v>797</v>
      </c>
      <c r="G461" s="15" t="str">
        <f t="shared" si="33"/>
        <v>HT-2020-34@还款797</v>
      </c>
      <c r="H461" s="17">
        <v>44348</v>
      </c>
      <c r="I461" s="11" t="s">
        <v>25</v>
      </c>
      <c r="J461" s="15">
        <v>15000000</v>
      </c>
      <c r="K461" s="15">
        <v>15000000</v>
      </c>
      <c r="L461" s="16">
        <v>4</v>
      </c>
      <c r="M461" s="20" t="str">
        <f t="shared" si="34"/>
        <v>HT-2020-34@放款4</v>
      </c>
      <c r="N461" s="21" t="s">
        <v>23</v>
      </c>
      <c r="P461" s="22">
        <v>0.05795</v>
      </c>
    </row>
    <row r="462" customHeight="1" spans="1:17">
      <c r="A462" s="11">
        <v>1060</v>
      </c>
      <c r="B462" s="15" t="s">
        <v>102</v>
      </c>
      <c r="C462" s="11" t="s">
        <v>103</v>
      </c>
      <c r="D462" s="15" t="s">
        <v>27</v>
      </c>
      <c r="E462" s="15" t="s">
        <v>54</v>
      </c>
      <c r="F462" s="16">
        <f t="shared" si="35"/>
        <v>1060</v>
      </c>
      <c r="G462" s="15" t="str">
        <f t="shared" si="33"/>
        <v>HT-2020-34@还款1060</v>
      </c>
      <c r="H462" s="17">
        <v>44560</v>
      </c>
      <c r="I462" s="11" t="s">
        <v>25</v>
      </c>
      <c r="J462" s="15">
        <v>45000000</v>
      </c>
      <c r="K462" s="15">
        <v>45000000</v>
      </c>
      <c r="L462" s="15">
        <v>1</v>
      </c>
      <c r="M462" s="20" t="str">
        <f t="shared" si="34"/>
        <v>HT-2020-34@放款1</v>
      </c>
      <c r="N462" s="12" t="s">
        <v>26</v>
      </c>
      <c r="P462" s="22">
        <v>0.05795</v>
      </c>
      <c r="Q462" s="24" t="s">
        <v>23</v>
      </c>
    </row>
    <row r="463" customHeight="1" spans="1:17">
      <c r="A463" s="11">
        <v>1061</v>
      </c>
      <c r="B463" s="15" t="s">
        <v>102</v>
      </c>
      <c r="C463" s="11" t="s">
        <v>103</v>
      </c>
      <c r="D463" s="15" t="s">
        <v>28</v>
      </c>
      <c r="E463" s="15" t="s">
        <v>54</v>
      </c>
      <c r="F463" s="16">
        <f t="shared" si="35"/>
        <v>1061</v>
      </c>
      <c r="G463" s="15" t="str">
        <f t="shared" si="33"/>
        <v>HT-2020-34@还款1061</v>
      </c>
      <c r="H463" s="17">
        <v>44560</v>
      </c>
      <c r="I463" s="11" t="s">
        <v>25</v>
      </c>
      <c r="J463" s="15">
        <v>20250000</v>
      </c>
      <c r="K463" s="15">
        <v>20250000</v>
      </c>
      <c r="L463" s="15">
        <v>2</v>
      </c>
      <c r="M463" s="20" t="str">
        <f t="shared" si="34"/>
        <v>HT-2020-34@放款2</v>
      </c>
      <c r="N463" s="12" t="s">
        <v>26</v>
      </c>
      <c r="P463" s="22">
        <v>0.05795</v>
      </c>
      <c r="Q463" s="24" t="s">
        <v>23</v>
      </c>
    </row>
    <row r="464" customHeight="1" spans="1:17">
      <c r="A464" s="11">
        <v>1062</v>
      </c>
      <c r="B464" s="15" t="s">
        <v>102</v>
      </c>
      <c r="C464" s="11" t="s">
        <v>103</v>
      </c>
      <c r="D464" s="15" t="s">
        <v>31</v>
      </c>
      <c r="E464" s="15" t="s">
        <v>54</v>
      </c>
      <c r="F464" s="16">
        <f t="shared" si="35"/>
        <v>1062</v>
      </c>
      <c r="G464" s="15" t="str">
        <f t="shared" si="33"/>
        <v>HT-2020-34@还款1062</v>
      </c>
      <c r="H464" s="17">
        <v>44560</v>
      </c>
      <c r="I464" s="11" t="s">
        <v>25</v>
      </c>
      <c r="J464" s="15">
        <v>9750000</v>
      </c>
      <c r="K464" s="15">
        <v>9750000</v>
      </c>
      <c r="L464" s="15">
        <v>3</v>
      </c>
      <c r="M464" s="20" t="str">
        <f t="shared" si="34"/>
        <v>HT-2020-34@放款3</v>
      </c>
      <c r="N464" s="12" t="s">
        <v>26</v>
      </c>
      <c r="P464" s="22">
        <v>0.05795</v>
      </c>
      <c r="Q464" s="24" t="s">
        <v>23</v>
      </c>
    </row>
    <row r="465" customHeight="1" spans="1:17">
      <c r="A465" s="11">
        <v>1063</v>
      </c>
      <c r="B465" s="15" t="s">
        <v>102</v>
      </c>
      <c r="C465" s="11" t="s">
        <v>103</v>
      </c>
      <c r="D465" s="15" t="s">
        <v>32</v>
      </c>
      <c r="E465" s="15" t="s">
        <v>54</v>
      </c>
      <c r="F465" s="16">
        <f t="shared" si="35"/>
        <v>1063</v>
      </c>
      <c r="G465" s="15" t="str">
        <f t="shared" si="33"/>
        <v>HT-2020-34@还款1063</v>
      </c>
      <c r="H465" s="17">
        <v>44560</v>
      </c>
      <c r="I465" s="11" t="s">
        <v>25</v>
      </c>
      <c r="J465" s="15">
        <v>15000000</v>
      </c>
      <c r="K465" s="15">
        <v>15000000</v>
      </c>
      <c r="L465" s="15">
        <v>4</v>
      </c>
      <c r="M465" s="20" t="str">
        <f t="shared" si="34"/>
        <v>HT-2020-34@放款4</v>
      </c>
      <c r="N465" s="12" t="s">
        <v>26</v>
      </c>
      <c r="P465" s="22">
        <v>0.05795</v>
      </c>
      <c r="Q465" s="24" t="s">
        <v>23</v>
      </c>
    </row>
    <row r="466" customHeight="1" spans="1:17">
      <c r="A466" s="11">
        <v>1327</v>
      </c>
      <c r="B466" s="15" t="s">
        <v>102</v>
      </c>
      <c r="C466" s="11" t="s">
        <v>103</v>
      </c>
      <c r="D466" s="15" t="s">
        <v>33</v>
      </c>
      <c r="E466" s="15" t="s">
        <v>54</v>
      </c>
      <c r="F466" s="16">
        <f t="shared" si="35"/>
        <v>1327</v>
      </c>
      <c r="G466" s="15" t="str">
        <f t="shared" si="33"/>
        <v>HT-2020-34@还款1327</v>
      </c>
      <c r="H466" s="17">
        <v>44742</v>
      </c>
      <c r="I466" s="11" t="s">
        <v>25</v>
      </c>
      <c r="J466" s="15">
        <v>45000000</v>
      </c>
      <c r="K466" s="15">
        <v>45000000</v>
      </c>
      <c r="L466" s="15">
        <v>1</v>
      </c>
      <c r="M466" s="20" t="str">
        <f t="shared" si="34"/>
        <v>HT-2020-34@放款1</v>
      </c>
      <c r="N466" s="12" t="s">
        <v>26</v>
      </c>
      <c r="P466" s="22">
        <v>0.05795</v>
      </c>
      <c r="Q466" s="24" t="s">
        <v>23</v>
      </c>
    </row>
    <row r="467" customHeight="1" spans="1:17">
      <c r="A467" s="11">
        <v>1328</v>
      </c>
      <c r="B467" s="15" t="s">
        <v>102</v>
      </c>
      <c r="C467" s="11" t="s">
        <v>103</v>
      </c>
      <c r="D467" s="15" t="s">
        <v>34</v>
      </c>
      <c r="E467" s="15" t="s">
        <v>54</v>
      </c>
      <c r="F467" s="16">
        <f t="shared" si="35"/>
        <v>1328</v>
      </c>
      <c r="G467" s="15" t="str">
        <f t="shared" si="33"/>
        <v>HT-2020-34@还款1328</v>
      </c>
      <c r="H467" s="17">
        <v>44742</v>
      </c>
      <c r="I467" s="11" t="s">
        <v>25</v>
      </c>
      <c r="J467" s="15">
        <v>20250000</v>
      </c>
      <c r="K467" s="15">
        <v>20250000</v>
      </c>
      <c r="L467" s="15">
        <v>2</v>
      </c>
      <c r="M467" s="20" t="str">
        <f t="shared" si="34"/>
        <v>HT-2020-34@放款2</v>
      </c>
      <c r="N467" s="12" t="s">
        <v>26</v>
      </c>
      <c r="P467" s="22">
        <v>0.05795</v>
      </c>
      <c r="Q467" s="24" t="s">
        <v>23</v>
      </c>
    </row>
    <row r="468" customHeight="1" spans="1:17">
      <c r="A468" s="11">
        <v>1329</v>
      </c>
      <c r="B468" s="15" t="s">
        <v>102</v>
      </c>
      <c r="C468" s="11" t="s">
        <v>103</v>
      </c>
      <c r="D468" s="15" t="s">
        <v>20</v>
      </c>
      <c r="E468" s="15" t="s">
        <v>54</v>
      </c>
      <c r="F468" s="16">
        <f t="shared" si="35"/>
        <v>1329</v>
      </c>
      <c r="G468" s="15" t="str">
        <f t="shared" si="33"/>
        <v>HT-2020-34@还款1329</v>
      </c>
      <c r="H468" s="17">
        <v>44742</v>
      </c>
      <c r="I468" s="11" t="s">
        <v>25</v>
      </c>
      <c r="J468" s="15">
        <v>9750000</v>
      </c>
      <c r="K468" s="15">
        <v>9750000</v>
      </c>
      <c r="L468" s="15">
        <v>3</v>
      </c>
      <c r="M468" s="20" t="str">
        <f t="shared" si="34"/>
        <v>HT-2020-34@放款3</v>
      </c>
      <c r="N468" s="12" t="s">
        <v>26</v>
      </c>
      <c r="P468" s="22">
        <v>0.05795</v>
      </c>
      <c r="Q468" s="24" t="s">
        <v>23</v>
      </c>
    </row>
    <row r="469" customHeight="1" spans="1:17">
      <c r="A469" s="11">
        <v>1330</v>
      </c>
      <c r="B469" s="15" t="s">
        <v>102</v>
      </c>
      <c r="C469" s="11" t="s">
        <v>103</v>
      </c>
      <c r="D469" s="15" t="s">
        <v>24</v>
      </c>
      <c r="E469" s="15" t="s">
        <v>54</v>
      </c>
      <c r="F469" s="16">
        <f t="shared" si="35"/>
        <v>1330</v>
      </c>
      <c r="G469" s="15" t="str">
        <f t="shared" si="33"/>
        <v>HT-2020-34@还款1330</v>
      </c>
      <c r="H469" s="17">
        <v>44742</v>
      </c>
      <c r="I469" s="11" t="s">
        <v>25</v>
      </c>
      <c r="J469" s="15">
        <v>15000000</v>
      </c>
      <c r="K469" s="15">
        <v>15000000</v>
      </c>
      <c r="L469" s="15">
        <v>4</v>
      </c>
      <c r="M469" s="20" t="str">
        <f t="shared" si="34"/>
        <v>HT-2020-34@放款4</v>
      </c>
      <c r="N469" s="12" t="s">
        <v>26</v>
      </c>
      <c r="P469" s="22">
        <v>0.05795</v>
      </c>
      <c r="Q469" s="24" t="s">
        <v>23</v>
      </c>
    </row>
    <row r="470" customHeight="1" spans="1:17">
      <c r="A470" s="11">
        <v>1520</v>
      </c>
      <c r="B470" s="15" t="s">
        <v>102</v>
      </c>
      <c r="C470" s="11" t="s">
        <v>103</v>
      </c>
      <c r="D470" s="15" t="s">
        <v>20</v>
      </c>
      <c r="E470" s="15" t="s">
        <v>54</v>
      </c>
      <c r="F470" s="16">
        <f t="shared" si="35"/>
        <v>1520</v>
      </c>
      <c r="G470" s="15" t="str">
        <f t="shared" si="33"/>
        <v>HT-2020-34@还款1520</v>
      </c>
      <c r="H470" s="17">
        <v>44925</v>
      </c>
      <c r="I470" s="11" t="s">
        <v>25</v>
      </c>
      <c r="J470" s="15">
        <v>60000000</v>
      </c>
      <c r="K470" s="15">
        <v>60000000</v>
      </c>
      <c r="L470" s="15">
        <v>1</v>
      </c>
      <c r="M470" s="20" t="str">
        <f t="shared" si="34"/>
        <v>HT-2020-34@放款1</v>
      </c>
      <c r="N470" s="12" t="s">
        <v>26</v>
      </c>
      <c r="P470" s="22">
        <v>0.05795</v>
      </c>
      <c r="Q470" s="24" t="s">
        <v>23</v>
      </c>
    </row>
    <row r="471" customHeight="1" spans="1:17">
      <c r="A471" s="11">
        <v>1521</v>
      </c>
      <c r="B471" s="15" t="s">
        <v>102</v>
      </c>
      <c r="C471" s="11" t="s">
        <v>103</v>
      </c>
      <c r="D471" s="15" t="s">
        <v>24</v>
      </c>
      <c r="E471" s="15" t="s">
        <v>54</v>
      </c>
      <c r="F471" s="16">
        <f t="shared" si="35"/>
        <v>1521</v>
      </c>
      <c r="G471" s="15" t="str">
        <f t="shared" si="33"/>
        <v>HT-2020-34@还款1521</v>
      </c>
      <c r="H471" s="17">
        <v>44925</v>
      </c>
      <c r="I471" s="11" t="s">
        <v>25</v>
      </c>
      <c r="J471" s="15">
        <v>27000000</v>
      </c>
      <c r="K471" s="15">
        <v>27000000</v>
      </c>
      <c r="L471" s="15">
        <v>2</v>
      </c>
      <c r="M471" s="20" t="str">
        <f t="shared" si="34"/>
        <v>HT-2020-34@放款2</v>
      </c>
      <c r="N471" s="12" t="s">
        <v>26</v>
      </c>
      <c r="P471" s="22">
        <v>0.05795</v>
      </c>
      <c r="Q471" s="24" t="s">
        <v>23</v>
      </c>
    </row>
    <row r="472" customHeight="1" spans="1:17">
      <c r="A472" s="11">
        <v>1522</v>
      </c>
      <c r="B472" s="15" t="s">
        <v>102</v>
      </c>
      <c r="C472" s="11" t="s">
        <v>103</v>
      </c>
      <c r="D472" s="15" t="s">
        <v>27</v>
      </c>
      <c r="E472" s="15" t="s">
        <v>54</v>
      </c>
      <c r="F472" s="16">
        <f t="shared" si="35"/>
        <v>1522</v>
      </c>
      <c r="G472" s="15" t="str">
        <f t="shared" si="33"/>
        <v>HT-2020-34@还款1522</v>
      </c>
      <c r="H472" s="17">
        <v>44925</v>
      </c>
      <c r="I472" s="11" t="s">
        <v>25</v>
      </c>
      <c r="J472" s="15">
        <v>13000000</v>
      </c>
      <c r="K472" s="15">
        <v>13000000</v>
      </c>
      <c r="L472" s="15">
        <v>3</v>
      </c>
      <c r="M472" s="20" t="str">
        <f t="shared" si="34"/>
        <v>HT-2020-34@放款3</v>
      </c>
      <c r="N472" s="12" t="s">
        <v>26</v>
      </c>
      <c r="P472" s="22">
        <v>0.05795</v>
      </c>
      <c r="Q472" s="24" t="s">
        <v>23</v>
      </c>
    </row>
    <row r="473" customHeight="1" spans="1:17">
      <c r="A473" s="11">
        <v>1523</v>
      </c>
      <c r="B473" s="15" t="s">
        <v>102</v>
      </c>
      <c r="C473" s="11" t="s">
        <v>103</v>
      </c>
      <c r="D473" s="15" t="s">
        <v>28</v>
      </c>
      <c r="E473" s="15" t="s">
        <v>54</v>
      </c>
      <c r="F473" s="16">
        <f t="shared" si="35"/>
        <v>1523</v>
      </c>
      <c r="G473" s="15" t="str">
        <f t="shared" si="33"/>
        <v>HT-2020-34@还款1523</v>
      </c>
      <c r="H473" s="17">
        <v>44925</v>
      </c>
      <c r="I473" s="11" t="s">
        <v>25</v>
      </c>
      <c r="J473" s="15">
        <v>20000000</v>
      </c>
      <c r="K473" s="15">
        <v>20000000</v>
      </c>
      <c r="L473" s="15">
        <v>4</v>
      </c>
      <c r="M473" s="20" t="str">
        <f t="shared" si="34"/>
        <v>HT-2020-34@放款4</v>
      </c>
      <c r="N473" s="12" t="s">
        <v>26</v>
      </c>
      <c r="P473" s="22">
        <v>0.05795</v>
      </c>
      <c r="Q473" s="24" t="s">
        <v>23</v>
      </c>
    </row>
    <row r="474" customHeight="1" spans="1:17">
      <c r="A474" s="11">
        <v>1633</v>
      </c>
      <c r="B474" s="15" t="s">
        <v>102</v>
      </c>
      <c r="C474" s="11" t="s">
        <v>103</v>
      </c>
      <c r="D474" s="15" t="s">
        <v>31</v>
      </c>
      <c r="E474" s="15" t="s">
        <v>54</v>
      </c>
      <c r="F474" s="16">
        <f t="shared" si="35"/>
        <v>1633</v>
      </c>
      <c r="G474" s="15" t="str">
        <f t="shared" si="33"/>
        <v>HT-2020-34@还款1633</v>
      </c>
      <c r="H474" s="17">
        <v>45076</v>
      </c>
      <c r="I474" s="11" t="s">
        <v>25</v>
      </c>
      <c r="J474" s="15">
        <v>60000000</v>
      </c>
      <c r="K474" s="15">
        <v>60000000</v>
      </c>
      <c r="L474" s="15">
        <v>1</v>
      </c>
      <c r="M474" s="20" t="str">
        <f t="shared" si="34"/>
        <v>HT-2020-34@放款1</v>
      </c>
      <c r="N474" s="12" t="s">
        <v>26</v>
      </c>
      <c r="P474" s="22">
        <v>0.05795</v>
      </c>
      <c r="Q474" s="24" t="s">
        <v>23</v>
      </c>
    </row>
    <row r="475" customHeight="1" spans="1:17">
      <c r="A475" s="11">
        <v>1634</v>
      </c>
      <c r="B475" s="15" t="s">
        <v>102</v>
      </c>
      <c r="C475" s="11" t="s">
        <v>103</v>
      </c>
      <c r="D475" s="15" t="s">
        <v>32</v>
      </c>
      <c r="E475" s="15" t="s">
        <v>54</v>
      </c>
      <c r="F475" s="16">
        <f t="shared" si="35"/>
        <v>1634</v>
      </c>
      <c r="G475" s="15" t="str">
        <f t="shared" si="33"/>
        <v>HT-2020-34@还款1634</v>
      </c>
      <c r="H475" s="17">
        <v>45076</v>
      </c>
      <c r="I475" s="11" t="s">
        <v>25</v>
      </c>
      <c r="J475" s="15">
        <v>27000000</v>
      </c>
      <c r="K475" s="15">
        <v>27000000</v>
      </c>
      <c r="L475" s="15">
        <v>2</v>
      </c>
      <c r="M475" s="20" t="str">
        <f t="shared" si="34"/>
        <v>HT-2020-34@放款2</v>
      </c>
      <c r="N475" s="12" t="s">
        <v>26</v>
      </c>
      <c r="P475" s="22">
        <v>0.05795</v>
      </c>
      <c r="Q475" s="24" t="s">
        <v>23</v>
      </c>
    </row>
    <row r="476" customHeight="1" spans="1:17">
      <c r="A476" s="11">
        <v>1635</v>
      </c>
      <c r="B476" s="15" t="s">
        <v>102</v>
      </c>
      <c r="C476" s="11" t="s">
        <v>103</v>
      </c>
      <c r="D476" s="15" t="s">
        <v>33</v>
      </c>
      <c r="E476" s="15" t="s">
        <v>54</v>
      </c>
      <c r="F476" s="16">
        <f t="shared" si="35"/>
        <v>1635</v>
      </c>
      <c r="G476" s="15" t="str">
        <f t="shared" si="33"/>
        <v>HT-2020-34@还款1635</v>
      </c>
      <c r="H476" s="17">
        <v>45076</v>
      </c>
      <c r="I476" s="11" t="s">
        <v>25</v>
      </c>
      <c r="J476" s="15">
        <v>13000000</v>
      </c>
      <c r="K476" s="15">
        <v>13000000</v>
      </c>
      <c r="L476" s="15">
        <v>3</v>
      </c>
      <c r="M476" s="20" t="str">
        <f t="shared" si="34"/>
        <v>HT-2020-34@放款3</v>
      </c>
      <c r="N476" s="12" t="s">
        <v>26</v>
      </c>
      <c r="P476" s="22">
        <v>0.05795</v>
      </c>
      <c r="Q476" s="24" t="s">
        <v>23</v>
      </c>
    </row>
    <row r="477" customHeight="1" spans="1:17">
      <c r="A477" s="11">
        <v>1636</v>
      </c>
      <c r="B477" s="15" t="s">
        <v>102</v>
      </c>
      <c r="C477" s="11" t="s">
        <v>103</v>
      </c>
      <c r="D477" s="15" t="s">
        <v>34</v>
      </c>
      <c r="E477" s="15" t="s">
        <v>54</v>
      </c>
      <c r="F477" s="16">
        <f t="shared" si="35"/>
        <v>1636</v>
      </c>
      <c r="G477" s="15" t="str">
        <f t="shared" si="33"/>
        <v>HT-2020-34@还款1636</v>
      </c>
      <c r="H477" s="17">
        <v>45076</v>
      </c>
      <c r="I477" s="11" t="s">
        <v>25</v>
      </c>
      <c r="J477" s="15">
        <v>20000000</v>
      </c>
      <c r="K477" s="15">
        <v>20000000</v>
      </c>
      <c r="L477" s="15">
        <v>4</v>
      </c>
      <c r="M477" s="20" t="str">
        <f t="shared" si="34"/>
        <v>HT-2020-34@放款4</v>
      </c>
      <c r="N477" s="12" t="s">
        <v>26</v>
      </c>
      <c r="P477" s="22">
        <v>0.05795</v>
      </c>
      <c r="Q477" s="24" t="s">
        <v>23</v>
      </c>
    </row>
    <row r="478" customHeight="1" spans="1:18">
      <c r="A478" s="11">
        <v>260</v>
      </c>
      <c r="B478" s="15" t="s">
        <v>104</v>
      </c>
      <c r="C478" s="11" t="s">
        <v>105</v>
      </c>
      <c r="D478" s="15" t="s">
        <v>20</v>
      </c>
      <c r="E478" s="15" t="s">
        <v>54</v>
      </c>
      <c r="F478" s="16">
        <v>1</v>
      </c>
      <c r="G478" s="15" t="str">
        <f t="shared" si="33"/>
        <v>HT-2020-35@放款1</v>
      </c>
      <c r="H478" s="17">
        <v>43917</v>
      </c>
      <c r="I478" s="11" t="s">
        <v>22</v>
      </c>
      <c r="J478" s="15">
        <v>1000000000</v>
      </c>
      <c r="K478" s="15">
        <v>1000000000</v>
      </c>
      <c r="M478" s="20" t="str">
        <f t="shared" si="34"/>
        <v/>
      </c>
      <c r="N478" s="21" t="s">
        <v>23</v>
      </c>
      <c r="P478" s="22">
        <v>0.0475</v>
      </c>
      <c r="R478" s="17">
        <v>45011</v>
      </c>
    </row>
    <row r="479" customHeight="1" spans="1:18">
      <c r="A479" s="11">
        <v>261</v>
      </c>
      <c r="B479" s="15" t="s">
        <v>104</v>
      </c>
      <c r="C479" s="11" t="s">
        <v>105</v>
      </c>
      <c r="D479" s="15" t="s">
        <v>24</v>
      </c>
      <c r="E479" s="15" t="s">
        <v>54</v>
      </c>
      <c r="F479" s="16">
        <v>2</v>
      </c>
      <c r="G479" s="15" t="str">
        <f t="shared" si="33"/>
        <v>HT-2020-35@放款2</v>
      </c>
      <c r="H479" s="17">
        <v>43922</v>
      </c>
      <c r="I479" s="11" t="s">
        <v>22</v>
      </c>
      <c r="J479" s="15">
        <v>200000000</v>
      </c>
      <c r="K479" s="15">
        <v>200000000</v>
      </c>
      <c r="M479" s="20" t="str">
        <f t="shared" si="34"/>
        <v/>
      </c>
      <c r="N479" s="21" t="s">
        <v>23</v>
      </c>
      <c r="P479" s="22">
        <v>0.0475</v>
      </c>
      <c r="R479" s="17">
        <v>45011</v>
      </c>
    </row>
    <row r="480" customHeight="1" spans="1:18">
      <c r="A480" s="11">
        <v>262</v>
      </c>
      <c r="B480" s="15" t="s">
        <v>104</v>
      </c>
      <c r="C480" s="11" t="s">
        <v>105</v>
      </c>
      <c r="D480" s="15" t="s">
        <v>27</v>
      </c>
      <c r="E480" s="15" t="s">
        <v>54</v>
      </c>
      <c r="F480" s="16">
        <v>3</v>
      </c>
      <c r="G480" s="15" t="str">
        <f t="shared" si="33"/>
        <v>HT-2020-35@放款3</v>
      </c>
      <c r="H480" s="17">
        <v>43930</v>
      </c>
      <c r="I480" s="11" t="s">
        <v>22</v>
      </c>
      <c r="J480" s="15">
        <v>250000000</v>
      </c>
      <c r="K480" s="15">
        <v>250000000</v>
      </c>
      <c r="M480" s="20" t="str">
        <f t="shared" si="34"/>
        <v/>
      </c>
      <c r="N480" s="21" t="s">
        <v>23</v>
      </c>
      <c r="P480" s="22">
        <v>0.0475</v>
      </c>
      <c r="R480" s="17">
        <v>45011</v>
      </c>
    </row>
    <row r="481" customHeight="1" spans="1:18">
      <c r="A481" s="11">
        <v>263</v>
      </c>
      <c r="B481" s="15" t="s">
        <v>104</v>
      </c>
      <c r="C481" s="11" t="s">
        <v>105</v>
      </c>
      <c r="D481" s="15" t="s">
        <v>28</v>
      </c>
      <c r="E481" s="15" t="s">
        <v>54</v>
      </c>
      <c r="F481" s="16">
        <v>4</v>
      </c>
      <c r="G481" s="15" t="str">
        <f t="shared" si="33"/>
        <v>HT-2020-35@放款4</v>
      </c>
      <c r="H481" s="17">
        <v>44011</v>
      </c>
      <c r="I481" s="11" t="s">
        <v>22</v>
      </c>
      <c r="J481" s="15">
        <v>200000000</v>
      </c>
      <c r="K481" s="15">
        <v>200000000</v>
      </c>
      <c r="M481" s="20" t="str">
        <f t="shared" si="34"/>
        <v/>
      </c>
      <c r="N481" s="21" t="s">
        <v>23</v>
      </c>
      <c r="P481" s="22">
        <v>0.0475</v>
      </c>
      <c r="R481" s="17">
        <v>45011</v>
      </c>
    </row>
    <row r="482" customHeight="1" spans="1:18">
      <c r="A482" s="11">
        <v>264</v>
      </c>
      <c r="B482" s="15" t="s">
        <v>104</v>
      </c>
      <c r="C482" s="11" t="s">
        <v>105</v>
      </c>
      <c r="D482" s="15" t="s">
        <v>31</v>
      </c>
      <c r="E482" s="15" t="s">
        <v>54</v>
      </c>
      <c r="F482" s="16">
        <v>5</v>
      </c>
      <c r="G482" s="15" t="str">
        <f t="shared" si="33"/>
        <v>HT-2020-35@放款5</v>
      </c>
      <c r="H482" s="17">
        <v>44138</v>
      </c>
      <c r="I482" s="11" t="s">
        <v>22</v>
      </c>
      <c r="J482" s="15">
        <v>50000000</v>
      </c>
      <c r="K482" s="15">
        <v>50000000</v>
      </c>
      <c r="M482" s="20" t="str">
        <f t="shared" si="34"/>
        <v/>
      </c>
      <c r="N482" s="21" t="s">
        <v>23</v>
      </c>
      <c r="P482" s="22">
        <v>0.0475</v>
      </c>
      <c r="R482" s="17">
        <v>45011</v>
      </c>
    </row>
    <row r="483" customHeight="1" spans="1:16">
      <c r="A483" s="11">
        <v>798</v>
      </c>
      <c r="B483" s="15" t="s">
        <v>104</v>
      </c>
      <c r="C483" s="11" t="s">
        <v>105</v>
      </c>
      <c r="D483" s="15" t="s">
        <v>32</v>
      </c>
      <c r="E483" s="15" t="s">
        <v>54</v>
      </c>
      <c r="F483" s="16">
        <f t="shared" ref="F483:F499" si="36">A483</f>
        <v>798</v>
      </c>
      <c r="G483" s="15" t="str">
        <f t="shared" si="33"/>
        <v>HT-2020-35@还款798</v>
      </c>
      <c r="H483" s="17">
        <v>44131</v>
      </c>
      <c r="I483" s="11" t="s">
        <v>25</v>
      </c>
      <c r="J483" s="15">
        <v>200000000</v>
      </c>
      <c r="K483" s="15">
        <v>200000000</v>
      </c>
      <c r="L483" s="16">
        <v>2</v>
      </c>
      <c r="M483" s="20" t="str">
        <f t="shared" si="34"/>
        <v>HT-2020-35@放款2</v>
      </c>
      <c r="N483" s="21" t="s">
        <v>23</v>
      </c>
      <c r="P483" s="22">
        <v>0.0475</v>
      </c>
    </row>
    <row r="484" customHeight="1" spans="1:16">
      <c r="A484" s="11">
        <v>799</v>
      </c>
      <c r="B484" s="15" t="s">
        <v>104</v>
      </c>
      <c r="C484" s="11" t="s">
        <v>105</v>
      </c>
      <c r="D484" s="15" t="s">
        <v>33</v>
      </c>
      <c r="E484" s="15" t="s">
        <v>54</v>
      </c>
      <c r="F484" s="16">
        <f t="shared" si="36"/>
        <v>799</v>
      </c>
      <c r="G484" s="15" t="str">
        <f t="shared" si="33"/>
        <v>HT-2020-35@还款799</v>
      </c>
      <c r="H484" s="17">
        <v>44284</v>
      </c>
      <c r="I484" s="11" t="s">
        <v>25</v>
      </c>
      <c r="J484" s="15">
        <v>100000000</v>
      </c>
      <c r="K484" s="15">
        <v>100000000</v>
      </c>
      <c r="L484" s="16">
        <v>1</v>
      </c>
      <c r="M484" s="20" t="str">
        <f t="shared" si="34"/>
        <v>HT-2020-35@放款1</v>
      </c>
      <c r="N484" s="21" t="s">
        <v>23</v>
      </c>
      <c r="P484" s="22">
        <v>0.0475</v>
      </c>
    </row>
    <row r="485" customHeight="1" spans="1:16">
      <c r="A485" s="11">
        <v>800</v>
      </c>
      <c r="B485" s="15" t="s">
        <v>104</v>
      </c>
      <c r="C485" s="11" t="s">
        <v>105</v>
      </c>
      <c r="D485" s="15" t="s">
        <v>34</v>
      </c>
      <c r="E485" s="15" t="s">
        <v>54</v>
      </c>
      <c r="F485" s="16">
        <f t="shared" si="36"/>
        <v>800</v>
      </c>
      <c r="G485" s="15" t="str">
        <f t="shared" si="33"/>
        <v>HT-2020-35@还款800</v>
      </c>
      <c r="H485" s="17">
        <v>44284</v>
      </c>
      <c r="I485" s="11" t="s">
        <v>25</v>
      </c>
      <c r="J485" s="15">
        <v>25000000</v>
      </c>
      <c r="K485" s="15">
        <v>25000000</v>
      </c>
      <c r="L485" s="16">
        <v>3</v>
      </c>
      <c r="M485" s="20" t="str">
        <f t="shared" si="34"/>
        <v>HT-2020-35@放款3</v>
      </c>
      <c r="N485" s="21" t="s">
        <v>23</v>
      </c>
      <c r="P485" s="22">
        <v>0.0475</v>
      </c>
    </row>
    <row r="486" customHeight="1" spans="1:16">
      <c r="A486" s="11">
        <v>801</v>
      </c>
      <c r="B486" s="15" t="s">
        <v>104</v>
      </c>
      <c r="C486" s="11" t="s">
        <v>105</v>
      </c>
      <c r="D486" s="15" t="s">
        <v>20</v>
      </c>
      <c r="E486" s="15" t="s">
        <v>54</v>
      </c>
      <c r="F486" s="16">
        <f t="shared" si="36"/>
        <v>801</v>
      </c>
      <c r="G486" s="15" t="str">
        <f t="shared" si="33"/>
        <v>HT-2020-35@还款801</v>
      </c>
      <c r="H486" s="17">
        <v>44284</v>
      </c>
      <c r="I486" s="11" t="s">
        <v>25</v>
      </c>
      <c r="J486" s="15">
        <v>20000000</v>
      </c>
      <c r="K486" s="15">
        <v>20000000</v>
      </c>
      <c r="L486" s="16">
        <v>4</v>
      </c>
      <c r="M486" s="20" t="str">
        <f t="shared" si="34"/>
        <v>HT-2020-35@放款4</v>
      </c>
      <c r="N486" s="21" t="s">
        <v>23</v>
      </c>
      <c r="P486" s="22">
        <v>0.0475</v>
      </c>
    </row>
    <row r="487" customHeight="1" spans="1:16">
      <c r="A487" s="11">
        <v>802</v>
      </c>
      <c r="B487" s="15" t="s">
        <v>104</v>
      </c>
      <c r="C487" s="11" t="s">
        <v>105</v>
      </c>
      <c r="D487" s="15" t="s">
        <v>24</v>
      </c>
      <c r="E487" s="15" t="s">
        <v>54</v>
      </c>
      <c r="F487" s="16">
        <f t="shared" si="36"/>
        <v>802</v>
      </c>
      <c r="G487" s="15" t="str">
        <f t="shared" si="33"/>
        <v>HT-2020-35@还款802</v>
      </c>
      <c r="H487" s="17">
        <v>44284</v>
      </c>
      <c r="I487" s="11" t="s">
        <v>25</v>
      </c>
      <c r="J487" s="15">
        <v>5000000</v>
      </c>
      <c r="K487" s="15">
        <v>5000000</v>
      </c>
      <c r="L487" s="16">
        <v>5</v>
      </c>
      <c r="M487" s="20" t="str">
        <f t="shared" si="34"/>
        <v>HT-2020-35@放款5</v>
      </c>
      <c r="N487" s="21" t="s">
        <v>23</v>
      </c>
      <c r="P487" s="22">
        <v>0.0475</v>
      </c>
    </row>
    <row r="488" customHeight="1" spans="1:16">
      <c r="A488" s="11">
        <v>803</v>
      </c>
      <c r="B488" s="15" t="s">
        <v>104</v>
      </c>
      <c r="C488" s="11" t="s">
        <v>105</v>
      </c>
      <c r="D488" s="15" t="s">
        <v>20</v>
      </c>
      <c r="E488" s="15" t="s">
        <v>54</v>
      </c>
      <c r="F488" s="16">
        <f t="shared" si="36"/>
        <v>803</v>
      </c>
      <c r="G488" s="15" t="str">
        <f t="shared" si="33"/>
        <v>HT-2020-35@还款803</v>
      </c>
      <c r="H488" s="17">
        <v>44466</v>
      </c>
      <c r="I488" s="11" t="s">
        <v>25</v>
      </c>
      <c r="J488" s="15">
        <v>200000000</v>
      </c>
      <c r="K488" s="15">
        <v>200000000</v>
      </c>
      <c r="L488" s="16">
        <v>1</v>
      </c>
      <c r="M488" s="20" t="str">
        <f t="shared" si="34"/>
        <v>HT-2020-35@放款1</v>
      </c>
      <c r="N488" s="21" t="s">
        <v>23</v>
      </c>
      <c r="P488" s="22">
        <v>0.0475</v>
      </c>
    </row>
    <row r="489" customHeight="1" spans="1:16">
      <c r="A489" s="11">
        <v>804</v>
      </c>
      <c r="B489" s="15" t="s">
        <v>104</v>
      </c>
      <c r="C489" s="11" t="s">
        <v>105</v>
      </c>
      <c r="D489" s="15" t="s">
        <v>24</v>
      </c>
      <c r="E489" s="15" t="s">
        <v>54</v>
      </c>
      <c r="F489" s="16">
        <f t="shared" si="36"/>
        <v>804</v>
      </c>
      <c r="G489" s="15" t="str">
        <f t="shared" si="33"/>
        <v>HT-2020-35@还款804</v>
      </c>
      <c r="H489" s="17">
        <v>44466</v>
      </c>
      <c r="I489" s="11" t="s">
        <v>25</v>
      </c>
      <c r="J489" s="15">
        <v>50000000</v>
      </c>
      <c r="K489" s="15">
        <v>50000000</v>
      </c>
      <c r="L489" s="16">
        <v>3</v>
      </c>
      <c r="M489" s="20" t="str">
        <f t="shared" si="34"/>
        <v>HT-2020-35@放款3</v>
      </c>
      <c r="N489" s="21" t="s">
        <v>23</v>
      </c>
      <c r="P489" s="22">
        <v>0.0475</v>
      </c>
    </row>
    <row r="490" customHeight="1" spans="1:16">
      <c r="A490" s="11">
        <v>805</v>
      </c>
      <c r="B490" s="15" t="s">
        <v>104</v>
      </c>
      <c r="C490" s="11" t="s">
        <v>105</v>
      </c>
      <c r="D490" s="15" t="s">
        <v>27</v>
      </c>
      <c r="E490" s="15" t="s">
        <v>54</v>
      </c>
      <c r="F490" s="16">
        <f t="shared" si="36"/>
        <v>805</v>
      </c>
      <c r="G490" s="15" t="str">
        <f t="shared" si="33"/>
        <v>HT-2020-35@还款805</v>
      </c>
      <c r="H490" s="17">
        <v>44466</v>
      </c>
      <c r="I490" s="11" t="s">
        <v>25</v>
      </c>
      <c r="J490" s="15">
        <v>40000000</v>
      </c>
      <c r="K490" s="15">
        <v>40000000</v>
      </c>
      <c r="L490" s="16">
        <v>4</v>
      </c>
      <c r="M490" s="20" t="str">
        <f t="shared" si="34"/>
        <v>HT-2020-35@放款4</v>
      </c>
      <c r="N490" s="21" t="s">
        <v>23</v>
      </c>
      <c r="P490" s="22">
        <v>0.0475</v>
      </c>
    </row>
    <row r="491" customHeight="1" spans="1:16">
      <c r="A491" s="11">
        <v>806</v>
      </c>
      <c r="B491" s="15" t="s">
        <v>104</v>
      </c>
      <c r="C491" s="11" t="s">
        <v>105</v>
      </c>
      <c r="D491" s="15" t="s">
        <v>28</v>
      </c>
      <c r="E491" s="15" t="s">
        <v>54</v>
      </c>
      <c r="F491" s="16">
        <f t="shared" si="36"/>
        <v>806</v>
      </c>
      <c r="G491" s="15" t="str">
        <f t="shared" si="33"/>
        <v>HT-2020-35@还款806</v>
      </c>
      <c r="H491" s="17">
        <v>44466</v>
      </c>
      <c r="I491" s="11" t="s">
        <v>25</v>
      </c>
      <c r="J491" s="15">
        <v>10000000</v>
      </c>
      <c r="K491" s="15">
        <v>10000000</v>
      </c>
      <c r="L491" s="16">
        <v>5</v>
      </c>
      <c r="M491" s="20" t="str">
        <f t="shared" si="34"/>
        <v>HT-2020-35@放款5</v>
      </c>
      <c r="N491" s="21" t="s">
        <v>23</v>
      </c>
      <c r="P491" s="22">
        <v>0.0475</v>
      </c>
    </row>
    <row r="492" customHeight="1" spans="1:16">
      <c r="A492" s="11">
        <v>807</v>
      </c>
      <c r="B492" s="15" t="s">
        <v>104</v>
      </c>
      <c r="C492" s="11" t="s">
        <v>105</v>
      </c>
      <c r="D492" s="15" t="s">
        <v>31</v>
      </c>
      <c r="E492" s="15" t="s">
        <v>54</v>
      </c>
      <c r="F492" s="16">
        <f t="shared" si="36"/>
        <v>807</v>
      </c>
      <c r="G492" s="15" t="str">
        <f t="shared" si="33"/>
        <v>HT-2020-35@还款807</v>
      </c>
      <c r="H492" s="17">
        <v>44491</v>
      </c>
      <c r="I492" s="11" t="s">
        <v>25</v>
      </c>
      <c r="J492" s="15">
        <v>200000000</v>
      </c>
      <c r="K492" s="15">
        <v>200000000</v>
      </c>
      <c r="L492" s="16">
        <v>1</v>
      </c>
      <c r="M492" s="20" t="str">
        <f t="shared" si="34"/>
        <v>HT-2020-35@放款1</v>
      </c>
      <c r="N492" s="21" t="s">
        <v>23</v>
      </c>
      <c r="P492" s="22">
        <v>0.0475</v>
      </c>
    </row>
    <row r="493" customHeight="1" spans="1:16">
      <c r="A493" s="11">
        <v>808</v>
      </c>
      <c r="B493" s="15" t="s">
        <v>104</v>
      </c>
      <c r="C493" s="11" t="s">
        <v>105</v>
      </c>
      <c r="D493" s="15" t="s">
        <v>32</v>
      </c>
      <c r="E493" s="15" t="s">
        <v>54</v>
      </c>
      <c r="F493" s="16">
        <f t="shared" si="36"/>
        <v>808</v>
      </c>
      <c r="G493" s="15" t="str">
        <f t="shared" si="33"/>
        <v>HT-2020-35@还款808</v>
      </c>
      <c r="H493" s="17">
        <v>44496</v>
      </c>
      <c r="I493" s="11" t="s">
        <v>25</v>
      </c>
      <c r="J493" s="15">
        <v>100000000</v>
      </c>
      <c r="K493" s="15">
        <v>100000000</v>
      </c>
      <c r="L493" s="16">
        <v>1</v>
      </c>
      <c r="M493" s="20" t="str">
        <f t="shared" si="34"/>
        <v>HT-2020-35@放款1</v>
      </c>
      <c r="N493" s="21" t="s">
        <v>23</v>
      </c>
      <c r="P493" s="22">
        <v>0.0475</v>
      </c>
    </row>
    <row r="494" customHeight="1" spans="1:16">
      <c r="A494" s="11">
        <v>809</v>
      </c>
      <c r="B494" s="15" t="s">
        <v>104</v>
      </c>
      <c r="C494" s="11" t="s">
        <v>105</v>
      </c>
      <c r="D494" s="15" t="s">
        <v>33</v>
      </c>
      <c r="E494" s="15" t="s">
        <v>54</v>
      </c>
      <c r="F494" s="16">
        <f t="shared" si="36"/>
        <v>809</v>
      </c>
      <c r="G494" s="15" t="str">
        <f t="shared" si="33"/>
        <v>HT-2020-35@还款809</v>
      </c>
      <c r="H494" s="17">
        <v>44498</v>
      </c>
      <c r="I494" s="11" t="s">
        <v>25</v>
      </c>
      <c r="J494" s="15">
        <v>100000000</v>
      </c>
      <c r="K494" s="15">
        <v>100000000</v>
      </c>
      <c r="L494" s="16">
        <v>1</v>
      </c>
      <c r="M494" s="20" t="str">
        <f t="shared" si="34"/>
        <v>HT-2020-35@放款1</v>
      </c>
      <c r="N494" s="21" t="s">
        <v>23</v>
      </c>
      <c r="P494" s="22">
        <v>0.0475</v>
      </c>
    </row>
    <row r="495" customHeight="1" spans="1:16">
      <c r="A495" s="11">
        <v>810</v>
      </c>
      <c r="B495" s="15" t="s">
        <v>104</v>
      </c>
      <c r="C495" s="11" t="s">
        <v>105</v>
      </c>
      <c r="D495" s="15" t="s">
        <v>34</v>
      </c>
      <c r="E495" s="15" t="s">
        <v>54</v>
      </c>
      <c r="F495" s="16">
        <f t="shared" si="36"/>
        <v>810</v>
      </c>
      <c r="G495" s="15" t="str">
        <f t="shared" si="33"/>
        <v>HT-2020-35@还款810</v>
      </c>
      <c r="H495" s="17">
        <v>44530</v>
      </c>
      <c r="I495" s="11" t="s">
        <v>25</v>
      </c>
      <c r="J495" s="15">
        <v>200000000</v>
      </c>
      <c r="K495" s="15">
        <v>200000000</v>
      </c>
      <c r="L495" s="16">
        <v>1</v>
      </c>
      <c r="M495" s="20" t="str">
        <f t="shared" si="34"/>
        <v>HT-2020-35@放款1</v>
      </c>
      <c r="N495" s="21" t="s">
        <v>23</v>
      </c>
      <c r="P495" s="22">
        <v>0.0475</v>
      </c>
    </row>
    <row r="496" customHeight="1" spans="1:17">
      <c r="A496" s="11">
        <v>1064</v>
      </c>
      <c r="B496" s="15" t="s">
        <v>104</v>
      </c>
      <c r="C496" s="11" t="s">
        <v>105</v>
      </c>
      <c r="D496" s="15" t="s">
        <v>20</v>
      </c>
      <c r="E496" s="15" t="s">
        <v>54</v>
      </c>
      <c r="F496" s="16">
        <f t="shared" si="36"/>
        <v>1064</v>
      </c>
      <c r="G496" s="15" t="str">
        <f t="shared" si="33"/>
        <v>HT-2020-35@还款1064</v>
      </c>
      <c r="H496" s="17">
        <v>44560</v>
      </c>
      <c r="I496" s="11" t="s">
        <v>25</v>
      </c>
      <c r="J496" s="15">
        <v>100000000</v>
      </c>
      <c r="K496" s="15">
        <v>100000000</v>
      </c>
      <c r="L496" s="15">
        <v>1</v>
      </c>
      <c r="M496" s="20" t="str">
        <f t="shared" si="34"/>
        <v>HT-2020-35@放款1</v>
      </c>
      <c r="N496" s="12" t="s">
        <v>26</v>
      </c>
      <c r="P496" s="22">
        <v>0.0475</v>
      </c>
      <c r="Q496" s="24" t="s">
        <v>23</v>
      </c>
    </row>
    <row r="497" customHeight="1" spans="1:17">
      <c r="A497" s="11">
        <v>1065</v>
      </c>
      <c r="B497" s="15" t="s">
        <v>104</v>
      </c>
      <c r="C497" s="11" t="s">
        <v>105</v>
      </c>
      <c r="D497" s="15" t="s">
        <v>24</v>
      </c>
      <c r="E497" s="15" t="s">
        <v>54</v>
      </c>
      <c r="F497" s="16">
        <f t="shared" si="36"/>
        <v>1065</v>
      </c>
      <c r="G497" s="15" t="str">
        <f t="shared" si="33"/>
        <v>HT-2020-35@还款1065</v>
      </c>
      <c r="H497" s="17">
        <v>44560</v>
      </c>
      <c r="I497" s="11" t="s">
        <v>25</v>
      </c>
      <c r="J497" s="15">
        <v>175000000</v>
      </c>
      <c r="K497" s="15">
        <v>175000000</v>
      </c>
      <c r="L497" s="15">
        <v>3</v>
      </c>
      <c r="M497" s="20" t="str">
        <f t="shared" si="34"/>
        <v>HT-2020-35@放款3</v>
      </c>
      <c r="N497" s="12" t="s">
        <v>26</v>
      </c>
      <c r="P497" s="22">
        <v>0.0475</v>
      </c>
      <c r="Q497" s="24" t="s">
        <v>23</v>
      </c>
    </row>
    <row r="498" customHeight="1" spans="1:17">
      <c r="A498" s="11">
        <v>1066</v>
      </c>
      <c r="B498" s="15" t="s">
        <v>104</v>
      </c>
      <c r="C498" s="11" t="s">
        <v>105</v>
      </c>
      <c r="D498" s="15" t="s">
        <v>27</v>
      </c>
      <c r="E498" s="15" t="s">
        <v>54</v>
      </c>
      <c r="F498" s="16">
        <f t="shared" si="36"/>
        <v>1066</v>
      </c>
      <c r="G498" s="15" t="str">
        <f t="shared" si="33"/>
        <v>HT-2020-35@还款1066</v>
      </c>
      <c r="H498" s="17">
        <v>44560</v>
      </c>
      <c r="I498" s="11" t="s">
        <v>25</v>
      </c>
      <c r="J498" s="15">
        <v>140000000</v>
      </c>
      <c r="K498" s="15">
        <v>140000000</v>
      </c>
      <c r="L498" s="15">
        <v>4</v>
      </c>
      <c r="M498" s="20" t="str">
        <f t="shared" si="34"/>
        <v>HT-2020-35@放款4</v>
      </c>
      <c r="N498" s="12" t="s">
        <v>26</v>
      </c>
      <c r="P498" s="22">
        <v>0.0475</v>
      </c>
      <c r="Q498" s="24" t="s">
        <v>23</v>
      </c>
    </row>
    <row r="499" customHeight="1" spans="1:17">
      <c r="A499" s="11">
        <v>1067</v>
      </c>
      <c r="B499" s="15" t="s">
        <v>104</v>
      </c>
      <c r="C499" s="11" t="s">
        <v>105</v>
      </c>
      <c r="D499" s="15" t="s">
        <v>28</v>
      </c>
      <c r="E499" s="15" t="s">
        <v>54</v>
      </c>
      <c r="F499" s="16">
        <f t="shared" si="36"/>
        <v>1067</v>
      </c>
      <c r="G499" s="15" t="str">
        <f t="shared" si="33"/>
        <v>HT-2020-35@还款1067</v>
      </c>
      <c r="H499" s="17">
        <v>44560</v>
      </c>
      <c r="I499" s="11" t="s">
        <v>25</v>
      </c>
      <c r="J499" s="15">
        <v>35000000</v>
      </c>
      <c r="K499" s="15">
        <v>35000000</v>
      </c>
      <c r="L499" s="15">
        <v>5</v>
      </c>
      <c r="M499" s="20" t="str">
        <f t="shared" si="34"/>
        <v>HT-2020-35@放款5</v>
      </c>
      <c r="N499" s="12" t="s">
        <v>26</v>
      </c>
      <c r="P499" s="22">
        <v>0.0475</v>
      </c>
      <c r="Q499" s="24" t="s">
        <v>23</v>
      </c>
    </row>
    <row r="500" customHeight="1" spans="1:18">
      <c r="A500" s="11">
        <v>265</v>
      </c>
      <c r="B500" s="15" t="s">
        <v>106</v>
      </c>
      <c r="C500" s="11" t="s">
        <v>107</v>
      </c>
      <c r="D500" s="15" t="s">
        <v>31</v>
      </c>
      <c r="E500" s="15" t="s">
        <v>54</v>
      </c>
      <c r="F500" s="16">
        <v>1</v>
      </c>
      <c r="G500" s="15" t="str">
        <f t="shared" si="33"/>
        <v>HT-2020-36@放款1</v>
      </c>
      <c r="H500" s="17">
        <v>44014</v>
      </c>
      <c r="I500" s="11" t="s">
        <v>22</v>
      </c>
      <c r="J500" s="15">
        <v>600000000</v>
      </c>
      <c r="K500" s="15">
        <v>600000000</v>
      </c>
      <c r="M500" s="20" t="str">
        <f t="shared" si="34"/>
        <v/>
      </c>
      <c r="N500" s="21" t="s">
        <v>23</v>
      </c>
      <c r="P500" s="22">
        <v>0.046075</v>
      </c>
      <c r="R500" s="17">
        <v>45839</v>
      </c>
    </row>
    <row r="501" customHeight="1" spans="1:18">
      <c r="A501" s="11">
        <v>266</v>
      </c>
      <c r="B501" s="15" t="s">
        <v>106</v>
      </c>
      <c r="C501" s="11" t="s">
        <v>107</v>
      </c>
      <c r="D501" s="15" t="s">
        <v>32</v>
      </c>
      <c r="E501" s="15" t="s">
        <v>54</v>
      </c>
      <c r="F501" s="16">
        <v>2</v>
      </c>
      <c r="G501" s="15" t="str">
        <f t="shared" si="33"/>
        <v>HT-2020-36@放款2</v>
      </c>
      <c r="H501" s="17">
        <v>44029</v>
      </c>
      <c r="I501" s="11" t="s">
        <v>22</v>
      </c>
      <c r="J501" s="15">
        <v>80000000</v>
      </c>
      <c r="K501" s="15">
        <v>80000000</v>
      </c>
      <c r="M501" s="20" t="str">
        <f t="shared" si="34"/>
        <v/>
      </c>
      <c r="N501" s="21" t="s">
        <v>23</v>
      </c>
      <c r="P501" s="22">
        <v>0.046075</v>
      </c>
      <c r="R501" s="17">
        <v>45854</v>
      </c>
    </row>
    <row r="502" customHeight="1" spans="1:18">
      <c r="A502" s="11">
        <v>267</v>
      </c>
      <c r="B502" s="15" t="s">
        <v>106</v>
      </c>
      <c r="C502" s="11" t="s">
        <v>107</v>
      </c>
      <c r="D502" s="15" t="s">
        <v>33</v>
      </c>
      <c r="E502" s="15" t="s">
        <v>54</v>
      </c>
      <c r="F502" s="16">
        <v>3</v>
      </c>
      <c r="G502" s="15" t="str">
        <f t="shared" si="33"/>
        <v>HT-2020-36@放款3</v>
      </c>
      <c r="H502" s="17">
        <v>44039</v>
      </c>
      <c r="I502" s="11" t="s">
        <v>22</v>
      </c>
      <c r="J502" s="15">
        <v>100000000</v>
      </c>
      <c r="K502" s="15">
        <v>100000000</v>
      </c>
      <c r="M502" s="20" t="str">
        <f t="shared" si="34"/>
        <v/>
      </c>
      <c r="N502" s="21" t="s">
        <v>23</v>
      </c>
      <c r="P502" s="22">
        <v>0.046075</v>
      </c>
      <c r="R502" s="17">
        <v>45864</v>
      </c>
    </row>
    <row r="503" customHeight="1" spans="1:18">
      <c r="A503" s="11">
        <v>269</v>
      </c>
      <c r="B503" s="15" t="s">
        <v>106</v>
      </c>
      <c r="C503" s="11" t="s">
        <v>107</v>
      </c>
      <c r="D503" s="15" t="s">
        <v>34</v>
      </c>
      <c r="E503" s="15" t="s">
        <v>54</v>
      </c>
      <c r="F503" s="16">
        <v>4</v>
      </c>
      <c r="G503" s="15" t="str">
        <f t="shared" si="33"/>
        <v>HT-2020-36@放款4</v>
      </c>
      <c r="H503" s="17">
        <v>44197</v>
      </c>
      <c r="I503" s="11" t="s">
        <v>22</v>
      </c>
      <c r="J503" s="15">
        <v>16000000</v>
      </c>
      <c r="K503" s="15">
        <v>16000000</v>
      </c>
      <c r="M503" s="20" t="str">
        <f t="shared" si="34"/>
        <v/>
      </c>
      <c r="N503" s="21" t="s">
        <v>23</v>
      </c>
      <c r="P503" s="22">
        <v>0.046075</v>
      </c>
      <c r="R503" s="17">
        <v>46023</v>
      </c>
    </row>
    <row r="504" customHeight="1" spans="1:16">
      <c r="A504" s="11">
        <v>812</v>
      </c>
      <c r="B504" s="15" t="s">
        <v>106</v>
      </c>
      <c r="C504" s="11" t="s">
        <v>107</v>
      </c>
      <c r="D504" s="15" t="s">
        <v>20</v>
      </c>
      <c r="E504" s="15" t="s">
        <v>54</v>
      </c>
      <c r="F504" s="16">
        <f t="shared" ref="F504:F514" si="37">A504</f>
        <v>812</v>
      </c>
      <c r="G504" s="15" t="str">
        <f t="shared" si="33"/>
        <v>HT-2020-36@还款812</v>
      </c>
      <c r="H504" s="17">
        <v>44463</v>
      </c>
      <c r="I504" s="11" t="s">
        <v>25</v>
      </c>
      <c r="J504" s="15">
        <v>10000000</v>
      </c>
      <c r="K504" s="15">
        <v>10000000</v>
      </c>
      <c r="L504" s="16">
        <v>4</v>
      </c>
      <c r="M504" s="20" t="str">
        <f t="shared" si="34"/>
        <v>HT-2020-36@放款4</v>
      </c>
      <c r="N504" s="21" t="s">
        <v>23</v>
      </c>
      <c r="P504" s="22">
        <v>0.046075</v>
      </c>
    </row>
    <row r="505" customHeight="1" spans="1:16">
      <c r="A505" s="11">
        <v>813</v>
      </c>
      <c r="B505" s="15" t="s">
        <v>106</v>
      </c>
      <c r="C505" s="11" t="s">
        <v>107</v>
      </c>
      <c r="D505" s="15" t="s">
        <v>24</v>
      </c>
      <c r="E505" s="15" t="s">
        <v>54</v>
      </c>
      <c r="F505" s="16">
        <f t="shared" si="37"/>
        <v>813</v>
      </c>
      <c r="G505" s="15" t="str">
        <f t="shared" si="33"/>
        <v>HT-2020-36@还款813</v>
      </c>
      <c r="H505" s="17">
        <v>44481</v>
      </c>
      <c r="I505" s="11" t="s">
        <v>25</v>
      </c>
      <c r="J505" s="15">
        <v>33400000</v>
      </c>
      <c r="K505" s="15">
        <v>33400000</v>
      </c>
      <c r="L505" s="16">
        <v>1</v>
      </c>
      <c r="M505" s="20" t="str">
        <f t="shared" si="34"/>
        <v>HT-2020-36@放款1</v>
      </c>
      <c r="N505" s="21" t="s">
        <v>23</v>
      </c>
      <c r="P505" s="22">
        <v>0.046075</v>
      </c>
    </row>
    <row r="506" customHeight="1" spans="1:16">
      <c r="A506" s="11">
        <v>814</v>
      </c>
      <c r="B506" s="15" t="s">
        <v>106</v>
      </c>
      <c r="C506" s="11" t="s">
        <v>107</v>
      </c>
      <c r="D506" s="15" t="s">
        <v>20</v>
      </c>
      <c r="E506" s="15" t="s">
        <v>54</v>
      </c>
      <c r="F506" s="16">
        <f t="shared" si="37"/>
        <v>814</v>
      </c>
      <c r="G506" s="15" t="str">
        <f t="shared" si="33"/>
        <v>HT-2020-36@还款814</v>
      </c>
      <c r="H506" s="17">
        <v>44501</v>
      </c>
      <c r="I506" s="11" t="s">
        <v>25</v>
      </c>
      <c r="J506" s="15">
        <v>33000000</v>
      </c>
      <c r="K506" s="15">
        <v>33000000</v>
      </c>
      <c r="L506" s="16">
        <v>1</v>
      </c>
      <c r="M506" s="20" t="str">
        <f t="shared" si="34"/>
        <v>HT-2020-36@放款1</v>
      </c>
      <c r="N506" s="21" t="s">
        <v>23</v>
      </c>
      <c r="P506" s="22">
        <v>0.046075</v>
      </c>
    </row>
    <row r="507" customHeight="1" spans="1:17">
      <c r="A507" s="11">
        <v>1094</v>
      </c>
      <c r="B507" s="15" t="s">
        <v>106</v>
      </c>
      <c r="C507" s="11" t="s">
        <v>107</v>
      </c>
      <c r="D507" s="15" t="s">
        <v>24</v>
      </c>
      <c r="E507" s="15" t="s">
        <v>54</v>
      </c>
      <c r="F507" s="16">
        <f t="shared" si="37"/>
        <v>1094</v>
      </c>
      <c r="G507" s="15" t="str">
        <f t="shared" si="33"/>
        <v>HT-2020-36@还款1094</v>
      </c>
      <c r="H507" s="17">
        <v>44560</v>
      </c>
      <c r="I507" s="11" t="s">
        <v>25</v>
      </c>
      <c r="J507" s="15">
        <v>100000000</v>
      </c>
      <c r="K507" s="15">
        <v>100000000</v>
      </c>
      <c r="L507" s="15">
        <v>1</v>
      </c>
      <c r="M507" s="20" t="str">
        <f t="shared" si="34"/>
        <v>HT-2020-36@放款1</v>
      </c>
      <c r="N507" s="12" t="s">
        <v>26</v>
      </c>
      <c r="P507" s="22">
        <v>0.046075</v>
      </c>
      <c r="Q507" s="24" t="s">
        <v>26</v>
      </c>
    </row>
    <row r="508" customHeight="1" spans="1:17">
      <c r="A508" s="11">
        <v>1171</v>
      </c>
      <c r="B508" s="15" t="s">
        <v>106</v>
      </c>
      <c r="C508" s="11" t="s">
        <v>107</v>
      </c>
      <c r="D508" s="15" t="s">
        <v>27</v>
      </c>
      <c r="E508" s="15" t="s">
        <v>54</v>
      </c>
      <c r="F508" s="16">
        <f t="shared" si="37"/>
        <v>1171</v>
      </c>
      <c r="G508" s="15" t="str">
        <f t="shared" si="33"/>
        <v>HT-2020-36@还款1171</v>
      </c>
      <c r="H508" s="17">
        <v>44591</v>
      </c>
      <c r="I508" s="11" t="s">
        <v>25</v>
      </c>
      <c r="J508" s="15">
        <v>80000000</v>
      </c>
      <c r="K508" s="15">
        <v>80000000</v>
      </c>
      <c r="L508" s="15">
        <v>2</v>
      </c>
      <c r="M508" s="20" t="str">
        <f t="shared" si="34"/>
        <v>HT-2020-36@放款2</v>
      </c>
      <c r="N508" s="12" t="s">
        <v>26</v>
      </c>
      <c r="P508" s="22">
        <v>0.046075</v>
      </c>
      <c r="Q508" s="24" t="s">
        <v>26</v>
      </c>
    </row>
    <row r="509" customHeight="1" spans="1:17">
      <c r="A509" s="11">
        <v>1172</v>
      </c>
      <c r="B509" s="15" t="s">
        <v>106</v>
      </c>
      <c r="C509" s="11" t="s">
        <v>107</v>
      </c>
      <c r="D509" s="15" t="s">
        <v>28</v>
      </c>
      <c r="E509" s="15" t="s">
        <v>54</v>
      </c>
      <c r="F509" s="16">
        <f t="shared" si="37"/>
        <v>1172</v>
      </c>
      <c r="G509" s="15" t="str">
        <f t="shared" si="33"/>
        <v>HT-2020-36@还款1172</v>
      </c>
      <c r="H509" s="17">
        <v>44591</v>
      </c>
      <c r="I509" s="11" t="s">
        <v>25</v>
      </c>
      <c r="J509" s="15">
        <v>100000000</v>
      </c>
      <c r="K509" s="15">
        <v>100000000</v>
      </c>
      <c r="L509" s="15">
        <v>3</v>
      </c>
      <c r="M509" s="20" t="str">
        <f t="shared" si="34"/>
        <v>HT-2020-36@放款3</v>
      </c>
      <c r="N509" s="12" t="s">
        <v>26</v>
      </c>
      <c r="P509" s="22">
        <v>0.046075</v>
      </c>
      <c r="Q509" s="24" t="s">
        <v>26</v>
      </c>
    </row>
    <row r="510" customHeight="1" spans="1:17">
      <c r="A510" s="11">
        <v>1205</v>
      </c>
      <c r="B510" s="15" t="s">
        <v>106</v>
      </c>
      <c r="C510" s="11" t="s">
        <v>107</v>
      </c>
      <c r="D510" s="15" t="s">
        <v>31</v>
      </c>
      <c r="E510" s="15" t="s">
        <v>54</v>
      </c>
      <c r="F510" s="16">
        <f t="shared" si="37"/>
        <v>1205</v>
      </c>
      <c r="G510" s="15" t="str">
        <f t="shared" si="33"/>
        <v>HT-2020-36@还款1205</v>
      </c>
      <c r="H510" s="17">
        <v>44620</v>
      </c>
      <c r="I510" s="11" t="s">
        <v>25</v>
      </c>
      <c r="J510" s="15">
        <v>100000000</v>
      </c>
      <c r="K510" s="15">
        <v>100000000</v>
      </c>
      <c r="L510" s="15">
        <v>1</v>
      </c>
      <c r="M510" s="20" t="str">
        <f t="shared" si="34"/>
        <v>HT-2020-36@放款1</v>
      </c>
      <c r="N510" s="12" t="s">
        <v>26</v>
      </c>
      <c r="P510" s="22">
        <v>0.046075</v>
      </c>
      <c r="Q510" s="24" t="s">
        <v>26</v>
      </c>
    </row>
    <row r="511" customHeight="1" spans="1:17">
      <c r="A511" s="11">
        <v>1249</v>
      </c>
      <c r="B511" s="15" t="s">
        <v>106</v>
      </c>
      <c r="C511" s="11" t="s">
        <v>107</v>
      </c>
      <c r="D511" s="15" t="s">
        <v>32</v>
      </c>
      <c r="E511" s="15" t="s">
        <v>54</v>
      </c>
      <c r="F511" s="16">
        <f t="shared" si="37"/>
        <v>1249</v>
      </c>
      <c r="G511" s="15" t="str">
        <f t="shared" si="33"/>
        <v>HT-2020-36@还款1249</v>
      </c>
      <c r="H511" s="17">
        <v>44650</v>
      </c>
      <c r="I511" s="11" t="s">
        <v>25</v>
      </c>
      <c r="J511" s="15">
        <v>68600000</v>
      </c>
      <c r="K511" s="15">
        <v>68600000</v>
      </c>
      <c r="L511" s="15">
        <v>1</v>
      </c>
      <c r="M511" s="20" t="str">
        <f t="shared" si="34"/>
        <v>HT-2020-36@放款1</v>
      </c>
      <c r="N511" s="12" t="s">
        <v>26</v>
      </c>
      <c r="P511" s="22">
        <v>0.046075</v>
      </c>
      <c r="Q511" s="24" t="s">
        <v>26</v>
      </c>
    </row>
    <row r="512" customHeight="1" spans="1:17">
      <c r="A512" s="11">
        <v>1282</v>
      </c>
      <c r="B512" s="15" t="s">
        <v>106</v>
      </c>
      <c r="C512" s="11" t="s">
        <v>107</v>
      </c>
      <c r="D512" s="15" t="s">
        <v>33</v>
      </c>
      <c r="E512" s="15" t="s">
        <v>54</v>
      </c>
      <c r="F512" s="16">
        <f t="shared" si="37"/>
        <v>1282</v>
      </c>
      <c r="G512" s="15" t="str">
        <f t="shared" si="33"/>
        <v>HT-2020-36@还款1282</v>
      </c>
      <c r="H512" s="17">
        <v>44681</v>
      </c>
      <c r="I512" s="11" t="s">
        <v>25</v>
      </c>
      <c r="J512" s="15">
        <v>100000000</v>
      </c>
      <c r="K512" s="15">
        <v>100000000</v>
      </c>
      <c r="L512" s="15">
        <v>1</v>
      </c>
      <c r="M512" s="20" t="str">
        <f t="shared" si="34"/>
        <v>HT-2020-36@放款1</v>
      </c>
      <c r="N512" s="12" t="s">
        <v>26</v>
      </c>
      <c r="P512" s="22">
        <v>0.046075</v>
      </c>
      <c r="Q512" s="24" t="s">
        <v>26</v>
      </c>
    </row>
    <row r="513" customHeight="1" spans="1:17">
      <c r="A513" s="11">
        <v>1304</v>
      </c>
      <c r="B513" s="15" t="s">
        <v>106</v>
      </c>
      <c r="C513" s="11" t="s">
        <v>107</v>
      </c>
      <c r="D513" s="15" t="s">
        <v>34</v>
      </c>
      <c r="E513" s="15" t="s">
        <v>54</v>
      </c>
      <c r="F513" s="16">
        <f t="shared" si="37"/>
        <v>1304</v>
      </c>
      <c r="G513" s="15" t="str">
        <f t="shared" si="33"/>
        <v>HT-2020-36@还款1304</v>
      </c>
      <c r="H513" s="17">
        <v>44711</v>
      </c>
      <c r="I513" s="11" t="s">
        <v>25</v>
      </c>
      <c r="J513" s="15">
        <v>165000000</v>
      </c>
      <c r="K513" s="15">
        <v>165000000</v>
      </c>
      <c r="L513" s="15">
        <v>1</v>
      </c>
      <c r="M513" s="20" t="str">
        <f t="shared" si="34"/>
        <v>HT-2020-36@放款1</v>
      </c>
      <c r="N513" s="12" t="s">
        <v>26</v>
      </c>
      <c r="P513" s="22">
        <v>0.046075</v>
      </c>
      <c r="Q513" s="24" t="s">
        <v>26</v>
      </c>
    </row>
    <row r="514" customHeight="1" spans="1:17">
      <c r="A514" s="11">
        <v>1545</v>
      </c>
      <c r="B514" s="15" t="s">
        <v>106</v>
      </c>
      <c r="C514" s="11" t="s">
        <v>107</v>
      </c>
      <c r="D514" s="15" t="s">
        <v>20</v>
      </c>
      <c r="E514" s="15" t="s">
        <v>54</v>
      </c>
      <c r="F514" s="16">
        <f t="shared" si="37"/>
        <v>1545</v>
      </c>
      <c r="G514" s="15" t="str">
        <f t="shared" ref="G514:G577" si="38">C514&amp;"@"&amp;I514&amp;F514</f>
        <v>HT-2020-36@还款1545</v>
      </c>
      <c r="H514" s="17">
        <v>44925</v>
      </c>
      <c r="I514" s="11" t="s">
        <v>25</v>
      </c>
      <c r="J514" s="15">
        <v>6000000</v>
      </c>
      <c r="K514" s="15">
        <v>6000000</v>
      </c>
      <c r="L514" s="15">
        <v>4</v>
      </c>
      <c r="M514" s="20" t="str">
        <f t="shared" ref="M514:M577" si="39">IF(LEN(L514)&gt;0,C514&amp;"@放款"&amp;L514,"")</f>
        <v>HT-2020-36@放款4</v>
      </c>
      <c r="N514" s="12" t="s">
        <v>26</v>
      </c>
      <c r="P514" s="22">
        <v>0.046075</v>
      </c>
      <c r="Q514" s="24" t="s">
        <v>26</v>
      </c>
    </row>
    <row r="515" customHeight="1" spans="1:18">
      <c r="A515" s="11">
        <v>268</v>
      </c>
      <c r="B515" s="15" t="s">
        <v>108</v>
      </c>
      <c r="C515" s="11" t="s">
        <v>109</v>
      </c>
      <c r="D515" s="15" t="s">
        <v>24</v>
      </c>
      <c r="E515" s="15" t="s">
        <v>54</v>
      </c>
      <c r="F515" s="16">
        <v>1</v>
      </c>
      <c r="G515" s="15" t="str">
        <f t="shared" si="38"/>
        <v>HT-2020-37@放款1</v>
      </c>
      <c r="H515" s="17">
        <v>44060</v>
      </c>
      <c r="I515" s="11" t="s">
        <v>22</v>
      </c>
      <c r="J515" s="15">
        <v>100000000</v>
      </c>
      <c r="K515" s="15">
        <v>100000000</v>
      </c>
      <c r="M515" s="20" t="str">
        <f t="shared" si="39"/>
        <v/>
      </c>
      <c r="N515" s="21" t="s">
        <v>23</v>
      </c>
      <c r="P515" s="22">
        <v>0.0475</v>
      </c>
      <c r="R515" s="17">
        <v>45886</v>
      </c>
    </row>
    <row r="516" customHeight="1" spans="1:16">
      <c r="A516" s="11">
        <v>811</v>
      </c>
      <c r="B516" s="15" t="s">
        <v>108</v>
      </c>
      <c r="C516" s="11" t="s">
        <v>109</v>
      </c>
      <c r="D516" s="15" t="s">
        <v>27</v>
      </c>
      <c r="E516" s="15" t="s">
        <v>54</v>
      </c>
      <c r="F516" s="16">
        <f>A516</f>
        <v>811</v>
      </c>
      <c r="G516" s="15" t="str">
        <f t="shared" si="38"/>
        <v>HT-2020-37@还款811</v>
      </c>
      <c r="H516" s="17">
        <v>44351</v>
      </c>
      <c r="I516" s="11" t="s">
        <v>25</v>
      </c>
      <c r="J516" s="15">
        <v>20000000</v>
      </c>
      <c r="K516" s="15">
        <v>20000000</v>
      </c>
      <c r="L516" s="16">
        <v>1</v>
      </c>
      <c r="M516" s="20" t="str">
        <f t="shared" si="39"/>
        <v>HT-2020-37@放款1</v>
      </c>
      <c r="N516" s="21" t="s">
        <v>23</v>
      </c>
      <c r="P516" s="22">
        <v>0.0475</v>
      </c>
    </row>
    <row r="517" customHeight="1" spans="1:17">
      <c r="A517" s="11">
        <v>1250</v>
      </c>
      <c r="B517" s="15" t="s">
        <v>108</v>
      </c>
      <c r="C517" s="11" t="s">
        <v>109</v>
      </c>
      <c r="D517" s="15" t="s">
        <v>28</v>
      </c>
      <c r="E517" s="15" t="s">
        <v>54</v>
      </c>
      <c r="F517" s="16">
        <f>A517</f>
        <v>1250</v>
      </c>
      <c r="G517" s="15" t="str">
        <f t="shared" si="38"/>
        <v>HT-2020-37@还款1250</v>
      </c>
      <c r="H517" s="17">
        <v>44650</v>
      </c>
      <c r="I517" s="11" t="s">
        <v>25</v>
      </c>
      <c r="J517" s="15">
        <v>80000000</v>
      </c>
      <c r="K517" s="15">
        <v>80000000</v>
      </c>
      <c r="L517" s="15">
        <v>1</v>
      </c>
      <c r="M517" s="20" t="str">
        <f t="shared" si="39"/>
        <v>HT-2020-37@放款1</v>
      </c>
      <c r="N517" s="12" t="s">
        <v>26</v>
      </c>
      <c r="P517" s="22">
        <v>0.0475</v>
      </c>
      <c r="Q517" s="24" t="s">
        <v>26</v>
      </c>
    </row>
    <row r="518" customHeight="1" spans="1:18">
      <c r="A518" s="11">
        <v>287</v>
      </c>
      <c r="B518" s="15" t="s">
        <v>110</v>
      </c>
      <c r="C518" s="11" t="s">
        <v>111</v>
      </c>
      <c r="D518" s="15" t="s">
        <v>31</v>
      </c>
      <c r="E518" s="15" t="s">
        <v>54</v>
      </c>
      <c r="F518" s="16">
        <v>1</v>
      </c>
      <c r="G518" s="15" t="str">
        <f t="shared" si="38"/>
        <v>HT-2020-38@放款1</v>
      </c>
      <c r="H518" s="17">
        <v>44162</v>
      </c>
      <c r="I518" s="11" t="s">
        <v>22</v>
      </c>
      <c r="J518" s="15">
        <v>480000000</v>
      </c>
      <c r="K518" s="15">
        <v>480000000</v>
      </c>
      <c r="M518" s="20" t="str">
        <f t="shared" si="39"/>
        <v/>
      </c>
      <c r="N518" s="21" t="s">
        <v>23</v>
      </c>
      <c r="P518" s="22">
        <v>0.0475</v>
      </c>
      <c r="R518" s="17">
        <v>45233</v>
      </c>
    </row>
    <row r="519" customHeight="1" spans="1:18">
      <c r="A519" s="11">
        <v>288</v>
      </c>
      <c r="B519" s="15" t="s">
        <v>110</v>
      </c>
      <c r="C519" s="11" t="s">
        <v>111</v>
      </c>
      <c r="D519" s="15" t="s">
        <v>32</v>
      </c>
      <c r="E519" s="15" t="s">
        <v>54</v>
      </c>
      <c r="F519" s="16">
        <v>2</v>
      </c>
      <c r="G519" s="15" t="str">
        <f t="shared" si="38"/>
        <v>HT-2020-38@放款2</v>
      </c>
      <c r="H519" s="17">
        <v>44165</v>
      </c>
      <c r="I519" s="11" t="s">
        <v>22</v>
      </c>
      <c r="J519" s="15">
        <v>320000000</v>
      </c>
      <c r="K519" s="15">
        <v>320000000</v>
      </c>
      <c r="M519" s="20" t="str">
        <f t="shared" si="39"/>
        <v/>
      </c>
      <c r="N519" s="21" t="s">
        <v>23</v>
      </c>
      <c r="P519" s="22">
        <v>0.0475</v>
      </c>
      <c r="R519" s="17">
        <v>45233</v>
      </c>
    </row>
    <row r="520" customHeight="1" spans="1:18">
      <c r="A520" s="11">
        <v>289</v>
      </c>
      <c r="B520" s="15" t="s">
        <v>110</v>
      </c>
      <c r="C520" s="11" t="s">
        <v>111</v>
      </c>
      <c r="D520" s="15" t="s">
        <v>33</v>
      </c>
      <c r="E520" s="15" t="s">
        <v>54</v>
      </c>
      <c r="F520" s="16">
        <v>3</v>
      </c>
      <c r="G520" s="15" t="str">
        <f t="shared" si="38"/>
        <v>HT-2020-38@放款3</v>
      </c>
      <c r="H520" s="17">
        <v>44195</v>
      </c>
      <c r="I520" s="11" t="s">
        <v>22</v>
      </c>
      <c r="J520" s="15">
        <v>100000000</v>
      </c>
      <c r="K520" s="15">
        <v>100000000</v>
      </c>
      <c r="M520" s="20" t="str">
        <f t="shared" si="39"/>
        <v/>
      </c>
      <c r="N520" s="21" t="s">
        <v>23</v>
      </c>
      <c r="P520" s="22">
        <v>0.0475</v>
      </c>
      <c r="R520" s="17">
        <v>45233</v>
      </c>
    </row>
    <row r="521" customHeight="1" spans="1:18">
      <c r="A521" s="11">
        <v>290</v>
      </c>
      <c r="B521" s="15" t="s">
        <v>110</v>
      </c>
      <c r="C521" s="11" t="s">
        <v>111</v>
      </c>
      <c r="D521" s="15" t="s">
        <v>34</v>
      </c>
      <c r="E521" s="15" t="s">
        <v>54</v>
      </c>
      <c r="F521" s="16">
        <v>4</v>
      </c>
      <c r="G521" s="15" t="str">
        <f t="shared" si="38"/>
        <v>HT-2020-38@放款4</v>
      </c>
      <c r="H521" s="17">
        <v>44222</v>
      </c>
      <c r="I521" s="11" t="s">
        <v>22</v>
      </c>
      <c r="J521" s="15">
        <v>299000000</v>
      </c>
      <c r="K521" s="15">
        <v>299000000</v>
      </c>
      <c r="M521" s="20" t="str">
        <f t="shared" si="39"/>
        <v/>
      </c>
      <c r="N521" s="21" t="s">
        <v>23</v>
      </c>
      <c r="P521" s="22">
        <v>0.0475</v>
      </c>
      <c r="R521" s="17">
        <v>45233</v>
      </c>
    </row>
    <row r="522" customHeight="1" spans="1:18">
      <c r="A522" s="11">
        <v>291</v>
      </c>
      <c r="B522" s="15" t="s">
        <v>110</v>
      </c>
      <c r="C522" s="11" t="s">
        <v>111</v>
      </c>
      <c r="D522" s="15" t="s">
        <v>20</v>
      </c>
      <c r="E522" s="15" t="s">
        <v>54</v>
      </c>
      <c r="F522" s="16">
        <v>5</v>
      </c>
      <c r="G522" s="15" t="str">
        <f t="shared" si="38"/>
        <v>HT-2020-38@放款5</v>
      </c>
      <c r="H522" s="17">
        <v>44224</v>
      </c>
      <c r="I522" s="11" t="s">
        <v>22</v>
      </c>
      <c r="J522" s="15">
        <v>80000000</v>
      </c>
      <c r="K522" s="15">
        <v>80000000</v>
      </c>
      <c r="M522" s="20" t="str">
        <f t="shared" si="39"/>
        <v/>
      </c>
      <c r="N522" s="21" t="s">
        <v>23</v>
      </c>
      <c r="P522" s="22">
        <v>0.0475</v>
      </c>
      <c r="R522" s="17">
        <v>45233</v>
      </c>
    </row>
    <row r="523" customHeight="1" spans="1:18">
      <c r="A523" s="11">
        <v>292</v>
      </c>
      <c r="B523" s="15" t="s">
        <v>110</v>
      </c>
      <c r="C523" s="11" t="s">
        <v>111</v>
      </c>
      <c r="D523" s="15" t="s">
        <v>24</v>
      </c>
      <c r="E523" s="15" t="s">
        <v>54</v>
      </c>
      <c r="F523" s="16">
        <v>6</v>
      </c>
      <c r="G523" s="15" t="str">
        <f t="shared" si="38"/>
        <v>HT-2020-38@放款6</v>
      </c>
      <c r="H523" s="17">
        <v>44232</v>
      </c>
      <c r="I523" s="11" t="s">
        <v>22</v>
      </c>
      <c r="J523" s="15">
        <v>120000000</v>
      </c>
      <c r="K523" s="15">
        <v>120000000</v>
      </c>
      <c r="M523" s="20" t="str">
        <f t="shared" si="39"/>
        <v/>
      </c>
      <c r="N523" s="21" t="s">
        <v>23</v>
      </c>
      <c r="P523" s="22">
        <v>0.0475</v>
      </c>
      <c r="R523" s="17">
        <v>45233</v>
      </c>
    </row>
    <row r="524" customHeight="1" spans="1:18">
      <c r="A524" s="11">
        <v>293</v>
      </c>
      <c r="B524" s="15" t="s">
        <v>110</v>
      </c>
      <c r="C524" s="11" t="s">
        <v>111</v>
      </c>
      <c r="D524" s="15" t="s">
        <v>20</v>
      </c>
      <c r="E524" s="15" t="s">
        <v>54</v>
      </c>
      <c r="F524" s="16">
        <v>7</v>
      </c>
      <c r="G524" s="15" t="str">
        <f t="shared" si="38"/>
        <v>HT-2020-38@放款7</v>
      </c>
      <c r="H524" s="17">
        <v>44316</v>
      </c>
      <c r="I524" s="11" t="s">
        <v>22</v>
      </c>
      <c r="J524" s="15">
        <v>80000000</v>
      </c>
      <c r="K524" s="15">
        <v>80000000</v>
      </c>
      <c r="M524" s="20" t="str">
        <f t="shared" si="39"/>
        <v/>
      </c>
      <c r="N524" s="21" t="s">
        <v>23</v>
      </c>
      <c r="P524" s="22">
        <v>0.0475</v>
      </c>
      <c r="R524" s="17">
        <v>45233</v>
      </c>
    </row>
    <row r="525" customHeight="1" spans="1:18">
      <c r="A525" s="11">
        <v>294</v>
      </c>
      <c r="B525" s="15" t="s">
        <v>110</v>
      </c>
      <c r="C525" s="11" t="s">
        <v>111</v>
      </c>
      <c r="D525" s="15" t="s">
        <v>24</v>
      </c>
      <c r="E525" s="15" t="s">
        <v>54</v>
      </c>
      <c r="F525" s="16">
        <v>8</v>
      </c>
      <c r="G525" s="15" t="str">
        <f t="shared" si="38"/>
        <v>HT-2020-38@放款8</v>
      </c>
      <c r="H525" s="17">
        <v>44344</v>
      </c>
      <c r="I525" s="11" t="s">
        <v>22</v>
      </c>
      <c r="J525" s="15">
        <v>53000000</v>
      </c>
      <c r="K525" s="15">
        <v>53000000</v>
      </c>
      <c r="M525" s="20" t="str">
        <f t="shared" si="39"/>
        <v/>
      </c>
      <c r="N525" s="21" t="s">
        <v>23</v>
      </c>
      <c r="P525" s="22">
        <v>0.0475</v>
      </c>
      <c r="R525" s="17">
        <v>45233</v>
      </c>
    </row>
    <row r="526" customHeight="1" spans="1:18">
      <c r="A526" s="11">
        <v>295</v>
      </c>
      <c r="B526" s="15" t="s">
        <v>110</v>
      </c>
      <c r="C526" s="11" t="s">
        <v>111</v>
      </c>
      <c r="D526" s="15" t="s">
        <v>27</v>
      </c>
      <c r="E526" s="15" t="s">
        <v>54</v>
      </c>
      <c r="F526" s="16">
        <v>9</v>
      </c>
      <c r="G526" s="15" t="str">
        <f t="shared" si="38"/>
        <v>HT-2020-38@放款9</v>
      </c>
      <c r="H526" s="17">
        <v>44439</v>
      </c>
      <c r="I526" s="11" t="s">
        <v>22</v>
      </c>
      <c r="J526" s="15">
        <v>50000000</v>
      </c>
      <c r="K526" s="15">
        <v>50000000</v>
      </c>
      <c r="M526" s="20" t="str">
        <f t="shared" si="39"/>
        <v/>
      </c>
      <c r="N526" s="21" t="s">
        <v>23</v>
      </c>
      <c r="P526" s="22">
        <v>0.0475</v>
      </c>
      <c r="R526" s="17">
        <v>45233</v>
      </c>
    </row>
    <row r="527" customHeight="1" spans="1:16">
      <c r="A527" s="11">
        <v>817</v>
      </c>
      <c r="B527" s="15" t="s">
        <v>110</v>
      </c>
      <c r="C527" s="11" t="s">
        <v>111</v>
      </c>
      <c r="D527" s="15" t="s">
        <v>28</v>
      </c>
      <c r="E527" s="15" t="s">
        <v>54</v>
      </c>
      <c r="F527" s="16">
        <f t="shared" ref="F527:F561" si="40">A527</f>
        <v>817</v>
      </c>
      <c r="G527" s="15" t="str">
        <f t="shared" si="38"/>
        <v>HT-2020-38@还款817</v>
      </c>
      <c r="H527" s="17">
        <v>44316</v>
      </c>
      <c r="I527" s="11" t="s">
        <v>25</v>
      </c>
      <c r="J527" s="15">
        <v>60000</v>
      </c>
      <c r="K527" s="15">
        <v>60000</v>
      </c>
      <c r="L527" s="16">
        <v>1</v>
      </c>
      <c r="M527" s="20" t="str">
        <f t="shared" si="39"/>
        <v>HT-2020-38@放款1</v>
      </c>
      <c r="N527" s="21" t="s">
        <v>23</v>
      </c>
      <c r="P527" s="22">
        <v>0.0475</v>
      </c>
    </row>
    <row r="528" customHeight="1" spans="1:16">
      <c r="A528" s="11">
        <v>818</v>
      </c>
      <c r="B528" s="15" t="s">
        <v>110</v>
      </c>
      <c r="C528" s="11" t="s">
        <v>111</v>
      </c>
      <c r="D528" s="15" t="s">
        <v>31</v>
      </c>
      <c r="E528" s="15" t="s">
        <v>54</v>
      </c>
      <c r="F528" s="16">
        <f t="shared" si="40"/>
        <v>818</v>
      </c>
      <c r="G528" s="15" t="str">
        <f t="shared" si="38"/>
        <v>HT-2020-38@还款818</v>
      </c>
      <c r="H528" s="17">
        <v>44316</v>
      </c>
      <c r="I528" s="11" t="s">
        <v>25</v>
      </c>
      <c r="J528" s="15">
        <v>40000</v>
      </c>
      <c r="K528" s="15">
        <v>40000</v>
      </c>
      <c r="L528" s="16">
        <v>2</v>
      </c>
      <c r="M528" s="20" t="str">
        <f t="shared" si="39"/>
        <v>HT-2020-38@放款2</v>
      </c>
      <c r="N528" s="21" t="s">
        <v>23</v>
      </c>
      <c r="P528" s="22">
        <v>0.0475</v>
      </c>
    </row>
    <row r="529" customHeight="1" spans="1:16">
      <c r="A529" s="11">
        <v>819</v>
      </c>
      <c r="B529" s="15" t="s">
        <v>110</v>
      </c>
      <c r="C529" s="11" t="s">
        <v>111</v>
      </c>
      <c r="D529" s="15" t="s">
        <v>32</v>
      </c>
      <c r="E529" s="15" t="s">
        <v>54</v>
      </c>
      <c r="F529" s="16">
        <f t="shared" si="40"/>
        <v>819</v>
      </c>
      <c r="G529" s="15" t="str">
        <f t="shared" si="38"/>
        <v>HT-2020-38@还款819</v>
      </c>
      <c r="H529" s="17">
        <v>44316</v>
      </c>
      <c r="I529" s="11" t="s">
        <v>25</v>
      </c>
      <c r="J529" s="15">
        <v>12500</v>
      </c>
      <c r="K529" s="15">
        <v>12500</v>
      </c>
      <c r="L529" s="16">
        <v>3</v>
      </c>
      <c r="M529" s="20" t="str">
        <f t="shared" si="39"/>
        <v>HT-2020-38@放款3</v>
      </c>
      <c r="N529" s="21" t="s">
        <v>23</v>
      </c>
      <c r="P529" s="22">
        <v>0.0475</v>
      </c>
    </row>
    <row r="530" customHeight="1" spans="1:16">
      <c r="A530" s="11">
        <v>820</v>
      </c>
      <c r="B530" s="15" t="s">
        <v>110</v>
      </c>
      <c r="C530" s="11" t="s">
        <v>111</v>
      </c>
      <c r="D530" s="15" t="s">
        <v>33</v>
      </c>
      <c r="E530" s="15" t="s">
        <v>54</v>
      </c>
      <c r="F530" s="16">
        <f t="shared" si="40"/>
        <v>820</v>
      </c>
      <c r="G530" s="15" t="str">
        <f t="shared" si="38"/>
        <v>HT-2020-38@还款820</v>
      </c>
      <c r="H530" s="17">
        <v>44316</v>
      </c>
      <c r="I530" s="11" t="s">
        <v>25</v>
      </c>
      <c r="J530" s="15">
        <v>37500</v>
      </c>
      <c r="K530" s="15">
        <v>37500</v>
      </c>
      <c r="L530" s="16">
        <v>4</v>
      </c>
      <c r="M530" s="20" t="str">
        <f t="shared" si="39"/>
        <v>HT-2020-38@放款4</v>
      </c>
      <c r="N530" s="21" t="s">
        <v>23</v>
      </c>
      <c r="P530" s="22">
        <v>0.0475</v>
      </c>
    </row>
    <row r="531" customHeight="1" spans="1:16">
      <c r="A531" s="11">
        <v>821</v>
      </c>
      <c r="B531" s="15" t="s">
        <v>110</v>
      </c>
      <c r="C531" s="11" t="s">
        <v>111</v>
      </c>
      <c r="D531" s="15" t="s">
        <v>34</v>
      </c>
      <c r="E531" s="15" t="s">
        <v>54</v>
      </c>
      <c r="F531" s="16">
        <f t="shared" si="40"/>
        <v>821</v>
      </c>
      <c r="G531" s="15" t="str">
        <f t="shared" si="38"/>
        <v>HT-2020-38@还款821</v>
      </c>
      <c r="H531" s="17">
        <v>44316</v>
      </c>
      <c r="I531" s="11" t="s">
        <v>25</v>
      </c>
      <c r="J531" s="15">
        <v>10000</v>
      </c>
      <c r="K531" s="15">
        <v>10000</v>
      </c>
      <c r="L531" s="16">
        <v>5</v>
      </c>
      <c r="M531" s="20" t="str">
        <f t="shared" si="39"/>
        <v>HT-2020-38@放款5</v>
      </c>
      <c r="N531" s="21" t="s">
        <v>23</v>
      </c>
      <c r="P531" s="22">
        <v>0.0475</v>
      </c>
    </row>
    <row r="532" customHeight="1" spans="1:16">
      <c r="A532" s="11">
        <v>822</v>
      </c>
      <c r="B532" s="15" t="s">
        <v>110</v>
      </c>
      <c r="C532" s="11" t="s">
        <v>111</v>
      </c>
      <c r="D532" s="15" t="s">
        <v>20</v>
      </c>
      <c r="E532" s="15" t="s">
        <v>54</v>
      </c>
      <c r="F532" s="16">
        <f t="shared" si="40"/>
        <v>822</v>
      </c>
      <c r="G532" s="15" t="str">
        <f t="shared" si="38"/>
        <v>HT-2020-38@还款822</v>
      </c>
      <c r="H532" s="17">
        <v>44316</v>
      </c>
      <c r="I532" s="11" t="s">
        <v>25</v>
      </c>
      <c r="J532" s="15">
        <v>15000</v>
      </c>
      <c r="K532" s="15">
        <v>15000</v>
      </c>
      <c r="L532" s="16">
        <v>6</v>
      </c>
      <c r="M532" s="20" t="str">
        <f t="shared" si="39"/>
        <v>HT-2020-38@放款6</v>
      </c>
      <c r="N532" s="21" t="s">
        <v>23</v>
      </c>
      <c r="P532" s="22">
        <v>0.0475</v>
      </c>
    </row>
    <row r="533" customHeight="1" spans="1:16">
      <c r="A533" s="11">
        <v>823</v>
      </c>
      <c r="B533" s="15" t="s">
        <v>110</v>
      </c>
      <c r="C533" s="11" t="s">
        <v>111</v>
      </c>
      <c r="D533" s="15" t="s">
        <v>24</v>
      </c>
      <c r="E533" s="15" t="s">
        <v>54</v>
      </c>
      <c r="F533" s="16">
        <f t="shared" si="40"/>
        <v>823</v>
      </c>
      <c r="G533" s="15" t="str">
        <f t="shared" si="38"/>
        <v>HT-2020-38@还款823</v>
      </c>
      <c r="H533" s="17">
        <v>44498</v>
      </c>
      <c r="I533" s="11" t="s">
        <v>25</v>
      </c>
      <c r="J533" s="15">
        <v>540000</v>
      </c>
      <c r="K533" s="15">
        <v>540000</v>
      </c>
      <c r="L533" s="16">
        <v>1</v>
      </c>
      <c r="M533" s="20" t="str">
        <f t="shared" si="39"/>
        <v>HT-2020-38@放款1</v>
      </c>
      <c r="N533" s="21" t="s">
        <v>23</v>
      </c>
      <c r="P533" s="22">
        <v>0.0475</v>
      </c>
    </row>
    <row r="534" customHeight="1" spans="1:16">
      <c r="A534" s="11">
        <v>824</v>
      </c>
      <c r="B534" s="15" t="s">
        <v>110</v>
      </c>
      <c r="C534" s="11" t="s">
        <v>111</v>
      </c>
      <c r="D534" s="15" t="s">
        <v>27</v>
      </c>
      <c r="E534" s="15" t="s">
        <v>54</v>
      </c>
      <c r="F534" s="16">
        <f t="shared" si="40"/>
        <v>824</v>
      </c>
      <c r="G534" s="15" t="str">
        <f t="shared" si="38"/>
        <v>HT-2020-38@还款824</v>
      </c>
      <c r="H534" s="17">
        <v>44498</v>
      </c>
      <c r="I534" s="11" t="s">
        <v>25</v>
      </c>
      <c r="J534" s="15">
        <v>360000</v>
      </c>
      <c r="K534" s="15">
        <v>360000</v>
      </c>
      <c r="L534" s="16">
        <v>2</v>
      </c>
      <c r="M534" s="20" t="str">
        <f t="shared" si="39"/>
        <v>HT-2020-38@放款2</v>
      </c>
      <c r="N534" s="21" t="s">
        <v>23</v>
      </c>
      <c r="P534" s="22">
        <v>0.0475</v>
      </c>
    </row>
    <row r="535" customHeight="1" spans="1:16">
      <c r="A535" s="11">
        <v>825</v>
      </c>
      <c r="B535" s="15" t="s">
        <v>110</v>
      </c>
      <c r="C535" s="11" t="s">
        <v>111</v>
      </c>
      <c r="D535" s="15" t="s">
        <v>28</v>
      </c>
      <c r="E535" s="15" t="s">
        <v>54</v>
      </c>
      <c r="F535" s="16">
        <f t="shared" si="40"/>
        <v>825</v>
      </c>
      <c r="G535" s="15" t="str">
        <f t="shared" si="38"/>
        <v>HT-2020-38@还款825</v>
      </c>
      <c r="H535" s="17">
        <v>44498</v>
      </c>
      <c r="I535" s="11" t="s">
        <v>25</v>
      </c>
      <c r="J535" s="15">
        <v>112500</v>
      </c>
      <c r="K535" s="15">
        <v>112500</v>
      </c>
      <c r="L535" s="16">
        <v>3</v>
      </c>
      <c r="M535" s="20" t="str">
        <f t="shared" si="39"/>
        <v>HT-2020-38@放款3</v>
      </c>
      <c r="N535" s="21" t="s">
        <v>23</v>
      </c>
      <c r="P535" s="22">
        <v>0.0475</v>
      </c>
    </row>
    <row r="536" customHeight="1" spans="1:16">
      <c r="A536" s="11">
        <v>826</v>
      </c>
      <c r="B536" s="15" t="s">
        <v>110</v>
      </c>
      <c r="C536" s="11" t="s">
        <v>111</v>
      </c>
      <c r="D536" s="15" t="s">
        <v>31</v>
      </c>
      <c r="E536" s="15" t="s">
        <v>54</v>
      </c>
      <c r="F536" s="16">
        <f t="shared" si="40"/>
        <v>826</v>
      </c>
      <c r="G536" s="15" t="str">
        <f t="shared" si="38"/>
        <v>HT-2020-38@还款826</v>
      </c>
      <c r="H536" s="17">
        <v>44498</v>
      </c>
      <c r="I536" s="11" t="s">
        <v>25</v>
      </c>
      <c r="J536" s="15">
        <v>337500</v>
      </c>
      <c r="K536" s="15">
        <v>337500</v>
      </c>
      <c r="L536" s="16">
        <v>4</v>
      </c>
      <c r="M536" s="20" t="str">
        <f t="shared" si="39"/>
        <v>HT-2020-38@放款4</v>
      </c>
      <c r="N536" s="21" t="s">
        <v>23</v>
      </c>
      <c r="P536" s="22">
        <v>0.0475</v>
      </c>
    </row>
    <row r="537" customHeight="1" spans="1:16">
      <c r="A537" s="11">
        <v>827</v>
      </c>
      <c r="B537" s="15" t="s">
        <v>110</v>
      </c>
      <c r="C537" s="11" t="s">
        <v>111</v>
      </c>
      <c r="D537" s="15" t="s">
        <v>32</v>
      </c>
      <c r="E537" s="15" t="s">
        <v>54</v>
      </c>
      <c r="F537" s="16">
        <f t="shared" si="40"/>
        <v>827</v>
      </c>
      <c r="G537" s="15" t="str">
        <f t="shared" si="38"/>
        <v>HT-2020-38@还款827</v>
      </c>
      <c r="H537" s="17">
        <v>44498</v>
      </c>
      <c r="I537" s="11" t="s">
        <v>25</v>
      </c>
      <c r="J537" s="15">
        <v>90000</v>
      </c>
      <c r="K537" s="15">
        <v>90000</v>
      </c>
      <c r="L537" s="16">
        <v>5</v>
      </c>
      <c r="M537" s="20" t="str">
        <f t="shared" si="39"/>
        <v>HT-2020-38@放款5</v>
      </c>
      <c r="N537" s="21" t="s">
        <v>23</v>
      </c>
      <c r="P537" s="22">
        <v>0.0475</v>
      </c>
    </row>
    <row r="538" customHeight="1" spans="1:16">
      <c r="A538" s="11">
        <v>828</v>
      </c>
      <c r="B538" s="15" t="s">
        <v>110</v>
      </c>
      <c r="C538" s="11" t="s">
        <v>111</v>
      </c>
      <c r="D538" s="15" t="s">
        <v>33</v>
      </c>
      <c r="E538" s="15" t="s">
        <v>54</v>
      </c>
      <c r="F538" s="16">
        <f t="shared" si="40"/>
        <v>828</v>
      </c>
      <c r="G538" s="15" t="str">
        <f t="shared" si="38"/>
        <v>HT-2020-38@还款828</v>
      </c>
      <c r="H538" s="17">
        <v>44498</v>
      </c>
      <c r="I538" s="11" t="s">
        <v>25</v>
      </c>
      <c r="J538" s="15">
        <v>135000</v>
      </c>
      <c r="K538" s="15">
        <v>135000</v>
      </c>
      <c r="L538" s="16">
        <v>6</v>
      </c>
      <c r="M538" s="20" t="str">
        <f t="shared" si="39"/>
        <v>HT-2020-38@放款6</v>
      </c>
      <c r="N538" s="21" t="s">
        <v>23</v>
      </c>
      <c r="P538" s="22">
        <v>0.0475</v>
      </c>
    </row>
    <row r="539" customHeight="1" spans="1:16">
      <c r="A539" s="11">
        <v>829</v>
      </c>
      <c r="B539" s="15" t="s">
        <v>110</v>
      </c>
      <c r="C539" s="11" t="s">
        <v>111</v>
      </c>
      <c r="D539" s="15" t="s">
        <v>34</v>
      </c>
      <c r="E539" s="15" t="s">
        <v>54</v>
      </c>
      <c r="F539" s="16">
        <f t="shared" si="40"/>
        <v>829</v>
      </c>
      <c r="G539" s="15" t="str">
        <f t="shared" si="38"/>
        <v>HT-2020-38@还款829</v>
      </c>
      <c r="H539" s="17">
        <v>44498</v>
      </c>
      <c r="I539" s="11" t="s">
        <v>25</v>
      </c>
      <c r="J539" s="15">
        <v>100000</v>
      </c>
      <c r="K539" s="15">
        <v>100000</v>
      </c>
      <c r="L539" s="16">
        <v>7</v>
      </c>
      <c r="M539" s="20" t="str">
        <f t="shared" si="39"/>
        <v>HT-2020-38@放款7</v>
      </c>
      <c r="N539" s="21" t="s">
        <v>23</v>
      </c>
      <c r="P539" s="22">
        <v>0.0475</v>
      </c>
    </row>
    <row r="540" customHeight="1" spans="1:16">
      <c r="A540" s="11">
        <v>830</v>
      </c>
      <c r="B540" s="15" t="s">
        <v>110</v>
      </c>
      <c r="C540" s="11" t="s">
        <v>111</v>
      </c>
      <c r="D540" s="15" t="s">
        <v>20</v>
      </c>
      <c r="E540" s="15" t="s">
        <v>54</v>
      </c>
      <c r="F540" s="16">
        <f t="shared" si="40"/>
        <v>830</v>
      </c>
      <c r="G540" s="15" t="str">
        <f t="shared" si="38"/>
        <v>HT-2020-38@还款830</v>
      </c>
      <c r="H540" s="17">
        <v>44498</v>
      </c>
      <c r="I540" s="11" t="s">
        <v>25</v>
      </c>
      <c r="J540" s="15">
        <v>66250</v>
      </c>
      <c r="K540" s="15">
        <v>66250</v>
      </c>
      <c r="L540" s="16">
        <v>8</v>
      </c>
      <c r="M540" s="20" t="str">
        <f t="shared" si="39"/>
        <v>HT-2020-38@放款8</v>
      </c>
      <c r="N540" s="21" t="s">
        <v>23</v>
      </c>
      <c r="P540" s="22">
        <v>0.0475</v>
      </c>
    </row>
    <row r="541" customHeight="1" spans="1:16">
      <c r="A541" s="11">
        <v>831</v>
      </c>
      <c r="B541" s="15" t="s">
        <v>110</v>
      </c>
      <c r="C541" s="11" t="s">
        <v>111</v>
      </c>
      <c r="D541" s="15" t="s">
        <v>24</v>
      </c>
      <c r="E541" s="15" t="s">
        <v>54</v>
      </c>
      <c r="F541" s="16">
        <f t="shared" si="40"/>
        <v>831</v>
      </c>
      <c r="G541" s="15" t="str">
        <f t="shared" si="38"/>
        <v>HT-2020-38@还款831</v>
      </c>
      <c r="H541" s="17">
        <v>44498</v>
      </c>
      <c r="I541" s="11" t="s">
        <v>25</v>
      </c>
      <c r="J541" s="15">
        <v>62500</v>
      </c>
      <c r="K541" s="15">
        <v>62500</v>
      </c>
      <c r="L541" s="16">
        <v>9</v>
      </c>
      <c r="M541" s="20" t="str">
        <f t="shared" si="39"/>
        <v>HT-2020-38@放款9</v>
      </c>
      <c r="N541" s="21" t="s">
        <v>23</v>
      </c>
      <c r="P541" s="22">
        <v>0.0475</v>
      </c>
    </row>
    <row r="542" customHeight="1" spans="1:17">
      <c r="A542" s="11">
        <v>1209</v>
      </c>
      <c r="B542" s="15" t="s">
        <v>110</v>
      </c>
      <c r="C542" s="11" t="s">
        <v>111</v>
      </c>
      <c r="D542" s="15" t="s">
        <v>20</v>
      </c>
      <c r="E542" s="15" t="s">
        <v>54</v>
      </c>
      <c r="F542" s="16">
        <f t="shared" si="40"/>
        <v>1209</v>
      </c>
      <c r="G542" s="15" t="str">
        <f t="shared" si="38"/>
        <v>HT-2020-38@还款1209</v>
      </c>
      <c r="H542" s="17">
        <v>44620</v>
      </c>
      <c r="I542" s="11" t="s">
        <v>25</v>
      </c>
      <c r="J542" s="15">
        <v>180021250</v>
      </c>
      <c r="K542" s="15">
        <v>180021250</v>
      </c>
      <c r="L542" s="15">
        <v>1</v>
      </c>
      <c r="M542" s="20" t="str">
        <f t="shared" si="39"/>
        <v>HT-2020-38@放款1</v>
      </c>
      <c r="N542" s="12" t="s">
        <v>26</v>
      </c>
      <c r="P542" s="22">
        <v>0.0475</v>
      </c>
      <c r="Q542" s="24" t="s">
        <v>26</v>
      </c>
    </row>
    <row r="543" customHeight="1" spans="1:17">
      <c r="A543" s="11">
        <v>1263</v>
      </c>
      <c r="B543" s="15" t="s">
        <v>110</v>
      </c>
      <c r="C543" s="11" t="s">
        <v>111</v>
      </c>
      <c r="D543" s="15" t="s">
        <v>24</v>
      </c>
      <c r="E543" s="15" t="s">
        <v>54</v>
      </c>
      <c r="F543" s="16">
        <f t="shared" si="40"/>
        <v>1263</v>
      </c>
      <c r="G543" s="15" t="str">
        <f t="shared" si="38"/>
        <v>HT-2020-38@还款1263</v>
      </c>
      <c r="H543" s="17">
        <v>44681</v>
      </c>
      <c r="I543" s="11" t="s">
        <v>25</v>
      </c>
      <c r="J543" s="15">
        <v>5400000</v>
      </c>
      <c r="K543" s="15">
        <v>5400000</v>
      </c>
      <c r="L543" s="15">
        <v>1</v>
      </c>
      <c r="M543" s="20" t="str">
        <f t="shared" si="39"/>
        <v>HT-2020-38@放款1</v>
      </c>
      <c r="N543" s="12" t="s">
        <v>26</v>
      </c>
      <c r="P543" s="22">
        <v>0.0475</v>
      </c>
      <c r="Q543" s="24" t="s">
        <v>23</v>
      </c>
    </row>
    <row r="544" customHeight="1" spans="1:17">
      <c r="A544" s="11">
        <v>1264</v>
      </c>
      <c r="B544" s="15" t="s">
        <v>110</v>
      </c>
      <c r="C544" s="11" t="s">
        <v>111</v>
      </c>
      <c r="D544" s="15" t="s">
        <v>27</v>
      </c>
      <c r="E544" s="15" t="s">
        <v>54</v>
      </c>
      <c r="F544" s="16">
        <f t="shared" si="40"/>
        <v>1264</v>
      </c>
      <c r="G544" s="15" t="str">
        <f t="shared" si="38"/>
        <v>HT-2020-38@还款1264</v>
      </c>
      <c r="H544" s="17">
        <v>44681</v>
      </c>
      <c r="I544" s="11" t="s">
        <v>25</v>
      </c>
      <c r="J544" s="15">
        <v>3600000</v>
      </c>
      <c r="K544" s="15">
        <v>3600000</v>
      </c>
      <c r="L544" s="15">
        <v>2</v>
      </c>
      <c r="M544" s="20" t="str">
        <f t="shared" si="39"/>
        <v>HT-2020-38@放款2</v>
      </c>
      <c r="N544" s="12" t="s">
        <v>26</v>
      </c>
      <c r="P544" s="22">
        <v>0.0475</v>
      </c>
      <c r="Q544" s="24" t="s">
        <v>23</v>
      </c>
    </row>
    <row r="545" customHeight="1" spans="1:17">
      <c r="A545" s="11">
        <v>1265</v>
      </c>
      <c r="B545" s="15" t="s">
        <v>110</v>
      </c>
      <c r="C545" s="11" t="s">
        <v>111</v>
      </c>
      <c r="D545" s="15" t="s">
        <v>28</v>
      </c>
      <c r="E545" s="15" t="s">
        <v>54</v>
      </c>
      <c r="F545" s="16">
        <f t="shared" si="40"/>
        <v>1265</v>
      </c>
      <c r="G545" s="15" t="str">
        <f t="shared" si="38"/>
        <v>HT-2020-38@还款1265</v>
      </c>
      <c r="H545" s="17">
        <v>44681</v>
      </c>
      <c r="I545" s="11" t="s">
        <v>25</v>
      </c>
      <c r="J545" s="15">
        <v>1125000</v>
      </c>
      <c r="K545" s="15">
        <v>1125000</v>
      </c>
      <c r="L545" s="15">
        <v>3</v>
      </c>
      <c r="M545" s="20" t="str">
        <f t="shared" si="39"/>
        <v>HT-2020-38@放款3</v>
      </c>
      <c r="N545" s="12" t="s">
        <v>26</v>
      </c>
      <c r="P545" s="22">
        <v>0.0475</v>
      </c>
      <c r="Q545" s="24" t="s">
        <v>23</v>
      </c>
    </row>
    <row r="546" customHeight="1" spans="1:17">
      <c r="A546" s="11">
        <v>1266</v>
      </c>
      <c r="B546" s="15" t="s">
        <v>110</v>
      </c>
      <c r="C546" s="11" t="s">
        <v>111</v>
      </c>
      <c r="D546" s="15" t="s">
        <v>31</v>
      </c>
      <c r="E546" s="15" t="s">
        <v>54</v>
      </c>
      <c r="F546" s="16">
        <f t="shared" si="40"/>
        <v>1266</v>
      </c>
      <c r="G546" s="15" t="str">
        <f t="shared" si="38"/>
        <v>HT-2020-38@还款1266</v>
      </c>
      <c r="H546" s="17">
        <v>44681</v>
      </c>
      <c r="I546" s="11" t="s">
        <v>25</v>
      </c>
      <c r="J546" s="15">
        <v>3375000</v>
      </c>
      <c r="K546" s="15">
        <v>3375000</v>
      </c>
      <c r="L546" s="15">
        <v>4</v>
      </c>
      <c r="M546" s="20" t="str">
        <f t="shared" si="39"/>
        <v>HT-2020-38@放款4</v>
      </c>
      <c r="N546" s="12" t="s">
        <v>26</v>
      </c>
      <c r="P546" s="22">
        <v>0.0475</v>
      </c>
      <c r="Q546" s="24" t="s">
        <v>23</v>
      </c>
    </row>
    <row r="547" customHeight="1" spans="1:17">
      <c r="A547" s="11">
        <v>1267</v>
      </c>
      <c r="B547" s="15" t="s">
        <v>110</v>
      </c>
      <c r="C547" s="11" t="s">
        <v>111</v>
      </c>
      <c r="D547" s="15" t="s">
        <v>32</v>
      </c>
      <c r="E547" s="15" t="s">
        <v>54</v>
      </c>
      <c r="F547" s="16">
        <f t="shared" si="40"/>
        <v>1267</v>
      </c>
      <c r="G547" s="15" t="str">
        <f t="shared" si="38"/>
        <v>HT-2020-38@还款1267</v>
      </c>
      <c r="H547" s="17">
        <v>44681</v>
      </c>
      <c r="I547" s="11" t="s">
        <v>25</v>
      </c>
      <c r="J547" s="15">
        <v>900000</v>
      </c>
      <c r="K547" s="15">
        <v>900000</v>
      </c>
      <c r="L547" s="15">
        <v>5</v>
      </c>
      <c r="M547" s="20" t="str">
        <f t="shared" si="39"/>
        <v>HT-2020-38@放款5</v>
      </c>
      <c r="N547" s="12" t="s">
        <v>26</v>
      </c>
      <c r="P547" s="22">
        <v>0.0475</v>
      </c>
      <c r="Q547" s="24" t="s">
        <v>23</v>
      </c>
    </row>
    <row r="548" customHeight="1" spans="1:17">
      <c r="A548" s="11">
        <v>1268</v>
      </c>
      <c r="B548" s="15" t="s">
        <v>110</v>
      </c>
      <c r="C548" s="11" t="s">
        <v>111</v>
      </c>
      <c r="D548" s="15" t="s">
        <v>33</v>
      </c>
      <c r="E548" s="15" t="s">
        <v>54</v>
      </c>
      <c r="F548" s="16">
        <f t="shared" si="40"/>
        <v>1268</v>
      </c>
      <c r="G548" s="15" t="str">
        <f t="shared" si="38"/>
        <v>HT-2020-38@还款1268</v>
      </c>
      <c r="H548" s="17">
        <v>44681</v>
      </c>
      <c r="I548" s="11" t="s">
        <v>25</v>
      </c>
      <c r="J548" s="15">
        <v>1350000</v>
      </c>
      <c r="K548" s="15">
        <v>1350000</v>
      </c>
      <c r="L548" s="15">
        <v>6</v>
      </c>
      <c r="M548" s="20" t="str">
        <f t="shared" si="39"/>
        <v>HT-2020-38@放款6</v>
      </c>
      <c r="N548" s="12" t="s">
        <v>26</v>
      </c>
      <c r="P548" s="22">
        <v>0.0475</v>
      </c>
      <c r="Q548" s="24" t="s">
        <v>23</v>
      </c>
    </row>
    <row r="549" customHeight="1" spans="1:17">
      <c r="A549" s="11">
        <v>1269</v>
      </c>
      <c r="B549" s="15" t="s">
        <v>110</v>
      </c>
      <c r="C549" s="11" t="s">
        <v>111</v>
      </c>
      <c r="D549" s="15" t="s">
        <v>34</v>
      </c>
      <c r="E549" s="15" t="s">
        <v>54</v>
      </c>
      <c r="F549" s="16">
        <f t="shared" si="40"/>
        <v>1269</v>
      </c>
      <c r="G549" s="15" t="str">
        <f t="shared" si="38"/>
        <v>HT-2020-38@还款1269</v>
      </c>
      <c r="H549" s="17">
        <v>44681</v>
      </c>
      <c r="I549" s="11" t="s">
        <v>25</v>
      </c>
      <c r="J549" s="15">
        <v>900000</v>
      </c>
      <c r="K549" s="15">
        <v>900000</v>
      </c>
      <c r="L549" s="15">
        <v>7</v>
      </c>
      <c r="M549" s="20" t="str">
        <f t="shared" si="39"/>
        <v>HT-2020-38@放款7</v>
      </c>
      <c r="N549" s="12" t="s">
        <v>26</v>
      </c>
      <c r="P549" s="22">
        <v>0.0475</v>
      </c>
      <c r="Q549" s="24" t="s">
        <v>23</v>
      </c>
    </row>
    <row r="550" customHeight="1" spans="1:17">
      <c r="A550" s="11">
        <v>1270</v>
      </c>
      <c r="B550" s="15" t="s">
        <v>110</v>
      </c>
      <c r="C550" s="11" t="s">
        <v>111</v>
      </c>
      <c r="D550" s="15" t="s">
        <v>20</v>
      </c>
      <c r="E550" s="15" t="s">
        <v>54</v>
      </c>
      <c r="F550" s="16">
        <f t="shared" si="40"/>
        <v>1270</v>
      </c>
      <c r="G550" s="15" t="str">
        <f t="shared" si="38"/>
        <v>HT-2020-38@还款1270</v>
      </c>
      <c r="H550" s="17">
        <v>44681</v>
      </c>
      <c r="I550" s="11" t="s">
        <v>25</v>
      </c>
      <c r="J550" s="15">
        <v>596250</v>
      </c>
      <c r="K550" s="15">
        <v>596250</v>
      </c>
      <c r="L550" s="15">
        <v>8</v>
      </c>
      <c r="M550" s="20" t="str">
        <f t="shared" si="39"/>
        <v>HT-2020-38@放款8</v>
      </c>
      <c r="N550" s="12" t="s">
        <v>26</v>
      </c>
      <c r="P550" s="22">
        <v>0.0475</v>
      </c>
      <c r="Q550" s="24" t="s">
        <v>23</v>
      </c>
    </row>
    <row r="551" customHeight="1" spans="1:17">
      <c r="A551" s="11">
        <v>1271</v>
      </c>
      <c r="B551" s="15" t="s">
        <v>110</v>
      </c>
      <c r="C551" s="11" t="s">
        <v>111</v>
      </c>
      <c r="D551" s="15" t="s">
        <v>24</v>
      </c>
      <c r="E551" s="15" t="s">
        <v>54</v>
      </c>
      <c r="F551" s="16">
        <f t="shared" si="40"/>
        <v>1271</v>
      </c>
      <c r="G551" s="15" t="str">
        <f t="shared" si="38"/>
        <v>HT-2020-38@还款1271</v>
      </c>
      <c r="H551" s="17">
        <v>44681</v>
      </c>
      <c r="I551" s="11" t="s">
        <v>25</v>
      </c>
      <c r="J551" s="15">
        <v>562500</v>
      </c>
      <c r="K551" s="15">
        <v>562500</v>
      </c>
      <c r="L551" s="15">
        <v>9</v>
      </c>
      <c r="M551" s="20" t="str">
        <f t="shared" si="39"/>
        <v>HT-2020-38@放款9</v>
      </c>
      <c r="N551" s="12" t="s">
        <v>26</v>
      </c>
      <c r="P551" s="22">
        <v>0.0475</v>
      </c>
      <c r="Q551" s="24" t="s">
        <v>23</v>
      </c>
    </row>
    <row r="552" customHeight="1" spans="1:17">
      <c r="A552" s="11">
        <v>1283</v>
      </c>
      <c r="B552" s="15" t="s">
        <v>110</v>
      </c>
      <c r="C552" s="11" t="s">
        <v>111</v>
      </c>
      <c r="D552" s="15" t="s">
        <v>27</v>
      </c>
      <c r="E552" s="15" t="s">
        <v>54</v>
      </c>
      <c r="F552" s="16">
        <f t="shared" si="40"/>
        <v>1283</v>
      </c>
      <c r="G552" s="15" t="str">
        <f t="shared" si="38"/>
        <v>HT-2020-38@还款1283</v>
      </c>
      <c r="H552" s="17">
        <v>44681</v>
      </c>
      <c r="I552" s="11" t="s">
        <v>25</v>
      </c>
      <c r="J552" s="15">
        <v>293978750</v>
      </c>
      <c r="K552" s="15">
        <v>293978750</v>
      </c>
      <c r="L552" s="15">
        <v>1</v>
      </c>
      <c r="M552" s="20" t="str">
        <f t="shared" si="39"/>
        <v>HT-2020-38@放款1</v>
      </c>
      <c r="N552" s="12" t="s">
        <v>26</v>
      </c>
      <c r="P552" s="22">
        <v>0.0475</v>
      </c>
      <c r="Q552" s="24" t="s">
        <v>26</v>
      </c>
    </row>
    <row r="553" customHeight="1" spans="1:17">
      <c r="A553" s="11">
        <v>1284</v>
      </c>
      <c r="B553" s="15" t="s">
        <v>110</v>
      </c>
      <c r="C553" s="11" t="s">
        <v>111</v>
      </c>
      <c r="D553" s="15" t="s">
        <v>28</v>
      </c>
      <c r="E553" s="15" t="s">
        <v>54</v>
      </c>
      <c r="F553" s="16">
        <f t="shared" si="40"/>
        <v>1284</v>
      </c>
      <c r="G553" s="15" t="str">
        <f t="shared" si="38"/>
        <v>HT-2020-38@还款1284</v>
      </c>
      <c r="H553" s="17">
        <v>44681</v>
      </c>
      <c r="I553" s="11" t="s">
        <v>25</v>
      </c>
      <c r="J553" s="15">
        <v>188212500</v>
      </c>
      <c r="K553" s="15">
        <v>188212500</v>
      </c>
      <c r="L553" s="15">
        <v>2</v>
      </c>
      <c r="M553" s="20" t="str">
        <f t="shared" si="39"/>
        <v>HT-2020-38@放款2</v>
      </c>
      <c r="N553" s="12" t="s">
        <v>26</v>
      </c>
      <c r="P553" s="22">
        <v>0.0475</v>
      </c>
      <c r="Q553" s="24" t="s">
        <v>26</v>
      </c>
    </row>
    <row r="554" customHeight="1" spans="1:17">
      <c r="A554" s="11">
        <v>1410</v>
      </c>
      <c r="B554" s="15" t="s">
        <v>110</v>
      </c>
      <c r="C554" s="11" t="s">
        <v>111</v>
      </c>
      <c r="D554" s="15" t="s">
        <v>31</v>
      </c>
      <c r="E554" s="15" t="s">
        <v>54</v>
      </c>
      <c r="F554" s="16">
        <f t="shared" si="40"/>
        <v>1410</v>
      </c>
      <c r="G554" s="15" t="str">
        <f t="shared" si="38"/>
        <v>HT-2020-38@还款1410</v>
      </c>
      <c r="H554" s="17">
        <v>44772</v>
      </c>
      <c r="I554" s="11" t="s">
        <v>25</v>
      </c>
      <c r="J554" s="15">
        <v>127787500</v>
      </c>
      <c r="K554" s="15">
        <v>127787500</v>
      </c>
      <c r="L554" s="15">
        <v>2</v>
      </c>
      <c r="M554" s="20" t="str">
        <f t="shared" si="39"/>
        <v>HT-2020-38@放款2</v>
      </c>
      <c r="N554" s="12" t="s">
        <v>26</v>
      </c>
      <c r="P554" s="22">
        <v>0.0475</v>
      </c>
      <c r="Q554" s="24" t="s">
        <v>26</v>
      </c>
    </row>
    <row r="555" customHeight="1" spans="1:17">
      <c r="A555" s="11">
        <v>1411</v>
      </c>
      <c r="B555" s="15" t="s">
        <v>110</v>
      </c>
      <c r="C555" s="11" t="s">
        <v>111</v>
      </c>
      <c r="D555" s="15" t="s">
        <v>32</v>
      </c>
      <c r="E555" s="15" t="s">
        <v>54</v>
      </c>
      <c r="F555" s="16">
        <f t="shared" si="40"/>
        <v>1411</v>
      </c>
      <c r="G555" s="15" t="str">
        <f t="shared" si="38"/>
        <v>HT-2020-38@还款1411</v>
      </c>
      <c r="H555" s="17">
        <v>44772</v>
      </c>
      <c r="I555" s="11" t="s">
        <v>25</v>
      </c>
      <c r="J555" s="15">
        <v>98750000</v>
      </c>
      <c r="K555" s="15">
        <v>98750000</v>
      </c>
      <c r="L555" s="15">
        <v>3</v>
      </c>
      <c r="M555" s="20" t="str">
        <f t="shared" si="39"/>
        <v>HT-2020-38@放款3</v>
      </c>
      <c r="N555" s="12" t="s">
        <v>26</v>
      </c>
      <c r="P555" s="22">
        <v>0.0475</v>
      </c>
      <c r="Q555" s="24" t="s">
        <v>26</v>
      </c>
    </row>
    <row r="556" customHeight="1" spans="1:17">
      <c r="A556" s="11">
        <v>1412</v>
      </c>
      <c r="B556" s="15" t="s">
        <v>110</v>
      </c>
      <c r="C556" s="11" t="s">
        <v>111</v>
      </c>
      <c r="D556" s="15" t="s">
        <v>33</v>
      </c>
      <c r="E556" s="15" t="s">
        <v>54</v>
      </c>
      <c r="F556" s="16">
        <f t="shared" si="40"/>
        <v>1412</v>
      </c>
      <c r="G556" s="15" t="str">
        <f t="shared" si="38"/>
        <v>HT-2020-38@还款1412</v>
      </c>
      <c r="H556" s="17">
        <v>44772</v>
      </c>
      <c r="I556" s="11" t="s">
        <v>25</v>
      </c>
      <c r="J556" s="15">
        <v>295250000</v>
      </c>
      <c r="K556" s="15">
        <v>295250000</v>
      </c>
      <c r="L556" s="15">
        <v>4</v>
      </c>
      <c r="M556" s="20" t="str">
        <f t="shared" si="39"/>
        <v>HT-2020-38@放款4</v>
      </c>
      <c r="N556" s="12" t="s">
        <v>26</v>
      </c>
      <c r="P556" s="22">
        <v>0.0475</v>
      </c>
      <c r="Q556" s="24" t="s">
        <v>26</v>
      </c>
    </row>
    <row r="557" customHeight="1" spans="1:17">
      <c r="A557" s="11">
        <v>1413</v>
      </c>
      <c r="B557" s="15" t="s">
        <v>110</v>
      </c>
      <c r="C557" s="11" t="s">
        <v>111</v>
      </c>
      <c r="D557" s="15" t="s">
        <v>34</v>
      </c>
      <c r="E557" s="15" t="s">
        <v>54</v>
      </c>
      <c r="F557" s="16">
        <f t="shared" si="40"/>
        <v>1413</v>
      </c>
      <c r="G557" s="15" t="str">
        <f t="shared" si="38"/>
        <v>HT-2020-38@还款1413</v>
      </c>
      <c r="H557" s="17">
        <v>44772</v>
      </c>
      <c r="I557" s="11" t="s">
        <v>25</v>
      </c>
      <c r="J557" s="15">
        <v>79000000</v>
      </c>
      <c r="K557" s="15">
        <v>79000000</v>
      </c>
      <c r="L557" s="15">
        <v>5</v>
      </c>
      <c r="M557" s="20" t="str">
        <f t="shared" si="39"/>
        <v>HT-2020-38@放款5</v>
      </c>
      <c r="N557" s="12" t="s">
        <v>26</v>
      </c>
      <c r="P557" s="22">
        <v>0.0475</v>
      </c>
      <c r="Q557" s="24" t="s">
        <v>26</v>
      </c>
    </row>
    <row r="558" customHeight="1" spans="1:17">
      <c r="A558" s="11">
        <v>1414</v>
      </c>
      <c r="B558" s="15" t="s">
        <v>110</v>
      </c>
      <c r="C558" s="11" t="s">
        <v>111</v>
      </c>
      <c r="D558" s="15" t="s">
        <v>20</v>
      </c>
      <c r="E558" s="15" t="s">
        <v>54</v>
      </c>
      <c r="F558" s="16">
        <f t="shared" si="40"/>
        <v>1414</v>
      </c>
      <c r="G558" s="15" t="str">
        <f t="shared" si="38"/>
        <v>HT-2020-38@还款1414</v>
      </c>
      <c r="H558" s="17">
        <v>44772</v>
      </c>
      <c r="I558" s="11" t="s">
        <v>25</v>
      </c>
      <c r="J558" s="15">
        <v>118500000</v>
      </c>
      <c r="K558" s="15">
        <v>118500000</v>
      </c>
      <c r="L558" s="15">
        <v>6</v>
      </c>
      <c r="M558" s="20" t="str">
        <f t="shared" si="39"/>
        <v>HT-2020-38@放款6</v>
      </c>
      <c r="N558" s="12" t="s">
        <v>26</v>
      </c>
      <c r="P558" s="22">
        <v>0.0475</v>
      </c>
      <c r="Q558" s="24" t="s">
        <v>26</v>
      </c>
    </row>
    <row r="559" customHeight="1" spans="1:17">
      <c r="A559" s="11">
        <v>1415</v>
      </c>
      <c r="B559" s="15" t="s">
        <v>110</v>
      </c>
      <c r="C559" s="11" t="s">
        <v>111</v>
      </c>
      <c r="D559" s="15" t="s">
        <v>24</v>
      </c>
      <c r="E559" s="15" t="s">
        <v>54</v>
      </c>
      <c r="F559" s="16">
        <f t="shared" si="40"/>
        <v>1415</v>
      </c>
      <c r="G559" s="15" t="str">
        <f t="shared" si="38"/>
        <v>HT-2020-38@还款1415</v>
      </c>
      <c r="H559" s="17">
        <v>44772</v>
      </c>
      <c r="I559" s="11" t="s">
        <v>25</v>
      </c>
      <c r="J559" s="15">
        <v>79000000</v>
      </c>
      <c r="K559" s="15">
        <v>79000000</v>
      </c>
      <c r="L559" s="15">
        <v>7</v>
      </c>
      <c r="M559" s="20" t="str">
        <f t="shared" si="39"/>
        <v>HT-2020-38@放款7</v>
      </c>
      <c r="N559" s="12" t="s">
        <v>26</v>
      </c>
      <c r="P559" s="22">
        <v>0.0475</v>
      </c>
      <c r="Q559" s="24" t="s">
        <v>26</v>
      </c>
    </row>
    <row r="560" customHeight="1" spans="1:17">
      <c r="A560" s="11">
        <v>1416</v>
      </c>
      <c r="B560" s="15" t="s">
        <v>110</v>
      </c>
      <c r="C560" s="11" t="s">
        <v>111</v>
      </c>
      <c r="D560" s="15" t="s">
        <v>20</v>
      </c>
      <c r="E560" s="15" t="s">
        <v>54</v>
      </c>
      <c r="F560" s="16">
        <f t="shared" si="40"/>
        <v>1416</v>
      </c>
      <c r="G560" s="15" t="str">
        <f t="shared" si="38"/>
        <v>HT-2020-38@还款1416</v>
      </c>
      <c r="H560" s="17">
        <v>44772</v>
      </c>
      <c r="I560" s="11" t="s">
        <v>25</v>
      </c>
      <c r="J560" s="15">
        <v>52337500</v>
      </c>
      <c r="K560" s="15">
        <v>52337500</v>
      </c>
      <c r="L560" s="15">
        <v>8</v>
      </c>
      <c r="M560" s="20" t="str">
        <f t="shared" si="39"/>
        <v>HT-2020-38@放款8</v>
      </c>
      <c r="N560" s="12" t="s">
        <v>26</v>
      </c>
      <c r="P560" s="22">
        <v>0.0475</v>
      </c>
      <c r="Q560" s="24" t="s">
        <v>26</v>
      </c>
    </row>
    <row r="561" customHeight="1" spans="1:17">
      <c r="A561" s="11">
        <v>1417</v>
      </c>
      <c r="B561" s="15" t="s">
        <v>110</v>
      </c>
      <c r="C561" s="11" t="s">
        <v>111</v>
      </c>
      <c r="D561" s="15" t="s">
        <v>24</v>
      </c>
      <c r="E561" s="15" t="s">
        <v>54</v>
      </c>
      <c r="F561" s="16">
        <f t="shared" si="40"/>
        <v>1417</v>
      </c>
      <c r="G561" s="15" t="str">
        <f t="shared" si="38"/>
        <v>HT-2020-38@还款1417</v>
      </c>
      <c r="H561" s="17">
        <v>44772</v>
      </c>
      <c r="I561" s="11" t="s">
        <v>25</v>
      </c>
      <c r="J561" s="15">
        <v>49375000</v>
      </c>
      <c r="K561" s="15">
        <v>49375000</v>
      </c>
      <c r="L561" s="15">
        <v>9</v>
      </c>
      <c r="M561" s="20" t="str">
        <f t="shared" si="39"/>
        <v>HT-2020-38@放款9</v>
      </c>
      <c r="N561" s="12" t="s">
        <v>26</v>
      </c>
      <c r="P561" s="22">
        <v>0.0475</v>
      </c>
      <c r="Q561" s="24" t="s">
        <v>26</v>
      </c>
    </row>
    <row r="562" customHeight="1" spans="1:18">
      <c r="A562" s="11">
        <v>296</v>
      </c>
      <c r="B562" s="15" t="s">
        <v>112</v>
      </c>
      <c r="C562" s="11" t="s">
        <v>113</v>
      </c>
      <c r="D562" s="15" t="s">
        <v>27</v>
      </c>
      <c r="E562" s="15" t="s">
        <v>54</v>
      </c>
      <c r="F562" s="16">
        <v>1</v>
      </c>
      <c r="G562" s="15" t="str">
        <f t="shared" si="38"/>
        <v>HT-2020-39@放款1</v>
      </c>
      <c r="H562" s="17">
        <v>44131</v>
      </c>
      <c r="I562" s="11" t="s">
        <v>22</v>
      </c>
      <c r="J562" s="15">
        <v>450000000</v>
      </c>
      <c r="K562" s="15">
        <v>450000000</v>
      </c>
      <c r="M562" s="20" t="str">
        <f t="shared" si="39"/>
        <v/>
      </c>
      <c r="N562" s="21" t="s">
        <v>23</v>
      </c>
      <c r="P562" s="22">
        <v>0.04275</v>
      </c>
      <c r="R562" s="17">
        <v>45217</v>
      </c>
    </row>
    <row r="563" customHeight="1" spans="1:18">
      <c r="A563" s="11">
        <v>297</v>
      </c>
      <c r="B563" s="15" t="s">
        <v>112</v>
      </c>
      <c r="C563" s="11" t="s">
        <v>113</v>
      </c>
      <c r="D563" s="15" t="s">
        <v>28</v>
      </c>
      <c r="E563" s="15" t="s">
        <v>54</v>
      </c>
      <c r="F563" s="16">
        <v>2</v>
      </c>
      <c r="G563" s="15" t="str">
        <f t="shared" si="38"/>
        <v>HT-2020-39@放款2</v>
      </c>
      <c r="H563" s="17">
        <v>44137</v>
      </c>
      <c r="I563" s="11" t="s">
        <v>22</v>
      </c>
      <c r="J563" s="15">
        <v>500000000</v>
      </c>
      <c r="K563" s="15">
        <v>500000000</v>
      </c>
      <c r="M563" s="20" t="str">
        <f t="shared" si="39"/>
        <v/>
      </c>
      <c r="N563" s="21" t="s">
        <v>23</v>
      </c>
      <c r="P563" s="22">
        <v>0.04275</v>
      </c>
      <c r="R563" s="17">
        <v>45217</v>
      </c>
    </row>
    <row r="564" customHeight="1" spans="1:18">
      <c r="A564" s="11">
        <v>298</v>
      </c>
      <c r="B564" s="15" t="s">
        <v>112</v>
      </c>
      <c r="C564" s="11" t="s">
        <v>113</v>
      </c>
      <c r="D564" s="15" t="s">
        <v>31</v>
      </c>
      <c r="E564" s="15" t="s">
        <v>54</v>
      </c>
      <c r="F564" s="16">
        <v>3</v>
      </c>
      <c r="G564" s="15" t="str">
        <f t="shared" si="38"/>
        <v>HT-2020-39@放款3</v>
      </c>
      <c r="H564" s="17">
        <v>44153</v>
      </c>
      <c r="I564" s="11" t="s">
        <v>22</v>
      </c>
      <c r="J564" s="15">
        <v>250000000</v>
      </c>
      <c r="K564" s="15">
        <v>250000000</v>
      </c>
      <c r="M564" s="20" t="str">
        <f t="shared" si="39"/>
        <v/>
      </c>
      <c r="N564" s="21" t="s">
        <v>23</v>
      </c>
      <c r="P564" s="22">
        <v>0.04275</v>
      </c>
      <c r="R564" s="17">
        <v>45217</v>
      </c>
    </row>
    <row r="565" customHeight="1" spans="1:18">
      <c r="A565" s="11">
        <v>299</v>
      </c>
      <c r="B565" s="15" t="s">
        <v>112</v>
      </c>
      <c r="C565" s="11" t="s">
        <v>113</v>
      </c>
      <c r="D565" s="15" t="s">
        <v>32</v>
      </c>
      <c r="E565" s="15" t="s">
        <v>54</v>
      </c>
      <c r="F565" s="16">
        <v>4</v>
      </c>
      <c r="G565" s="15" t="str">
        <f t="shared" si="38"/>
        <v>HT-2020-39@放款4</v>
      </c>
      <c r="H565" s="17">
        <v>44160</v>
      </c>
      <c r="I565" s="11" t="s">
        <v>22</v>
      </c>
      <c r="J565" s="15">
        <v>400000000</v>
      </c>
      <c r="K565" s="15">
        <v>400000000</v>
      </c>
      <c r="M565" s="20" t="str">
        <f t="shared" si="39"/>
        <v/>
      </c>
      <c r="N565" s="21" t="s">
        <v>23</v>
      </c>
      <c r="P565" s="22">
        <v>0.04275</v>
      </c>
      <c r="R565" s="17">
        <v>45217</v>
      </c>
    </row>
    <row r="566" customHeight="1" spans="1:18">
      <c r="A566" s="11">
        <v>300</v>
      </c>
      <c r="B566" s="15" t="s">
        <v>112</v>
      </c>
      <c r="C566" s="11" t="s">
        <v>113</v>
      </c>
      <c r="D566" s="15" t="s">
        <v>33</v>
      </c>
      <c r="E566" s="15" t="s">
        <v>54</v>
      </c>
      <c r="F566" s="16">
        <v>5</v>
      </c>
      <c r="G566" s="15" t="str">
        <f t="shared" si="38"/>
        <v>HT-2020-39@放款5</v>
      </c>
      <c r="H566" s="17">
        <v>44168</v>
      </c>
      <c r="I566" s="11" t="s">
        <v>22</v>
      </c>
      <c r="J566" s="15">
        <v>230000000</v>
      </c>
      <c r="K566" s="15">
        <v>230000000</v>
      </c>
      <c r="M566" s="20" t="str">
        <f t="shared" si="39"/>
        <v/>
      </c>
      <c r="N566" s="21" t="s">
        <v>23</v>
      </c>
      <c r="P566" s="22">
        <v>0.04275</v>
      </c>
      <c r="R566" s="17">
        <v>45217</v>
      </c>
    </row>
    <row r="567" customHeight="1" spans="1:18">
      <c r="A567" s="11">
        <v>301</v>
      </c>
      <c r="B567" s="15" t="s">
        <v>112</v>
      </c>
      <c r="C567" s="11" t="s">
        <v>113</v>
      </c>
      <c r="D567" s="15" t="s">
        <v>34</v>
      </c>
      <c r="E567" s="15" t="s">
        <v>54</v>
      </c>
      <c r="F567" s="16">
        <v>6</v>
      </c>
      <c r="G567" s="15" t="str">
        <f t="shared" si="38"/>
        <v>HT-2020-39@放款6</v>
      </c>
      <c r="H567" s="17">
        <v>44175</v>
      </c>
      <c r="I567" s="11" t="s">
        <v>22</v>
      </c>
      <c r="J567" s="15">
        <v>220000000</v>
      </c>
      <c r="K567" s="15">
        <v>220000000</v>
      </c>
      <c r="M567" s="20" t="str">
        <f t="shared" si="39"/>
        <v/>
      </c>
      <c r="N567" s="21" t="s">
        <v>23</v>
      </c>
      <c r="P567" s="22">
        <v>0.04275</v>
      </c>
      <c r="R567" s="17">
        <v>45217</v>
      </c>
    </row>
    <row r="568" customHeight="1" spans="1:18">
      <c r="A568" s="11">
        <v>302</v>
      </c>
      <c r="B568" s="15" t="s">
        <v>112</v>
      </c>
      <c r="C568" s="11" t="s">
        <v>113</v>
      </c>
      <c r="D568" s="15" t="s">
        <v>20</v>
      </c>
      <c r="E568" s="15" t="s">
        <v>54</v>
      </c>
      <c r="F568" s="16">
        <v>7</v>
      </c>
      <c r="G568" s="15" t="str">
        <f t="shared" si="38"/>
        <v>HT-2020-39@放款7</v>
      </c>
      <c r="H568" s="17">
        <v>44179</v>
      </c>
      <c r="I568" s="11" t="s">
        <v>22</v>
      </c>
      <c r="J568" s="15">
        <v>30000000</v>
      </c>
      <c r="K568" s="15">
        <v>30000000</v>
      </c>
      <c r="M568" s="20" t="str">
        <f t="shared" si="39"/>
        <v/>
      </c>
      <c r="N568" s="21" t="s">
        <v>23</v>
      </c>
      <c r="P568" s="22">
        <v>0.04275</v>
      </c>
      <c r="R568" s="17">
        <v>45217</v>
      </c>
    </row>
    <row r="569" customHeight="1" spans="1:18">
      <c r="A569" s="11">
        <v>303</v>
      </c>
      <c r="B569" s="15" t="s">
        <v>112</v>
      </c>
      <c r="C569" s="11" t="s">
        <v>113</v>
      </c>
      <c r="D569" s="15" t="s">
        <v>24</v>
      </c>
      <c r="E569" s="15" t="s">
        <v>54</v>
      </c>
      <c r="F569" s="16">
        <v>8</v>
      </c>
      <c r="G569" s="15" t="str">
        <f t="shared" si="38"/>
        <v>HT-2020-39@放款8</v>
      </c>
      <c r="H569" s="17">
        <v>44180</v>
      </c>
      <c r="I569" s="11" t="s">
        <v>22</v>
      </c>
      <c r="J569" s="15">
        <v>120000000</v>
      </c>
      <c r="K569" s="15">
        <v>120000000</v>
      </c>
      <c r="M569" s="20" t="str">
        <f t="shared" si="39"/>
        <v/>
      </c>
      <c r="N569" s="21" t="s">
        <v>23</v>
      </c>
      <c r="P569" s="22">
        <v>0.04275</v>
      </c>
      <c r="R569" s="17">
        <v>45217</v>
      </c>
    </row>
    <row r="570" customHeight="1" spans="1:18">
      <c r="A570" s="11">
        <v>304</v>
      </c>
      <c r="B570" s="15" t="s">
        <v>112</v>
      </c>
      <c r="C570" s="11" t="s">
        <v>113</v>
      </c>
      <c r="D570" s="15" t="s">
        <v>27</v>
      </c>
      <c r="E570" s="15" t="s">
        <v>54</v>
      </c>
      <c r="F570" s="16">
        <v>9</v>
      </c>
      <c r="G570" s="15" t="str">
        <f t="shared" si="38"/>
        <v>HT-2020-39@放款9</v>
      </c>
      <c r="H570" s="17">
        <v>44182</v>
      </c>
      <c r="I570" s="11" t="s">
        <v>22</v>
      </c>
      <c r="J570" s="15">
        <v>120000000</v>
      </c>
      <c r="K570" s="15">
        <v>120000000</v>
      </c>
      <c r="M570" s="20" t="str">
        <f t="shared" si="39"/>
        <v/>
      </c>
      <c r="N570" s="21" t="s">
        <v>23</v>
      </c>
      <c r="P570" s="22">
        <v>0.04275</v>
      </c>
      <c r="R570" s="17">
        <v>45217</v>
      </c>
    </row>
    <row r="571" customHeight="1" spans="1:18">
      <c r="A571" s="11">
        <v>305</v>
      </c>
      <c r="B571" s="15" t="s">
        <v>112</v>
      </c>
      <c r="C571" s="11" t="s">
        <v>113</v>
      </c>
      <c r="D571" s="15" t="s">
        <v>28</v>
      </c>
      <c r="E571" s="15" t="s">
        <v>54</v>
      </c>
      <c r="F571" s="16">
        <v>10</v>
      </c>
      <c r="G571" s="15" t="str">
        <f t="shared" si="38"/>
        <v>HT-2020-39@放款10</v>
      </c>
      <c r="H571" s="17">
        <v>44190</v>
      </c>
      <c r="I571" s="11" t="s">
        <v>22</v>
      </c>
      <c r="J571" s="15">
        <v>70000000</v>
      </c>
      <c r="K571" s="15">
        <v>70000000</v>
      </c>
      <c r="M571" s="20" t="str">
        <f t="shared" si="39"/>
        <v/>
      </c>
      <c r="N571" s="21" t="s">
        <v>23</v>
      </c>
      <c r="P571" s="22">
        <v>0.04275</v>
      </c>
      <c r="R571" s="17">
        <v>45217</v>
      </c>
    </row>
    <row r="572" customHeight="1" spans="1:18">
      <c r="A572" s="11">
        <v>306</v>
      </c>
      <c r="B572" s="15" t="s">
        <v>112</v>
      </c>
      <c r="C572" s="11" t="s">
        <v>113</v>
      </c>
      <c r="D572" s="15" t="s">
        <v>31</v>
      </c>
      <c r="E572" s="15" t="s">
        <v>54</v>
      </c>
      <c r="F572" s="16">
        <v>11</v>
      </c>
      <c r="G572" s="15" t="str">
        <f t="shared" si="38"/>
        <v>HT-2020-39@放款11</v>
      </c>
      <c r="H572" s="17">
        <v>44193</v>
      </c>
      <c r="I572" s="11" t="s">
        <v>22</v>
      </c>
      <c r="J572" s="15">
        <v>110000000</v>
      </c>
      <c r="K572" s="15">
        <v>110000000</v>
      </c>
      <c r="M572" s="20" t="str">
        <f t="shared" si="39"/>
        <v/>
      </c>
      <c r="N572" s="21" t="s">
        <v>23</v>
      </c>
      <c r="P572" s="22">
        <v>0.04275</v>
      </c>
      <c r="R572" s="17">
        <v>45217</v>
      </c>
    </row>
    <row r="573" customHeight="1" spans="1:18">
      <c r="A573" s="11">
        <v>307</v>
      </c>
      <c r="B573" s="15" t="s">
        <v>112</v>
      </c>
      <c r="C573" s="11" t="s">
        <v>113</v>
      </c>
      <c r="D573" s="15" t="s">
        <v>32</v>
      </c>
      <c r="E573" s="15" t="s">
        <v>54</v>
      </c>
      <c r="F573" s="16">
        <v>12</v>
      </c>
      <c r="G573" s="15" t="str">
        <f t="shared" si="38"/>
        <v>HT-2020-39@放款12</v>
      </c>
      <c r="H573" s="17">
        <v>44221</v>
      </c>
      <c r="I573" s="11" t="s">
        <v>22</v>
      </c>
      <c r="J573" s="15">
        <v>92000000</v>
      </c>
      <c r="K573" s="15">
        <v>92000000</v>
      </c>
      <c r="M573" s="20" t="str">
        <f t="shared" si="39"/>
        <v/>
      </c>
      <c r="N573" s="21" t="s">
        <v>23</v>
      </c>
      <c r="P573" s="22">
        <v>0.04275</v>
      </c>
      <c r="R573" s="17">
        <v>45217</v>
      </c>
    </row>
    <row r="574" customHeight="1" spans="1:18">
      <c r="A574" s="11">
        <v>308</v>
      </c>
      <c r="B574" s="15" t="s">
        <v>112</v>
      </c>
      <c r="C574" s="11" t="s">
        <v>113</v>
      </c>
      <c r="D574" s="15" t="s">
        <v>33</v>
      </c>
      <c r="E574" s="15" t="s">
        <v>54</v>
      </c>
      <c r="F574" s="16">
        <v>13</v>
      </c>
      <c r="G574" s="15" t="str">
        <f t="shared" si="38"/>
        <v>HT-2020-39@放款13</v>
      </c>
      <c r="H574" s="17">
        <v>44222</v>
      </c>
      <c r="I574" s="11" t="s">
        <v>22</v>
      </c>
      <c r="J574" s="15">
        <v>200000000</v>
      </c>
      <c r="K574" s="15">
        <v>200000000</v>
      </c>
      <c r="M574" s="20" t="str">
        <f t="shared" si="39"/>
        <v/>
      </c>
      <c r="N574" s="21" t="s">
        <v>23</v>
      </c>
      <c r="P574" s="22">
        <v>0.04275</v>
      </c>
      <c r="R574" s="17">
        <v>45217</v>
      </c>
    </row>
    <row r="575" customHeight="1" spans="1:18">
      <c r="A575" s="11">
        <v>309</v>
      </c>
      <c r="B575" s="15" t="s">
        <v>112</v>
      </c>
      <c r="C575" s="11" t="s">
        <v>113</v>
      </c>
      <c r="D575" s="15" t="s">
        <v>34</v>
      </c>
      <c r="E575" s="15" t="s">
        <v>54</v>
      </c>
      <c r="F575" s="16">
        <v>14</v>
      </c>
      <c r="G575" s="15" t="str">
        <f t="shared" si="38"/>
        <v>HT-2020-39@放款14</v>
      </c>
      <c r="H575" s="17">
        <v>44293</v>
      </c>
      <c r="I575" s="11" t="s">
        <v>22</v>
      </c>
      <c r="J575" s="15">
        <v>108000000</v>
      </c>
      <c r="K575" s="15">
        <v>108000000</v>
      </c>
      <c r="M575" s="20" t="str">
        <f t="shared" si="39"/>
        <v/>
      </c>
      <c r="N575" s="21" t="s">
        <v>23</v>
      </c>
      <c r="P575" s="22">
        <v>0.055</v>
      </c>
      <c r="R575" s="17">
        <v>45217</v>
      </c>
    </row>
    <row r="576" customHeight="1" spans="1:18">
      <c r="A576" s="11">
        <v>310</v>
      </c>
      <c r="B576" s="15" t="s">
        <v>112</v>
      </c>
      <c r="C576" s="11" t="s">
        <v>113</v>
      </c>
      <c r="D576" s="15" t="s">
        <v>20</v>
      </c>
      <c r="E576" s="15" t="s">
        <v>54</v>
      </c>
      <c r="F576" s="16">
        <v>15</v>
      </c>
      <c r="G576" s="15" t="str">
        <f t="shared" si="38"/>
        <v>HT-2020-39@放款15</v>
      </c>
      <c r="H576" s="17">
        <v>44324</v>
      </c>
      <c r="I576" s="11" t="s">
        <v>22</v>
      </c>
      <c r="J576" s="15">
        <v>50000000</v>
      </c>
      <c r="K576" s="15">
        <v>50000000</v>
      </c>
      <c r="M576" s="20" t="str">
        <f t="shared" si="39"/>
        <v/>
      </c>
      <c r="N576" s="21" t="s">
        <v>23</v>
      </c>
      <c r="P576" s="22">
        <v>0.055</v>
      </c>
      <c r="R576" s="17">
        <v>45217</v>
      </c>
    </row>
    <row r="577" customHeight="1" spans="1:18">
      <c r="A577" s="11">
        <v>311</v>
      </c>
      <c r="B577" s="15" t="s">
        <v>112</v>
      </c>
      <c r="C577" s="11" t="s">
        <v>113</v>
      </c>
      <c r="D577" s="15" t="s">
        <v>24</v>
      </c>
      <c r="E577" s="15" t="s">
        <v>54</v>
      </c>
      <c r="F577" s="16">
        <v>16</v>
      </c>
      <c r="G577" s="15" t="str">
        <f t="shared" si="38"/>
        <v>HT-2020-39@放款16</v>
      </c>
      <c r="H577" s="17">
        <v>44342</v>
      </c>
      <c r="I577" s="11" t="s">
        <v>22</v>
      </c>
      <c r="J577" s="15">
        <v>150000000</v>
      </c>
      <c r="K577" s="15">
        <v>150000000</v>
      </c>
      <c r="M577" s="20" t="str">
        <f t="shared" si="39"/>
        <v/>
      </c>
      <c r="N577" s="21" t="s">
        <v>23</v>
      </c>
      <c r="P577" s="22">
        <v>0.055</v>
      </c>
      <c r="R577" s="17">
        <v>45217</v>
      </c>
    </row>
    <row r="578" customHeight="1" spans="1:18">
      <c r="A578" s="11">
        <v>312</v>
      </c>
      <c r="B578" s="15" t="s">
        <v>112</v>
      </c>
      <c r="C578" s="11" t="s">
        <v>113</v>
      </c>
      <c r="D578" s="15" t="s">
        <v>20</v>
      </c>
      <c r="E578" s="15" t="s">
        <v>54</v>
      </c>
      <c r="F578" s="16">
        <v>17</v>
      </c>
      <c r="G578" s="15" t="str">
        <f t="shared" ref="G578:G641" si="41">C578&amp;"@"&amp;I578&amp;F578</f>
        <v>HT-2020-39@放款17</v>
      </c>
      <c r="H578" s="17">
        <v>44355</v>
      </c>
      <c r="I578" s="11" t="s">
        <v>22</v>
      </c>
      <c r="J578" s="15">
        <v>200000000</v>
      </c>
      <c r="K578" s="15">
        <v>200000000</v>
      </c>
      <c r="M578" s="20" t="str">
        <f t="shared" ref="M578:M641" si="42">IF(LEN(L578)&gt;0,C578&amp;"@放款"&amp;L578,"")</f>
        <v/>
      </c>
      <c r="N578" s="21" t="s">
        <v>23</v>
      </c>
      <c r="P578" s="22">
        <v>0.055</v>
      </c>
      <c r="R578" s="17">
        <v>45217</v>
      </c>
    </row>
    <row r="579" customHeight="1" spans="1:16">
      <c r="A579" s="11">
        <v>832</v>
      </c>
      <c r="B579" s="15" t="s">
        <v>112</v>
      </c>
      <c r="C579" s="11" t="s">
        <v>113</v>
      </c>
      <c r="D579" s="15" t="s">
        <v>24</v>
      </c>
      <c r="E579" s="15" t="s">
        <v>54</v>
      </c>
      <c r="F579" s="16">
        <f t="shared" ref="F579:F599" si="43">A579</f>
        <v>832</v>
      </c>
      <c r="G579" s="15" t="str">
        <f t="shared" si="41"/>
        <v>HT-2020-39@还款832</v>
      </c>
      <c r="H579" s="17">
        <v>44411</v>
      </c>
      <c r="I579" s="11" t="s">
        <v>25</v>
      </c>
      <c r="J579" s="15">
        <v>300000000</v>
      </c>
      <c r="K579" s="15">
        <v>300000000</v>
      </c>
      <c r="L579" s="16">
        <v>1</v>
      </c>
      <c r="M579" s="20" t="str">
        <f t="shared" si="42"/>
        <v>HT-2020-39@放款1</v>
      </c>
      <c r="N579" s="21" t="s">
        <v>23</v>
      </c>
      <c r="P579" s="22">
        <v>0.04275</v>
      </c>
    </row>
    <row r="580" customHeight="1" spans="1:16">
      <c r="A580" s="11">
        <v>833</v>
      </c>
      <c r="B580" s="15" t="s">
        <v>112</v>
      </c>
      <c r="C580" s="11" t="s">
        <v>113</v>
      </c>
      <c r="D580" s="15" t="s">
        <v>27</v>
      </c>
      <c r="E580" s="15" t="s">
        <v>54</v>
      </c>
      <c r="F580" s="16">
        <f t="shared" si="43"/>
        <v>833</v>
      </c>
      <c r="G580" s="15" t="str">
        <f t="shared" si="41"/>
        <v>HT-2020-39@还款833</v>
      </c>
      <c r="H580" s="17">
        <v>44418</v>
      </c>
      <c r="I580" s="11" t="s">
        <v>25</v>
      </c>
      <c r="J580" s="15">
        <v>150000000</v>
      </c>
      <c r="K580" s="15">
        <v>150000000</v>
      </c>
      <c r="L580" s="16">
        <v>1</v>
      </c>
      <c r="M580" s="20" t="str">
        <f t="shared" si="42"/>
        <v>HT-2020-39@放款1</v>
      </c>
      <c r="N580" s="21" t="s">
        <v>23</v>
      </c>
      <c r="P580" s="22">
        <v>0.04275</v>
      </c>
    </row>
    <row r="581" customHeight="1" spans="1:16">
      <c r="A581" s="11">
        <v>834</v>
      </c>
      <c r="B581" s="15" t="s">
        <v>112</v>
      </c>
      <c r="C581" s="11" t="s">
        <v>113</v>
      </c>
      <c r="D581" s="15" t="s">
        <v>28</v>
      </c>
      <c r="E581" s="15" t="s">
        <v>54</v>
      </c>
      <c r="F581" s="16">
        <f t="shared" si="43"/>
        <v>834</v>
      </c>
      <c r="G581" s="15" t="str">
        <f t="shared" si="41"/>
        <v>HT-2020-39@还款834</v>
      </c>
      <c r="H581" s="17">
        <v>44418</v>
      </c>
      <c r="I581" s="11" t="s">
        <v>25</v>
      </c>
      <c r="J581" s="15">
        <v>250000000</v>
      </c>
      <c r="K581" s="15">
        <v>250000000</v>
      </c>
      <c r="L581" s="16">
        <v>2</v>
      </c>
      <c r="M581" s="20" t="str">
        <f t="shared" si="42"/>
        <v>HT-2020-39@放款2</v>
      </c>
      <c r="N581" s="21" t="s">
        <v>23</v>
      </c>
      <c r="P581" s="22">
        <v>0.04275</v>
      </c>
    </row>
    <row r="582" customHeight="1" spans="1:16">
      <c r="A582" s="11">
        <v>835</v>
      </c>
      <c r="B582" s="15" t="s">
        <v>112</v>
      </c>
      <c r="C582" s="11" t="s">
        <v>113</v>
      </c>
      <c r="D582" s="15" t="s">
        <v>31</v>
      </c>
      <c r="E582" s="15" t="s">
        <v>54</v>
      </c>
      <c r="F582" s="16">
        <f t="shared" si="43"/>
        <v>835</v>
      </c>
      <c r="G582" s="15" t="str">
        <f t="shared" si="41"/>
        <v>HT-2020-39@还款835</v>
      </c>
      <c r="H582" s="17">
        <v>44487</v>
      </c>
      <c r="I582" s="11" t="s">
        <v>25</v>
      </c>
      <c r="J582" s="15">
        <v>250000000</v>
      </c>
      <c r="K582" s="15">
        <v>250000000</v>
      </c>
      <c r="L582" s="16">
        <v>2</v>
      </c>
      <c r="M582" s="20" t="str">
        <f t="shared" si="42"/>
        <v>HT-2020-39@放款2</v>
      </c>
      <c r="N582" s="21" t="s">
        <v>23</v>
      </c>
      <c r="P582" s="22">
        <v>0.04275</v>
      </c>
    </row>
    <row r="583" customHeight="1" spans="1:16">
      <c r="A583" s="11">
        <v>836</v>
      </c>
      <c r="B583" s="15" t="s">
        <v>112</v>
      </c>
      <c r="C583" s="11" t="s">
        <v>113</v>
      </c>
      <c r="D583" s="15" t="s">
        <v>32</v>
      </c>
      <c r="E583" s="15" t="s">
        <v>54</v>
      </c>
      <c r="F583" s="16">
        <f t="shared" si="43"/>
        <v>836</v>
      </c>
      <c r="G583" s="15" t="str">
        <f t="shared" si="41"/>
        <v>HT-2020-39@还款836</v>
      </c>
      <c r="H583" s="17">
        <v>44487</v>
      </c>
      <c r="I583" s="11" t="s">
        <v>25</v>
      </c>
      <c r="J583" s="15">
        <v>200000000</v>
      </c>
      <c r="K583" s="15">
        <v>200000000</v>
      </c>
      <c r="L583" s="16">
        <v>3</v>
      </c>
      <c r="M583" s="20" t="str">
        <f t="shared" si="42"/>
        <v>HT-2020-39@放款3</v>
      </c>
      <c r="N583" s="21" t="s">
        <v>23</v>
      </c>
      <c r="P583" s="22">
        <v>0.04275</v>
      </c>
    </row>
    <row r="584" customHeight="1" spans="1:16">
      <c r="A584" s="11">
        <v>837</v>
      </c>
      <c r="B584" s="15" t="s">
        <v>112</v>
      </c>
      <c r="C584" s="11" t="s">
        <v>113</v>
      </c>
      <c r="D584" s="15" t="s">
        <v>33</v>
      </c>
      <c r="E584" s="15" t="s">
        <v>54</v>
      </c>
      <c r="F584" s="16">
        <f t="shared" si="43"/>
        <v>837</v>
      </c>
      <c r="G584" s="15" t="str">
        <f t="shared" si="41"/>
        <v>HT-2020-39@还款837</v>
      </c>
      <c r="H584" s="17">
        <v>44517</v>
      </c>
      <c r="I584" s="11" t="s">
        <v>25</v>
      </c>
      <c r="J584" s="15">
        <v>50000000</v>
      </c>
      <c r="K584" s="15">
        <v>50000000</v>
      </c>
      <c r="L584" s="16">
        <v>3</v>
      </c>
      <c r="M584" s="20" t="str">
        <f t="shared" si="42"/>
        <v>HT-2020-39@放款3</v>
      </c>
      <c r="N584" s="21" t="s">
        <v>23</v>
      </c>
      <c r="P584" s="22">
        <v>0.04275</v>
      </c>
    </row>
    <row r="585" customHeight="1" spans="1:16">
      <c r="A585" s="11">
        <v>838</v>
      </c>
      <c r="B585" s="15" t="s">
        <v>112</v>
      </c>
      <c r="C585" s="11" t="s">
        <v>113</v>
      </c>
      <c r="D585" s="15" t="s">
        <v>34</v>
      </c>
      <c r="E585" s="15" t="s">
        <v>54</v>
      </c>
      <c r="F585" s="16">
        <f t="shared" si="43"/>
        <v>838</v>
      </c>
      <c r="G585" s="15" t="str">
        <f t="shared" si="41"/>
        <v>HT-2020-39@还款838</v>
      </c>
      <c r="H585" s="17">
        <v>44517</v>
      </c>
      <c r="I585" s="11" t="s">
        <v>25</v>
      </c>
      <c r="J585" s="15">
        <v>100000000</v>
      </c>
      <c r="K585" s="15">
        <v>100000000</v>
      </c>
      <c r="L585" s="16">
        <v>4</v>
      </c>
      <c r="M585" s="20" t="str">
        <f t="shared" si="42"/>
        <v>HT-2020-39@放款4</v>
      </c>
      <c r="N585" s="21" t="s">
        <v>23</v>
      </c>
      <c r="P585" s="22">
        <v>0.04275</v>
      </c>
    </row>
    <row r="586" customHeight="1" spans="1:17">
      <c r="A586" s="11">
        <v>1099</v>
      </c>
      <c r="B586" s="15" t="s">
        <v>112</v>
      </c>
      <c r="C586" s="11" t="s">
        <v>113</v>
      </c>
      <c r="D586" s="15" t="s">
        <v>20</v>
      </c>
      <c r="E586" s="15" t="s">
        <v>54</v>
      </c>
      <c r="F586" s="16">
        <f t="shared" si="43"/>
        <v>1099</v>
      </c>
      <c r="G586" s="15" t="str">
        <f t="shared" si="41"/>
        <v>HT-2020-39@还款1099</v>
      </c>
      <c r="H586" s="17">
        <v>44560</v>
      </c>
      <c r="I586" s="11" t="s">
        <v>25</v>
      </c>
      <c r="J586" s="15">
        <v>300000000</v>
      </c>
      <c r="K586" s="15">
        <v>300000000</v>
      </c>
      <c r="L586" s="15">
        <v>4</v>
      </c>
      <c r="M586" s="20" t="str">
        <f t="shared" si="42"/>
        <v>HT-2020-39@放款4</v>
      </c>
      <c r="N586" s="12" t="s">
        <v>26</v>
      </c>
      <c r="P586" s="22">
        <v>0.04275</v>
      </c>
      <c r="Q586" s="24" t="s">
        <v>26</v>
      </c>
    </row>
    <row r="587" customHeight="1" spans="1:17">
      <c r="A587" s="11">
        <v>1100</v>
      </c>
      <c r="B587" s="15" t="s">
        <v>112</v>
      </c>
      <c r="C587" s="11" t="s">
        <v>113</v>
      </c>
      <c r="D587" s="15" t="s">
        <v>24</v>
      </c>
      <c r="E587" s="15" t="s">
        <v>54</v>
      </c>
      <c r="F587" s="16">
        <f t="shared" si="43"/>
        <v>1100</v>
      </c>
      <c r="G587" s="15" t="str">
        <f t="shared" si="41"/>
        <v>HT-2020-39@还款1100</v>
      </c>
      <c r="H587" s="17">
        <v>44560</v>
      </c>
      <c r="I587" s="11" t="s">
        <v>25</v>
      </c>
      <c r="J587" s="15">
        <v>230000000</v>
      </c>
      <c r="K587" s="15">
        <v>230000000</v>
      </c>
      <c r="L587" s="15">
        <v>5</v>
      </c>
      <c r="M587" s="20" t="str">
        <f t="shared" si="42"/>
        <v>HT-2020-39@放款5</v>
      </c>
      <c r="N587" s="12" t="s">
        <v>26</v>
      </c>
      <c r="P587" s="22">
        <v>0.04275</v>
      </c>
      <c r="Q587" s="24" t="s">
        <v>26</v>
      </c>
    </row>
    <row r="588" customHeight="1" spans="1:17">
      <c r="A588" s="11">
        <v>1101</v>
      </c>
      <c r="B588" s="15" t="s">
        <v>112</v>
      </c>
      <c r="C588" s="11" t="s">
        <v>113</v>
      </c>
      <c r="D588" s="15" t="s">
        <v>27</v>
      </c>
      <c r="E588" s="15" t="s">
        <v>54</v>
      </c>
      <c r="F588" s="16">
        <f t="shared" si="43"/>
        <v>1101</v>
      </c>
      <c r="G588" s="15" t="str">
        <f t="shared" si="41"/>
        <v>HT-2020-39@还款1101</v>
      </c>
      <c r="H588" s="17">
        <v>44560</v>
      </c>
      <c r="I588" s="11" t="s">
        <v>25</v>
      </c>
      <c r="J588" s="15">
        <v>220000000</v>
      </c>
      <c r="K588" s="15">
        <v>220000000</v>
      </c>
      <c r="L588" s="15">
        <v>6</v>
      </c>
      <c r="M588" s="20" t="str">
        <f t="shared" si="42"/>
        <v>HT-2020-39@放款6</v>
      </c>
      <c r="N588" s="12" t="s">
        <v>26</v>
      </c>
      <c r="P588" s="22">
        <v>0.04275</v>
      </c>
      <c r="Q588" s="24" t="s">
        <v>26</v>
      </c>
    </row>
    <row r="589" customHeight="1" spans="1:17">
      <c r="A589" s="11">
        <v>1102</v>
      </c>
      <c r="B589" s="15" t="s">
        <v>112</v>
      </c>
      <c r="C589" s="11" t="s">
        <v>113</v>
      </c>
      <c r="D589" s="15" t="s">
        <v>28</v>
      </c>
      <c r="E589" s="15" t="s">
        <v>54</v>
      </c>
      <c r="F589" s="16">
        <f t="shared" si="43"/>
        <v>1102</v>
      </c>
      <c r="G589" s="15" t="str">
        <f t="shared" si="41"/>
        <v>HT-2020-39@还款1102</v>
      </c>
      <c r="H589" s="17">
        <v>44560</v>
      </c>
      <c r="I589" s="11" t="s">
        <v>25</v>
      </c>
      <c r="J589" s="15">
        <v>30000000</v>
      </c>
      <c r="K589" s="15">
        <v>30000000</v>
      </c>
      <c r="L589" s="15">
        <v>7</v>
      </c>
      <c r="M589" s="20" t="str">
        <f t="shared" si="42"/>
        <v>HT-2020-39@放款7</v>
      </c>
      <c r="N589" s="12" t="s">
        <v>26</v>
      </c>
      <c r="P589" s="22">
        <v>0.04275</v>
      </c>
      <c r="Q589" s="24" t="s">
        <v>26</v>
      </c>
    </row>
    <row r="590" customHeight="1" spans="1:17">
      <c r="A590" s="11">
        <v>1103</v>
      </c>
      <c r="B590" s="15" t="s">
        <v>112</v>
      </c>
      <c r="C590" s="11" t="s">
        <v>113</v>
      </c>
      <c r="D590" s="15" t="s">
        <v>31</v>
      </c>
      <c r="E590" s="15" t="s">
        <v>54</v>
      </c>
      <c r="F590" s="16">
        <f t="shared" si="43"/>
        <v>1103</v>
      </c>
      <c r="G590" s="15" t="str">
        <f t="shared" si="41"/>
        <v>HT-2020-39@还款1103</v>
      </c>
      <c r="H590" s="17">
        <v>44560</v>
      </c>
      <c r="I590" s="11" t="s">
        <v>25</v>
      </c>
      <c r="J590" s="15">
        <v>120000000</v>
      </c>
      <c r="K590" s="15">
        <v>120000000</v>
      </c>
      <c r="L590" s="15">
        <v>8</v>
      </c>
      <c r="M590" s="20" t="str">
        <f t="shared" si="42"/>
        <v>HT-2020-39@放款8</v>
      </c>
      <c r="N590" s="12" t="s">
        <v>26</v>
      </c>
      <c r="P590" s="22">
        <v>0.04275</v>
      </c>
      <c r="Q590" s="24" t="s">
        <v>26</v>
      </c>
    </row>
    <row r="591" customHeight="1" spans="1:17">
      <c r="A591" s="11">
        <v>1104</v>
      </c>
      <c r="B591" s="15" t="s">
        <v>112</v>
      </c>
      <c r="C591" s="11" t="s">
        <v>113</v>
      </c>
      <c r="D591" s="15" t="s">
        <v>32</v>
      </c>
      <c r="E591" s="15" t="s">
        <v>54</v>
      </c>
      <c r="F591" s="16">
        <f t="shared" si="43"/>
        <v>1104</v>
      </c>
      <c r="G591" s="15" t="str">
        <f t="shared" si="41"/>
        <v>HT-2020-39@还款1104</v>
      </c>
      <c r="H591" s="17">
        <v>44560</v>
      </c>
      <c r="I591" s="11" t="s">
        <v>25</v>
      </c>
      <c r="J591" s="15">
        <v>120000000</v>
      </c>
      <c r="K591" s="15">
        <v>120000000</v>
      </c>
      <c r="L591" s="15">
        <v>9</v>
      </c>
      <c r="M591" s="20" t="str">
        <f t="shared" si="42"/>
        <v>HT-2020-39@放款9</v>
      </c>
      <c r="N591" s="12" t="s">
        <v>26</v>
      </c>
      <c r="P591" s="22">
        <v>0.04275</v>
      </c>
      <c r="Q591" s="24" t="s">
        <v>26</v>
      </c>
    </row>
    <row r="592" customHeight="1" spans="1:17">
      <c r="A592" s="11">
        <v>1105</v>
      </c>
      <c r="B592" s="15" t="s">
        <v>112</v>
      </c>
      <c r="C592" s="11" t="s">
        <v>113</v>
      </c>
      <c r="D592" s="15" t="s">
        <v>33</v>
      </c>
      <c r="E592" s="15" t="s">
        <v>54</v>
      </c>
      <c r="F592" s="16">
        <f t="shared" si="43"/>
        <v>1105</v>
      </c>
      <c r="G592" s="15" t="str">
        <f t="shared" si="41"/>
        <v>HT-2020-39@还款1105</v>
      </c>
      <c r="H592" s="17">
        <v>44560</v>
      </c>
      <c r="I592" s="11" t="s">
        <v>25</v>
      </c>
      <c r="J592" s="15">
        <v>70000000</v>
      </c>
      <c r="K592" s="15">
        <v>70000000</v>
      </c>
      <c r="L592" s="15">
        <v>10</v>
      </c>
      <c r="M592" s="20" t="str">
        <f t="shared" si="42"/>
        <v>HT-2020-39@放款10</v>
      </c>
      <c r="N592" s="12" t="s">
        <v>26</v>
      </c>
      <c r="P592" s="22">
        <v>0.04275</v>
      </c>
      <c r="Q592" s="24" t="s">
        <v>26</v>
      </c>
    </row>
    <row r="593" customHeight="1" spans="1:17">
      <c r="A593" s="11">
        <v>1106</v>
      </c>
      <c r="B593" s="15" t="s">
        <v>112</v>
      </c>
      <c r="C593" s="11" t="s">
        <v>113</v>
      </c>
      <c r="D593" s="15" t="s">
        <v>34</v>
      </c>
      <c r="E593" s="15" t="s">
        <v>54</v>
      </c>
      <c r="F593" s="16">
        <f t="shared" si="43"/>
        <v>1106</v>
      </c>
      <c r="G593" s="15" t="str">
        <f t="shared" si="41"/>
        <v>HT-2020-39@还款1106</v>
      </c>
      <c r="H593" s="17">
        <v>44560</v>
      </c>
      <c r="I593" s="11" t="s">
        <v>25</v>
      </c>
      <c r="J593" s="15">
        <v>110000000</v>
      </c>
      <c r="K593" s="15">
        <v>110000000</v>
      </c>
      <c r="L593" s="15">
        <v>11</v>
      </c>
      <c r="M593" s="20" t="str">
        <f t="shared" si="42"/>
        <v>HT-2020-39@放款11</v>
      </c>
      <c r="N593" s="12" t="s">
        <v>26</v>
      </c>
      <c r="P593" s="22">
        <v>0.04275</v>
      </c>
      <c r="Q593" s="24" t="s">
        <v>26</v>
      </c>
    </row>
    <row r="594" customHeight="1" spans="1:17">
      <c r="A594" s="11">
        <v>1173</v>
      </c>
      <c r="B594" s="15" t="s">
        <v>112</v>
      </c>
      <c r="C594" s="11" t="s">
        <v>113</v>
      </c>
      <c r="D594" s="15" t="s">
        <v>20</v>
      </c>
      <c r="E594" s="15" t="s">
        <v>54</v>
      </c>
      <c r="F594" s="16">
        <f t="shared" si="43"/>
        <v>1173</v>
      </c>
      <c r="G594" s="15" t="str">
        <f t="shared" si="41"/>
        <v>HT-2020-39@还款1173</v>
      </c>
      <c r="H594" s="17">
        <v>44591</v>
      </c>
      <c r="I594" s="11" t="s">
        <v>25</v>
      </c>
      <c r="J594" s="15">
        <v>92000000</v>
      </c>
      <c r="K594" s="15">
        <v>92000000</v>
      </c>
      <c r="L594" s="15">
        <v>12</v>
      </c>
      <c r="M594" s="20" t="str">
        <f t="shared" si="42"/>
        <v>HT-2020-39@放款12</v>
      </c>
      <c r="N594" s="12" t="s">
        <v>26</v>
      </c>
      <c r="P594" s="22">
        <v>0.04275</v>
      </c>
      <c r="Q594" s="24" t="s">
        <v>26</v>
      </c>
    </row>
    <row r="595" customHeight="1" spans="1:17">
      <c r="A595" s="11">
        <v>1174</v>
      </c>
      <c r="B595" s="15" t="s">
        <v>112</v>
      </c>
      <c r="C595" s="11" t="s">
        <v>113</v>
      </c>
      <c r="D595" s="15" t="s">
        <v>24</v>
      </c>
      <c r="E595" s="15" t="s">
        <v>54</v>
      </c>
      <c r="F595" s="16">
        <f t="shared" si="43"/>
        <v>1174</v>
      </c>
      <c r="G595" s="15" t="str">
        <f t="shared" si="41"/>
        <v>HT-2020-39@还款1174</v>
      </c>
      <c r="H595" s="17">
        <v>44591</v>
      </c>
      <c r="I595" s="11" t="s">
        <v>25</v>
      </c>
      <c r="J595" s="15">
        <v>200000000</v>
      </c>
      <c r="K595" s="15">
        <v>200000000</v>
      </c>
      <c r="L595" s="15">
        <v>13</v>
      </c>
      <c r="M595" s="20" t="str">
        <f t="shared" si="42"/>
        <v>HT-2020-39@放款13</v>
      </c>
      <c r="N595" s="12" t="s">
        <v>26</v>
      </c>
      <c r="P595" s="22">
        <v>0.04275</v>
      </c>
      <c r="Q595" s="24" t="s">
        <v>26</v>
      </c>
    </row>
    <row r="596" customHeight="1" spans="1:17">
      <c r="A596" s="11">
        <v>1175</v>
      </c>
      <c r="B596" s="15" t="s">
        <v>112</v>
      </c>
      <c r="C596" s="11" t="s">
        <v>113</v>
      </c>
      <c r="D596" s="15" t="s">
        <v>20</v>
      </c>
      <c r="E596" s="15" t="s">
        <v>54</v>
      </c>
      <c r="F596" s="16">
        <f t="shared" si="43"/>
        <v>1175</v>
      </c>
      <c r="G596" s="15" t="str">
        <f t="shared" si="41"/>
        <v>HT-2020-39@还款1175</v>
      </c>
      <c r="H596" s="17">
        <v>44591</v>
      </c>
      <c r="I596" s="11" t="s">
        <v>25</v>
      </c>
      <c r="J596" s="15">
        <v>108000000</v>
      </c>
      <c r="K596" s="15">
        <v>108000000</v>
      </c>
      <c r="L596" s="15">
        <v>14</v>
      </c>
      <c r="M596" s="20" t="str">
        <f t="shared" si="42"/>
        <v>HT-2020-39@放款14</v>
      </c>
      <c r="N596" s="12" t="s">
        <v>26</v>
      </c>
      <c r="P596" s="22">
        <v>0.055</v>
      </c>
      <c r="Q596" s="24" t="s">
        <v>26</v>
      </c>
    </row>
    <row r="597" customHeight="1" spans="1:17">
      <c r="A597" s="11">
        <v>1210</v>
      </c>
      <c r="B597" s="15" t="s">
        <v>112</v>
      </c>
      <c r="C597" s="11" t="s">
        <v>113</v>
      </c>
      <c r="D597" s="15" t="s">
        <v>24</v>
      </c>
      <c r="E597" s="15" t="s">
        <v>54</v>
      </c>
      <c r="F597" s="16">
        <f t="shared" si="43"/>
        <v>1210</v>
      </c>
      <c r="G597" s="15" t="str">
        <f t="shared" si="41"/>
        <v>HT-2020-39@还款1210</v>
      </c>
      <c r="H597" s="17">
        <v>44620</v>
      </c>
      <c r="I597" s="11" t="s">
        <v>25</v>
      </c>
      <c r="J597" s="15">
        <v>50000000</v>
      </c>
      <c r="K597" s="15">
        <v>50000000</v>
      </c>
      <c r="L597" s="15">
        <v>15</v>
      </c>
      <c r="M597" s="20" t="str">
        <f t="shared" si="42"/>
        <v>HT-2020-39@放款15</v>
      </c>
      <c r="N597" s="12" t="s">
        <v>26</v>
      </c>
      <c r="P597" s="22">
        <v>0.055</v>
      </c>
      <c r="Q597" s="24" t="s">
        <v>26</v>
      </c>
    </row>
    <row r="598" customHeight="1" spans="1:17">
      <c r="A598" s="11">
        <v>1211</v>
      </c>
      <c r="B598" s="15" t="s">
        <v>112</v>
      </c>
      <c r="C598" s="11" t="s">
        <v>113</v>
      </c>
      <c r="D598" s="15" t="s">
        <v>27</v>
      </c>
      <c r="E598" s="15" t="s">
        <v>54</v>
      </c>
      <c r="F598" s="16">
        <f t="shared" si="43"/>
        <v>1211</v>
      </c>
      <c r="G598" s="15" t="str">
        <f t="shared" si="41"/>
        <v>HT-2020-39@还款1211</v>
      </c>
      <c r="H598" s="17">
        <v>44620</v>
      </c>
      <c r="I598" s="11" t="s">
        <v>25</v>
      </c>
      <c r="J598" s="15">
        <v>150000000</v>
      </c>
      <c r="K598" s="15">
        <v>150000000</v>
      </c>
      <c r="L598" s="15">
        <v>16</v>
      </c>
      <c r="M598" s="20" t="str">
        <f t="shared" si="42"/>
        <v>HT-2020-39@放款16</v>
      </c>
      <c r="N598" s="12" t="s">
        <v>26</v>
      </c>
      <c r="P598" s="22">
        <v>0.055</v>
      </c>
      <c r="Q598" s="24" t="s">
        <v>26</v>
      </c>
    </row>
    <row r="599" customHeight="1" spans="1:17">
      <c r="A599" s="11">
        <v>1212</v>
      </c>
      <c r="B599" s="15" t="s">
        <v>112</v>
      </c>
      <c r="C599" s="11" t="s">
        <v>113</v>
      </c>
      <c r="D599" s="15" t="s">
        <v>28</v>
      </c>
      <c r="E599" s="15" t="s">
        <v>54</v>
      </c>
      <c r="F599" s="16">
        <f t="shared" si="43"/>
        <v>1212</v>
      </c>
      <c r="G599" s="15" t="str">
        <f t="shared" si="41"/>
        <v>HT-2020-39@还款1212</v>
      </c>
      <c r="H599" s="17">
        <v>44620</v>
      </c>
      <c r="I599" s="11" t="s">
        <v>25</v>
      </c>
      <c r="J599" s="15">
        <v>200000000</v>
      </c>
      <c r="K599" s="15">
        <v>200000000</v>
      </c>
      <c r="L599" s="15">
        <v>17</v>
      </c>
      <c r="M599" s="20" t="str">
        <f t="shared" si="42"/>
        <v>HT-2020-39@放款17</v>
      </c>
      <c r="N599" s="12" t="s">
        <v>26</v>
      </c>
      <c r="P599" s="22">
        <v>0.055</v>
      </c>
      <c r="Q599" s="24" t="s">
        <v>26</v>
      </c>
    </row>
    <row r="600" customHeight="1" spans="1:18">
      <c r="A600" s="11">
        <v>365</v>
      </c>
      <c r="B600" s="15" t="s">
        <v>114</v>
      </c>
      <c r="C600" s="11" t="s">
        <v>115</v>
      </c>
      <c r="D600" s="15" t="s">
        <v>31</v>
      </c>
      <c r="E600" s="15" t="s">
        <v>54</v>
      </c>
      <c r="F600" s="16">
        <v>1</v>
      </c>
      <c r="G600" s="15" t="str">
        <f t="shared" si="41"/>
        <v>HT-2020-40@放款1</v>
      </c>
      <c r="H600" s="17">
        <v>43895</v>
      </c>
      <c r="I600" s="11" t="s">
        <v>22</v>
      </c>
      <c r="J600" s="15">
        <v>250000000</v>
      </c>
      <c r="K600" s="15">
        <v>250000000</v>
      </c>
      <c r="M600" s="20" t="str">
        <f t="shared" si="42"/>
        <v/>
      </c>
      <c r="N600" s="21" t="s">
        <v>23</v>
      </c>
      <c r="P600" s="22">
        <v>0.06</v>
      </c>
      <c r="R600" s="17">
        <v>44990</v>
      </c>
    </row>
    <row r="601" customHeight="1" spans="1:18">
      <c r="A601" s="11">
        <v>366</v>
      </c>
      <c r="B601" s="15" t="s">
        <v>114</v>
      </c>
      <c r="C601" s="11" t="s">
        <v>115</v>
      </c>
      <c r="D601" s="15" t="s">
        <v>32</v>
      </c>
      <c r="E601" s="15" t="s">
        <v>54</v>
      </c>
      <c r="F601" s="16">
        <v>2</v>
      </c>
      <c r="G601" s="15" t="str">
        <f t="shared" si="41"/>
        <v>HT-2020-40@放款2</v>
      </c>
      <c r="H601" s="17">
        <v>43978</v>
      </c>
      <c r="I601" s="11" t="s">
        <v>22</v>
      </c>
      <c r="J601" s="15">
        <v>70000000</v>
      </c>
      <c r="K601" s="15">
        <v>70000000</v>
      </c>
      <c r="M601" s="20" t="str">
        <f t="shared" si="42"/>
        <v/>
      </c>
      <c r="N601" s="21" t="s">
        <v>23</v>
      </c>
      <c r="P601" s="22">
        <v>0.06</v>
      </c>
      <c r="R601" s="17">
        <v>44990</v>
      </c>
    </row>
    <row r="602" customHeight="1" spans="1:16">
      <c r="A602" s="11">
        <v>911</v>
      </c>
      <c r="B602" s="15" t="s">
        <v>114</v>
      </c>
      <c r="C602" s="11" t="s">
        <v>115</v>
      </c>
      <c r="D602" s="15" t="s">
        <v>33</v>
      </c>
      <c r="E602" s="15" t="s">
        <v>54</v>
      </c>
      <c r="F602" s="16">
        <f t="shared" ref="F602:F611" si="44">A602</f>
        <v>911</v>
      </c>
      <c r="G602" s="15" t="str">
        <f t="shared" si="41"/>
        <v>HT-2020-40@还款911</v>
      </c>
      <c r="H602" s="17">
        <v>44168</v>
      </c>
      <c r="I602" s="11" t="s">
        <v>25</v>
      </c>
      <c r="J602" s="15">
        <v>35000000</v>
      </c>
      <c r="K602" s="15">
        <v>35000000</v>
      </c>
      <c r="L602" s="16">
        <v>1</v>
      </c>
      <c r="M602" s="20" t="str">
        <f t="shared" si="42"/>
        <v>HT-2020-40@放款1</v>
      </c>
      <c r="N602" s="21" t="s">
        <v>23</v>
      </c>
      <c r="P602" s="22">
        <v>0.06</v>
      </c>
    </row>
    <row r="603" customHeight="1" spans="1:16">
      <c r="A603" s="11">
        <v>912</v>
      </c>
      <c r="B603" s="15" t="s">
        <v>114</v>
      </c>
      <c r="C603" s="11" t="s">
        <v>115</v>
      </c>
      <c r="D603" s="15" t="s">
        <v>34</v>
      </c>
      <c r="E603" s="15" t="s">
        <v>54</v>
      </c>
      <c r="F603" s="16">
        <f t="shared" si="44"/>
        <v>912</v>
      </c>
      <c r="G603" s="15" t="str">
        <f t="shared" si="41"/>
        <v>HT-2020-40@还款912</v>
      </c>
      <c r="H603" s="17">
        <v>44229</v>
      </c>
      <c r="I603" s="11" t="s">
        <v>25</v>
      </c>
      <c r="J603" s="15">
        <v>51000000</v>
      </c>
      <c r="K603" s="15">
        <v>51000000</v>
      </c>
      <c r="L603" s="16">
        <v>1</v>
      </c>
      <c r="M603" s="20" t="str">
        <f t="shared" si="42"/>
        <v>HT-2020-40@放款1</v>
      </c>
      <c r="N603" s="21" t="s">
        <v>23</v>
      </c>
      <c r="P603" s="22">
        <v>0.06</v>
      </c>
    </row>
    <row r="604" customHeight="1" spans="1:16">
      <c r="A604" s="11">
        <v>913</v>
      </c>
      <c r="B604" s="15" t="s">
        <v>114</v>
      </c>
      <c r="C604" s="11" t="s">
        <v>115</v>
      </c>
      <c r="D604" s="15" t="s">
        <v>20</v>
      </c>
      <c r="E604" s="15" t="s">
        <v>54</v>
      </c>
      <c r="F604" s="16">
        <f t="shared" si="44"/>
        <v>913</v>
      </c>
      <c r="G604" s="15" t="str">
        <f t="shared" si="41"/>
        <v>HT-2020-40@还款913</v>
      </c>
      <c r="H604" s="17">
        <v>44287</v>
      </c>
      <c r="I604" s="11" t="s">
        <v>25</v>
      </c>
      <c r="J604" s="15">
        <v>25000000</v>
      </c>
      <c r="K604" s="15">
        <v>25000000</v>
      </c>
      <c r="L604" s="16">
        <v>1</v>
      </c>
      <c r="M604" s="20" t="str">
        <f t="shared" si="42"/>
        <v>HT-2020-40@放款1</v>
      </c>
      <c r="N604" s="21" t="s">
        <v>23</v>
      </c>
      <c r="P604" s="22">
        <v>0.06</v>
      </c>
    </row>
    <row r="605" customHeight="1" spans="1:16">
      <c r="A605" s="11">
        <v>914</v>
      </c>
      <c r="B605" s="15" t="s">
        <v>114</v>
      </c>
      <c r="C605" s="11" t="s">
        <v>115</v>
      </c>
      <c r="D605" s="15" t="s">
        <v>24</v>
      </c>
      <c r="E605" s="15" t="s">
        <v>54</v>
      </c>
      <c r="F605" s="16">
        <f t="shared" si="44"/>
        <v>914</v>
      </c>
      <c r="G605" s="15" t="str">
        <f t="shared" si="41"/>
        <v>HT-2020-40@还款914</v>
      </c>
      <c r="H605" s="17">
        <v>44305</v>
      </c>
      <c r="I605" s="11" t="s">
        <v>25</v>
      </c>
      <c r="J605" s="15">
        <v>25000000</v>
      </c>
      <c r="K605" s="15">
        <v>25000000</v>
      </c>
      <c r="L605" s="16">
        <v>1</v>
      </c>
      <c r="M605" s="20" t="str">
        <f t="shared" si="42"/>
        <v>HT-2020-40@放款1</v>
      </c>
      <c r="N605" s="21" t="s">
        <v>23</v>
      </c>
      <c r="P605" s="22">
        <v>0.06</v>
      </c>
    </row>
    <row r="606" customHeight="1" spans="1:16">
      <c r="A606" s="11">
        <v>915</v>
      </c>
      <c r="B606" s="15" t="s">
        <v>114</v>
      </c>
      <c r="C606" s="11" t="s">
        <v>115</v>
      </c>
      <c r="D606" s="15" t="s">
        <v>27</v>
      </c>
      <c r="E606" s="15" t="s">
        <v>54</v>
      </c>
      <c r="F606" s="16">
        <f t="shared" si="44"/>
        <v>915</v>
      </c>
      <c r="G606" s="15" t="str">
        <f t="shared" si="41"/>
        <v>HT-2020-40@还款915</v>
      </c>
      <c r="H606" s="17">
        <v>44323</v>
      </c>
      <c r="I606" s="11" t="s">
        <v>25</v>
      </c>
      <c r="J606" s="15">
        <v>35000000</v>
      </c>
      <c r="K606" s="15">
        <v>35000000</v>
      </c>
      <c r="L606" s="16">
        <v>1</v>
      </c>
      <c r="M606" s="20" t="str">
        <f t="shared" si="42"/>
        <v>HT-2020-40@放款1</v>
      </c>
      <c r="N606" s="21" t="s">
        <v>23</v>
      </c>
      <c r="P606" s="22">
        <v>0.06</v>
      </c>
    </row>
    <row r="607" customHeight="1" spans="1:16">
      <c r="A607" s="11">
        <v>916</v>
      </c>
      <c r="B607" s="15" t="s">
        <v>114</v>
      </c>
      <c r="C607" s="11" t="s">
        <v>115</v>
      </c>
      <c r="D607" s="15" t="s">
        <v>28</v>
      </c>
      <c r="E607" s="15" t="s">
        <v>54</v>
      </c>
      <c r="F607" s="16">
        <f t="shared" si="44"/>
        <v>916</v>
      </c>
      <c r="G607" s="15" t="str">
        <f t="shared" si="41"/>
        <v>HT-2020-40@还款916</v>
      </c>
      <c r="H607" s="17">
        <v>44358</v>
      </c>
      <c r="I607" s="11" t="s">
        <v>25</v>
      </c>
      <c r="J607" s="15">
        <v>20000000</v>
      </c>
      <c r="K607" s="15">
        <v>20000000</v>
      </c>
      <c r="L607" s="16">
        <v>1</v>
      </c>
      <c r="M607" s="20" t="str">
        <f t="shared" si="42"/>
        <v>HT-2020-40@放款1</v>
      </c>
      <c r="N607" s="21" t="s">
        <v>23</v>
      </c>
      <c r="P607" s="22">
        <v>0.06</v>
      </c>
    </row>
    <row r="608" customHeight="1" spans="1:16">
      <c r="A608" s="11">
        <v>917</v>
      </c>
      <c r="B608" s="15" t="s">
        <v>114</v>
      </c>
      <c r="C608" s="11" t="s">
        <v>115</v>
      </c>
      <c r="D608" s="15" t="s">
        <v>31</v>
      </c>
      <c r="E608" s="15" t="s">
        <v>54</v>
      </c>
      <c r="F608" s="16">
        <f t="shared" si="44"/>
        <v>917</v>
      </c>
      <c r="G608" s="15" t="str">
        <f t="shared" si="41"/>
        <v>HT-2020-40@还款917</v>
      </c>
      <c r="H608" s="17">
        <v>44390</v>
      </c>
      <c r="I608" s="11" t="s">
        <v>25</v>
      </c>
      <c r="J608" s="15">
        <v>20000000</v>
      </c>
      <c r="K608" s="15">
        <v>20000000</v>
      </c>
      <c r="L608" s="16">
        <v>1</v>
      </c>
      <c r="M608" s="20" t="str">
        <f t="shared" si="42"/>
        <v>HT-2020-40@放款1</v>
      </c>
      <c r="N608" s="21" t="s">
        <v>23</v>
      </c>
      <c r="P608" s="22">
        <v>0.06</v>
      </c>
    </row>
    <row r="609" customHeight="1" spans="1:16">
      <c r="A609" s="11">
        <v>918</v>
      </c>
      <c r="B609" s="15" t="s">
        <v>114</v>
      </c>
      <c r="C609" s="11" t="s">
        <v>115</v>
      </c>
      <c r="D609" s="15" t="s">
        <v>32</v>
      </c>
      <c r="E609" s="15" t="s">
        <v>54</v>
      </c>
      <c r="F609" s="16">
        <f t="shared" si="44"/>
        <v>918</v>
      </c>
      <c r="G609" s="15" t="str">
        <f t="shared" si="41"/>
        <v>HT-2020-40@还款918</v>
      </c>
      <c r="H609" s="17">
        <v>44432</v>
      </c>
      <c r="I609" s="11" t="s">
        <v>25</v>
      </c>
      <c r="J609" s="15">
        <v>15000000</v>
      </c>
      <c r="K609" s="15">
        <v>15000000</v>
      </c>
      <c r="L609" s="16">
        <v>1</v>
      </c>
      <c r="M609" s="20" t="str">
        <f t="shared" si="42"/>
        <v>HT-2020-40@放款1</v>
      </c>
      <c r="N609" s="21" t="s">
        <v>23</v>
      </c>
      <c r="P609" s="22">
        <v>0.06</v>
      </c>
    </row>
    <row r="610" customHeight="1" spans="1:17">
      <c r="A610" s="11">
        <v>1176</v>
      </c>
      <c r="B610" s="15" t="s">
        <v>114</v>
      </c>
      <c r="C610" s="11" t="s">
        <v>115</v>
      </c>
      <c r="D610" s="15" t="s">
        <v>33</v>
      </c>
      <c r="E610" s="15" t="s">
        <v>54</v>
      </c>
      <c r="F610" s="16">
        <f t="shared" si="44"/>
        <v>1176</v>
      </c>
      <c r="G610" s="15" t="str">
        <f t="shared" si="41"/>
        <v>HT-2020-40@还款1176</v>
      </c>
      <c r="H610" s="17">
        <v>44591</v>
      </c>
      <c r="I610" s="11" t="s">
        <v>25</v>
      </c>
      <c r="J610" s="15">
        <v>24000000</v>
      </c>
      <c r="K610" s="15">
        <v>24000000</v>
      </c>
      <c r="L610" s="15">
        <v>1</v>
      </c>
      <c r="M610" s="20" t="str">
        <f t="shared" si="42"/>
        <v>HT-2020-40@放款1</v>
      </c>
      <c r="N610" s="12" t="s">
        <v>26</v>
      </c>
      <c r="P610" s="22">
        <v>0.06</v>
      </c>
      <c r="Q610" s="24" t="s">
        <v>26</v>
      </c>
    </row>
    <row r="611" customHeight="1" spans="1:17">
      <c r="A611" s="11">
        <v>1177</v>
      </c>
      <c r="B611" s="15" t="s">
        <v>114</v>
      </c>
      <c r="C611" s="11" t="s">
        <v>115</v>
      </c>
      <c r="D611" s="15" t="s">
        <v>34</v>
      </c>
      <c r="E611" s="15" t="s">
        <v>54</v>
      </c>
      <c r="F611" s="16">
        <f t="shared" si="44"/>
        <v>1177</v>
      </c>
      <c r="G611" s="15" t="str">
        <f t="shared" si="41"/>
        <v>HT-2020-40@还款1177</v>
      </c>
      <c r="H611" s="17">
        <v>44591</v>
      </c>
      <c r="I611" s="11" t="s">
        <v>25</v>
      </c>
      <c r="J611" s="15">
        <v>70000000</v>
      </c>
      <c r="K611" s="15">
        <v>70000000</v>
      </c>
      <c r="L611" s="15">
        <v>2</v>
      </c>
      <c r="M611" s="20" t="str">
        <f t="shared" si="42"/>
        <v>HT-2020-40@放款2</v>
      </c>
      <c r="N611" s="12" t="s">
        <v>26</v>
      </c>
      <c r="P611" s="22">
        <v>0.06</v>
      </c>
      <c r="Q611" s="24" t="s">
        <v>26</v>
      </c>
    </row>
    <row r="612" customHeight="1" spans="1:18">
      <c r="A612" s="11">
        <v>367</v>
      </c>
      <c r="B612" s="15" t="s">
        <v>116</v>
      </c>
      <c r="C612" s="11" t="s">
        <v>117</v>
      </c>
      <c r="D612" s="15" t="s">
        <v>20</v>
      </c>
      <c r="E612" s="15" t="s">
        <v>54</v>
      </c>
      <c r="F612" s="16">
        <v>1</v>
      </c>
      <c r="G612" s="15" t="str">
        <f t="shared" si="41"/>
        <v>HT-2020-41@放款1</v>
      </c>
      <c r="H612" s="17">
        <v>43938</v>
      </c>
      <c r="I612" s="11" t="s">
        <v>22</v>
      </c>
      <c r="J612" s="15">
        <v>140000000</v>
      </c>
      <c r="K612" s="15">
        <v>140000000</v>
      </c>
      <c r="M612" s="20" t="str">
        <f t="shared" si="42"/>
        <v/>
      </c>
      <c r="N612" s="21" t="s">
        <v>23</v>
      </c>
      <c r="P612" s="22">
        <v>0.06</v>
      </c>
      <c r="R612" s="17">
        <v>45026</v>
      </c>
    </row>
    <row r="613" customHeight="1" spans="1:18">
      <c r="A613" s="11">
        <v>368</v>
      </c>
      <c r="B613" s="15" t="s">
        <v>116</v>
      </c>
      <c r="C613" s="11" t="s">
        <v>117</v>
      </c>
      <c r="D613" s="15" t="s">
        <v>24</v>
      </c>
      <c r="E613" s="15" t="s">
        <v>54</v>
      </c>
      <c r="F613" s="16">
        <v>2</v>
      </c>
      <c r="G613" s="15" t="str">
        <f t="shared" si="41"/>
        <v>HT-2020-41@放款2</v>
      </c>
      <c r="H613" s="17">
        <v>44018</v>
      </c>
      <c r="I613" s="11" t="s">
        <v>22</v>
      </c>
      <c r="J613" s="15">
        <v>20000000</v>
      </c>
      <c r="K613" s="15">
        <v>20000000</v>
      </c>
      <c r="M613" s="20" t="str">
        <f t="shared" si="42"/>
        <v/>
      </c>
      <c r="N613" s="21" t="s">
        <v>23</v>
      </c>
      <c r="P613" s="22">
        <v>0.06</v>
      </c>
      <c r="R613" s="17">
        <v>45117</v>
      </c>
    </row>
    <row r="614" customHeight="1" spans="1:16">
      <c r="A614" s="11">
        <v>919</v>
      </c>
      <c r="B614" s="15" t="s">
        <v>116</v>
      </c>
      <c r="C614" s="11" t="s">
        <v>117</v>
      </c>
      <c r="D614" s="15" t="s">
        <v>20</v>
      </c>
      <c r="E614" s="15" t="s">
        <v>54</v>
      </c>
      <c r="F614" s="16">
        <f>A614</f>
        <v>919</v>
      </c>
      <c r="G614" s="15" t="str">
        <f t="shared" si="41"/>
        <v>HT-2020-41@还款919</v>
      </c>
      <c r="H614" s="17">
        <v>44307</v>
      </c>
      <c r="I614" s="11" t="s">
        <v>25</v>
      </c>
      <c r="J614" s="15">
        <v>60000000</v>
      </c>
      <c r="K614" s="15">
        <v>60000000</v>
      </c>
      <c r="L614" s="16">
        <v>1</v>
      </c>
      <c r="M614" s="20" t="str">
        <f t="shared" si="42"/>
        <v>HT-2020-41@放款1</v>
      </c>
      <c r="N614" s="21" t="s">
        <v>23</v>
      </c>
      <c r="P614" s="22">
        <v>0.06</v>
      </c>
    </row>
    <row r="615" customHeight="1" spans="1:16">
      <c r="A615" s="11">
        <v>920</v>
      </c>
      <c r="B615" s="15" t="s">
        <v>116</v>
      </c>
      <c r="C615" s="11" t="s">
        <v>117</v>
      </c>
      <c r="D615" s="15" t="s">
        <v>24</v>
      </c>
      <c r="E615" s="15" t="s">
        <v>54</v>
      </c>
      <c r="F615" s="16">
        <f>A615</f>
        <v>920</v>
      </c>
      <c r="G615" s="15" t="str">
        <f t="shared" si="41"/>
        <v>HT-2020-41@还款920</v>
      </c>
      <c r="H615" s="17">
        <v>44446</v>
      </c>
      <c r="I615" s="11" t="s">
        <v>25</v>
      </c>
      <c r="J615" s="15">
        <v>40000000</v>
      </c>
      <c r="K615" s="15">
        <v>40000000</v>
      </c>
      <c r="L615" s="16">
        <v>1</v>
      </c>
      <c r="M615" s="20" t="str">
        <f t="shared" si="42"/>
        <v>HT-2020-41@放款1</v>
      </c>
      <c r="N615" s="21" t="s">
        <v>23</v>
      </c>
      <c r="P615" s="22">
        <v>0.06</v>
      </c>
    </row>
    <row r="616" customHeight="1" spans="1:17">
      <c r="A616" s="11">
        <v>1216</v>
      </c>
      <c r="B616" s="15" t="s">
        <v>116</v>
      </c>
      <c r="C616" s="11" t="s">
        <v>117</v>
      </c>
      <c r="D616" s="15" t="s">
        <v>27</v>
      </c>
      <c r="E616" s="15" t="s">
        <v>54</v>
      </c>
      <c r="F616" s="16">
        <f>A616</f>
        <v>1216</v>
      </c>
      <c r="G616" s="15" t="str">
        <f t="shared" si="41"/>
        <v>HT-2020-41@还款1216</v>
      </c>
      <c r="H616" s="17">
        <v>44620</v>
      </c>
      <c r="I616" s="11" t="s">
        <v>25</v>
      </c>
      <c r="J616" s="15">
        <v>40000000</v>
      </c>
      <c r="K616" s="15">
        <v>40000000</v>
      </c>
      <c r="L616" s="15">
        <v>1</v>
      </c>
      <c r="M616" s="20" t="str">
        <f t="shared" si="42"/>
        <v>HT-2020-41@放款1</v>
      </c>
      <c r="N616" s="12" t="s">
        <v>26</v>
      </c>
      <c r="P616" s="22">
        <v>0.06</v>
      </c>
      <c r="Q616" s="24" t="s">
        <v>26</v>
      </c>
    </row>
    <row r="617" customHeight="1" spans="1:17">
      <c r="A617" s="11">
        <v>1217</v>
      </c>
      <c r="B617" s="15" t="s">
        <v>116</v>
      </c>
      <c r="C617" s="11" t="s">
        <v>117</v>
      </c>
      <c r="D617" s="15" t="s">
        <v>28</v>
      </c>
      <c r="E617" s="15" t="s">
        <v>54</v>
      </c>
      <c r="F617" s="16">
        <f>A617</f>
        <v>1217</v>
      </c>
      <c r="G617" s="15" t="str">
        <f t="shared" si="41"/>
        <v>HT-2020-41@还款1217</v>
      </c>
      <c r="H617" s="17">
        <v>44620</v>
      </c>
      <c r="I617" s="11" t="s">
        <v>25</v>
      </c>
      <c r="J617" s="15">
        <v>20000000</v>
      </c>
      <c r="K617" s="15">
        <v>20000000</v>
      </c>
      <c r="L617" s="15">
        <v>2</v>
      </c>
      <c r="M617" s="20" t="str">
        <f t="shared" si="42"/>
        <v>HT-2020-41@放款2</v>
      </c>
      <c r="N617" s="12" t="s">
        <v>26</v>
      </c>
      <c r="P617" s="22">
        <v>0.06</v>
      </c>
      <c r="Q617" s="24" t="s">
        <v>26</v>
      </c>
    </row>
    <row r="618" customHeight="1" spans="1:18">
      <c r="A618" s="11">
        <v>369</v>
      </c>
      <c r="B618" s="15" t="s">
        <v>118</v>
      </c>
      <c r="C618" s="11" t="s">
        <v>119</v>
      </c>
      <c r="D618" s="15" t="s">
        <v>31</v>
      </c>
      <c r="E618" s="15" t="s">
        <v>54</v>
      </c>
      <c r="F618" s="16">
        <v>1</v>
      </c>
      <c r="G618" s="15" t="str">
        <f t="shared" si="41"/>
        <v>HT-2020-42@放款1</v>
      </c>
      <c r="H618" s="17">
        <v>44078</v>
      </c>
      <c r="I618" s="11" t="s">
        <v>22</v>
      </c>
      <c r="J618" s="15">
        <v>338000000</v>
      </c>
      <c r="K618" s="15">
        <v>338000000</v>
      </c>
      <c r="M618" s="20" t="str">
        <f t="shared" si="42"/>
        <v/>
      </c>
      <c r="N618" s="21" t="s">
        <v>23</v>
      </c>
      <c r="P618" s="22">
        <v>0.06175</v>
      </c>
      <c r="R618" s="17">
        <v>45135</v>
      </c>
    </row>
    <row r="619" customHeight="1" spans="1:18">
      <c r="A619" s="11">
        <v>370</v>
      </c>
      <c r="B619" s="15" t="s">
        <v>118</v>
      </c>
      <c r="C619" s="11" t="s">
        <v>119</v>
      </c>
      <c r="D619" s="15" t="s">
        <v>32</v>
      </c>
      <c r="E619" s="15" t="s">
        <v>54</v>
      </c>
      <c r="F619" s="16">
        <v>2</v>
      </c>
      <c r="G619" s="15" t="str">
        <f t="shared" si="41"/>
        <v>HT-2020-42@放款2</v>
      </c>
      <c r="H619" s="17">
        <v>44081</v>
      </c>
      <c r="I619" s="11" t="s">
        <v>22</v>
      </c>
      <c r="J619" s="15">
        <v>50000000</v>
      </c>
      <c r="K619" s="15">
        <v>50000000</v>
      </c>
      <c r="M619" s="20" t="str">
        <f t="shared" si="42"/>
        <v/>
      </c>
      <c r="N619" s="21" t="s">
        <v>23</v>
      </c>
      <c r="P619" s="22">
        <v>0.06175</v>
      </c>
      <c r="R619" s="17">
        <v>45135</v>
      </c>
    </row>
    <row r="620" customHeight="1" spans="1:18">
      <c r="A620" s="11">
        <v>371</v>
      </c>
      <c r="B620" s="15" t="s">
        <v>118</v>
      </c>
      <c r="C620" s="11" t="s">
        <v>119</v>
      </c>
      <c r="D620" s="15" t="s">
        <v>33</v>
      </c>
      <c r="E620" s="15" t="s">
        <v>54</v>
      </c>
      <c r="F620" s="16">
        <v>3</v>
      </c>
      <c r="G620" s="15" t="str">
        <f t="shared" si="41"/>
        <v>HT-2020-42@放款3</v>
      </c>
      <c r="H620" s="17">
        <v>44193</v>
      </c>
      <c r="I620" s="11" t="s">
        <v>22</v>
      </c>
      <c r="J620" s="15">
        <v>15000000</v>
      </c>
      <c r="K620" s="15">
        <v>15000000</v>
      </c>
      <c r="M620" s="20" t="str">
        <f t="shared" si="42"/>
        <v/>
      </c>
      <c r="N620" s="21" t="s">
        <v>23</v>
      </c>
      <c r="P620" s="22">
        <v>0.06175</v>
      </c>
      <c r="R620" s="17">
        <v>45135</v>
      </c>
    </row>
    <row r="621" customHeight="1" spans="1:18">
      <c r="A621" s="11">
        <v>372</v>
      </c>
      <c r="B621" s="15" t="s">
        <v>118</v>
      </c>
      <c r="C621" s="11" t="s">
        <v>119</v>
      </c>
      <c r="D621" s="15" t="s">
        <v>34</v>
      </c>
      <c r="E621" s="15" t="s">
        <v>54</v>
      </c>
      <c r="F621" s="16">
        <v>4</v>
      </c>
      <c r="G621" s="15" t="str">
        <f t="shared" si="41"/>
        <v>HT-2020-42@放款4</v>
      </c>
      <c r="H621" s="17">
        <v>44194</v>
      </c>
      <c r="I621" s="11" t="s">
        <v>22</v>
      </c>
      <c r="J621" s="15">
        <v>36000000</v>
      </c>
      <c r="K621" s="15">
        <v>36000000</v>
      </c>
      <c r="M621" s="20" t="str">
        <f t="shared" si="42"/>
        <v/>
      </c>
      <c r="N621" s="21" t="s">
        <v>23</v>
      </c>
      <c r="P621" s="22">
        <v>0.06175</v>
      </c>
      <c r="R621" s="17">
        <v>45135</v>
      </c>
    </row>
    <row r="622" customHeight="1" spans="1:18">
      <c r="A622" s="11">
        <v>373</v>
      </c>
      <c r="B622" s="15" t="s">
        <v>118</v>
      </c>
      <c r="C622" s="11" t="s">
        <v>119</v>
      </c>
      <c r="D622" s="15" t="s">
        <v>20</v>
      </c>
      <c r="E622" s="15" t="s">
        <v>54</v>
      </c>
      <c r="F622" s="16">
        <v>5</v>
      </c>
      <c r="G622" s="15" t="str">
        <f t="shared" si="41"/>
        <v>HT-2020-42@放款5</v>
      </c>
      <c r="H622" s="17">
        <v>44197</v>
      </c>
      <c r="I622" s="11" t="s">
        <v>22</v>
      </c>
      <c r="J622" s="15">
        <v>49000000</v>
      </c>
      <c r="K622" s="15">
        <v>49000000</v>
      </c>
      <c r="M622" s="20" t="str">
        <f t="shared" si="42"/>
        <v/>
      </c>
      <c r="N622" s="21" t="s">
        <v>23</v>
      </c>
      <c r="P622" s="22">
        <v>0.06175</v>
      </c>
      <c r="R622" s="17">
        <v>45135</v>
      </c>
    </row>
    <row r="623" customHeight="1" spans="1:16">
      <c r="A623" s="11">
        <v>921</v>
      </c>
      <c r="B623" s="15" t="s">
        <v>118</v>
      </c>
      <c r="C623" s="11" t="s">
        <v>119</v>
      </c>
      <c r="D623" s="15" t="s">
        <v>24</v>
      </c>
      <c r="E623" s="15" t="s">
        <v>54</v>
      </c>
      <c r="F623" s="16">
        <f t="shared" ref="F623:F637" si="45">A623</f>
        <v>921</v>
      </c>
      <c r="G623" s="15" t="str">
        <f t="shared" si="41"/>
        <v>HT-2020-42@还款921</v>
      </c>
      <c r="H623" s="17">
        <v>44221</v>
      </c>
      <c r="I623" s="11" t="s">
        <v>25</v>
      </c>
      <c r="J623" s="15">
        <v>4500000</v>
      </c>
      <c r="K623" s="15">
        <v>4500000</v>
      </c>
      <c r="L623" s="16">
        <v>1</v>
      </c>
      <c r="M623" s="20" t="str">
        <f t="shared" si="42"/>
        <v>HT-2020-42@放款1</v>
      </c>
      <c r="N623" s="21" t="s">
        <v>23</v>
      </c>
      <c r="P623" s="22">
        <v>0.06175</v>
      </c>
    </row>
    <row r="624" customHeight="1" spans="1:16">
      <c r="A624" s="11">
        <v>922</v>
      </c>
      <c r="B624" s="15" t="s">
        <v>118</v>
      </c>
      <c r="C624" s="11" t="s">
        <v>119</v>
      </c>
      <c r="D624" s="15" t="s">
        <v>27</v>
      </c>
      <c r="E624" s="15" t="s">
        <v>54</v>
      </c>
      <c r="F624" s="16">
        <f t="shared" si="45"/>
        <v>922</v>
      </c>
      <c r="G624" s="15" t="str">
        <f t="shared" si="41"/>
        <v>HT-2020-42@还款922</v>
      </c>
      <c r="H624" s="17">
        <v>44295</v>
      </c>
      <c r="I624" s="11" t="s">
        <v>25</v>
      </c>
      <c r="J624" s="15">
        <v>54000000</v>
      </c>
      <c r="K624" s="15">
        <v>54000000</v>
      </c>
      <c r="L624" s="16">
        <v>1</v>
      </c>
      <c r="M624" s="20" t="str">
        <f t="shared" si="42"/>
        <v>HT-2020-42@放款1</v>
      </c>
      <c r="N624" s="21" t="s">
        <v>23</v>
      </c>
      <c r="P624" s="22">
        <v>0.06175</v>
      </c>
    </row>
    <row r="625" customHeight="1" spans="1:16">
      <c r="A625" s="11">
        <v>923</v>
      </c>
      <c r="B625" s="15" t="s">
        <v>118</v>
      </c>
      <c r="C625" s="11" t="s">
        <v>119</v>
      </c>
      <c r="D625" s="15" t="s">
        <v>28</v>
      </c>
      <c r="E625" s="15" t="s">
        <v>54</v>
      </c>
      <c r="F625" s="16">
        <f t="shared" si="45"/>
        <v>923</v>
      </c>
      <c r="G625" s="15" t="str">
        <f t="shared" si="41"/>
        <v>HT-2020-42@还款923</v>
      </c>
      <c r="H625" s="17">
        <v>44351</v>
      </c>
      <c r="I625" s="11" t="s">
        <v>25</v>
      </c>
      <c r="J625" s="15">
        <v>49000000</v>
      </c>
      <c r="K625" s="15">
        <v>49000000</v>
      </c>
      <c r="L625" s="16">
        <v>1</v>
      </c>
      <c r="M625" s="20" t="str">
        <f t="shared" si="42"/>
        <v>HT-2020-42@放款1</v>
      </c>
      <c r="N625" s="21" t="s">
        <v>23</v>
      </c>
      <c r="P625" s="22">
        <v>0.06175</v>
      </c>
    </row>
    <row r="626" customHeight="1" spans="1:16">
      <c r="A626" s="11">
        <v>924</v>
      </c>
      <c r="B626" s="15" t="s">
        <v>118</v>
      </c>
      <c r="C626" s="11" t="s">
        <v>119</v>
      </c>
      <c r="D626" s="15" t="s">
        <v>31</v>
      </c>
      <c r="E626" s="15" t="s">
        <v>54</v>
      </c>
      <c r="F626" s="16">
        <f t="shared" si="45"/>
        <v>924</v>
      </c>
      <c r="G626" s="15" t="str">
        <f t="shared" si="41"/>
        <v>HT-2020-42@还款924</v>
      </c>
      <c r="H626" s="17">
        <v>44357</v>
      </c>
      <c r="I626" s="11" t="s">
        <v>25</v>
      </c>
      <c r="J626" s="15">
        <v>100000</v>
      </c>
      <c r="K626" s="15">
        <v>100000</v>
      </c>
      <c r="L626" s="16">
        <v>1</v>
      </c>
      <c r="M626" s="20" t="str">
        <f t="shared" si="42"/>
        <v>HT-2020-42@放款1</v>
      </c>
      <c r="N626" s="21" t="s">
        <v>23</v>
      </c>
      <c r="P626" s="22">
        <v>0.06175</v>
      </c>
    </row>
    <row r="627" customHeight="1" spans="1:16">
      <c r="A627" s="11">
        <v>925</v>
      </c>
      <c r="B627" s="15" t="s">
        <v>118</v>
      </c>
      <c r="C627" s="11" t="s">
        <v>119</v>
      </c>
      <c r="D627" s="15" t="s">
        <v>32</v>
      </c>
      <c r="E627" s="15" t="s">
        <v>54</v>
      </c>
      <c r="F627" s="16">
        <f t="shared" si="45"/>
        <v>925</v>
      </c>
      <c r="G627" s="15" t="str">
        <f t="shared" si="41"/>
        <v>HT-2020-42@还款925</v>
      </c>
      <c r="H627" s="17">
        <v>44364</v>
      </c>
      <c r="I627" s="11" t="s">
        <v>25</v>
      </c>
      <c r="J627" s="15">
        <v>400000</v>
      </c>
      <c r="K627" s="15">
        <v>400000</v>
      </c>
      <c r="L627" s="16">
        <v>1</v>
      </c>
      <c r="M627" s="20" t="str">
        <f t="shared" si="42"/>
        <v>HT-2020-42@放款1</v>
      </c>
      <c r="N627" s="21" t="s">
        <v>23</v>
      </c>
      <c r="P627" s="22">
        <v>0.06175</v>
      </c>
    </row>
    <row r="628" customHeight="1" spans="1:16">
      <c r="A628" s="11">
        <v>926</v>
      </c>
      <c r="B628" s="15" t="s">
        <v>118</v>
      </c>
      <c r="C628" s="11" t="s">
        <v>119</v>
      </c>
      <c r="D628" s="15" t="s">
        <v>33</v>
      </c>
      <c r="E628" s="15" t="s">
        <v>54</v>
      </c>
      <c r="F628" s="16">
        <f t="shared" si="45"/>
        <v>926</v>
      </c>
      <c r="G628" s="15" t="str">
        <f t="shared" si="41"/>
        <v>HT-2020-42@还款926</v>
      </c>
      <c r="H628" s="17">
        <v>44404</v>
      </c>
      <c r="I628" s="11" t="s">
        <v>25</v>
      </c>
      <c r="J628" s="15">
        <v>50000000</v>
      </c>
      <c r="K628" s="15">
        <v>50000000</v>
      </c>
      <c r="L628" s="16">
        <v>2</v>
      </c>
      <c r="M628" s="20" t="str">
        <f t="shared" si="42"/>
        <v>HT-2020-42@放款2</v>
      </c>
      <c r="N628" s="21" t="s">
        <v>23</v>
      </c>
      <c r="P628" s="22">
        <v>0.06175</v>
      </c>
    </row>
    <row r="629" customHeight="1" spans="1:16">
      <c r="A629" s="11">
        <v>927</v>
      </c>
      <c r="B629" s="15" t="s">
        <v>118</v>
      </c>
      <c r="C629" s="11" t="s">
        <v>119</v>
      </c>
      <c r="D629" s="15" t="s">
        <v>34</v>
      </c>
      <c r="E629" s="15" t="s">
        <v>54</v>
      </c>
      <c r="F629" s="16">
        <f t="shared" si="45"/>
        <v>927</v>
      </c>
      <c r="G629" s="15" t="str">
        <f t="shared" si="41"/>
        <v>HT-2020-42@还款927</v>
      </c>
      <c r="H629" s="17">
        <v>44404</v>
      </c>
      <c r="I629" s="11" t="s">
        <v>25</v>
      </c>
      <c r="J629" s="15">
        <v>15000000</v>
      </c>
      <c r="K629" s="15">
        <v>15000000</v>
      </c>
      <c r="L629" s="16">
        <v>3</v>
      </c>
      <c r="M629" s="20" t="str">
        <f t="shared" si="42"/>
        <v>HT-2020-42@放款3</v>
      </c>
      <c r="N629" s="21" t="s">
        <v>23</v>
      </c>
      <c r="P629" s="22">
        <v>0.06175</v>
      </c>
    </row>
    <row r="630" customHeight="1" spans="1:16">
      <c r="A630" s="11">
        <v>928</v>
      </c>
      <c r="B630" s="15" t="s">
        <v>118</v>
      </c>
      <c r="C630" s="11" t="s">
        <v>119</v>
      </c>
      <c r="D630" s="15" t="s">
        <v>20</v>
      </c>
      <c r="E630" s="15" t="s">
        <v>54</v>
      </c>
      <c r="F630" s="16">
        <f t="shared" si="45"/>
        <v>928</v>
      </c>
      <c r="G630" s="15" t="str">
        <f t="shared" si="41"/>
        <v>HT-2020-42@还款928</v>
      </c>
      <c r="H630" s="17">
        <v>44440</v>
      </c>
      <c r="I630" s="11" t="s">
        <v>25</v>
      </c>
      <c r="J630" s="15">
        <v>13000000</v>
      </c>
      <c r="K630" s="15">
        <v>13000000</v>
      </c>
      <c r="L630" s="16">
        <v>4</v>
      </c>
      <c r="M630" s="20" t="str">
        <f t="shared" si="42"/>
        <v>HT-2020-42@放款4</v>
      </c>
      <c r="N630" s="21" t="s">
        <v>23</v>
      </c>
      <c r="P630" s="22">
        <v>0.06175</v>
      </c>
    </row>
    <row r="631" customHeight="1" spans="1:16">
      <c r="A631" s="11">
        <v>929</v>
      </c>
      <c r="B631" s="15" t="s">
        <v>118</v>
      </c>
      <c r="C631" s="11" t="s">
        <v>119</v>
      </c>
      <c r="D631" s="15" t="s">
        <v>24</v>
      </c>
      <c r="E631" s="15" t="s">
        <v>54</v>
      </c>
      <c r="F631" s="16">
        <f t="shared" si="45"/>
        <v>929</v>
      </c>
      <c r="G631" s="15" t="str">
        <f t="shared" si="41"/>
        <v>HT-2020-42@还款929</v>
      </c>
      <c r="H631" s="17">
        <v>44497</v>
      </c>
      <c r="I631" s="11" t="s">
        <v>25</v>
      </c>
      <c r="J631" s="15">
        <v>1000000</v>
      </c>
      <c r="K631" s="15">
        <v>1000000</v>
      </c>
      <c r="L631" s="16">
        <v>4</v>
      </c>
      <c r="M631" s="20" t="str">
        <f t="shared" si="42"/>
        <v>HT-2020-42@放款4</v>
      </c>
      <c r="N631" s="21" t="s">
        <v>23</v>
      </c>
      <c r="P631" s="22">
        <v>0.06175</v>
      </c>
    </row>
    <row r="632" customHeight="1" spans="1:16">
      <c r="A632" s="11">
        <v>930</v>
      </c>
      <c r="B632" s="15" t="s">
        <v>118</v>
      </c>
      <c r="C632" s="11" t="s">
        <v>119</v>
      </c>
      <c r="D632" s="15" t="s">
        <v>20</v>
      </c>
      <c r="E632" s="15" t="s">
        <v>54</v>
      </c>
      <c r="F632" s="16">
        <f t="shared" si="45"/>
        <v>930</v>
      </c>
      <c r="G632" s="15" t="str">
        <f t="shared" si="41"/>
        <v>HT-2020-42@还款930</v>
      </c>
      <c r="H632" s="17">
        <v>44497</v>
      </c>
      <c r="I632" s="11" t="s">
        <v>25</v>
      </c>
      <c r="J632" s="15">
        <v>49000000</v>
      </c>
      <c r="K632" s="15">
        <v>49000000</v>
      </c>
      <c r="L632" s="16">
        <v>5</v>
      </c>
      <c r="M632" s="20" t="str">
        <f t="shared" si="42"/>
        <v>HT-2020-42@放款5</v>
      </c>
      <c r="N632" s="21" t="s">
        <v>23</v>
      </c>
      <c r="P632" s="22">
        <v>0.06175</v>
      </c>
    </row>
    <row r="633" customHeight="1" spans="1:17">
      <c r="A633" s="11">
        <v>1178</v>
      </c>
      <c r="B633" s="15" t="s">
        <v>118</v>
      </c>
      <c r="C633" s="11" t="s">
        <v>119</v>
      </c>
      <c r="D633" s="15" t="s">
        <v>24</v>
      </c>
      <c r="E633" s="15" t="s">
        <v>54</v>
      </c>
      <c r="F633" s="16">
        <f t="shared" si="45"/>
        <v>1178</v>
      </c>
      <c r="G633" s="15" t="str">
        <f t="shared" si="41"/>
        <v>HT-2020-42@还款1178</v>
      </c>
      <c r="H633" s="17">
        <v>44591</v>
      </c>
      <c r="I633" s="11" t="s">
        <v>25</v>
      </c>
      <c r="J633" s="15">
        <v>34000000</v>
      </c>
      <c r="K633" s="15">
        <v>34000000</v>
      </c>
      <c r="L633" s="15">
        <v>1</v>
      </c>
      <c r="M633" s="20" t="str">
        <f t="shared" si="42"/>
        <v>HT-2020-42@放款1</v>
      </c>
      <c r="N633" s="12" t="s">
        <v>26</v>
      </c>
      <c r="P633" s="22">
        <v>0.06175</v>
      </c>
      <c r="Q633" s="24" t="s">
        <v>26</v>
      </c>
    </row>
    <row r="634" customHeight="1" spans="1:17">
      <c r="A634" s="11">
        <v>1218</v>
      </c>
      <c r="B634" s="15" t="s">
        <v>118</v>
      </c>
      <c r="C634" s="11" t="s">
        <v>119</v>
      </c>
      <c r="D634" s="15" t="s">
        <v>27</v>
      </c>
      <c r="E634" s="15" t="s">
        <v>54</v>
      </c>
      <c r="F634" s="16">
        <f t="shared" si="45"/>
        <v>1218</v>
      </c>
      <c r="G634" s="15" t="str">
        <f t="shared" si="41"/>
        <v>HT-2020-42@还款1218</v>
      </c>
      <c r="H634" s="17">
        <v>44620</v>
      </c>
      <c r="I634" s="11" t="s">
        <v>25</v>
      </c>
      <c r="J634" s="15">
        <v>50000000</v>
      </c>
      <c r="K634" s="15">
        <v>50000000</v>
      </c>
      <c r="L634" s="15">
        <v>1</v>
      </c>
      <c r="M634" s="20" t="str">
        <f t="shared" si="42"/>
        <v>HT-2020-42@放款1</v>
      </c>
      <c r="N634" s="12" t="s">
        <v>26</v>
      </c>
      <c r="P634" s="22">
        <v>0.06175</v>
      </c>
      <c r="Q634" s="24" t="s">
        <v>26</v>
      </c>
    </row>
    <row r="635" customHeight="1" spans="1:17">
      <c r="A635" s="11">
        <v>1219</v>
      </c>
      <c r="B635" s="15" t="s">
        <v>118</v>
      </c>
      <c r="C635" s="11" t="s">
        <v>119</v>
      </c>
      <c r="D635" s="15" t="s">
        <v>28</v>
      </c>
      <c r="E635" s="15" t="s">
        <v>54</v>
      </c>
      <c r="F635" s="16">
        <f t="shared" si="45"/>
        <v>1219</v>
      </c>
      <c r="G635" s="15" t="str">
        <f t="shared" si="41"/>
        <v>HT-2020-42@还款1219</v>
      </c>
      <c r="H635" s="17">
        <v>44620</v>
      </c>
      <c r="I635" s="11" t="s">
        <v>25</v>
      </c>
      <c r="J635" s="15">
        <v>22000000</v>
      </c>
      <c r="K635" s="15">
        <v>22000000</v>
      </c>
      <c r="L635" s="15">
        <v>4</v>
      </c>
      <c r="M635" s="20" t="str">
        <f t="shared" si="42"/>
        <v>HT-2020-42@放款4</v>
      </c>
      <c r="N635" s="12" t="s">
        <v>26</v>
      </c>
      <c r="P635" s="22">
        <v>0.06175</v>
      </c>
      <c r="Q635" s="24" t="s">
        <v>26</v>
      </c>
    </row>
    <row r="636" customHeight="1" spans="1:17">
      <c r="A636" s="11">
        <v>1286</v>
      </c>
      <c r="B636" s="15" t="s">
        <v>118</v>
      </c>
      <c r="C636" s="11" t="s">
        <v>119</v>
      </c>
      <c r="D636" s="15" t="s">
        <v>31</v>
      </c>
      <c r="E636" s="15" t="s">
        <v>54</v>
      </c>
      <c r="F636" s="16">
        <f t="shared" si="45"/>
        <v>1286</v>
      </c>
      <c r="G636" s="15" t="str">
        <f t="shared" si="41"/>
        <v>HT-2020-42@还款1286</v>
      </c>
      <c r="H636" s="17">
        <v>44681</v>
      </c>
      <c r="I636" s="11" t="s">
        <v>25</v>
      </c>
      <c r="J636" s="15">
        <v>50000000</v>
      </c>
      <c r="K636" s="15">
        <v>50000000</v>
      </c>
      <c r="L636" s="15">
        <v>1</v>
      </c>
      <c r="M636" s="20" t="str">
        <f t="shared" si="42"/>
        <v>HT-2020-42@放款1</v>
      </c>
      <c r="N636" s="12" t="s">
        <v>26</v>
      </c>
      <c r="P636" s="22">
        <v>0.06175</v>
      </c>
      <c r="Q636" s="24" t="s">
        <v>26</v>
      </c>
    </row>
    <row r="637" customHeight="1" spans="1:17">
      <c r="A637" s="11">
        <v>1352</v>
      </c>
      <c r="B637" s="15" t="s">
        <v>118</v>
      </c>
      <c r="C637" s="11" t="s">
        <v>119</v>
      </c>
      <c r="D637" s="15" t="s">
        <v>32</v>
      </c>
      <c r="E637" s="15" t="s">
        <v>54</v>
      </c>
      <c r="F637" s="16">
        <f t="shared" si="45"/>
        <v>1352</v>
      </c>
      <c r="G637" s="15" t="str">
        <f t="shared" si="41"/>
        <v>HT-2020-42@还款1352</v>
      </c>
      <c r="H637" s="17">
        <v>44742</v>
      </c>
      <c r="I637" s="11" t="s">
        <v>25</v>
      </c>
      <c r="J637" s="15">
        <v>96000000</v>
      </c>
      <c r="K637" s="15">
        <v>96000000</v>
      </c>
      <c r="L637" s="15">
        <v>1</v>
      </c>
      <c r="M637" s="20" t="str">
        <f t="shared" si="42"/>
        <v>HT-2020-42@放款1</v>
      </c>
      <c r="N637" s="12" t="s">
        <v>26</v>
      </c>
      <c r="P637" s="22">
        <v>0.06175</v>
      </c>
      <c r="Q637" s="24" t="s">
        <v>26</v>
      </c>
    </row>
    <row r="638" customHeight="1" spans="1:18">
      <c r="A638" s="11">
        <v>408</v>
      </c>
      <c r="B638" s="15" t="s">
        <v>120</v>
      </c>
      <c r="C638" s="11" t="s">
        <v>121</v>
      </c>
      <c r="D638" s="15" t="s">
        <v>33</v>
      </c>
      <c r="E638" s="15" t="s">
        <v>54</v>
      </c>
      <c r="F638" s="16">
        <v>1</v>
      </c>
      <c r="G638" s="15" t="str">
        <f t="shared" si="41"/>
        <v>HT-2020-43@放款1</v>
      </c>
      <c r="H638" s="17">
        <v>44132</v>
      </c>
      <c r="I638" s="11" t="s">
        <v>22</v>
      </c>
      <c r="J638" s="15">
        <v>700000000</v>
      </c>
      <c r="K638" s="15">
        <v>700000000</v>
      </c>
      <c r="M638" s="20" t="str">
        <f t="shared" si="42"/>
        <v/>
      </c>
      <c r="N638" s="21" t="s">
        <v>23</v>
      </c>
      <c r="P638" s="22">
        <v>0.04275</v>
      </c>
      <c r="R638" s="17">
        <v>45218</v>
      </c>
    </row>
    <row r="639" customHeight="1" spans="1:18">
      <c r="A639" s="11">
        <v>409</v>
      </c>
      <c r="B639" s="15" t="s">
        <v>120</v>
      </c>
      <c r="C639" s="11" t="s">
        <v>121</v>
      </c>
      <c r="D639" s="15" t="s">
        <v>34</v>
      </c>
      <c r="E639" s="15" t="s">
        <v>54</v>
      </c>
      <c r="F639" s="16">
        <v>2</v>
      </c>
      <c r="G639" s="15" t="str">
        <f t="shared" si="41"/>
        <v>HT-2020-43@放款2</v>
      </c>
      <c r="H639" s="17">
        <v>44210</v>
      </c>
      <c r="I639" s="11" t="s">
        <v>22</v>
      </c>
      <c r="J639" s="15">
        <v>90000000</v>
      </c>
      <c r="K639" s="15">
        <v>90000000</v>
      </c>
      <c r="M639" s="20" t="str">
        <f t="shared" si="42"/>
        <v/>
      </c>
      <c r="N639" s="21" t="s">
        <v>23</v>
      </c>
      <c r="P639" s="22">
        <v>0.04275</v>
      </c>
      <c r="R639" s="17">
        <v>45218</v>
      </c>
    </row>
    <row r="640" customHeight="1" spans="1:16">
      <c r="A640" s="11">
        <v>992</v>
      </c>
      <c r="B640" s="15" t="s">
        <v>120</v>
      </c>
      <c r="C640" s="11" t="s">
        <v>121</v>
      </c>
      <c r="D640" s="15" t="s">
        <v>20</v>
      </c>
      <c r="E640" s="15" t="s">
        <v>54</v>
      </c>
      <c r="F640" s="16">
        <f t="shared" ref="F640:F646" si="46">A640</f>
        <v>992</v>
      </c>
      <c r="G640" s="15" t="str">
        <f t="shared" si="41"/>
        <v>HT-2020-43@还款992</v>
      </c>
      <c r="H640" s="17">
        <v>44326</v>
      </c>
      <c r="I640" s="11" t="s">
        <v>25</v>
      </c>
      <c r="J640" s="15">
        <v>191600000</v>
      </c>
      <c r="K640" s="15">
        <v>191600000</v>
      </c>
      <c r="L640" s="16">
        <v>1</v>
      </c>
      <c r="M640" s="20" t="str">
        <f t="shared" si="42"/>
        <v>HT-2020-43@放款1</v>
      </c>
      <c r="N640" s="21" t="s">
        <v>23</v>
      </c>
      <c r="P640" s="22">
        <v>0.04275</v>
      </c>
    </row>
    <row r="641" customHeight="1" spans="1:16">
      <c r="A641" s="11">
        <v>993</v>
      </c>
      <c r="B641" s="15" t="s">
        <v>120</v>
      </c>
      <c r="C641" s="11" t="s">
        <v>121</v>
      </c>
      <c r="D641" s="15" t="s">
        <v>24</v>
      </c>
      <c r="E641" s="15" t="s">
        <v>54</v>
      </c>
      <c r="F641" s="16">
        <f t="shared" si="46"/>
        <v>993</v>
      </c>
      <c r="G641" s="15" t="str">
        <f t="shared" si="41"/>
        <v>HT-2020-43@还款993</v>
      </c>
      <c r="H641" s="17">
        <v>44385</v>
      </c>
      <c r="I641" s="11" t="s">
        <v>25</v>
      </c>
      <c r="J641" s="15">
        <v>162000000</v>
      </c>
      <c r="K641" s="15">
        <v>162000000</v>
      </c>
      <c r="L641" s="16">
        <v>1</v>
      </c>
      <c r="M641" s="20" t="str">
        <f t="shared" si="42"/>
        <v>HT-2020-43@放款1</v>
      </c>
      <c r="N641" s="21" t="s">
        <v>23</v>
      </c>
      <c r="P641" s="22">
        <v>0.04275</v>
      </c>
    </row>
    <row r="642" customHeight="1" spans="1:16">
      <c r="A642" s="11">
        <v>994</v>
      </c>
      <c r="B642" s="15" t="s">
        <v>120</v>
      </c>
      <c r="C642" s="11" t="s">
        <v>121</v>
      </c>
      <c r="D642" s="15" t="s">
        <v>27</v>
      </c>
      <c r="E642" s="15" t="s">
        <v>54</v>
      </c>
      <c r="F642" s="16">
        <f t="shared" si="46"/>
        <v>994</v>
      </c>
      <c r="G642" s="15" t="str">
        <f t="shared" ref="G642:G705" si="47">C642&amp;"@"&amp;I642&amp;F642</f>
        <v>HT-2020-43@还款994</v>
      </c>
      <c r="H642" s="17">
        <v>44455</v>
      </c>
      <c r="I642" s="11" t="s">
        <v>25</v>
      </c>
      <c r="J642" s="15">
        <v>130000000</v>
      </c>
      <c r="K642" s="15">
        <v>130000000</v>
      </c>
      <c r="L642" s="16">
        <v>1</v>
      </c>
      <c r="M642" s="20" t="str">
        <f t="shared" ref="M642:M705" si="48">IF(LEN(L642)&gt;0,C642&amp;"@放款"&amp;L642,"")</f>
        <v>HT-2020-43@放款1</v>
      </c>
      <c r="N642" s="21" t="s">
        <v>23</v>
      </c>
      <c r="P642" s="22">
        <v>0.04275</v>
      </c>
    </row>
    <row r="643" customHeight="1" spans="1:16">
      <c r="A643" s="11">
        <v>995</v>
      </c>
      <c r="B643" s="15" t="s">
        <v>120</v>
      </c>
      <c r="C643" s="11" t="s">
        <v>121</v>
      </c>
      <c r="D643" s="15" t="s">
        <v>28</v>
      </c>
      <c r="E643" s="15" t="s">
        <v>54</v>
      </c>
      <c r="F643" s="16">
        <f t="shared" si="46"/>
        <v>995</v>
      </c>
      <c r="G643" s="15" t="str">
        <f t="shared" si="47"/>
        <v>HT-2020-43@还款995</v>
      </c>
      <c r="H643" s="17">
        <v>44494</v>
      </c>
      <c r="I643" s="11" t="s">
        <v>25</v>
      </c>
      <c r="J643" s="15">
        <v>20000000</v>
      </c>
      <c r="K643" s="15">
        <v>20000000</v>
      </c>
      <c r="L643" s="16">
        <v>1</v>
      </c>
      <c r="M643" s="20" t="str">
        <f t="shared" si="48"/>
        <v>HT-2020-43@放款1</v>
      </c>
      <c r="N643" s="21" t="s">
        <v>23</v>
      </c>
      <c r="P643" s="22">
        <v>0.04275</v>
      </c>
    </row>
    <row r="644" customHeight="1" spans="1:17">
      <c r="A644" s="11">
        <v>1179</v>
      </c>
      <c r="B644" s="15" t="s">
        <v>120</v>
      </c>
      <c r="C644" s="11" t="s">
        <v>121</v>
      </c>
      <c r="D644" s="15" t="s">
        <v>31</v>
      </c>
      <c r="E644" s="15" t="s">
        <v>54</v>
      </c>
      <c r="F644" s="16">
        <f t="shared" si="46"/>
        <v>1179</v>
      </c>
      <c r="G644" s="15" t="str">
        <f t="shared" si="47"/>
        <v>HT-2020-43@还款1179</v>
      </c>
      <c r="H644" s="17">
        <v>44591</v>
      </c>
      <c r="I644" s="11" t="s">
        <v>25</v>
      </c>
      <c r="J644" s="15">
        <v>30000000</v>
      </c>
      <c r="K644" s="15">
        <v>30000000</v>
      </c>
      <c r="L644" s="15">
        <v>1</v>
      </c>
      <c r="M644" s="20" t="str">
        <f t="shared" si="48"/>
        <v>HT-2020-43@放款1</v>
      </c>
      <c r="N644" s="12" t="s">
        <v>26</v>
      </c>
      <c r="P644" s="22">
        <v>0.04275</v>
      </c>
      <c r="Q644" s="24" t="s">
        <v>26</v>
      </c>
    </row>
    <row r="645" customHeight="1" spans="1:17">
      <c r="A645" s="11">
        <v>1753</v>
      </c>
      <c r="B645" s="15" t="s">
        <v>120</v>
      </c>
      <c r="C645" s="11" t="s">
        <v>121</v>
      </c>
      <c r="D645" s="15" t="s">
        <v>32</v>
      </c>
      <c r="E645" s="15" t="s">
        <v>54</v>
      </c>
      <c r="F645" s="16">
        <f t="shared" si="46"/>
        <v>1753</v>
      </c>
      <c r="G645" s="15" t="str">
        <f t="shared" si="47"/>
        <v>HT-2020-43@还款1753</v>
      </c>
      <c r="H645" s="17">
        <v>45229</v>
      </c>
      <c r="I645" s="11" t="s">
        <v>25</v>
      </c>
      <c r="J645" s="15">
        <v>166400000</v>
      </c>
      <c r="K645" s="15">
        <v>166400000</v>
      </c>
      <c r="L645" s="15">
        <v>1</v>
      </c>
      <c r="M645" s="20" t="str">
        <f t="shared" si="48"/>
        <v>HT-2020-43@放款1</v>
      </c>
      <c r="N645" s="12" t="s">
        <v>26</v>
      </c>
      <c r="P645" s="22">
        <v>0.04275</v>
      </c>
      <c r="Q645" s="24" t="s">
        <v>23</v>
      </c>
    </row>
    <row r="646" customHeight="1" spans="1:17">
      <c r="A646" s="11">
        <v>1754</v>
      </c>
      <c r="B646" s="15" t="s">
        <v>120</v>
      </c>
      <c r="C646" s="11" t="s">
        <v>121</v>
      </c>
      <c r="D646" s="15" t="s">
        <v>33</v>
      </c>
      <c r="E646" s="15" t="s">
        <v>54</v>
      </c>
      <c r="F646" s="16">
        <f t="shared" si="46"/>
        <v>1754</v>
      </c>
      <c r="G646" s="15" t="str">
        <f t="shared" si="47"/>
        <v>HT-2020-43@还款1754</v>
      </c>
      <c r="H646" s="17">
        <v>45229</v>
      </c>
      <c r="I646" s="11" t="s">
        <v>25</v>
      </c>
      <c r="J646" s="15">
        <v>90000000</v>
      </c>
      <c r="K646" s="15">
        <v>90000000</v>
      </c>
      <c r="L646" s="15">
        <v>2</v>
      </c>
      <c r="M646" s="20" t="str">
        <f t="shared" si="48"/>
        <v>HT-2020-43@放款2</v>
      </c>
      <c r="N646" s="12" t="s">
        <v>26</v>
      </c>
      <c r="P646" s="22">
        <v>0.04275</v>
      </c>
      <c r="Q646" s="24" t="s">
        <v>23</v>
      </c>
    </row>
    <row r="647" customHeight="1" spans="1:18">
      <c r="A647" s="11">
        <v>410</v>
      </c>
      <c r="B647" s="15" t="s">
        <v>122</v>
      </c>
      <c r="C647" s="11" t="s">
        <v>123</v>
      </c>
      <c r="D647" s="15" t="s">
        <v>34</v>
      </c>
      <c r="E647" s="15" t="s">
        <v>54</v>
      </c>
      <c r="F647" s="16">
        <v>1</v>
      </c>
      <c r="G647" s="15" t="str">
        <f t="shared" si="47"/>
        <v>HT-2020-44@放款1</v>
      </c>
      <c r="H647" s="17">
        <v>43993</v>
      </c>
      <c r="I647" s="11" t="s">
        <v>22</v>
      </c>
      <c r="J647" s="15">
        <v>150000000</v>
      </c>
      <c r="K647" s="15">
        <v>150000000</v>
      </c>
      <c r="M647" s="20" t="str">
        <f t="shared" si="48"/>
        <v/>
      </c>
      <c r="N647" s="21" t="s">
        <v>23</v>
      </c>
      <c r="P647" s="22">
        <v>0.0665</v>
      </c>
      <c r="R647" s="17">
        <v>45067</v>
      </c>
    </row>
    <row r="648" customHeight="1" spans="1:18">
      <c r="A648" s="11">
        <v>411</v>
      </c>
      <c r="B648" s="15" t="s">
        <v>122</v>
      </c>
      <c r="C648" s="11" t="s">
        <v>123</v>
      </c>
      <c r="D648" s="15" t="s">
        <v>20</v>
      </c>
      <c r="E648" s="15" t="s">
        <v>54</v>
      </c>
      <c r="F648" s="16">
        <v>2</v>
      </c>
      <c r="G648" s="15" t="str">
        <f t="shared" si="47"/>
        <v>HT-2020-44@放款2</v>
      </c>
      <c r="H648" s="17">
        <v>44011</v>
      </c>
      <c r="I648" s="11" t="s">
        <v>22</v>
      </c>
      <c r="J648" s="15">
        <v>250000000</v>
      </c>
      <c r="K648" s="15">
        <v>250000000</v>
      </c>
      <c r="M648" s="20" t="str">
        <f t="shared" si="48"/>
        <v/>
      </c>
      <c r="N648" s="21" t="s">
        <v>23</v>
      </c>
      <c r="P648" s="22">
        <v>0.0665</v>
      </c>
      <c r="R648" s="17">
        <v>45067</v>
      </c>
    </row>
    <row r="649" customHeight="1" spans="1:16">
      <c r="A649" s="11">
        <v>996</v>
      </c>
      <c r="B649" s="15" t="s">
        <v>122</v>
      </c>
      <c r="C649" s="11" t="s">
        <v>123</v>
      </c>
      <c r="D649" s="15" t="s">
        <v>24</v>
      </c>
      <c r="E649" s="15" t="s">
        <v>54</v>
      </c>
      <c r="F649" s="16">
        <f t="shared" ref="F649:F666" si="49">A649</f>
        <v>996</v>
      </c>
      <c r="G649" s="15" t="str">
        <f t="shared" si="47"/>
        <v>HT-2020-44@还款996</v>
      </c>
      <c r="H649" s="17">
        <v>44186</v>
      </c>
      <c r="I649" s="11" t="s">
        <v>25</v>
      </c>
      <c r="J649" s="15">
        <v>32000000</v>
      </c>
      <c r="K649" s="15">
        <v>32000000</v>
      </c>
      <c r="L649" s="16">
        <v>1</v>
      </c>
      <c r="M649" s="20" t="str">
        <f t="shared" si="48"/>
        <v>HT-2020-44@放款1</v>
      </c>
      <c r="N649" s="21" t="s">
        <v>23</v>
      </c>
      <c r="P649" s="22">
        <v>0.0665</v>
      </c>
    </row>
    <row r="650" customHeight="1" spans="1:16">
      <c r="A650" s="11">
        <v>997</v>
      </c>
      <c r="B650" s="15" t="s">
        <v>122</v>
      </c>
      <c r="C650" s="11" t="s">
        <v>123</v>
      </c>
      <c r="D650" s="15" t="s">
        <v>20</v>
      </c>
      <c r="E650" s="15" t="s">
        <v>54</v>
      </c>
      <c r="F650" s="16">
        <f t="shared" si="49"/>
        <v>997</v>
      </c>
      <c r="G650" s="15" t="str">
        <f t="shared" si="47"/>
        <v>HT-2020-44@还款997</v>
      </c>
      <c r="H650" s="17">
        <v>44186</v>
      </c>
      <c r="I650" s="11" t="s">
        <v>25</v>
      </c>
      <c r="J650" s="15">
        <v>8000000</v>
      </c>
      <c r="K650" s="15">
        <v>8000000</v>
      </c>
      <c r="L650" s="16">
        <v>2</v>
      </c>
      <c r="M650" s="20" t="str">
        <f t="shared" si="48"/>
        <v>HT-2020-44@放款2</v>
      </c>
      <c r="N650" s="21" t="s">
        <v>23</v>
      </c>
      <c r="P650" s="22">
        <v>0.0665</v>
      </c>
    </row>
    <row r="651" customHeight="1" spans="1:16">
      <c r="A651" s="11">
        <v>998</v>
      </c>
      <c r="B651" s="15" t="s">
        <v>122</v>
      </c>
      <c r="C651" s="11" t="s">
        <v>123</v>
      </c>
      <c r="D651" s="15" t="s">
        <v>24</v>
      </c>
      <c r="E651" s="15" t="s">
        <v>54</v>
      </c>
      <c r="F651" s="16">
        <f t="shared" si="49"/>
        <v>998</v>
      </c>
      <c r="G651" s="15" t="str">
        <f t="shared" si="47"/>
        <v>HT-2020-44@还款998</v>
      </c>
      <c r="H651" s="17">
        <v>44368</v>
      </c>
      <c r="I651" s="11" t="s">
        <v>25</v>
      </c>
      <c r="J651" s="15">
        <v>32000000</v>
      </c>
      <c r="K651" s="15">
        <v>32000000</v>
      </c>
      <c r="L651" s="16">
        <v>1</v>
      </c>
      <c r="M651" s="20" t="str">
        <f t="shared" si="48"/>
        <v>HT-2020-44@放款1</v>
      </c>
      <c r="N651" s="21" t="s">
        <v>23</v>
      </c>
      <c r="P651" s="22">
        <v>0.0665</v>
      </c>
    </row>
    <row r="652" customHeight="1" spans="1:16">
      <c r="A652" s="11">
        <v>999</v>
      </c>
      <c r="B652" s="15" t="s">
        <v>122</v>
      </c>
      <c r="C652" s="11" t="s">
        <v>123</v>
      </c>
      <c r="D652" s="15" t="s">
        <v>27</v>
      </c>
      <c r="E652" s="15" t="s">
        <v>54</v>
      </c>
      <c r="F652" s="16">
        <f t="shared" si="49"/>
        <v>999</v>
      </c>
      <c r="G652" s="15" t="str">
        <f t="shared" si="47"/>
        <v>HT-2020-44@还款999</v>
      </c>
      <c r="H652" s="17">
        <v>44368</v>
      </c>
      <c r="I652" s="11" t="s">
        <v>25</v>
      </c>
      <c r="J652" s="15">
        <v>8000000</v>
      </c>
      <c r="K652" s="15">
        <v>8000000</v>
      </c>
      <c r="L652" s="16">
        <v>2</v>
      </c>
      <c r="M652" s="20" t="str">
        <f t="shared" si="48"/>
        <v>HT-2020-44@放款2</v>
      </c>
      <c r="N652" s="21" t="s">
        <v>23</v>
      </c>
      <c r="P652" s="22">
        <v>0.0665</v>
      </c>
    </row>
    <row r="653" customHeight="1" spans="1:17">
      <c r="A653" s="11">
        <v>1070</v>
      </c>
      <c r="B653" s="15" t="s">
        <v>122</v>
      </c>
      <c r="C653" s="11" t="s">
        <v>123</v>
      </c>
      <c r="D653" s="15" t="s">
        <v>28</v>
      </c>
      <c r="E653" s="15" t="s">
        <v>54</v>
      </c>
      <c r="F653" s="16">
        <f t="shared" si="49"/>
        <v>1070</v>
      </c>
      <c r="G653" s="15" t="str">
        <f t="shared" si="47"/>
        <v>HT-2020-44@还款1070</v>
      </c>
      <c r="H653" s="17">
        <v>44560</v>
      </c>
      <c r="I653" s="11" t="s">
        <v>25</v>
      </c>
      <c r="J653" s="15">
        <v>5000000</v>
      </c>
      <c r="K653" s="15">
        <v>5000000</v>
      </c>
      <c r="L653" s="15">
        <v>1</v>
      </c>
      <c r="M653" s="20" t="str">
        <f t="shared" si="48"/>
        <v>HT-2020-44@放款1</v>
      </c>
      <c r="N653" s="12" t="s">
        <v>26</v>
      </c>
      <c r="P653" s="22">
        <v>0.0665</v>
      </c>
      <c r="Q653" s="24" t="s">
        <v>23</v>
      </c>
    </row>
    <row r="654" customHeight="1" spans="1:17">
      <c r="A654" s="11">
        <v>1071</v>
      </c>
      <c r="B654" s="15" t="s">
        <v>122</v>
      </c>
      <c r="C654" s="11" t="s">
        <v>123</v>
      </c>
      <c r="D654" s="15" t="s">
        <v>31</v>
      </c>
      <c r="E654" s="15" t="s">
        <v>54</v>
      </c>
      <c r="F654" s="16">
        <f t="shared" si="49"/>
        <v>1071</v>
      </c>
      <c r="G654" s="15" t="str">
        <f t="shared" si="47"/>
        <v>HT-2020-44@还款1071</v>
      </c>
      <c r="H654" s="17">
        <v>44560</v>
      </c>
      <c r="I654" s="11" t="s">
        <v>25</v>
      </c>
      <c r="J654" s="15">
        <v>8000000</v>
      </c>
      <c r="K654" s="15">
        <v>8000000</v>
      </c>
      <c r="L654" s="15">
        <v>2</v>
      </c>
      <c r="M654" s="20" t="str">
        <f t="shared" si="48"/>
        <v>HT-2020-44@放款2</v>
      </c>
      <c r="N654" s="12" t="s">
        <v>26</v>
      </c>
      <c r="P654" s="22">
        <v>0.0665</v>
      </c>
      <c r="Q654" s="24" t="s">
        <v>23</v>
      </c>
    </row>
    <row r="655" customHeight="1" spans="1:17">
      <c r="A655" s="11">
        <v>1119</v>
      </c>
      <c r="B655" s="15" t="s">
        <v>122</v>
      </c>
      <c r="C655" s="11" t="s">
        <v>123</v>
      </c>
      <c r="D655" s="15" t="s">
        <v>32</v>
      </c>
      <c r="E655" s="15" t="s">
        <v>54</v>
      </c>
      <c r="F655" s="16">
        <f t="shared" si="49"/>
        <v>1119</v>
      </c>
      <c r="G655" s="15" t="str">
        <f t="shared" si="47"/>
        <v>HT-2020-44@还款1119</v>
      </c>
      <c r="H655" s="17">
        <v>44560</v>
      </c>
      <c r="I655" s="11" t="s">
        <v>25</v>
      </c>
      <c r="J655" s="15">
        <v>10000000</v>
      </c>
      <c r="K655" s="15">
        <v>10000000</v>
      </c>
      <c r="L655" s="15">
        <v>1</v>
      </c>
      <c r="M655" s="20" t="str">
        <f t="shared" si="48"/>
        <v>HT-2020-44@放款1</v>
      </c>
      <c r="N655" s="12" t="s">
        <v>26</v>
      </c>
      <c r="P655" s="22">
        <v>0.0665</v>
      </c>
      <c r="Q655" s="24" t="s">
        <v>26</v>
      </c>
    </row>
    <row r="656" customHeight="1" spans="1:17">
      <c r="A656" s="11">
        <v>1120</v>
      </c>
      <c r="B656" s="15" t="s">
        <v>122</v>
      </c>
      <c r="C656" s="11" t="s">
        <v>123</v>
      </c>
      <c r="D656" s="15" t="s">
        <v>33</v>
      </c>
      <c r="E656" s="15" t="s">
        <v>54</v>
      </c>
      <c r="F656" s="16">
        <f t="shared" si="49"/>
        <v>1120</v>
      </c>
      <c r="G656" s="15" t="str">
        <f t="shared" si="47"/>
        <v>HT-2020-44@还款1120</v>
      </c>
      <c r="H656" s="17">
        <v>44560</v>
      </c>
      <c r="I656" s="11" t="s">
        <v>25</v>
      </c>
      <c r="J656" s="15">
        <v>17000000</v>
      </c>
      <c r="K656" s="15">
        <v>17000000</v>
      </c>
      <c r="L656" s="15">
        <v>2</v>
      </c>
      <c r="M656" s="20" t="str">
        <f t="shared" si="48"/>
        <v>HT-2020-44@放款2</v>
      </c>
      <c r="N656" s="12" t="s">
        <v>26</v>
      </c>
      <c r="P656" s="22">
        <v>0.0665</v>
      </c>
      <c r="Q656" s="24" t="s">
        <v>26</v>
      </c>
    </row>
    <row r="657" customHeight="1" spans="1:17">
      <c r="A657" s="11">
        <v>1337</v>
      </c>
      <c r="B657" s="15" t="s">
        <v>122</v>
      </c>
      <c r="C657" s="11" t="s">
        <v>123</v>
      </c>
      <c r="D657" s="15" t="s">
        <v>34</v>
      </c>
      <c r="E657" s="15" t="s">
        <v>54</v>
      </c>
      <c r="F657" s="16">
        <f t="shared" si="49"/>
        <v>1337</v>
      </c>
      <c r="G657" s="15" t="str">
        <f t="shared" si="47"/>
        <v>HT-2020-44@还款1337</v>
      </c>
      <c r="H657" s="17">
        <v>44742</v>
      </c>
      <c r="I657" s="11" t="s">
        <v>25</v>
      </c>
      <c r="J657" s="15">
        <v>5000000</v>
      </c>
      <c r="K657" s="15">
        <v>5000000</v>
      </c>
      <c r="L657" s="15">
        <v>1</v>
      </c>
      <c r="M657" s="20" t="str">
        <f t="shared" si="48"/>
        <v>HT-2020-44@放款1</v>
      </c>
      <c r="N657" s="12" t="s">
        <v>26</v>
      </c>
      <c r="P657" s="22">
        <v>0.0665</v>
      </c>
      <c r="Q657" s="24" t="s">
        <v>23</v>
      </c>
    </row>
    <row r="658" customHeight="1" spans="1:17">
      <c r="A658" s="11">
        <v>1338</v>
      </c>
      <c r="B658" s="15" t="s">
        <v>122</v>
      </c>
      <c r="C658" s="11" t="s">
        <v>123</v>
      </c>
      <c r="D658" s="15" t="s">
        <v>20</v>
      </c>
      <c r="E658" s="15" t="s">
        <v>54</v>
      </c>
      <c r="F658" s="16">
        <f t="shared" si="49"/>
        <v>1338</v>
      </c>
      <c r="G658" s="15" t="str">
        <f t="shared" si="47"/>
        <v>HT-2020-44@还款1338</v>
      </c>
      <c r="H658" s="17">
        <v>44742</v>
      </c>
      <c r="I658" s="11" t="s">
        <v>25</v>
      </c>
      <c r="J658" s="15">
        <v>8000000</v>
      </c>
      <c r="K658" s="15">
        <v>8000000</v>
      </c>
      <c r="L658" s="15">
        <v>2</v>
      </c>
      <c r="M658" s="20" t="str">
        <f t="shared" si="48"/>
        <v>HT-2020-44@放款2</v>
      </c>
      <c r="N658" s="12" t="s">
        <v>26</v>
      </c>
      <c r="P658" s="22">
        <v>0.0665</v>
      </c>
      <c r="Q658" s="24" t="s">
        <v>23</v>
      </c>
    </row>
    <row r="659" customHeight="1" spans="1:17">
      <c r="A659" s="11">
        <v>1360</v>
      </c>
      <c r="B659" s="15" t="s">
        <v>122</v>
      </c>
      <c r="C659" s="11" t="s">
        <v>123</v>
      </c>
      <c r="D659" s="15" t="s">
        <v>24</v>
      </c>
      <c r="E659" s="15" t="s">
        <v>54</v>
      </c>
      <c r="F659" s="16">
        <f t="shared" si="49"/>
        <v>1360</v>
      </c>
      <c r="G659" s="15" t="str">
        <f t="shared" si="47"/>
        <v>HT-2020-44@还款1360</v>
      </c>
      <c r="H659" s="17">
        <v>44742</v>
      </c>
      <c r="I659" s="11" t="s">
        <v>25</v>
      </c>
      <c r="J659" s="15">
        <v>10000000</v>
      </c>
      <c r="K659" s="15">
        <v>10000000</v>
      </c>
      <c r="L659" s="15">
        <v>1</v>
      </c>
      <c r="M659" s="20" t="str">
        <f t="shared" si="48"/>
        <v>HT-2020-44@放款1</v>
      </c>
      <c r="N659" s="12" t="s">
        <v>26</v>
      </c>
      <c r="P659" s="22">
        <v>0.0665</v>
      </c>
      <c r="Q659" s="24" t="s">
        <v>26</v>
      </c>
    </row>
    <row r="660" customHeight="1" spans="1:17">
      <c r="A660" s="11">
        <v>1361</v>
      </c>
      <c r="B660" s="15" t="s">
        <v>122</v>
      </c>
      <c r="C660" s="11" t="s">
        <v>123</v>
      </c>
      <c r="D660" s="15" t="s">
        <v>27</v>
      </c>
      <c r="E660" s="15" t="s">
        <v>54</v>
      </c>
      <c r="F660" s="16">
        <f t="shared" si="49"/>
        <v>1361</v>
      </c>
      <c r="G660" s="15" t="str">
        <f t="shared" si="47"/>
        <v>HT-2020-44@还款1361</v>
      </c>
      <c r="H660" s="17">
        <v>44742</v>
      </c>
      <c r="I660" s="11" t="s">
        <v>25</v>
      </c>
      <c r="J660" s="15">
        <v>17000000</v>
      </c>
      <c r="K660" s="15">
        <v>17000000</v>
      </c>
      <c r="L660" s="15">
        <v>2</v>
      </c>
      <c r="M660" s="20" t="str">
        <f t="shared" si="48"/>
        <v>HT-2020-44@放款2</v>
      </c>
      <c r="N660" s="12" t="s">
        <v>26</v>
      </c>
      <c r="P660" s="22">
        <v>0.0665</v>
      </c>
      <c r="Q660" s="24" t="s">
        <v>26</v>
      </c>
    </row>
    <row r="661" customHeight="1" spans="1:17">
      <c r="A661" s="11">
        <v>1534</v>
      </c>
      <c r="B661" s="15" t="s">
        <v>122</v>
      </c>
      <c r="C661" s="11" t="s">
        <v>123</v>
      </c>
      <c r="D661" s="15" t="s">
        <v>28</v>
      </c>
      <c r="E661" s="15" t="s">
        <v>54</v>
      </c>
      <c r="F661" s="16">
        <f t="shared" si="49"/>
        <v>1534</v>
      </c>
      <c r="G661" s="15" t="str">
        <f t="shared" si="47"/>
        <v>HT-2020-44@还款1534</v>
      </c>
      <c r="H661" s="17">
        <v>44925</v>
      </c>
      <c r="I661" s="11" t="s">
        <v>25</v>
      </c>
      <c r="J661" s="15">
        <v>5000000</v>
      </c>
      <c r="K661" s="15">
        <v>5000000</v>
      </c>
      <c r="L661" s="15">
        <v>1</v>
      </c>
      <c r="M661" s="20" t="str">
        <f t="shared" si="48"/>
        <v>HT-2020-44@放款1</v>
      </c>
      <c r="N661" s="12" t="s">
        <v>26</v>
      </c>
      <c r="P661" s="22">
        <v>0.0665</v>
      </c>
      <c r="Q661" s="24" t="s">
        <v>23</v>
      </c>
    </row>
    <row r="662" customHeight="1" spans="1:17">
      <c r="A662" s="11">
        <v>1535</v>
      </c>
      <c r="B662" s="15" t="s">
        <v>122</v>
      </c>
      <c r="C662" s="11" t="s">
        <v>123</v>
      </c>
      <c r="D662" s="15" t="s">
        <v>31</v>
      </c>
      <c r="E662" s="15" t="s">
        <v>54</v>
      </c>
      <c r="F662" s="16">
        <f t="shared" si="49"/>
        <v>1535</v>
      </c>
      <c r="G662" s="15" t="str">
        <f t="shared" si="47"/>
        <v>HT-2020-44@还款1535</v>
      </c>
      <c r="H662" s="17">
        <v>44925</v>
      </c>
      <c r="I662" s="11" t="s">
        <v>25</v>
      </c>
      <c r="J662" s="15">
        <v>8000000</v>
      </c>
      <c r="K662" s="15">
        <v>8000000</v>
      </c>
      <c r="L662" s="15">
        <v>2</v>
      </c>
      <c r="M662" s="20" t="str">
        <f t="shared" si="48"/>
        <v>HT-2020-44@放款2</v>
      </c>
      <c r="N662" s="12" t="s">
        <v>26</v>
      </c>
      <c r="P662" s="22">
        <v>0.0665</v>
      </c>
      <c r="Q662" s="24" t="s">
        <v>23</v>
      </c>
    </row>
    <row r="663" customHeight="1" spans="1:17">
      <c r="A663" s="11">
        <v>1548</v>
      </c>
      <c r="B663" s="15" t="s">
        <v>122</v>
      </c>
      <c r="C663" s="11" t="s">
        <v>123</v>
      </c>
      <c r="D663" s="15" t="s">
        <v>32</v>
      </c>
      <c r="E663" s="15" t="s">
        <v>54</v>
      </c>
      <c r="F663" s="16">
        <f t="shared" si="49"/>
        <v>1548</v>
      </c>
      <c r="G663" s="15" t="str">
        <f t="shared" si="47"/>
        <v>HT-2020-44@还款1548</v>
      </c>
      <c r="H663" s="17">
        <v>44925</v>
      </c>
      <c r="I663" s="11" t="s">
        <v>25</v>
      </c>
      <c r="J663" s="15">
        <v>10000000</v>
      </c>
      <c r="K663" s="15">
        <v>10000000</v>
      </c>
      <c r="L663" s="15">
        <v>1</v>
      </c>
      <c r="M663" s="20" t="str">
        <f t="shared" si="48"/>
        <v>HT-2020-44@放款1</v>
      </c>
      <c r="N663" s="12" t="s">
        <v>26</v>
      </c>
      <c r="P663" s="22">
        <v>0.0665</v>
      </c>
      <c r="Q663" s="24" t="s">
        <v>26</v>
      </c>
    </row>
    <row r="664" customHeight="1" spans="1:17">
      <c r="A664" s="11">
        <v>1549</v>
      </c>
      <c r="B664" s="15" t="s">
        <v>122</v>
      </c>
      <c r="C664" s="11" t="s">
        <v>123</v>
      </c>
      <c r="D664" s="15" t="s">
        <v>33</v>
      </c>
      <c r="E664" s="15" t="s">
        <v>54</v>
      </c>
      <c r="F664" s="16">
        <f t="shared" si="49"/>
        <v>1549</v>
      </c>
      <c r="G664" s="15" t="str">
        <f t="shared" si="47"/>
        <v>HT-2020-44@还款1549</v>
      </c>
      <c r="H664" s="17">
        <v>44925</v>
      </c>
      <c r="I664" s="11" t="s">
        <v>25</v>
      </c>
      <c r="J664" s="15">
        <v>17000000</v>
      </c>
      <c r="K664" s="15">
        <v>17000000</v>
      </c>
      <c r="L664" s="15">
        <v>2</v>
      </c>
      <c r="M664" s="20" t="str">
        <f t="shared" si="48"/>
        <v>HT-2020-44@放款2</v>
      </c>
      <c r="N664" s="12" t="s">
        <v>26</v>
      </c>
      <c r="P664" s="22">
        <v>0.0665</v>
      </c>
      <c r="Q664" s="24" t="s">
        <v>26</v>
      </c>
    </row>
    <row r="665" customHeight="1" spans="1:17">
      <c r="A665" s="11">
        <v>1664</v>
      </c>
      <c r="B665" s="15" t="s">
        <v>122</v>
      </c>
      <c r="C665" s="11" t="s">
        <v>123</v>
      </c>
      <c r="D665" s="15" t="s">
        <v>34</v>
      </c>
      <c r="E665" s="15" t="s">
        <v>54</v>
      </c>
      <c r="F665" s="16">
        <f t="shared" si="49"/>
        <v>1664</v>
      </c>
      <c r="G665" s="15" t="str">
        <f t="shared" si="47"/>
        <v>HT-2020-44@还款1664</v>
      </c>
      <c r="H665" s="17">
        <v>45107</v>
      </c>
      <c r="I665" s="11" t="s">
        <v>25</v>
      </c>
      <c r="J665" s="15">
        <v>41000000</v>
      </c>
      <c r="K665" s="15">
        <v>41000000</v>
      </c>
      <c r="L665" s="15">
        <v>1</v>
      </c>
      <c r="M665" s="20" t="str">
        <f t="shared" si="48"/>
        <v>HT-2020-44@放款1</v>
      </c>
      <c r="N665" s="12" t="s">
        <v>26</v>
      </c>
      <c r="P665" s="22">
        <v>0.0665</v>
      </c>
      <c r="Q665" s="24" t="s">
        <v>23</v>
      </c>
    </row>
    <row r="666" customHeight="1" spans="1:17">
      <c r="A666" s="11">
        <v>1665</v>
      </c>
      <c r="B666" s="15" t="s">
        <v>122</v>
      </c>
      <c r="C666" s="11" t="s">
        <v>123</v>
      </c>
      <c r="D666" s="15" t="s">
        <v>20</v>
      </c>
      <c r="E666" s="15" t="s">
        <v>54</v>
      </c>
      <c r="F666" s="16">
        <f t="shared" si="49"/>
        <v>1665</v>
      </c>
      <c r="G666" s="15" t="str">
        <f t="shared" si="47"/>
        <v>HT-2020-44@还款1665</v>
      </c>
      <c r="H666" s="17">
        <v>45107</v>
      </c>
      <c r="I666" s="11" t="s">
        <v>25</v>
      </c>
      <c r="J666" s="15">
        <v>159000000</v>
      </c>
      <c r="K666" s="15">
        <v>159000000</v>
      </c>
      <c r="L666" s="15">
        <v>2</v>
      </c>
      <c r="M666" s="20" t="str">
        <f t="shared" si="48"/>
        <v>HT-2020-44@放款2</v>
      </c>
      <c r="N666" s="12" t="s">
        <v>26</v>
      </c>
      <c r="P666" s="22">
        <v>0.0665</v>
      </c>
      <c r="Q666" s="24" t="s">
        <v>23</v>
      </c>
    </row>
    <row r="667" customHeight="1" spans="1:18">
      <c r="A667" s="11">
        <v>412</v>
      </c>
      <c r="B667" s="15" t="s">
        <v>124</v>
      </c>
      <c r="C667" s="11" t="s">
        <v>125</v>
      </c>
      <c r="D667" s="15" t="s">
        <v>24</v>
      </c>
      <c r="E667" s="15" t="s">
        <v>54</v>
      </c>
      <c r="F667" s="16">
        <v>1</v>
      </c>
      <c r="G667" s="15" t="str">
        <f t="shared" si="47"/>
        <v>HT-2020-45@放款1</v>
      </c>
      <c r="H667" s="17">
        <v>43901</v>
      </c>
      <c r="I667" s="11" t="s">
        <v>22</v>
      </c>
      <c r="J667" s="15">
        <v>400000000</v>
      </c>
      <c r="K667" s="15">
        <v>400000000</v>
      </c>
      <c r="M667" s="20" t="str">
        <f t="shared" si="48"/>
        <v/>
      </c>
      <c r="N667" s="21" t="s">
        <v>23</v>
      </c>
      <c r="P667" s="22">
        <v>0.066</v>
      </c>
      <c r="R667" s="17">
        <v>44996</v>
      </c>
    </row>
    <row r="668" customHeight="1" spans="1:18">
      <c r="A668" s="11">
        <v>413</v>
      </c>
      <c r="B668" s="15" t="s">
        <v>124</v>
      </c>
      <c r="C668" s="11" t="s">
        <v>125</v>
      </c>
      <c r="D668" s="15" t="s">
        <v>20</v>
      </c>
      <c r="E668" s="15" t="s">
        <v>54</v>
      </c>
      <c r="F668" s="16">
        <v>2</v>
      </c>
      <c r="G668" s="15" t="str">
        <f t="shared" si="47"/>
        <v>HT-2020-45@放款2</v>
      </c>
      <c r="H668" s="17">
        <v>43924</v>
      </c>
      <c r="I668" s="11" t="s">
        <v>22</v>
      </c>
      <c r="J668" s="15">
        <v>140000000</v>
      </c>
      <c r="K668" s="15">
        <v>140000000</v>
      </c>
      <c r="M668" s="20" t="str">
        <f t="shared" si="48"/>
        <v/>
      </c>
      <c r="N668" s="21" t="s">
        <v>23</v>
      </c>
      <c r="P668" s="22">
        <v>0.066</v>
      </c>
      <c r="R668" s="17">
        <v>45019</v>
      </c>
    </row>
    <row r="669" customHeight="1" spans="1:18">
      <c r="A669" s="11">
        <v>414</v>
      </c>
      <c r="B669" s="15" t="s">
        <v>124</v>
      </c>
      <c r="C669" s="11" t="s">
        <v>125</v>
      </c>
      <c r="D669" s="15" t="s">
        <v>24</v>
      </c>
      <c r="E669" s="15" t="s">
        <v>54</v>
      </c>
      <c r="F669" s="16">
        <v>3</v>
      </c>
      <c r="G669" s="15" t="str">
        <f t="shared" si="47"/>
        <v>HT-2020-45@放款3</v>
      </c>
      <c r="H669" s="17">
        <v>43979</v>
      </c>
      <c r="I669" s="11" t="s">
        <v>22</v>
      </c>
      <c r="J669" s="15">
        <v>104000000</v>
      </c>
      <c r="K669" s="15">
        <v>104000000</v>
      </c>
      <c r="M669" s="20" t="str">
        <f t="shared" si="48"/>
        <v/>
      </c>
      <c r="N669" s="21" t="s">
        <v>23</v>
      </c>
      <c r="P669" s="22">
        <v>0.066</v>
      </c>
      <c r="R669" s="17">
        <v>45074</v>
      </c>
    </row>
    <row r="670" customHeight="1" spans="1:18">
      <c r="A670" s="11">
        <v>415</v>
      </c>
      <c r="B670" s="15" t="s">
        <v>124</v>
      </c>
      <c r="C670" s="11" t="s">
        <v>125</v>
      </c>
      <c r="D670" s="15" t="s">
        <v>27</v>
      </c>
      <c r="E670" s="15" t="s">
        <v>54</v>
      </c>
      <c r="F670" s="16">
        <v>4</v>
      </c>
      <c r="G670" s="15" t="str">
        <f t="shared" si="47"/>
        <v>HT-2020-45@放款4</v>
      </c>
      <c r="H670" s="17">
        <v>43985</v>
      </c>
      <c r="I670" s="11" t="s">
        <v>22</v>
      </c>
      <c r="J670" s="15">
        <v>60000000</v>
      </c>
      <c r="K670" s="15">
        <v>60000000</v>
      </c>
      <c r="M670" s="20" t="str">
        <f t="shared" si="48"/>
        <v/>
      </c>
      <c r="N670" s="21" t="s">
        <v>23</v>
      </c>
      <c r="P670" s="22">
        <v>0.066</v>
      </c>
      <c r="R670" s="17">
        <v>45080</v>
      </c>
    </row>
    <row r="671" customHeight="1" spans="1:16">
      <c r="A671" s="11">
        <v>1000</v>
      </c>
      <c r="B671" s="15" t="s">
        <v>124</v>
      </c>
      <c r="C671" s="11" t="s">
        <v>125</v>
      </c>
      <c r="D671" s="15" t="s">
        <v>28</v>
      </c>
      <c r="E671" s="15" t="s">
        <v>54</v>
      </c>
      <c r="F671" s="16">
        <f t="shared" ref="F671:F696" si="50">A671</f>
        <v>1000</v>
      </c>
      <c r="G671" s="15" t="str">
        <f t="shared" si="47"/>
        <v>HT-2020-45@还款1000</v>
      </c>
      <c r="H671" s="17">
        <v>44085</v>
      </c>
      <c r="I671" s="11" t="s">
        <v>25</v>
      </c>
      <c r="J671" s="15">
        <v>20000000</v>
      </c>
      <c r="K671" s="15">
        <v>20000000</v>
      </c>
      <c r="L671" s="16">
        <v>1</v>
      </c>
      <c r="M671" s="20" t="str">
        <f t="shared" si="48"/>
        <v>HT-2020-45@放款1</v>
      </c>
      <c r="N671" s="21" t="s">
        <v>23</v>
      </c>
      <c r="P671" s="22">
        <v>0.066</v>
      </c>
    </row>
    <row r="672" customHeight="1" spans="1:16">
      <c r="A672" s="11">
        <v>1001</v>
      </c>
      <c r="B672" s="15" t="s">
        <v>124</v>
      </c>
      <c r="C672" s="11" t="s">
        <v>125</v>
      </c>
      <c r="D672" s="15" t="s">
        <v>31</v>
      </c>
      <c r="E672" s="15" t="s">
        <v>54</v>
      </c>
      <c r="F672" s="16">
        <f t="shared" si="50"/>
        <v>1001</v>
      </c>
      <c r="G672" s="15" t="str">
        <f t="shared" si="47"/>
        <v>HT-2020-45@还款1001</v>
      </c>
      <c r="H672" s="17">
        <v>44085</v>
      </c>
      <c r="I672" s="11" t="s">
        <v>25</v>
      </c>
      <c r="J672" s="15">
        <v>7000000</v>
      </c>
      <c r="K672" s="15">
        <v>7000000</v>
      </c>
      <c r="L672" s="16">
        <v>2</v>
      </c>
      <c r="M672" s="20" t="str">
        <f t="shared" si="48"/>
        <v>HT-2020-45@放款2</v>
      </c>
      <c r="N672" s="21" t="s">
        <v>23</v>
      </c>
      <c r="P672" s="22">
        <v>0.066</v>
      </c>
    </row>
    <row r="673" customHeight="1" spans="1:16">
      <c r="A673" s="11">
        <v>1002</v>
      </c>
      <c r="B673" s="15" t="s">
        <v>124</v>
      </c>
      <c r="C673" s="11" t="s">
        <v>125</v>
      </c>
      <c r="D673" s="15" t="s">
        <v>32</v>
      </c>
      <c r="E673" s="15" t="s">
        <v>54</v>
      </c>
      <c r="F673" s="16">
        <f t="shared" si="50"/>
        <v>1002</v>
      </c>
      <c r="G673" s="15" t="str">
        <f t="shared" si="47"/>
        <v>HT-2020-45@还款1002</v>
      </c>
      <c r="H673" s="17">
        <v>44085</v>
      </c>
      <c r="I673" s="11" t="s">
        <v>25</v>
      </c>
      <c r="J673" s="15">
        <v>5200000</v>
      </c>
      <c r="K673" s="15">
        <v>5200000</v>
      </c>
      <c r="L673" s="16">
        <v>3</v>
      </c>
      <c r="M673" s="20" t="str">
        <f t="shared" si="48"/>
        <v>HT-2020-45@放款3</v>
      </c>
      <c r="N673" s="21" t="s">
        <v>23</v>
      </c>
      <c r="P673" s="22">
        <v>0.066</v>
      </c>
    </row>
    <row r="674" customHeight="1" spans="1:16">
      <c r="A674" s="11">
        <v>1003</v>
      </c>
      <c r="B674" s="15" t="s">
        <v>124</v>
      </c>
      <c r="C674" s="11" t="s">
        <v>125</v>
      </c>
      <c r="D674" s="15" t="s">
        <v>33</v>
      </c>
      <c r="E674" s="15" t="s">
        <v>54</v>
      </c>
      <c r="F674" s="16">
        <f t="shared" si="50"/>
        <v>1003</v>
      </c>
      <c r="G674" s="15" t="str">
        <f t="shared" si="47"/>
        <v>HT-2020-45@还款1003</v>
      </c>
      <c r="H674" s="17">
        <v>44085</v>
      </c>
      <c r="I674" s="11" t="s">
        <v>25</v>
      </c>
      <c r="J674" s="15">
        <v>3000000</v>
      </c>
      <c r="K674" s="15">
        <v>3000000</v>
      </c>
      <c r="L674" s="16">
        <v>4</v>
      </c>
      <c r="M674" s="20" t="str">
        <f t="shared" si="48"/>
        <v>HT-2020-45@放款4</v>
      </c>
      <c r="N674" s="21" t="s">
        <v>23</v>
      </c>
      <c r="P674" s="22">
        <v>0.066</v>
      </c>
    </row>
    <row r="675" customHeight="1" spans="1:16">
      <c r="A675" s="11">
        <v>1004</v>
      </c>
      <c r="B675" s="15" t="s">
        <v>124</v>
      </c>
      <c r="C675" s="11" t="s">
        <v>125</v>
      </c>
      <c r="D675" s="15" t="s">
        <v>34</v>
      </c>
      <c r="E675" s="15" t="s">
        <v>54</v>
      </c>
      <c r="F675" s="16">
        <f t="shared" si="50"/>
        <v>1004</v>
      </c>
      <c r="G675" s="15" t="str">
        <f t="shared" si="47"/>
        <v>HT-2020-45@还款1004</v>
      </c>
      <c r="H675" s="17">
        <v>44266</v>
      </c>
      <c r="I675" s="11" t="s">
        <v>25</v>
      </c>
      <c r="J675" s="15">
        <v>60000000</v>
      </c>
      <c r="K675" s="15">
        <v>60000000</v>
      </c>
      <c r="L675" s="16">
        <v>1</v>
      </c>
      <c r="M675" s="20" t="str">
        <f t="shared" si="48"/>
        <v>HT-2020-45@放款1</v>
      </c>
      <c r="N675" s="21" t="s">
        <v>23</v>
      </c>
      <c r="P675" s="22">
        <v>0.066</v>
      </c>
    </row>
    <row r="676" customHeight="1" spans="1:16">
      <c r="A676" s="11">
        <v>1005</v>
      </c>
      <c r="B676" s="15" t="s">
        <v>124</v>
      </c>
      <c r="C676" s="11" t="s">
        <v>125</v>
      </c>
      <c r="D676" s="15" t="s">
        <v>20</v>
      </c>
      <c r="E676" s="15" t="s">
        <v>54</v>
      </c>
      <c r="F676" s="16">
        <f t="shared" si="50"/>
        <v>1005</v>
      </c>
      <c r="G676" s="15" t="str">
        <f t="shared" si="47"/>
        <v>HT-2020-45@还款1005</v>
      </c>
      <c r="H676" s="17">
        <v>44266</v>
      </c>
      <c r="I676" s="11" t="s">
        <v>25</v>
      </c>
      <c r="J676" s="15">
        <v>21000000</v>
      </c>
      <c r="K676" s="15">
        <v>21000000</v>
      </c>
      <c r="L676" s="16">
        <v>2</v>
      </c>
      <c r="M676" s="20" t="str">
        <f t="shared" si="48"/>
        <v>HT-2020-45@放款2</v>
      </c>
      <c r="N676" s="21" t="s">
        <v>23</v>
      </c>
      <c r="P676" s="22">
        <v>0.066</v>
      </c>
    </row>
    <row r="677" customHeight="1" spans="1:16">
      <c r="A677" s="11">
        <v>1006</v>
      </c>
      <c r="B677" s="15" t="s">
        <v>124</v>
      </c>
      <c r="C677" s="11" t="s">
        <v>125</v>
      </c>
      <c r="D677" s="15" t="s">
        <v>24</v>
      </c>
      <c r="E677" s="15" t="s">
        <v>54</v>
      </c>
      <c r="F677" s="16">
        <f t="shared" si="50"/>
        <v>1006</v>
      </c>
      <c r="G677" s="15" t="str">
        <f t="shared" si="47"/>
        <v>HT-2020-45@还款1006</v>
      </c>
      <c r="H677" s="17">
        <v>44266</v>
      </c>
      <c r="I677" s="11" t="s">
        <v>25</v>
      </c>
      <c r="J677" s="15">
        <v>15600000</v>
      </c>
      <c r="K677" s="15">
        <v>15600000</v>
      </c>
      <c r="L677" s="16">
        <v>3</v>
      </c>
      <c r="M677" s="20" t="str">
        <f t="shared" si="48"/>
        <v>HT-2020-45@放款3</v>
      </c>
      <c r="N677" s="21" t="s">
        <v>23</v>
      </c>
      <c r="P677" s="22">
        <v>0.066</v>
      </c>
    </row>
    <row r="678" customHeight="1" spans="1:16">
      <c r="A678" s="11">
        <v>1007</v>
      </c>
      <c r="B678" s="15" t="s">
        <v>124</v>
      </c>
      <c r="C678" s="11" t="s">
        <v>125</v>
      </c>
      <c r="D678" s="15" t="s">
        <v>27</v>
      </c>
      <c r="E678" s="15" t="s">
        <v>54</v>
      </c>
      <c r="F678" s="16">
        <f t="shared" si="50"/>
        <v>1007</v>
      </c>
      <c r="G678" s="15" t="str">
        <f t="shared" si="47"/>
        <v>HT-2020-45@还款1007</v>
      </c>
      <c r="H678" s="17">
        <v>44266</v>
      </c>
      <c r="I678" s="11" t="s">
        <v>25</v>
      </c>
      <c r="J678" s="15">
        <v>9000000</v>
      </c>
      <c r="K678" s="15">
        <v>9000000</v>
      </c>
      <c r="L678" s="16">
        <v>4</v>
      </c>
      <c r="M678" s="20" t="str">
        <f t="shared" si="48"/>
        <v>HT-2020-45@放款4</v>
      </c>
      <c r="N678" s="21" t="s">
        <v>23</v>
      </c>
      <c r="P678" s="22">
        <v>0.066</v>
      </c>
    </row>
    <row r="679" customHeight="1" spans="1:16">
      <c r="A679" s="11">
        <v>1008</v>
      </c>
      <c r="B679" s="15" t="s">
        <v>124</v>
      </c>
      <c r="C679" s="11" t="s">
        <v>125</v>
      </c>
      <c r="D679" s="15" t="s">
        <v>28</v>
      </c>
      <c r="E679" s="15" t="s">
        <v>54</v>
      </c>
      <c r="F679" s="16">
        <f t="shared" si="50"/>
        <v>1008</v>
      </c>
      <c r="G679" s="15" t="str">
        <f t="shared" si="47"/>
        <v>HT-2020-45@还款1008</v>
      </c>
      <c r="H679" s="17">
        <v>44435</v>
      </c>
      <c r="I679" s="11" t="s">
        <v>25</v>
      </c>
      <c r="J679" s="15">
        <v>19900000</v>
      </c>
      <c r="K679" s="15">
        <v>19900000</v>
      </c>
      <c r="L679" s="16">
        <v>2</v>
      </c>
      <c r="M679" s="20" t="str">
        <f t="shared" si="48"/>
        <v>HT-2020-45@放款2</v>
      </c>
      <c r="N679" s="21" t="s">
        <v>23</v>
      </c>
      <c r="P679" s="22">
        <v>0.064</v>
      </c>
    </row>
    <row r="680" customHeight="1" spans="1:16">
      <c r="A680" s="11">
        <v>1009</v>
      </c>
      <c r="B680" s="15" t="s">
        <v>124</v>
      </c>
      <c r="C680" s="11" t="s">
        <v>125</v>
      </c>
      <c r="D680" s="15" t="s">
        <v>31</v>
      </c>
      <c r="E680" s="15" t="s">
        <v>54</v>
      </c>
      <c r="F680" s="16">
        <f t="shared" si="50"/>
        <v>1009</v>
      </c>
      <c r="G680" s="15" t="str">
        <f t="shared" si="47"/>
        <v>HT-2020-45@还款1009</v>
      </c>
      <c r="H680" s="17">
        <v>44450</v>
      </c>
      <c r="I680" s="11" t="s">
        <v>25</v>
      </c>
      <c r="J680" s="15">
        <v>100000000</v>
      </c>
      <c r="K680" s="15">
        <v>100000000</v>
      </c>
      <c r="L680" s="16">
        <v>1</v>
      </c>
      <c r="M680" s="20" t="str">
        <f t="shared" si="48"/>
        <v>HT-2020-45@放款1</v>
      </c>
      <c r="N680" s="21" t="s">
        <v>23</v>
      </c>
      <c r="P680" s="22">
        <v>0.064</v>
      </c>
    </row>
    <row r="681" customHeight="1" spans="1:16">
      <c r="A681" s="11">
        <v>1010</v>
      </c>
      <c r="B681" s="15" t="s">
        <v>124</v>
      </c>
      <c r="C681" s="11" t="s">
        <v>125</v>
      </c>
      <c r="D681" s="15" t="s">
        <v>32</v>
      </c>
      <c r="E681" s="15" t="s">
        <v>54</v>
      </c>
      <c r="F681" s="16">
        <f t="shared" si="50"/>
        <v>1010</v>
      </c>
      <c r="G681" s="15" t="str">
        <f t="shared" si="47"/>
        <v>HT-2020-45@还款1010</v>
      </c>
      <c r="H681" s="17">
        <v>44450</v>
      </c>
      <c r="I681" s="11" t="s">
        <v>25</v>
      </c>
      <c r="J681" s="15">
        <v>15100000</v>
      </c>
      <c r="K681" s="15">
        <v>15100000</v>
      </c>
      <c r="L681" s="16">
        <v>2</v>
      </c>
      <c r="M681" s="20" t="str">
        <f t="shared" si="48"/>
        <v>HT-2020-45@放款2</v>
      </c>
      <c r="N681" s="21" t="s">
        <v>23</v>
      </c>
      <c r="P681" s="22">
        <v>0.064</v>
      </c>
    </row>
    <row r="682" customHeight="1" spans="1:16">
      <c r="A682" s="11">
        <v>1011</v>
      </c>
      <c r="B682" s="15" t="s">
        <v>124</v>
      </c>
      <c r="C682" s="11" t="s">
        <v>125</v>
      </c>
      <c r="D682" s="15" t="s">
        <v>33</v>
      </c>
      <c r="E682" s="15" t="s">
        <v>54</v>
      </c>
      <c r="F682" s="16">
        <f t="shared" si="50"/>
        <v>1011</v>
      </c>
      <c r="G682" s="15" t="str">
        <f t="shared" si="47"/>
        <v>HT-2020-45@还款1011</v>
      </c>
      <c r="H682" s="17">
        <v>44450</v>
      </c>
      <c r="I682" s="11" t="s">
        <v>25</v>
      </c>
      <c r="J682" s="15">
        <v>26000000</v>
      </c>
      <c r="K682" s="15">
        <v>26000000</v>
      </c>
      <c r="L682" s="16">
        <v>3</v>
      </c>
      <c r="M682" s="20" t="str">
        <f t="shared" si="48"/>
        <v>HT-2020-45@放款3</v>
      </c>
      <c r="N682" s="21" t="s">
        <v>23</v>
      </c>
      <c r="P682" s="22">
        <v>0.066</v>
      </c>
    </row>
    <row r="683" customHeight="1" spans="1:16">
      <c r="A683" s="11">
        <v>1012</v>
      </c>
      <c r="B683" s="15" t="s">
        <v>124</v>
      </c>
      <c r="C683" s="11" t="s">
        <v>125</v>
      </c>
      <c r="D683" s="15" t="s">
        <v>34</v>
      </c>
      <c r="E683" s="15" t="s">
        <v>54</v>
      </c>
      <c r="F683" s="16">
        <f t="shared" si="50"/>
        <v>1012</v>
      </c>
      <c r="G683" s="15" t="str">
        <f t="shared" si="47"/>
        <v>HT-2020-45@还款1012</v>
      </c>
      <c r="H683" s="17">
        <v>44450</v>
      </c>
      <c r="I683" s="11" t="s">
        <v>25</v>
      </c>
      <c r="J683" s="15">
        <v>15000000</v>
      </c>
      <c r="K683" s="15">
        <v>15000000</v>
      </c>
      <c r="L683" s="16">
        <v>4</v>
      </c>
      <c r="M683" s="20" t="str">
        <f t="shared" si="48"/>
        <v>HT-2020-45@放款4</v>
      </c>
      <c r="N683" s="21" t="s">
        <v>23</v>
      </c>
      <c r="P683" s="22">
        <v>0.066</v>
      </c>
    </row>
    <row r="684" customHeight="1" spans="1:16">
      <c r="A684" s="11">
        <v>1013</v>
      </c>
      <c r="B684" s="15" t="s">
        <v>124</v>
      </c>
      <c r="C684" s="11" t="s">
        <v>125</v>
      </c>
      <c r="D684" s="15" t="s">
        <v>20</v>
      </c>
      <c r="E684" s="15" t="s">
        <v>54</v>
      </c>
      <c r="F684" s="16">
        <f t="shared" si="50"/>
        <v>1013</v>
      </c>
      <c r="G684" s="15" t="str">
        <f t="shared" si="47"/>
        <v>HT-2020-45@还款1013</v>
      </c>
      <c r="H684" s="17">
        <v>44523</v>
      </c>
      <c r="I684" s="11" t="s">
        <v>25</v>
      </c>
      <c r="J684" s="15">
        <v>20000000</v>
      </c>
      <c r="K684" s="15">
        <v>20000000</v>
      </c>
      <c r="L684" s="16">
        <v>1</v>
      </c>
      <c r="M684" s="20" t="str">
        <f t="shared" si="48"/>
        <v>HT-2020-45@放款1</v>
      </c>
      <c r="N684" s="21" t="s">
        <v>23</v>
      </c>
      <c r="P684" s="22">
        <v>0.064</v>
      </c>
    </row>
    <row r="685" customHeight="1" spans="1:17">
      <c r="A685" s="11">
        <v>1234</v>
      </c>
      <c r="B685" s="15" t="s">
        <v>124</v>
      </c>
      <c r="C685" s="11" t="s">
        <v>125</v>
      </c>
      <c r="D685" s="15" t="s">
        <v>24</v>
      </c>
      <c r="E685" s="15" t="s">
        <v>54</v>
      </c>
      <c r="F685" s="16">
        <f t="shared" si="50"/>
        <v>1234</v>
      </c>
      <c r="G685" s="15" t="str">
        <f t="shared" si="47"/>
        <v>HT-2020-45@还款1234</v>
      </c>
      <c r="H685" s="17">
        <v>44650</v>
      </c>
      <c r="I685" s="11" t="s">
        <v>25</v>
      </c>
      <c r="J685" s="15">
        <v>80000000</v>
      </c>
      <c r="K685" s="15">
        <v>80000000</v>
      </c>
      <c r="L685" s="15">
        <v>1</v>
      </c>
      <c r="M685" s="20" t="str">
        <f t="shared" si="48"/>
        <v>HT-2020-45@放款1</v>
      </c>
      <c r="N685" s="12" t="s">
        <v>26</v>
      </c>
      <c r="P685" s="22">
        <v>0.066</v>
      </c>
      <c r="Q685" s="24" t="s">
        <v>23</v>
      </c>
    </row>
    <row r="686" customHeight="1" spans="1:17">
      <c r="A686" s="11">
        <v>1235</v>
      </c>
      <c r="B686" s="15" t="s">
        <v>124</v>
      </c>
      <c r="C686" s="11" t="s">
        <v>125</v>
      </c>
      <c r="D686" s="15" t="s">
        <v>20</v>
      </c>
      <c r="E686" s="15" t="s">
        <v>54</v>
      </c>
      <c r="F686" s="16">
        <f t="shared" si="50"/>
        <v>1235</v>
      </c>
      <c r="G686" s="15" t="str">
        <f t="shared" si="47"/>
        <v>HT-2020-45@还款1235</v>
      </c>
      <c r="H686" s="17">
        <v>44650</v>
      </c>
      <c r="I686" s="11" t="s">
        <v>25</v>
      </c>
      <c r="J686" s="15">
        <v>35000000</v>
      </c>
      <c r="K686" s="15">
        <v>35000000</v>
      </c>
      <c r="L686" s="15">
        <v>2</v>
      </c>
      <c r="M686" s="20" t="str">
        <f t="shared" si="48"/>
        <v>HT-2020-45@放款2</v>
      </c>
      <c r="N686" s="12" t="s">
        <v>26</v>
      </c>
      <c r="P686" s="22">
        <v>0.066</v>
      </c>
      <c r="Q686" s="24" t="s">
        <v>23</v>
      </c>
    </row>
    <row r="687" customHeight="1" spans="1:17">
      <c r="A687" s="11">
        <v>1236</v>
      </c>
      <c r="B687" s="15" t="s">
        <v>124</v>
      </c>
      <c r="C687" s="11" t="s">
        <v>125</v>
      </c>
      <c r="D687" s="15" t="s">
        <v>24</v>
      </c>
      <c r="E687" s="15" t="s">
        <v>54</v>
      </c>
      <c r="F687" s="16">
        <f t="shared" si="50"/>
        <v>1236</v>
      </c>
      <c r="G687" s="15" t="str">
        <f t="shared" si="47"/>
        <v>HT-2020-45@还款1236</v>
      </c>
      <c r="H687" s="17">
        <v>44650</v>
      </c>
      <c r="I687" s="11" t="s">
        <v>25</v>
      </c>
      <c r="J687" s="15">
        <v>26000000</v>
      </c>
      <c r="K687" s="15">
        <v>26000000</v>
      </c>
      <c r="L687" s="15">
        <v>3</v>
      </c>
      <c r="M687" s="20" t="str">
        <f t="shared" si="48"/>
        <v>HT-2020-45@放款3</v>
      </c>
      <c r="N687" s="12" t="s">
        <v>26</v>
      </c>
      <c r="P687" s="22">
        <v>0.066</v>
      </c>
      <c r="Q687" s="24" t="s">
        <v>23</v>
      </c>
    </row>
    <row r="688" customHeight="1" spans="1:17">
      <c r="A688" s="11">
        <v>1237</v>
      </c>
      <c r="B688" s="15" t="s">
        <v>124</v>
      </c>
      <c r="C688" s="11" t="s">
        <v>125</v>
      </c>
      <c r="D688" s="15" t="s">
        <v>27</v>
      </c>
      <c r="E688" s="15" t="s">
        <v>54</v>
      </c>
      <c r="F688" s="16">
        <f t="shared" si="50"/>
        <v>1237</v>
      </c>
      <c r="G688" s="15" t="str">
        <f t="shared" si="47"/>
        <v>HT-2020-45@还款1237</v>
      </c>
      <c r="H688" s="17">
        <v>44650</v>
      </c>
      <c r="I688" s="11" t="s">
        <v>25</v>
      </c>
      <c r="J688" s="15">
        <v>15000000</v>
      </c>
      <c r="K688" s="15">
        <v>15000000</v>
      </c>
      <c r="L688" s="15">
        <v>4</v>
      </c>
      <c r="M688" s="20" t="str">
        <f t="shared" si="48"/>
        <v>HT-2020-45@放款4</v>
      </c>
      <c r="N688" s="12" t="s">
        <v>26</v>
      </c>
      <c r="P688" s="22">
        <v>0.066</v>
      </c>
      <c r="Q688" s="24" t="s">
        <v>23</v>
      </c>
    </row>
    <row r="689" customHeight="1" spans="1:17">
      <c r="A689" s="11">
        <v>1450</v>
      </c>
      <c r="B689" s="15" t="s">
        <v>124</v>
      </c>
      <c r="C689" s="11" t="s">
        <v>125</v>
      </c>
      <c r="D689" s="15" t="s">
        <v>28</v>
      </c>
      <c r="E689" s="15" t="s">
        <v>54</v>
      </c>
      <c r="F689" s="16">
        <f t="shared" si="50"/>
        <v>1450</v>
      </c>
      <c r="G689" s="15" t="str">
        <f t="shared" si="47"/>
        <v>HT-2020-45@还款1450</v>
      </c>
      <c r="H689" s="17">
        <v>44834</v>
      </c>
      <c r="I689" s="11" t="s">
        <v>25</v>
      </c>
      <c r="J689" s="15">
        <v>60000000</v>
      </c>
      <c r="K689" s="15">
        <v>60000000</v>
      </c>
      <c r="L689" s="15">
        <v>1</v>
      </c>
      <c r="M689" s="20" t="str">
        <f t="shared" si="48"/>
        <v>HT-2020-45@放款1</v>
      </c>
      <c r="N689" s="12" t="s">
        <v>26</v>
      </c>
      <c r="P689" s="22">
        <v>0.066</v>
      </c>
      <c r="Q689" s="24" t="s">
        <v>23</v>
      </c>
    </row>
    <row r="690" customHeight="1" spans="1:17">
      <c r="A690" s="11">
        <v>1451</v>
      </c>
      <c r="B690" s="15" t="s">
        <v>124</v>
      </c>
      <c r="C690" s="11" t="s">
        <v>125</v>
      </c>
      <c r="D690" s="15" t="s">
        <v>31</v>
      </c>
      <c r="E690" s="15" t="s">
        <v>54</v>
      </c>
      <c r="F690" s="16">
        <f t="shared" si="50"/>
        <v>1451</v>
      </c>
      <c r="G690" s="15" t="str">
        <f t="shared" si="47"/>
        <v>HT-2020-45@还款1451</v>
      </c>
      <c r="H690" s="17">
        <v>44834</v>
      </c>
      <c r="I690" s="11" t="s">
        <v>25</v>
      </c>
      <c r="J690" s="15">
        <v>21000000</v>
      </c>
      <c r="K690" s="15">
        <v>21000000</v>
      </c>
      <c r="L690" s="15">
        <v>2</v>
      </c>
      <c r="M690" s="20" t="str">
        <f t="shared" si="48"/>
        <v>HT-2020-45@放款2</v>
      </c>
      <c r="N690" s="12" t="s">
        <v>26</v>
      </c>
      <c r="P690" s="22">
        <v>0.066</v>
      </c>
      <c r="Q690" s="24" t="s">
        <v>23</v>
      </c>
    </row>
    <row r="691" customHeight="1" spans="1:17">
      <c r="A691" s="11">
        <v>1452</v>
      </c>
      <c r="B691" s="15" t="s">
        <v>124</v>
      </c>
      <c r="C691" s="11" t="s">
        <v>125</v>
      </c>
      <c r="D691" s="15" t="s">
        <v>32</v>
      </c>
      <c r="E691" s="15" t="s">
        <v>54</v>
      </c>
      <c r="F691" s="16">
        <f t="shared" si="50"/>
        <v>1452</v>
      </c>
      <c r="G691" s="15" t="str">
        <f t="shared" si="47"/>
        <v>HT-2020-45@还款1452</v>
      </c>
      <c r="H691" s="17">
        <v>44834</v>
      </c>
      <c r="I691" s="11" t="s">
        <v>25</v>
      </c>
      <c r="J691" s="15">
        <v>15600000</v>
      </c>
      <c r="K691" s="15">
        <v>15600000</v>
      </c>
      <c r="L691" s="15">
        <v>3</v>
      </c>
      <c r="M691" s="20" t="str">
        <f t="shared" si="48"/>
        <v>HT-2020-45@放款3</v>
      </c>
      <c r="N691" s="12" t="s">
        <v>26</v>
      </c>
      <c r="P691" s="22">
        <v>0.066</v>
      </c>
      <c r="Q691" s="24" t="s">
        <v>23</v>
      </c>
    </row>
    <row r="692" customHeight="1" spans="1:17">
      <c r="A692" s="11">
        <v>1453</v>
      </c>
      <c r="B692" s="15" t="s">
        <v>124</v>
      </c>
      <c r="C692" s="11" t="s">
        <v>125</v>
      </c>
      <c r="D692" s="15" t="s">
        <v>33</v>
      </c>
      <c r="E692" s="15" t="s">
        <v>54</v>
      </c>
      <c r="F692" s="16">
        <f t="shared" si="50"/>
        <v>1453</v>
      </c>
      <c r="G692" s="15" t="str">
        <f t="shared" si="47"/>
        <v>HT-2020-45@还款1453</v>
      </c>
      <c r="H692" s="17">
        <v>44834</v>
      </c>
      <c r="I692" s="11" t="s">
        <v>25</v>
      </c>
      <c r="J692" s="15">
        <v>9000000</v>
      </c>
      <c r="K692" s="15">
        <v>9000000</v>
      </c>
      <c r="L692" s="15">
        <v>4</v>
      </c>
      <c r="M692" s="20" t="str">
        <f t="shared" si="48"/>
        <v>HT-2020-45@放款4</v>
      </c>
      <c r="N692" s="12" t="s">
        <v>26</v>
      </c>
      <c r="P692" s="22">
        <v>0.066</v>
      </c>
      <c r="Q692" s="24" t="s">
        <v>23</v>
      </c>
    </row>
    <row r="693" customHeight="1" spans="1:17">
      <c r="A693" s="11">
        <v>1602</v>
      </c>
      <c r="B693" s="15" t="s">
        <v>124</v>
      </c>
      <c r="C693" s="11" t="s">
        <v>125</v>
      </c>
      <c r="D693" s="15" t="s">
        <v>34</v>
      </c>
      <c r="E693" s="15" t="s">
        <v>54</v>
      </c>
      <c r="F693" s="16">
        <f t="shared" si="50"/>
        <v>1602</v>
      </c>
      <c r="G693" s="15" t="str">
        <f t="shared" si="47"/>
        <v>HT-2020-45@还款1602</v>
      </c>
      <c r="H693" s="17">
        <v>45015</v>
      </c>
      <c r="I693" s="11" t="s">
        <v>25</v>
      </c>
      <c r="J693" s="15">
        <v>60000000</v>
      </c>
      <c r="K693" s="15">
        <v>60000000</v>
      </c>
      <c r="L693" s="15">
        <v>1</v>
      </c>
      <c r="M693" s="20" t="str">
        <f t="shared" si="48"/>
        <v>HT-2020-45@放款1</v>
      </c>
      <c r="N693" s="12" t="s">
        <v>26</v>
      </c>
      <c r="P693" s="22">
        <v>0.066</v>
      </c>
      <c r="Q693" s="24" t="s">
        <v>23</v>
      </c>
    </row>
    <row r="694" customHeight="1" spans="1:17">
      <c r="A694" s="11">
        <v>1603</v>
      </c>
      <c r="B694" s="15" t="s">
        <v>124</v>
      </c>
      <c r="C694" s="11" t="s">
        <v>125</v>
      </c>
      <c r="D694" s="15" t="s">
        <v>20</v>
      </c>
      <c r="E694" s="15" t="s">
        <v>54</v>
      </c>
      <c r="F694" s="16">
        <f t="shared" si="50"/>
        <v>1603</v>
      </c>
      <c r="G694" s="15" t="str">
        <f t="shared" si="47"/>
        <v>HT-2020-45@还款1603</v>
      </c>
      <c r="H694" s="17">
        <v>45015</v>
      </c>
      <c r="I694" s="11" t="s">
        <v>25</v>
      </c>
      <c r="J694" s="15">
        <v>21000000</v>
      </c>
      <c r="K694" s="15">
        <v>21000000</v>
      </c>
      <c r="L694" s="15">
        <v>2</v>
      </c>
      <c r="M694" s="20" t="str">
        <f t="shared" si="48"/>
        <v>HT-2020-45@放款2</v>
      </c>
      <c r="N694" s="12" t="s">
        <v>26</v>
      </c>
      <c r="P694" s="22">
        <v>0.066</v>
      </c>
      <c r="Q694" s="24" t="s">
        <v>23</v>
      </c>
    </row>
    <row r="695" customHeight="1" spans="1:17">
      <c r="A695" s="11">
        <v>1604</v>
      </c>
      <c r="B695" s="15" t="s">
        <v>124</v>
      </c>
      <c r="C695" s="11" t="s">
        <v>125</v>
      </c>
      <c r="D695" s="15" t="s">
        <v>24</v>
      </c>
      <c r="E695" s="15" t="s">
        <v>54</v>
      </c>
      <c r="F695" s="16">
        <f t="shared" si="50"/>
        <v>1604</v>
      </c>
      <c r="G695" s="15" t="str">
        <f t="shared" si="47"/>
        <v>HT-2020-45@还款1604</v>
      </c>
      <c r="H695" s="17">
        <v>45015</v>
      </c>
      <c r="I695" s="11" t="s">
        <v>25</v>
      </c>
      <c r="J695" s="15">
        <v>15600000</v>
      </c>
      <c r="K695" s="15">
        <v>15600000</v>
      </c>
      <c r="L695" s="15">
        <v>3</v>
      </c>
      <c r="M695" s="20" t="str">
        <f t="shared" si="48"/>
        <v>HT-2020-45@放款3</v>
      </c>
      <c r="N695" s="12" t="s">
        <v>26</v>
      </c>
      <c r="P695" s="22">
        <v>0.066</v>
      </c>
      <c r="Q695" s="24" t="s">
        <v>23</v>
      </c>
    </row>
    <row r="696" customHeight="1" spans="1:17">
      <c r="A696" s="11">
        <v>1605</v>
      </c>
      <c r="B696" s="15" t="s">
        <v>124</v>
      </c>
      <c r="C696" s="11" t="s">
        <v>125</v>
      </c>
      <c r="D696" s="15" t="s">
        <v>27</v>
      </c>
      <c r="E696" s="15" t="s">
        <v>54</v>
      </c>
      <c r="F696" s="16">
        <f t="shared" si="50"/>
        <v>1605</v>
      </c>
      <c r="G696" s="15" t="str">
        <f t="shared" si="47"/>
        <v>HT-2020-45@还款1605</v>
      </c>
      <c r="H696" s="17">
        <v>45015</v>
      </c>
      <c r="I696" s="11" t="s">
        <v>25</v>
      </c>
      <c r="J696" s="15">
        <v>9000000</v>
      </c>
      <c r="K696" s="15">
        <v>9000000</v>
      </c>
      <c r="L696" s="15">
        <v>4</v>
      </c>
      <c r="M696" s="20" t="str">
        <f t="shared" si="48"/>
        <v>HT-2020-45@放款4</v>
      </c>
      <c r="N696" s="12" t="s">
        <v>26</v>
      </c>
      <c r="P696" s="22">
        <v>0.066</v>
      </c>
      <c r="Q696" s="24" t="s">
        <v>23</v>
      </c>
    </row>
    <row r="697" customHeight="1" spans="1:18">
      <c r="A697" s="11">
        <v>436</v>
      </c>
      <c r="B697" s="15" t="s">
        <v>126</v>
      </c>
      <c r="C697" s="11" t="s">
        <v>127</v>
      </c>
      <c r="D697" s="15" t="s">
        <v>28</v>
      </c>
      <c r="E697" s="15" t="s">
        <v>54</v>
      </c>
      <c r="F697" s="16">
        <v>1</v>
      </c>
      <c r="G697" s="15" t="str">
        <f t="shared" si="47"/>
        <v>HT-2020-46@放款1</v>
      </c>
      <c r="H697" s="17">
        <v>43915</v>
      </c>
      <c r="I697" s="11" t="s">
        <v>22</v>
      </c>
      <c r="J697" s="15">
        <v>300000000</v>
      </c>
      <c r="K697" s="15">
        <v>300000000</v>
      </c>
      <c r="M697" s="20" t="str">
        <f t="shared" si="48"/>
        <v/>
      </c>
      <c r="N697" s="21" t="s">
        <v>23</v>
      </c>
      <c r="P697" s="22">
        <v>0.05125</v>
      </c>
      <c r="R697" s="17">
        <v>45008</v>
      </c>
    </row>
    <row r="698" customHeight="1" spans="1:16">
      <c r="A698" s="11">
        <v>1014</v>
      </c>
      <c r="B698" s="15" t="s">
        <v>126</v>
      </c>
      <c r="C698" s="11" t="s">
        <v>127</v>
      </c>
      <c r="D698" s="15" t="s">
        <v>31</v>
      </c>
      <c r="E698" s="15" t="s">
        <v>54</v>
      </c>
      <c r="F698" s="16">
        <f t="shared" ref="F698:F703" si="51">A698</f>
        <v>1014</v>
      </c>
      <c r="G698" s="15" t="str">
        <f t="shared" si="47"/>
        <v>HT-2020-46@还款1014</v>
      </c>
      <c r="H698" s="17">
        <v>44271</v>
      </c>
      <c r="I698" s="11" t="s">
        <v>25</v>
      </c>
      <c r="J698" s="15">
        <v>500000</v>
      </c>
      <c r="K698" s="15">
        <v>500000</v>
      </c>
      <c r="L698" s="16">
        <v>1</v>
      </c>
      <c r="M698" s="20" t="str">
        <f t="shared" si="48"/>
        <v>HT-2020-46@放款1</v>
      </c>
      <c r="N698" s="21" t="s">
        <v>23</v>
      </c>
      <c r="P698" s="22">
        <v>0.05125</v>
      </c>
    </row>
    <row r="699" customHeight="1" spans="1:16">
      <c r="A699" s="11">
        <v>1015</v>
      </c>
      <c r="B699" s="15" t="s">
        <v>126</v>
      </c>
      <c r="C699" s="11" t="s">
        <v>127</v>
      </c>
      <c r="D699" s="15" t="s">
        <v>32</v>
      </c>
      <c r="E699" s="15" t="s">
        <v>54</v>
      </c>
      <c r="F699" s="16">
        <f t="shared" si="51"/>
        <v>1015</v>
      </c>
      <c r="G699" s="15" t="str">
        <f t="shared" si="47"/>
        <v>HT-2020-46@还款1015</v>
      </c>
      <c r="H699" s="17">
        <v>44379</v>
      </c>
      <c r="I699" s="11" t="s">
        <v>25</v>
      </c>
      <c r="J699" s="15">
        <v>29500000</v>
      </c>
      <c r="K699" s="15">
        <v>29500000</v>
      </c>
      <c r="L699" s="16">
        <v>1</v>
      </c>
      <c r="M699" s="20" t="str">
        <f t="shared" si="48"/>
        <v>HT-2020-46@放款1</v>
      </c>
      <c r="N699" s="21" t="s">
        <v>23</v>
      </c>
      <c r="P699" s="22">
        <v>0.05125</v>
      </c>
    </row>
    <row r="700" customHeight="1" spans="1:16">
      <c r="A700" s="11">
        <v>1016</v>
      </c>
      <c r="B700" s="15" t="s">
        <v>126</v>
      </c>
      <c r="C700" s="11" t="s">
        <v>127</v>
      </c>
      <c r="D700" s="15" t="s">
        <v>33</v>
      </c>
      <c r="E700" s="15" t="s">
        <v>54</v>
      </c>
      <c r="F700" s="16">
        <f t="shared" si="51"/>
        <v>1016</v>
      </c>
      <c r="G700" s="15" t="str">
        <f t="shared" si="47"/>
        <v>HT-2020-46@还款1016</v>
      </c>
      <c r="H700" s="17">
        <v>44440</v>
      </c>
      <c r="I700" s="11" t="s">
        <v>25</v>
      </c>
      <c r="J700" s="15">
        <v>50000000</v>
      </c>
      <c r="K700" s="15">
        <v>50000000</v>
      </c>
      <c r="L700" s="16">
        <v>1</v>
      </c>
      <c r="M700" s="20" t="str">
        <f t="shared" si="48"/>
        <v>HT-2020-46@放款1</v>
      </c>
      <c r="N700" s="21" t="s">
        <v>23</v>
      </c>
      <c r="P700" s="22">
        <v>0.05115</v>
      </c>
    </row>
    <row r="701" customHeight="1" spans="1:16">
      <c r="A701" s="11">
        <v>1017</v>
      </c>
      <c r="B701" s="15" t="s">
        <v>126</v>
      </c>
      <c r="C701" s="11" t="s">
        <v>127</v>
      </c>
      <c r="D701" s="15" t="s">
        <v>34</v>
      </c>
      <c r="E701" s="15" t="s">
        <v>54</v>
      </c>
      <c r="F701" s="16">
        <f t="shared" si="51"/>
        <v>1017</v>
      </c>
      <c r="G701" s="15" t="str">
        <f t="shared" si="47"/>
        <v>HT-2020-46@还款1017</v>
      </c>
      <c r="H701" s="17">
        <v>44482</v>
      </c>
      <c r="I701" s="11" t="s">
        <v>25</v>
      </c>
      <c r="J701" s="15">
        <v>35000000</v>
      </c>
      <c r="K701" s="15">
        <v>35000000</v>
      </c>
      <c r="L701" s="16">
        <v>1</v>
      </c>
      <c r="M701" s="20" t="str">
        <f t="shared" si="48"/>
        <v>HT-2020-46@放款1</v>
      </c>
      <c r="N701" s="21" t="s">
        <v>23</v>
      </c>
      <c r="P701" s="22">
        <v>0.05115</v>
      </c>
    </row>
    <row r="702" customHeight="1" spans="1:17">
      <c r="A702" s="11">
        <v>1301</v>
      </c>
      <c r="B702" s="15" t="s">
        <v>126</v>
      </c>
      <c r="C702" s="11" t="s">
        <v>127</v>
      </c>
      <c r="D702" s="15" t="s">
        <v>20</v>
      </c>
      <c r="E702" s="15" t="s">
        <v>54</v>
      </c>
      <c r="F702" s="16">
        <f t="shared" si="51"/>
        <v>1301</v>
      </c>
      <c r="G702" s="15" t="str">
        <f t="shared" si="47"/>
        <v>HT-2020-46@还款1301</v>
      </c>
      <c r="H702" s="17">
        <v>44711</v>
      </c>
      <c r="I702" s="11" t="s">
        <v>25</v>
      </c>
      <c r="J702" s="15">
        <v>50000000</v>
      </c>
      <c r="K702" s="15">
        <v>50000000</v>
      </c>
      <c r="L702" s="15">
        <v>1</v>
      </c>
      <c r="M702" s="20" t="str">
        <f t="shared" si="48"/>
        <v>HT-2020-46@放款1</v>
      </c>
      <c r="N702" s="12" t="s">
        <v>26</v>
      </c>
      <c r="P702" s="22">
        <v>0.05125</v>
      </c>
      <c r="Q702" s="24" t="s">
        <v>23</v>
      </c>
    </row>
    <row r="703" customHeight="1" spans="1:17">
      <c r="A703" s="11">
        <v>1495</v>
      </c>
      <c r="B703" s="15" t="s">
        <v>126</v>
      </c>
      <c r="C703" s="11" t="s">
        <v>127</v>
      </c>
      <c r="D703" s="15" t="s">
        <v>24</v>
      </c>
      <c r="E703" s="15" t="s">
        <v>54</v>
      </c>
      <c r="F703" s="16">
        <f t="shared" si="51"/>
        <v>1495</v>
      </c>
      <c r="G703" s="15" t="str">
        <f t="shared" si="47"/>
        <v>HT-2020-46@还款1495</v>
      </c>
      <c r="H703" s="17">
        <v>44895</v>
      </c>
      <c r="I703" s="11" t="s">
        <v>25</v>
      </c>
      <c r="J703" s="15">
        <v>135000000</v>
      </c>
      <c r="K703" s="15">
        <v>135000000</v>
      </c>
      <c r="L703" s="15">
        <v>1</v>
      </c>
      <c r="M703" s="20" t="str">
        <f t="shared" si="48"/>
        <v>HT-2020-46@放款1</v>
      </c>
      <c r="N703" s="12" t="s">
        <v>26</v>
      </c>
      <c r="P703" s="22">
        <v>0.05125</v>
      </c>
      <c r="Q703" s="24" t="s">
        <v>23</v>
      </c>
    </row>
    <row r="704" customHeight="1" spans="1:18">
      <c r="A704" s="11">
        <v>1916</v>
      </c>
      <c r="B704" s="11" t="s">
        <v>128</v>
      </c>
      <c r="C704" s="11" t="s">
        <v>129</v>
      </c>
      <c r="D704" s="15" t="s">
        <v>20</v>
      </c>
      <c r="E704" s="15" t="s">
        <v>54</v>
      </c>
      <c r="F704" s="11">
        <v>1</v>
      </c>
      <c r="G704" s="15" t="str">
        <f t="shared" si="47"/>
        <v>HT-2020-47@放款1</v>
      </c>
      <c r="H704" s="17">
        <v>44181</v>
      </c>
      <c r="I704" s="11" t="s">
        <v>22</v>
      </c>
      <c r="J704" s="11">
        <v>280000000</v>
      </c>
      <c r="K704" s="11">
        <v>280000000</v>
      </c>
      <c r="M704" s="20" t="str">
        <f t="shared" si="48"/>
        <v/>
      </c>
      <c r="N704" s="12" t="s">
        <v>23</v>
      </c>
      <c r="P704" s="22">
        <v>0.057</v>
      </c>
      <c r="R704" s="17">
        <v>45275</v>
      </c>
    </row>
    <row r="705" customHeight="1" spans="1:18">
      <c r="A705" s="11">
        <v>1917</v>
      </c>
      <c r="B705" s="11" t="s">
        <v>128</v>
      </c>
      <c r="C705" s="11" t="s">
        <v>129</v>
      </c>
      <c r="D705" s="15" t="s">
        <v>24</v>
      </c>
      <c r="E705" s="15" t="s">
        <v>54</v>
      </c>
      <c r="F705" s="11">
        <v>2</v>
      </c>
      <c r="G705" s="15" t="str">
        <f t="shared" si="47"/>
        <v>HT-2020-47@放款2</v>
      </c>
      <c r="H705" s="17">
        <v>44182</v>
      </c>
      <c r="I705" s="11" t="s">
        <v>22</v>
      </c>
      <c r="J705" s="11">
        <v>120000000</v>
      </c>
      <c r="K705" s="11">
        <v>120000000</v>
      </c>
      <c r="M705" s="20" t="str">
        <f t="shared" si="48"/>
        <v/>
      </c>
      <c r="N705" s="12" t="s">
        <v>23</v>
      </c>
      <c r="P705" s="22">
        <v>0.057</v>
      </c>
      <c r="R705" s="17">
        <v>45276</v>
      </c>
    </row>
    <row r="706" customHeight="1" spans="1:16">
      <c r="A706" s="11">
        <v>1921</v>
      </c>
      <c r="B706" s="11" t="s">
        <v>128</v>
      </c>
      <c r="C706" s="11" t="s">
        <v>129</v>
      </c>
      <c r="D706" s="15" t="s">
        <v>27</v>
      </c>
      <c r="E706" s="15" t="s">
        <v>54</v>
      </c>
      <c r="F706" s="16">
        <f>A706</f>
        <v>1921</v>
      </c>
      <c r="G706" s="15" t="str">
        <f t="shared" ref="G706:G716" si="52">C706&amp;"@"&amp;I706&amp;F706</f>
        <v>HT-2020-47@还款1921</v>
      </c>
      <c r="H706" s="25">
        <v>44469</v>
      </c>
      <c r="I706" s="11" t="s">
        <v>25</v>
      </c>
      <c r="J706" s="11">
        <v>100000000</v>
      </c>
      <c r="K706" s="11">
        <v>100000000</v>
      </c>
      <c r="L706" s="11">
        <v>1</v>
      </c>
      <c r="M706" s="20" t="str">
        <f t="shared" ref="M706:M716" si="53">IF(LEN(L706)&gt;0,C706&amp;"@放款"&amp;L706,"")</f>
        <v>HT-2020-47@放款1</v>
      </c>
      <c r="N706" s="12" t="s">
        <v>23</v>
      </c>
      <c r="P706" s="22">
        <v>0.057</v>
      </c>
    </row>
    <row r="707" customHeight="1" spans="1:16">
      <c r="A707" s="11">
        <v>1922</v>
      </c>
      <c r="B707" s="11" t="s">
        <v>128</v>
      </c>
      <c r="C707" s="11" t="s">
        <v>129</v>
      </c>
      <c r="D707" s="15" t="s">
        <v>28</v>
      </c>
      <c r="E707" s="15" t="s">
        <v>54</v>
      </c>
      <c r="F707" s="16">
        <f>A707</f>
        <v>1922</v>
      </c>
      <c r="G707" s="15" t="str">
        <f t="shared" si="52"/>
        <v>HT-2020-47@还款1922</v>
      </c>
      <c r="H707" s="25">
        <v>44499</v>
      </c>
      <c r="I707" s="11" t="s">
        <v>25</v>
      </c>
      <c r="J707" s="11">
        <v>30000000</v>
      </c>
      <c r="K707" s="11">
        <v>30000000</v>
      </c>
      <c r="L707" s="11">
        <v>1</v>
      </c>
      <c r="M707" s="20" t="str">
        <f t="shared" si="53"/>
        <v>HT-2020-47@放款1</v>
      </c>
      <c r="N707" s="12" t="s">
        <v>23</v>
      </c>
      <c r="P707" s="22">
        <v>0.057</v>
      </c>
    </row>
    <row r="708" customHeight="1" spans="1:17">
      <c r="A708" s="11">
        <v>1924</v>
      </c>
      <c r="B708" s="11" t="s">
        <v>128</v>
      </c>
      <c r="C708" s="11" t="s">
        <v>129</v>
      </c>
      <c r="D708" s="15" t="s">
        <v>31</v>
      </c>
      <c r="E708" s="15" t="s">
        <v>54</v>
      </c>
      <c r="F708" s="16">
        <f>A708</f>
        <v>1924</v>
      </c>
      <c r="G708" s="15" t="str">
        <f t="shared" si="52"/>
        <v>HT-2020-47@还款1924</v>
      </c>
      <c r="H708" s="25">
        <v>44895</v>
      </c>
      <c r="I708" s="11" t="s">
        <v>25</v>
      </c>
      <c r="J708" s="11">
        <v>150000000</v>
      </c>
      <c r="K708" s="11">
        <v>150000000</v>
      </c>
      <c r="L708" s="11">
        <v>1</v>
      </c>
      <c r="M708" s="20" t="str">
        <f t="shared" si="53"/>
        <v>HT-2020-47@放款1</v>
      </c>
      <c r="N708" s="12" t="s">
        <v>26</v>
      </c>
      <c r="P708" s="22">
        <v>0.057</v>
      </c>
      <c r="Q708" s="24" t="s">
        <v>26</v>
      </c>
    </row>
    <row r="709" customHeight="1" spans="1:17">
      <c r="A709" s="11">
        <v>1925</v>
      </c>
      <c r="B709" s="11" t="s">
        <v>128</v>
      </c>
      <c r="C709" s="11" t="s">
        <v>129</v>
      </c>
      <c r="D709" s="15" t="s">
        <v>32</v>
      </c>
      <c r="E709" s="15" t="s">
        <v>54</v>
      </c>
      <c r="F709" s="16">
        <f>A709</f>
        <v>1925</v>
      </c>
      <c r="G709" s="15" t="str">
        <f t="shared" si="52"/>
        <v>HT-2020-47@还款1925</v>
      </c>
      <c r="H709" s="25">
        <v>44895</v>
      </c>
      <c r="I709" s="11" t="s">
        <v>25</v>
      </c>
      <c r="J709" s="11">
        <v>120000000</v>
      </c>
      <c r="K709" s="11">
        <v>120000000</v>
      </c>
      <c r="L709" s="11">
        <v>2</v>
      </c>
      <c r="M709" s="20" t="str">
        <f t="shared" si="53"/>
        <v>HT-2020-47@放款2</v>
      </c>
      <c r="N709" s="12" t="s">
        <v>26</v>
      </c>
      <c r="P709" s="22">
        <v>0.057</v>
      </c>
      <c r="Q709" s="24" t="s">
        <v>26</v>
      </c>
    </row>
    <row r="710" customHeight="1" spans="1:18">
      <c r="A710" s="11">
        <v>1918</v>
      </c>
      <c r="B710" s="11" t="s">
        <v>130</v>
      </c>
      <c r="C710" s="11" t="s">
        <v>131</v>
      </c>
      <c r="D710" s="15" t="s">
        <v>33</v>
      </c>
      <c r="E710" s="15" t="s">
        <v>54</v>
      </c>
      <c r="F710" s="11">
        <v>1</v>
      </c>
      <c r="G710" s="15" t="str">
        <f t="shared" si="52"/>
        <v>HT-2020-48@放款1</v>
      </c>
      <c r="H710" s="17">
        <v>44189</v>
      </c>
      <c r="I710" s="11" t="s">
        <v>22</v>
      </c>
      <c r="J710" s="11">
        <v>30000000</v>
      </c>
      <c r="K710" s="11">
        <v>30000000</v>
      </c>
      <c r="M710" s="20" t="str">
        <f t="shared" si="53"/>
        <v/>
      </c>
      <c r="N710" s="12" t="s">
        <v>23</v>
      </c>
      <c r="P710" s="22">
        <v>0.057</v>
      </c>
      <c r="R710" s="17">
        <v>45284</v>
      </c>
    </row>
    <row r="711" customHeight="1" spans="1:18">
      <c r="A711" s="11">
        <v>1919</v>
      </c>
      <c r="B711" s="11" t="s">
        <v>130</v>
      </c>
      <c r="C711" s="11" t="s">
        <v>131</v>
      </c>
      <c r="D711" s="15" t="s">
        <v>34</v>
      </c>
      <c r="E711" s="15" t="s">
        <v>54</v>
      </c>
      <c r="F711" s="11">
        <v>2</v>
      </c>
      <c r="G711" s="15" t="str">
        <f t="shared" si="52"/>
        <v>HT-2020-48@放款2</v>
      </c>
      <c r="H711" s="17">
        <v>44200</v>
      </c>
      <c r="I711" s="11" t="s">
        <v>22</v>
      </c>
      <c r="J711" s="11">
        <v>70000000</v>
      </c>
      <c r="K711" s="11">
        <v>70000000</v>
      </c>
      <c r="M711" s="20" t="str">
        <f t="shared" si="53"/>
        <v/>
      </c>
      <c r="N711" s="12" t="s">
        <v>23</v>
      </c>
      <c r="P711" s="22">
        <v>0.057</v>
      </c>
      <c r="R711" s="17">
        <v>45294</v>
      </c>
    </row>
    <row r="712" customHeight="1" spans="1:18">
      <c r="A712" s="11">
        <v>1920</v>
      </c>
      <c r="B712" s="11" t="s">
        <v>130</v>
      </c>
      <c r="C712" s="11" t="s">
        <v>131</v>
      </c>
      <c r="D712" s="15" t="s">
        <v>20</v>
      </c>
      <c r="E712" s="15" t="s">
        <v>54</v>
      </c>
      <c r="F712" s="11">
        <v>3</v>
      </c>
      <c r="G712" s="15" t="str">
        <f t="shared" si="52"/>
        <v>HT-2020-48@放款3</v>
      </c>
      <c r="H712" s="17">
        <v>44204</v>
      </c>
      <c r="I712" s="11" t="s">
        <v>22</v>
      </c>
      <c r="J712" s="11">
        <v>80000000</v>
      </c>
      <c r="K712" s="11">
        <v>80000000</v>
      </c>
      <c r="M712" s="20" t="str">
        <f t="shared" si="53"/>
        <v/>
      </c>
      <c r="N712" s="12" t="s">
        <v>23</v>
      </c>
      <c r="P712" s="22">
        <v>0.057</v>
      </c>
      <c r="R712" s="17">
        <v>45298</v>
      </c>
    </row>
    <row r="713" customHeight="1" spans="1:16">
      <c r="A713" s="11">
        <v>1923</v>
      </c>
      <c r="B713" s="11" t="s">
        <v>130</v>
      </c>
      <c r="C713" s="11" t="s">
        <v>131</v>
      </c>
      <c r="D713" s="15" t="s">
        <v>24</v>
      </c>
      <c r="E713" s="15" t="s">
        <v>54</v>
      </c>
      <c r="F713" s="16">
        <f>A713</f>
        <v>1923</v>
      </c>
      <c r="G713" s="15" t="str">
        <f t="shared" si="52"/>
        <v>HT-2020-48@还款1923</v>
      </c>
      <c r="H713" s="25">
        <v>44530</v>
      </c>
      <c r="I713" s="11" t="s">
        <v>25</v>
      </c>
      <c r="J713" s="11">
        <v>2000000</v>
      </c>
      <c r="K713" s="11">
        <v>2000000</v>
      </c>
      <c r="L713" s="11">
        <v>1</v>
      </c>
      <c r="M713" s="20" t="str">
        <f t="shared" si="53"/>
        <v>HT-2020-48@放款1</v>
      </c>
      <c r="N713" s="12" t="s">
        <v>23</v>
      </c>
      <c r="P713" s="22">
        <v>0.057</v>
      </c>
    </row>
    <row r="714" customHeight="1" spans="1:17">
      <c r="A714" s="11">
        <v>1926</v>
      </c>
      <c r="B714" s="11" t="s">
        <v>130</v>
      </c>
      <c r="C714" s="11" t="s">
        <v>131</v>
      </c>
      <c r="D714" s="15" t="s">
        <v>27</v>
      </c>
      <c r="E714" s="15" t="s">
        <v>54</v>
      </c>
      <c r="F714" s="16">
        <f>A714</f>
        <v>1926</v>
      </c>
      <c r="G714" s="15" t="str">
        <f t="shared" si="52"/>
        <v>HT-2020-48@还款1926</v>
      </c>
      <c r="H714" s="25">
        <v>44895</v>
      </c>
      <c r="I714" s="11" t="s">
        <v>25</v>
      </c>
      <c r="J714" s="11">
        <v>28000000</v>
      </c>
      <c r="K714" s="11">
        <v>28000000</v>
      </c>
      <c r="L714" s="11">
        <v>1</v>
      </c>
      <c r="M714" s="20" t="str">
        <f t="shared" si="53"/>
        <v>HT-2020-48@放款1</v>
      </c>
      <c r="N714" s="12" t="s">
        <v>26</v>
      </c>
      <c r="P714" s="22">
        <v>0.057</v>
      </c>
      <c r="Q714" s="24" t="s">
        <v>26</v>
      </c>
    </row>
    <row r="715" customHeight="1" spans="1:17">
      <c r="A715" s="11">
        <v>1927</v>
      </c>
      <c r="B715" s="11" t="s">
        <v>130</v>
      </c>
      <c r="C715" s="11" t="s">
        <v>131</v>
      </c>
      <c r="D715" s="15" t="s">
        <v>28</v>
      </c>
      <c r="E715" s="15" t="s">
        <v>54</v>
      </c>
      <c r="F715" s="16">
        <f>A715</f>
        <v>1927</v>
      </c>
      <c r="G715" s="15" t="str">
        <f t="shared" si="52"/>
        <v>HT-2020-48@还款1927</v>
      </c>
      <c r="H715" s="25">
        <v>44895</v>
      </c>
      <c r="I715" s="11" t="s">
        <v>25</v>
      </c>
      <c r="J715" s="11">
        <v>70000000</v>
      </c>
      <c r="K715" s="11">
        <v>70000000</v>
      </c>
      <c r="L715" s="11">
        <v>2</v>
      </c>
      <c r="M715" s="20" t="str">
        <f t="shared" si="53"/>
        <v>HT-2020-48@放款2</v>
      </c>
      <c r="N715" s="12" t="s">
        <v>26</v>
      </c>
      <c r="P715" s="22">
        <v>0.057</v>
      </c>
      <c r="Q715" s="24" t="s">
        <v>26</v>
      </c>
    </row>
    <row r="716" customHeight="1" spans="1:17">
      <c r="A716" s="11">
        <v>1928</v>
      </c>
      <c r="B716" s="11" t="s">
        <v>130</v>
      </c>
      <c r="C716" s="11" t="s">
        <v>131</v>
      </c>
      <c r="D716" s="15" t="s">
        <v>31</v>
      </c>
      <c r="E716" s="15" t="s">
        <v>54</v>
      </c>
      <c r="F716" s="16">
        <f>A716</f>
        <v>1928</v>
      </c>
      <c r="G716" s="15" t="str">
        <f t="shared" si="52"/>
        <v>HT-2020-48@还款1928</v>
      </c>
      <c r="H716" s="25">
        <v>44895</v>
      </c>
      <c r="I716" s="11" t="s">
        <v>25</v>
      </c>
      <c r="J716" s="11">
        <v>80000000</v>
      </c>
      <c r="K716" s="11">
        <v>80000000</v>
      </c>
      <c r="L716" s="11">
        <v>3</v>
      </c>
      <c r="M716" s="20" t="str">
        <f t="shared" si="53"/>
        <v>HT-2020-48@放款3</v>
      </c>
      <c r="N716" s="12" t="s">
        <v>26</v>
      </c>
      <c r="P716" s="22">
        <v>0.057</v>
      </c>
      <c r="Q716" s="24" t="s">
        <v>26</v>
      </c>
    </row>
    <row r="717" customHeight="1" spans="2:18">
      <c r="B717" s="15"/>
      <c r="D717" s="15"/>
      <c r="E717" s="15"/>
      <c r="F717" s="16"/>
      <c r="G717" s="15"/>
      <c r="H717" s="17"/>
      <c r="J717" s="15"/>
      <c r="K717" s="15"/>
      <c r="M717" s="20"/>
      <c r="N717" s="21"/>
      <c r="P717" s="22"/>
      <c r="R717" s="17"/>
    </row>
    <row r="718" customHeight="1" spans="2:17">
      <c r="B718" s="15"/>
      <c r="D718" s="15"/>
      <c r="E718" s="15"/>
      <c r="F718" s="16"/>
      <c r="G718" s="15"/>
      <c r="H718" s="17"/>
      <c r="J718" s="15"/>
      <c r="K718" s="15"/>
      <c r="L718" s="15"/>
      <c r="M718" s="20"/>
      <c r="P718" s="22"/>
      <c r="Q718" s="24"/>
    </row>
    <row r="719" customHeight="1" spans="2:17">
      <c r="B719" s="15"/>
      <c r="D719" s="15"/>
      <c r="E719" s="15"/>
      <c r="F719" s="16"/>
      <c r="G719" s="15"/>
      <c r="H719" s="17"/>
      <c r="J719" s="15"/>
      <c r="K719" s="15"/>
      <c r="L719" s="15"/>
      <c r="M719" s="20"/>
      <c r="P719" s="22"/>
      <c r="Q719" s="24"/>
    </row>
    <row r="720" customHeight="1" spans="2:18">
      <c r="B720" s="15"/>
      <c r="D720" s="15"/>
      <c r="E720" s="15"/>
      <c r="F720" s="16"/>
      <c r="G720" s="15"/>
      <c r="H720" s="17"/>
      <c r="J720" s="15"/>
      <c r="K720" s="15"/>
      <c r="M720" s="20"/>
      <c r="N720" s="21"/>
      <c r="P720" s="22"/>
      <c r="R720" s="17"/>
    </row>
    <row r="721" customHeight="1" spans="2:17">
      <c r="B721" s="15"/>
      <c r="D721" s="15"/>
      <c r="E721" s="15"/>
      <c r="F721" s="16"/>
      <c r="G721" s="15"/>
      <c r="H721" s="17"/>
      <c r="J721" s="15"/>
      <c r="K721" s="15"/>
      <c r="L721" s="15"/>
      <c r="M721" s="20"/>
      <c r="P721" s="22"/>
      <c r="Q721" s="24"/>
    </row>
    <row r="722" customHeight="1" spans="2:17">
      <c r="B722" s="15"/>
      <c r="D722" s="15"/>
      <c r="E722" s="15"/>
      <c r="F722" s="16"/>
      <c r="G722" s="15"/>
      <c r="H722" s="17"/>
      <c r="J722" s="15"/>
      <c r="K722" s="15"/>
      <c r="L722" s="15"/>
      <c r="M722" s="20"/>
      <c r="P722" s="22"/>
      <c r="Q722" s="24"/>
    </row>
    <row r="723" customHeight="1" spans="2:18">
      <c r="B723" s="15"/>
      <c r="D723" s="15"/>
      <c r="E723" s="15"/>
      <c r="F723" s="16"/>
      <c r="G723" s="15"/>
      <c r="H723" s="17"/>
      <c r="J723" s="15"/>
      <c r="K723" s="15"/>
      <c r="M723" s="20"/>
      <c r="N723" s="21"/>
      <c r="P723" s="22"/>
      <c r="R723" s="17"/>
    </row>
    <row r="724" customHeight="1" spans="2:16">
      <c r="B724" s="15"/>
      <c r="D724" s="15"/>
      <c r="E724" s="15"/>
      <c r="F724" s="16"/>
      <c r="G724" s="15"/>
      <c r="H724" s="17"/>
      <c r="J724" s="15"/>
      <c r="K724" s="15"/>
      <c r="L724" s="16"/>
      <c r="M724" s="20"/>
      <c r="N724" s="21"/>
      <c r="P724" s="22"/>
    </row>
    <row r="725" customHeight="1" spans="2:17">
      <c r="B725" s="15"/>
      <c r="D725" s="15"/>
      <c r="E725" s="15"/>
      <c r="F725" s="16"/>
      <c r="G725" s="15"/>
      <c r="H725" s="17"/>
      <c r="J725" s="15"/>
      <c r="K725" s="15"/>
      <c r="L725" s="15"/>
      <c r="M725" s="20"/>
      <c r="P725" s="22"/>
      <c r="Q725" s="24"/>
    </row>
    <row r="726" customHeight="1" spans="2:18">
      <c r="B726" s="15"/>
      <c r="D726" s="15"/>
      <c r="E726" s="15"/>
      <c r="F726" s="16"/>
      <c r="G726" s="15"/>
      <c r="H726" s="17"/>
      <c r="J726" s="15"/>
      <c r="K726" s="15"/>
      <c r="M726" s="20"/>
      <c r="N726" s="21"/>
      <c r="P726" s="22"/>
      <c r="R726" s="17"/>
    </row>
    <row r="727" customHeight="1" spans="2:16">
      <c r="B727" s="15"/>
      <c r="D727" s="15"/>
      <c r="E727" s="15"/>
      <c r="F727" s="16"/>
      <c r="G727" s="15"/>
      <c r="H727" s="17"/>
      <c r="J727" s="15"/>
      <c r="K727" s="15"/>
      <c r="L727" s="16"/>
      <c r="M727" s="20"/>
      <c r="N727" s="21"/>
      <c r="P727" s="22"/>
    </row>
    <row r="728" customHeight="1" spans="2:17">
      <c r="B728" s="15"/>
      <c r="D728" s="15"/>
      <c r="E728" s="15"/>
      <c r="F728" s="16"/>
      <c r="G728" s="15"/>
      <c r="H728" s="17"/>
      <c r="J728" s="15"/>
      <c r="K728" s="15"/>
      <c r="L728" s="15"/>
      <c r="M728" s="20"/>
      <c r="P728" s="22"/>
      <c r="Q728" s="24"/>
    </row>
    <row r="729" customHeight="1" spans="2:18">
      <c r="B729" s="15"/>
      <c r="D729" s="15"/>
      <c r="E729" s="15"/>
      <c r="F729" s="16"/>
      <c r="G729" s="15"/>
      <c r="H729" s="17"/>
      <c r="J729" s="15"/>
      <c r="K729" s="15"/>
      <c r="M729" s="20"/>
      <c r="N729" s="21"/>
      <c r="P729" s="22"/>
      <c r="R729" s="17"/>
    </row>
    <row r="730" customHeight="1" spans="2:16">
      <c r="B730" s="15"/>
      <c r="D730" s="15"/>
      <c r="E730" s="15"/>
      <c r="F730" s="16"/>
      <c r="G730" s="15"/>
      <c r="H730" s="17"/>
      <c r="J730" s="15"/>
      <c r="K730" s="15"/>
      <c r="L730" s="16"/>
      <c r="M730" s="20"/>
      <c r="N730" s="21"/>
      <c r="P730" s="22"/>
    </row>
    <row r="731" customHeight="1" spans="2:17">
      <c r="B731" s="15"/>
      <c r="D731" s="15"/>
      <c r="E731" s="15"/>
      <c r="F731" s="16"/>
      <c r="G731" s="15"/>
      <c r="H731" s="17"/>
      <c r="J731" s="15"/>
      <c r="K731" s="15"/>
      <c r="L731" s="15"/>
      <c r="M731" s="20"/>
      <c r="P731" s="22"/>
      <c r="Q731" s="24"/>
    </row>
    <row r="732" customHeight="1" spans="2:18">
      <c r="B732" s="15"/>
      <c r="D732" s="15"/>
      <c r="E732" s="15"/>
      <c r="F732" s="16"/>
      <c r="G732" s="15"/>
      <c r="H732" s="17"/>
      <c r="J732" s="15"/>
      <c r="K732" s="15"/>
      <c r="M732" s="20"/>
      <c r="N732" s="21"/>
      <c r="P732" s="22"/>
      <c r="R732" s="17"/>
    </row>
    <row r="733" customHeight="1" spans="2:17">
      <c r="B733" s="15"/>
      <c r="D733" s="15"/>
      <c r="E733" s="15"/>
      <c r="F733" s="16"/>
      <c r="G733" s="15"/>
      <c r="H733" s="17"/>
      <c r="J733" s="15"/>
      <c r="K733" s="15"/>
      <c r="L733" s="15"/>
      <c r="M733" s="20"/>
      <c r="P733" s="22"/>
      <c r="Q733" s="24"/>
    </row>
    <row r="734" customHeight="1" spans="2:18">
      <c r="B734" s="15"/>
      <c r="D734" s="15"/>
      <c r="E734" s="15"/>
      <c r="F734" s="16"/>
      <c r="G734" s="15"/>
      <c r="H734" s="17"/>
      <c r="J734" s="15"/>
      <c r="K734" s="15"/>
      <c r="M734" s="20"/>
      <c r="N734" s="21"/>
      <c r="P734" s="22"/>
      <c r="R734" s="17"/>
    </row>
    <row r="735" customHeight="1" spans="2:18">
      <c r="B735" s="15"/>
      <c r="D735" s="15"/>
      <c r="E735" s="15"/>
      <c r="F735" s="16"/>
      <c r="G735" s="15"/>
      <c r="H735" s="17"/>
      <c r="J735" s="15"/>
      <c r="K735" s="15"/>
      <c r="M735" s="20"/>
      <c r="N735" s="21"/>
      <c r="P735" s="22"/>
      <c r="R735" s="17"/>
    </row>
    <row r="736" customHeight="1" spans="2:16">
      <c r="B736" s="15"/>
      <c r="D736" s="15"/>
      <c r="E736" s="15"/>
      <c r="F736" s="16"/>
      <c r="G736" s="15"/>
      <c r="H736" s="17"/>
      <c r="J736" s="15"/>
      <c r="K736" s="15"/>
      <c r="L736" s="16"/>
      <c r="M736" s="20"/>
      <c r="N736" s="21"/>
      <c r="P736" s="22"/>
    </row>
    <row r="737" customHeight="1" spans="2:16">
      <c r="B737" s="15"/>
      <c r="D737" s="15"/>
      <c r="E737" s="15"/>
      <c r="F737" s="16"/>
      <c r="G737" s="15"/>
      <c r="H737" s="17"/>
      <c r="J737" s="15"/>
      <c r="K737" s="15"/>
      <c r="L737" s="16"/>
      <c r="M737" s="20"/>
      <c r="N737" s="21"/>
      <c r="P737" s="22"/>
    </row>
    <row r="738" customHeight="1" spans="2:16">
      <c r="B738" s="15"/>
      <c r="D738" s="15"/>
      <c r="E738" s="15"/>
      <c r="F738" s="16"/>
      <c r="G738" s="15"/>
      <c r="H738" s="17"/>
      <c r="J738" s="15"/>
      <c r="K738" s="15"/>
      <c r="L738" s="16"/>
      <c r="M738" s="20"/>
      <c r="N738" s="21"/>
      <c r="P738" s="22"/>
    </row>
    <row r="739" customHeight="1" spans="2:16">
      <c r="B739" s="15"/>
      <c r="D739" s="15"/>
      <c r="E739" s="15"/>
      <c r="F739" s="16"/>
      <c r="G739" s="15"/>
      <c r="H739" s="17"/>
      <c r="J739" s="15"/>
      <c r="K739" s="15"/>
      <c r="L739" s="16"/>
      <c r="M739" s="20"/>
      <c r="N739" s="21"/>
      <c r="P739" s="22"/>
    </row>
    <row r="740" customHeight="1" spans="2:16">
      <c r="B740" s="15"/>
      <c r="D740" s="15"/>
      <c r="E740" s="15"/>
      <c r="F740" s="16"/>
      <c r="G740" s="15"/>
      <c r="H740" s="17"/>
      <c r="J740" s="15"/>
      <c r="K740" s="15"/>
      <c r="L740" s="16"/>
      <c r="M740" s="20"/>
      <c r="N740" s="21"/>
      <c r="P740" s="22"/>
    </row>
    <row r="741" customHeight="1" spans="2:16">
      <c r="B741" s="15"/>
      <c r="D741" s="15"/>
      <c r="E741" s="15"/>
      <c r="F741" s="16"/>
      <c r="G741" s="15"/>
      <c r="H741" s="17"/>
      <c r="J741" s="15"/>
      <c r="K741" s="15"/>
      <c r="L741" s="16"/>
      <c r="M741" s="20"/>
      <c r="N741" s="21"/>
      <c r="P741" s="22"/>
    </row>
    <row r="742" customHeight="1" spans="2:17">
      <c r="B742" s="15"/>
      <c r="D742" s="15"/>
      <c r="E742" s="15"/>
      <c r="F742" s="16"/>
      <c r="G742" s="15"/>
      <c r="H742" s="17"/>
      <c r="J742" s="15"/>
      <c r="K742" s="15"/>
      <c r="L742" s="15"/>
      <c r="M742" s="20"/>
      <c r="P742" s="22"/>
      <c r="Q742" s="24"/>
    </row>
    <row r="743" customHeight="1" spans="2:17">
      <c r="B743" s="15"/>
      <c r="D743" s="15"/>
      <c r="E743" s="15"/>
      <c r="F743" s="16"/>
      <c r="G743" s="15"/>
      <c r="H743" s="17"/>
      <c r="J743" s="15"/>
      <c r="K743" s="15"/>
      <c r="L743" s="15"/>
      <c r="M743" s="20"/>
      <c r="P743" s="22"/>
      <c r="Q743" s="24"/>
    </row>
    <row r="744" customHeight="1" spans="2:18">
      <c r="B744" s="15"/>
      <c r="D744" s="15"/>
      <c r="E744" s="15"/>
      <c r="F744" s="16"/>
      <c r="G744" s="15"/>
      <c r="H744" s="17"/>
      <c r="J744" s="15"/>
      <c r="K744" s="15"/>
      <c r="M744" s="20"/>
      <c r="N744" s="21"/>
      <c r="P744" s="22"/>
      <c r="R744" s="17"/>
    </row>
    <row r="745" customHeight="1" spans="2:16">
      <c r="B745" s="15"/>
      <c r="D745" s="15"/>
      <c r="E745" s="15"/>
      <c r="F745" s="16"/>
      <c r="G745" s="15"/>
      <c r="H745" s="17"/>
      <c r="J745" s="15"/>
      <c r="K745" s="15"/>
      <c r="L745" s="16"/>
      <c r="M745" s="20"/>
      <c r="N745" s="21"/>
      <c r="P745" s="22"/>
    </row>
    <row r="746" customHeight="1" spans="2:16">
      <c r="B746" s="15"/>
      <c r="D746" s="15"/>
      <c r="E746" s="15"/>
      <c r="F746" s="16"/>
      <c r="G746" s="15"/>
      <c r="H746" s="17"/>
      <c r="J746" s="15"/>
      <c r="K746" s="15"/>
      <c r="L746" s="16"/>
      <c r="M746" s="20"/>
      <c r="N746" s="21"/>
      <c r="P746" s="22"/>
    </row>
    <row r="747" customHeight="1" spans="2:16">
      <c r="B747" s="15"/>
      <c r="D747" s="15"/>
      <c r="E747" s="15"/>
      <c r="F747" s="16"/>
      <c r="G747" s="15"/>
      <c r="H747" s="17"/>
      <c r="J747" s="15"/>
      <c r="K747" s="15"/>
      <c r="L747" s="16"/>
      <c r="M747" s="20"/>
      <c r="N747" s="21"/>
      <c r="P747" s="22"/>
    </row>
    <row r="748" customHeight="1" spans="2:16">
      <c r="B748" s="15"/>
      <c r="D748" s="15"/>
      <c r="E748" s="15"/>
      <c r="F748" s="16"/>
      <c r="G748" s="15"/>
      <c r="H748" s="17"/>
      <c r="J748" s="15"/>
      <c r="K748" s="15"/>
      <c r="L748" s="16"/>
      <c r="M748" s="20"/>
      <c r="N748" s="21"/>
      <c r="P748" s="22"/>
    </row>
    <row r="749" customHeight="1" spans="2:16">
      <c r="B749" s="15"/>
      <c r="D749" s="15"/>
      <c r="E749" s="15"/>
      <c r="F749" s="16"/>
      <c r="G749" s="15"/>
      <c r="H749" s="17"/>
      <c r="J749" s="15"/>
      <c r="K749" s="15"/>
      <c r="L749" s="16"/>
      <c r="M749" s="20"/>
      <c r="N749" s="21"/>
      <c r="P749" s="22"/>
    </row>
    <row r="750" customHeight="1" spans="2:16">
      <c r="B750" s="15"/>
      <c r="D750" s="15"/>
      <c r="E750" s="15"/>
      <c r="F750" s="16"/>
      <c r="G750" s="15"/>
      <c r="H750" s="17"/>
      <c r="J750" s="15"/>
      <c r="K750" s="15"/>
      <c r="L750" s="16"/>
      <c r="M750" s="20"/>
      <c r="N750" s="21"/>
      <c r="P750" s="22"/>
    </row>
    <row r="751" customHeight="1" spans="2:16">
      <c r="B751" s="15"/>
      <c r="D751" s="15"/>
      <c r="E751" s="15"/>
      <c r="F751" s="16"/>
      <c r="G751" s="15"/>
      <c r="H751" s="17"/>
      <c r="J751" s="15"/>
      <c r="K751" s="15"/>
      <c r="L751" s="16"/>
      <c r="M751" s="20"/>
      <c r="N751" s="21"/>
      <c r="P751" s="22"/>
    </row>
    <row r="752" customHeight="1" spans="2:16">
      <c r="B752" s="15"/>
      <c r="D752" s="15"/>
      <c r="E752" s="15"/>
      <c r="F752" s="16"/>
      <c r="G752" s="15"/>
      <c r="H752" s="17"/>
      <c r="J752" s="15"/>
      <c r="K752" s="15"/>
      <c r="L752" s="16"/>
      <c r="M752" s="20"/>
      <c r="N752" s="21"/>
      <c r="P752" s="22"/>
    </row>
    <row r="753" customHeight="1" spans="2:16">
      <c r="B753" s="15"/>
      <c r="D753" s="15"/>
      <c r="E753" s="15"/>
      <c r="F753" s="16"/>
      <c r="G753" s="15"/>
      <c r="H753" s="17"/>
      <c r="J753" s="15"/>
      <c r="K753" s="15"/>
      <c r="L753" s="16"/>
      <c r="M753" s="20"/>
      <c r="N753" s="21"/>
      <c r="P753" s="22"/>
    </row>
    <row r="754" customHeight="1" spans="2:17">
      <c r="B754" s="15"/>
      <c r="D754" s="15"/>
      <c r="E754" s="15"/>
      <c r="F754" s="16"/>
      <c r="G754" s="15"/>
      <c r="H754" s="17"/>
      <c r="J754" s="15"/>
      <c r="K754" s="15"/>
      <c r="L754" s="15"/>
      <c r="M754" s="20"/>
      <c r="P754" s="22"/>
      <c r="Q754" s="24"/>
    </row>
    <row r="755" customHeight="1" spans="2:18">
      <c r="B755" s="15"/>
      <c r="D755" s="15"/>
      <c r="E755" s="15"/>
      <c r="F755" s="16"/>
      <c r="G755" s="15"/>
      <c r="H755" s="17"/>
      <c r="J755" s="15"/>
      <c r="K755" s="15"/>
      <c r="M755" s="20"/>
      <c r="N755" s="21"/>
      <c r="P755" s="22"/>
      <c r="R755" s="17"/>
    </row>
    <row r="756" customHeight="1" spans="2:18">
      <c r="B756" s="15"/>
      <c r="D756" s="15"/>
      <c r="E756" s="15"/>
      <c r="F756" s="16"/>
      <c r="G756" s="15"/>
      <c r="H756" s="17"/>
      <c r="J756" s="15"/>
      <c r="K756" s="15"/>
      <c r="M756" s="20"/>
      <c r="N756" s="21"/>
      <c r="P756" s="22"/>
      <c r="R756" s="17"/>
    </row>
    <row r="757" customHeight="1" spans="2:16">
      <c r="B757" s="15"/>
      <c r="D757" s="15"/>
      <c r="E757" s="15"/>
      <c r="F757" s="16"/>
      <c r="G757" s="15"/>
      <c r="H757" s="17"/>
      <c r="J757" s="15"/>
      <c r="K757" s="15"/>
      <c r="L757" s="16"/>
      <c r="M757" s="20"/>
      <c r="N757" s="21"/>
      <c r="P757" s="22"/>
    </row>
    <row r="758" customHeight="1" spans="2:16">
      <c r="B758" s="15"/>
      <c r="D758" s="15"/>
      <c r="E758" s="15"/>
      <c r="F758" s="16"/>
      <c r="G758" s="15"/>
      <c r="H758" s="17"/>
      <c r="J758" s="15"/>
      <c r="K758" s="15"/>
      <c r="L758" s="16"/>
      <c r="M758" s="20"/>
      <c r="N758" s="21"/>
      <c r="P758" s="22"/>
    </row>
    <row r="759" customHeight="1" spans="2:16">
      <c r="B759" s="15"/>
      <c r="D759" s="15"/>
      <c r="E759" s="15"/>
      <c r="F759" s="16"/>
      <c r="G759" s="15"/>
      <c r="H759" s="17"/>
      <c r="J759" s="15"/>
      <c r="K759" s="15"/>
      <c r="L759" s="16"/>
      <c r="M759" s="20"/>
      <c r="N759" s="21"/>
      <c r="P759" s="22"/>
    </row>
    <row r="760" customHeight="1" spans="2:16">
      <c r="B760" s="15"/>
      <c r="D760" s="15"/>
      <c r="E760" s="15"/>
      <c r="F760" s="16"/>
      <c r="G760" s="15"/>
      <c r="H760" s="17"/>
      <c r="J760" s="15"/>
      <c r="K760" s="15"/>
      <c r="L760" s="16"/>
      <c r="M760" s="20"/>
      <c r="N760" s="21"/>
      <c r="P760" s="22"/>
    </row>
    <row r="761" customHeight="1" spans="2:16">
      <c r="B761" s="15"/>
      <c r="D761" s="15"/>
      <c r="E761" s="15"/>
      <c r="F761" s="16"/>
      <c r="G761" s="15"/>
      <c r="H761" s="17"/>
      <c r="J761" s="15"/>
      <c r="K761" s="15"/>
      <c r="L761" s="16"/>
      <c r="M761" s="20"/>
      <c r="N761" s="21"/>
      <c r="P761" s="22"/>
    </row>
    <row r="762" customHeight="1" spans="2:16">
      <c r="B762" s="15"/>
      <c r="D762" s="15"/>
      <c r="E762" s="15"/>
      <c r="F762" s="16"/>
      <c r="G762" s="15"/>
      <c r="H762" s="17"/>
      <c r="J762" s="15"/>
      <c r="K762" s="15"/>
      <c r="L762" s="16"/>
      <c r="M762" s="20"/>
      <c r="N762" s="21"/>
      <c r="P762" s="22"/>
    </row>
    <row r="763" customHeight="1" spans="2:16">
      <c r="B763" s="15"/>
      <c r="D763" s="15"/>
      <c r="E763" s="15"/>
      <c r="F763" s="16"/>
      <c r="G763" s="15"/>
      <c r="H763" s="17"/>
      <c r="J763" s="15"/>
      <c r="K763" s="15"/>
      <c r="L763" s="16"/>
      <c r="M763" s="20"/>
      <c r="N763" s="21"/>
      <c r="P763" s="22"/>
    </row>
    <row r="764" customHeight="1" spans="2:17">
      <c r="B764" s="15"/>
      <c r="D764" s="15"/>
      <c r="E764" s="15"/>
      <c r="F764" s="16"/>
      <c r="G764" s="15"/>
      <c r="H764" s="17"/>
      <c r="J764" s="15"/>
      <c r="K764" s="15"/>
      <c r="L764" s="16"/>
      <c r="M764" s="20"/>
      <c r="P764" s="22"/>
      <c r="Q764" s="24"/>
    </row>
    <row r="765" customHeight="1" spans="2:17">
      <c r="B765" s="15"/>
      <c r="D765" s="15"/>
      <c r="E765" s="15"/>
      <c r="F765" s="16"/>
      <c r="G765" s="15"/>
      <c r="H765" s="17"/>
      <c r="J765" s="15"/>
      <c r="K765" s="15"/>
      <c r="L765" s="15"/>
      <c r="M765" s="20"/>
      <c r="P765" s="22"/>
      <c r="Q765" s="24"/>
    </row>
    <row r="766" customHeight="1" spans="2:18">
      <c r="B766" s="15"/>
      <c r="D766" s="15"/>
      <c r="E766" s="15"/>
      <c r="F766" s="16"/>
      <c r="G766" s="15"/>
      <c r="H766" s="17"/>
      <c r="J766" s="15"/>
      <c r="K766" s="15"/>
      <c r="M766" s="20"/>
      <c r="N766" s="21"/>
      <c r="P766" s="22"/>
      <c r="R766" s="17"/>
    </row>
    <row r="767" customHeight="1" spans="2:16">
      <c r="B767" s="15"/>
      <c r="D767" s="15"/>
      <c r="E767" s="15"/>
      <c r="F767" s="16"/>
      <c r="G767" s="15"/>
      <c r="H767" s="17"/>
      <c r="J767" s="15"/>
      <c r="K767" s="15"/>
      <c r="L767" s="16"/>
      <c r="M767" s="20"/>
      <c r="N767" s="21"/>
      <c r="P767" s="22"/>
    </row>
    <row r="768" customHeight="1" spans="2:17">
      <c r="B768" s="15"/>
      <c r="D768" s="15"/>
      <c r="E768" s="15"/>
      <c r="F768" s="16"/>
      <c r="G768" s="15"/>
      <c r="H768" s="17"/>
      <c r="J768" s="15"/>
      <c r="K768" s="15"/>
      <c r="L768" s="15"/>
      <c r="M768" s="20"/>
      <c r="P768" s="22"/>
      <c r="Q768" s="24"/>
    </row>
    <row r="769" customHeight="1" spans="2:18">
      <c r="B769" s="20"/>
      <c r="D769" s="15"/>
      <c r="E769" s="15"/>
      <c r="F769" s="16"/>
      <c r="G769" s="15"/>
      <c r="H769" s="17"/>
      <c r="J769" s="15"/>
      <c r="K769" s="15"/>
      <c r="M769" s="20"/>
      <c r="N769" s="21"/>
      <c r="P769" s="22"/>
      <c r="R769" s="17"/>
    </row>
    <row r="770" customHeight="1" spans="2:17">
      <c r="B770" s="20"/>
      <c r="D770" s="15"/>
      <c r="E770" s="15"/>
      <c r="F770" s="16"/>
      <c r="G770" s="15"/>
      <c r="H770" s="17"/>
      <c r="J770" s="15"/>
      <c r="K770" s="15"/>
      <c r="L770" s="16"/>
      <c r="M770" s="20"/>
      <c r="P770" s="22"/>
      <c r="Q770" s="24"/>
    </row>
    <row r="771" customHeight="1" spans="2:16">
      <c r="B771" s="20"/>
      <c r="D771" s="15"/>
      <c r="E771" s="15"/>
      <c r="F771" s="16"/>
      <c r="G771" s="15"/>
      <c r="H771" s="17"/>
      <c r="J771" s="15"/>
      <c r="K771" s="15"/>
      <c r="L771" s="16"/>
      <c r="M771" s="20"/>
      <c r="N771" s="21"/>
      <c r="P771" s="22"/>
    </row>
    <row r="772" customHeight="1" spans="2:18">
      <c r="B772" s="15"/>
      <c r="D772" s="15"/>
      <c r="E772" s="15"/>
      <c r="F772" s="16"/>
      <c r="G772" s="15"/>
      <c r="H772" s="17"/>
      <c r="J772" s="15"/>
      <c r="K772" s="15"/>
      <c r="M772" s="20"/>
      <c r="N772" s="21"/>
      <c r="P772" s="22"/>
      <c r="R772" s="17"/>
    </row>
    <row r="773" customHeight="1" spans="2:17">
      <c r="B773" s="15"/>
      <c r="D773" s="15"/>
      <c r="E773" s="15"/>
      <c r="F773" s="16"/>
      <c r="G773" s="15"/>
      <c r="H773" s="17"/>
      <c r="J773" s="15"/>
      <c r="K773" s="15"/>
      <c r="L773" s="15"/>
      <c r="M773" s="20"/>
      <c r="P773" s="22"/>
      <c r="Q773" s="24"/>
    </row>
    <row r="774" customHeight="1" spans="2:18">
      <c r="B774" s="15"/>
      <c r="D774" s="15"/>
      <c r="E774" s="15"/>
      <c r="F774" s="16"/>
      <c r="G774" s="15"/>
      <c r="H774" s="17"/>
      <c r="J774" s="15"/>
      <c r="K774" s="15"/>
      <c r="M774" s="20"/>
      <c r="N774" s="21"/>
      <c r="P774" s="22"/>
      <c r="R774" s="17"/>
    </row>
    <row r="775" customHeight="1" spans="2:18">
      <c r="B775" s="15"/>
      <c r="D775" s="15"/>
      <c r="E775" s="15"/>
      <c r="F775" s="16"/>
      <c r="G775" s="15"/>
      <c r="H775" s="17"/>
      <c r="J775" s="15"/>
      <c r="K775" s="15"/>
      <c r="M775" s="20"/>
      <c r="N775" s="21"/>
      <c r="P775" s="22"/>
      <c r="R775" s="17"/>
    </row>
    <row r="776" customHeight="1" spans="2:18">
      <c r="B776" s="15"/>
      <c r="D776" s="15"/>
      <c r="E776" s="15"/>
      <c r="F776" s="16"/>
      <c r="G776" s="15"/>
      <c r="H776" s="17"/>
      <c r="J776" s="15"/>
      <c r="K776" s="15"/>
      <c r="M776" s="20"/>
      <c r="N776" s="21"/>
      <c r="P776" s="22"/>
      <c r="R776" s="17"/>
    </row>
    <row r="777" customHeight="1" spans="2:18">
      <c r="B777" s="15"/>
      <c r="D777" s="15"/>
      <c r="E777" s="15"/>
      <c r="F777" s="16"/>
      <c r="G777" s="15"/>
      <c r="H777" s="17"/>
      <c r="J777" s="15"/>
      <c r="K777" s="15"/>
      <c r="M777" s="20"/>
      <c r="N777" s="21"/>
      <c r="P777" s="22"/>
      <c r="R777" s="17"/>
    </row>
    <row r="778" customHeight="1" spans="2:18">
      <c r="B778" s="15"/>
      <c r="D778" s="15"/>
      <c r="E778" s="15"/>
      <c r="F778" s="16"/>
      <c r="G778" s="15"/>
      <c r="H778" s="17"/>
      <c r="J778" s="15"/>
      <c r="K778" s="15"/>
      <c r="M778" s="20"/>
      <c r="N778" s="21"/>
      <c r="P778" s="22"/>
      <c r="R778" s="17"/>
    </row>
    <row r="779" customHeight="1" spans="2:18">
      <c r="B779" s="15"/>
      <c r="D779" s="15"/>
      <c r="E779" s="15"/>
      <c r="F779" s="16"/>
      <c r="G779" s="15"/>
      <c r="H779" s="17"/>
      <c r="J779" s="15"/>
      <c r="K779" s="15"/>
      <c r="M779" s="20"/>
      <c r="N779" s="21"/>
      <c r="P779" s="22"/>
      <c r="R779" s="17"/>
    </row>
    <row r="780" customHeight="1" spans="2:18">
      <c r="B780" s="15"/>
      <c r="D780" s="15"/>
      <c r="E780" s="15"/>
      <c r="F780" s="16"/>
      <c r="G780" s="15"/>
      <c r="H780" s="17"/>
      <c r="J780" s="15"/>
      <c r="K780" s="15"/>
      <c r="M780" s="20"/>
      <c r="N780" s="21"/>
      <c r="P780" s="22"/>
      <c r="R780" s="17"/>
    </row>
    <row r="781" customHeight="1" spans="2:16">
      <c r="B781" s="15"/>
      <c r="D781" s="15"/>
      <c r="E781" s="15"/>
      <c r="F781" s="16"/>
      <c r="G781" s="15"/>
      <c r="H781" s="17"/>
      <c r="J781" s="15"/>
      <c r="K781" s="15"/>
      <c r="L781" s="16"/>
      <c r="M781" s="20"/>
      <c r="N781" s="21"/>
      <c r="P781" s="22"/>
    </row>
    <row r="782" customHeight="1" spans="2:16">
      <c r="B782" s="15"/>
      <c r="D782" s="15"/>
      <c r="E782" s="15"/>
      <c r="F782" s="16"/>
      <c r="G782" s="15"/>
      <c r="H782" s="17"/>
      <c r="J782" s="15"/>
      <c r="K782" s="15"/>
      <c r="L782" s="16"/>
      <c r="M782" s="20"/>
      <c r="N782" s="21"/>
      <c r="P782" s="22"/>
    </row>
    <row r="783" customHeight="1" spans="2:16">
      <c r="B783" s="15"/>
      <c r="D783" s="15"/>
      <c r="E783" s="15"/>
      <c r="F783" s="16"/>
      <c r="G783" s="15"/>
      <c r="H783" s="17"/>
      <c r="J783" s="15"/>
      <c r="K783" s="15"/>
      <c r="L783" s="16"/>
      <c r="M783" s="20"/>
      <c r="N783" s="21"/>
      <c r="P783" s="22"/>
    </row>
    <row r="784" customHeight="1" spans="2:17">
      <c r="B784" s="15"/>
      <c r="D784" s="15"/>
      <c r="E784" s="15"/>
      <c r="F784" s="16"/>
      <c r="G784" s="15"/>
      <c r="H784" s="17"/>
      <c r="J784" s="15"/>
      <c r="K784" s="15"/>
      <c r="L784" s="15"/>
      <c r="M784" s="20"/>
      <c r="P784" s="22"/>
      <c r="Q784" s="24"/>
    </row>
    <row r="785" customHeight="1" spans="2:17">
      <c r="B785" s="15"/>
      <c r="D785" s="15"/>
      <c r="E785" s="15"/>
      <c r="F785" s="16"/>
      <c r="G785" s="15"/>
      <c r="H785" s="17"/>
      <c r="J785" s="15"/>
      <c r="K785" s="15"/>
      <c r="L785" s="15"/>
      <c r="M785" s="20"/>
      <c r="P785" s="22"/>
      <c r="Q785" s="24"/>
    </row>
    <row r="786" customHeight="1" spans="2:17">
      <c r="B786" s="15"/>
      <c r="D786" s="15"/>
      <c r="E786" s="15"/>
      <c r="F786" s="16"/>
      <c r="G786" s="15"/>
      <c r="H786" s="17"/>
      <c r="J786" s="15"/>
      <c r="K786" s="15"/>
      <c r="L786" s="15"/>
      <c r="M786" s="20"/>
      <c r="P786" s="22"/>
      <c r="Q786" s="24"/>
    </row>
    <row r="787" customHeight="1" spans="2:17">
      <c r="B787" s="15"/>
      <c r="D787" s="15"/>
      <c r="E787" s="15"/>
      <c r="F787" s="16"/>
      <c r="G787" s="15"/>
      <c r="H787" s="17"/>
      <c r="J787" s="15"/>
      <c r="K787" s="15"/>
      <c r="L787" s="15"/>
      <c r="M787" s="20"/>
      <c r="P787" s="22"/>
      <c r="Q787" s="24"/>
    </row>
    <row r="788" customHeight="1" spans="2:17">
      <c r="B788" s="15"/>
      <c r="D788" s="15"/>
      <c r="E788" s="15"/>
      <c r="F788" s="16"/>
      <c r="G788" s="15"/>
      <c r="H788" s="17"/>
      <c r="J788" s="15"/>
      <c r="K788" s="15"/>
      <c r="L788" s="15"/>
      <c r="M788" s="20"/>
      <c r="P788" s="22"/>
      <c r="Q788" s="24"/>
    </row>
    <row r="789" customHeight="1" spans="2:17">
      <c r="B789" s="15"/>
      <c r="D789" s="15"/>
      <c r="E789" s="15"/>
      <c r="F789" s="16"/>
      <c r="G789" s="15"/>
      <c r="H789" s="17"/>
      <c r="J789" s="15"/>
      <c r="K789" s="15"/>
      <c r="L789" s="15"/>
      <c r="M789" s="20"/>
      <c r="P789" s="22"/>
      <c r="Q789" s="24"/>
    </row>
    <row r="790" customHeight="1" spans="2:17">
      <c r="B790" s="15"/>
      <c r="D790" s="15"/>
      <c r="E790" s="15"/>
      <c r="F790" s="16"/>
      <c r="G790" s="15"/>
      <c r="H790" s="17"/>
      <c r="J790" s="15"/>
      <c r="K790" s="15"/>
      <c r="L790" s="15"/>
      <c r="M790" s="20"/>
      <c r="P790" s="22"/>
      <c r="Q790" s="24"/>
    </row>
    <row r="791" customHeight="1" spans="2:17">
      <c r="B791" s="15"/>
      <c r="D791" s="15"/>
      <c r="E791" s="15"/>
      <c r="F791" s="16"/>
      <c r="G791" s="15"/>
      <c r="H791" s="17"/>
      <c r="J791" s="15"/>
      <c r="K791" s="15"/>
      <c r="L791" s="15"/>
      <c r="M791" s="20"/>
      <c r="P791" s="22"/>
      <c r="Q791" s="24"/>
    </row>
    <row r="792" customHeight="1" spans="2:17">
      <c r="B792" s="15"/>
      <c r="D792" s="15"/>
      <c r="E792" s="15"/>
      <c r="F792" s="16"/>
      <c r="G792" s="15"/>
      <c r="H792" s="17"/>
      <c r="J792" s="15"/>
      <c r="K792" s="15"/>
      <c r="L792" s="15"/>
      <c r="M792" s="20"/>
      <c r="P792" s="22"/>
      <c r="Q792" s="24"/>
    </row>
    <row r="793" customHeight="1" spans="2:17">
      <c r="B793" s="15"/>
      <c r="D793" s="15"/>
      <c r="E793" s="15"/>
      <c r="F793" s="16"/>
      <c r="G793" s="15"/>
      <c r="H793" s="17"/>
      <c r="J793" s="15"/>
      <c r="K793" s="15"/>
      <c r="L793" s="15"/>
      <c r="M793" s="20"/>
      <c r="P793" s="22"/>
      <c r="Q793" s="24"/>
    </row>
    <row r="794" customHeight="1" spans="2:17">
      <c r="B794" s="15"/>
      <c r="D794" s="15"/>
      <c r="E794" s="15"/>
      <c r="F794" s="16"/>
      <c r="G794" s="15"/>
      <c r="H794" s="17"/>
      <c r="J794" s="15"/>
      <c r="K794" s="15"/>
      <c r="L794" s="15"/>
      <c r="M794" s="20"/>
      <c r="P794" s="22"/>
      <c r="Q794" s="24"/>
    </row>
    <row r="795" customHeight="1" spans="2:17">
      <c r="B795" s="15"/>
      <c r="D795" s="15"/>
      <c r="E795" s="15"/>
      <c r="F795" s="16"/>
      <c r="G795" s="15"/>
      <c r="H795" s="17"/>
      <c r="J795" s="15"/>
      <c r="K795" s="15"/>
      <c r="L795" s="15"/>
      <c r="M795" s="20"/>
      <c r="P795" s="22"/>
      <c r="Q795" s="24"/>
    </row>
    <row r="796" customHeight="1" spans="2:17">
      <c r="B796" s="15"/>
      <c r="D796" s="15"/>
      <c r="E796" s="15"/>
      <c r="F796" s="16"/>
      <c r="G796" s="15"/>
      <c r="H796" s="17"/>
      <c r="J796" s="15"/>
      <c r="K796" s="15"/>
      <c r="L796" s="15"/>
      <c r="M796" s="20"/>
      <c r="P796" s="22"/>
      <c r="Q796" s="24"/>
    </row>
    <row r="797" customHeight="1" spans="2:17">
      <c r="B797" s="15"/>
      <c r="D797" s="15"/>
      <c r="E797" s="15"/>
      <c r="F797" s="16"/>
      <c r="G797" s="15"/>
      <c r="H797" s="17"/>
      <c r="J797" s="15"/>
      <c r="K797" s="15"/>
      <c r="L797" s="15"/>
      <c r="M797" s="20"/>
      <c r="P797" s="22"/>
      <c r="Q797" s="24"/>
    </row>
    <row r="798" customHeight="1" spans="2:17">
      <c r="B798" s="15"/>
      <c r="D798" s="15"/>
      <c r="E798" s="15"/>
      <c r="F798" s="16"/>
      <c r="G798" s="15"/>
      <c r="H798" s="17"/>
      <c r="J798" s="15"/>
      <c r="K798" s="15"/>
      <c r="L798" s="15"/>
      <c r="M798" s="20"/>
      <c r="P798" s="22"/>
      <c r="Q798" s="24"/>
    </row>
    <row r="799" customHeight="1" spans="2:17">
      <c r="B799" s="15"/>
      <c r="D799" s="15"/>
      <c r="E799" s="15"/>
      <c r="F799" s="16"/>
      <c r="G799" s="15"/>
      <c r="H799" s="17"/>
      <c r="J799" s="15"/>
      <c r="K799" s="15"/>
      <c r="L799" s="15"/>
      <c r="M799" s="20"/>
      <c r="P799" s="22"/>
      <c r="Q799" s="24"/>
    </row>
    <row r="800" customHeight="1" spans="2:17">
      <c r="B800" s="15"/>
      <c r="D800" s="15"/>
      <c r="E800" s="15"/>
      <c r="F800" s="16"/>
      <c r="G800" s="15"/>
      <c r="H800" s="17"/>
      <c r="J800" s="15"/>
      <c r="K800" s="15"/>
      <c r="L800" s="15"/>
      <c r="M800" s="20"/>
      <c r="P800" s="22"/>
      <c r="Q800" s="24"/>
    </row>
    <row r="801" customHeight="1" spans="2:17">
      <c r="B801" s="15"/>
      <c r="D801" s="15"/>
      <c r="E801" s="15"/>
      <c r="F801" s="16"/>
      <c r="G801" s="15"/>
      <c r="H801" s="17"/>
      <c r="J801" s="15"/>
      <c r="K801" s="15"/>
      <c r="L801" s="15"/>
      <c r="M801" s="20"/>
      <c r="P801" s="22"/>
      <c r="Q801" s="24"/>
    </row>
    <row r="802" customHeight="1" spans="2:17">
      <c r="B802" s="15"/>
      <c r="D802" s="15"/>
      <c r="E802" s="15"/>
      <c r="F802" s="16"/>
      <c r="G802" s="15"/>
      <c r="H802" s="17"/>
      <c r="J802" s="15"/>
      <c r="K802" s="15"/>
      <c r="L802" s="15"/>
      <c r="M802" s="20"/>
      <c r="P802" s="22"/>
      <c r="Q802" s="24"/>
    </row>
    <row r="803" customHeight="1" spans="2:17">
      <c r="B803" s="15"/>
      <c r="D803" s="15"/>
      <c r="E803" s="15"/>
      <c r="F803" s="16"/>
      <c r="G803" s="15"/>
      <c r="H803" s="17"/>
      <c r="J803" s="15"/>
      <c r="K803" s="15"/>
      <c r="L803" s="15"/>
      <c r="M803" s="20"/>
      <c r="P803" s="22"/>
      <c r="Q803" s="24"/>
    </row>
    <row r="804" customHeight="1" spans="2:17">
      <c r="B804" s="15"/>
      <c r="D804" s="15"/>
      <c r="E804" s="15"/>
      <c r="F804" s="16"/>
      <c r="G804" s="15"/>
      <c r="H804" s="17"/>
      <c r="J804" s="15"/>
      <c r="K804" s="15"/>
      <c r="L804" s="15"/>
      <c r="M804" s="20"/>
      <c r="P804" s="22"/>
      <c r="Q804" s="24"/>
    </row>
    <row r="805" customHeight="1" spans="2:17">
      <c r="B805" s="15"/>
      <c r="D805" s="15"/>
      <c r="E805" s="15"/>
      <c r="F805" s="16"/>
      <c r="G805" s="15"/>
      <c r="H805" s="17"/>
      <c r="J805" s="15"/>
      <c r="K805" s="15"/>
      <c r="L805" s="15"/>
      <c r="M805" s="20"/>
      <c r="P805" s="22"/>
      <c r="Q805" s="24"/>
    </row>
    <row r="806" customHeight="1" spans="2:17">
      <c r="B806" s="15"/>
      <c r="D806" s="15"/>
      <c r="E806" s="15"/>
      <c r="F806" s="16"/>
      <c r="G806" s="15"/>
      <c r="H806" s="17"/>
      <c r="J806" s="15"/>
      <c r="K806" s="15"/>
      <c r="L806" s="15"/>
      <c r="M806" s="20"/>
      <c r="P806" s="22"/>
      <c r="Q806" s="24"/>
    </row>
    <row r="807" customHeight="1" spans="2:17">
      <c r="B807" s="15"/>
      <c r="D807" s="15"/>
      <c r="E807" s="15"/>
      <c r="F807" s="16"/>
      <c r="G807" s="15"/>
      <c r="H807" s="17"/>
      <c r="J807" s="15"/>
      <c r="K807" s="15"/>
      <c r="L807" s="15"/>
      <c r="M807" s="20"/>
      <c r="P807" s="22"/>
      <c r="Q807" s="24"/>
    </row>
    <row r="808" customHeight="1" spans="2:17">
      <c r="B808" s="15"/>
      <c r="D808" s="15"/>
      <c r="E808" s="15"/>
      <c r="F808" s="16"/>
      <c r="G808" s="15"/>
      <c r="H808" s="17"/>
      <c r="J808" s="15"/>
      <c r="K808" s="15"/>
      <c r="L808" s="15"/>
      <c r="M808" s="20"/>
      <c r="P808" s="22"/>
      <c r="Q808" s="24"/>
    </row>
    <row r="809" customHeight="1" spans="2:17">
      <c r="B809" s="15"/>
      <c r="D809" s="15"/>
      <c r="E809" s="15"/>
      <c r="F809" s="16"/>
      <c r="G809" s="15"/>
      <c r="H809" s="17"/>
      <c r="J809" s="15"/>
      <c r="K809" s="15"/>
      <c r="L809" s="15"/>
      <c r="M809" s="20"/>
      <c r="P809" s="22"/>
      <c r="Q809" s="24"/>
    </row>
    <row r="810" customHeight="1" spans="2:17">
      <c r="B810" s="15"/>
      <c r="D810" s="15"/>
      <c r="E810" s="15"/>
      <c r="F810" s="16"/>
      <c r="G810" s="15"/>
      <c r="H810" s="17"/>
      <c r="J810" s="15"/>
      <c r="K810" s="15"/>
      <c r="L810" s="15"/>
      <c r="M810" s="20"/>
      <c r="P810" s="22"/>
      <c r="Q810" s="24"/>
    </row>
    <row r="811" customHeight="1" spans="2:17">
      <c r="B811" s="15"/>
      <c r="D811" s="15"/>
      <c r="E811" s="15"/>
      <c r="F811" s="16"/>
      <c r="G811" s="15"/>
      <c r="H811" s="17"/>
      <c r="J811" s="15"/>
      <c r="K811" s="15"/>
      <c r="L811" s="15"/>
      <c r="M811" s="20"/>
      <c r="P811" s="22"/>
      <c r="Q811" s="24"/>
    </row>
    <row r="812" customHeight="1" spans="2:17">
      <c r="B812" s="15"/>
      <c r="D812" s="15"/>
      <c r="E812" s="15"/>
      <c r="F812" s="16"/>
      <c r="G812" s="15"/>
      <c r="H812" s="17"/>
      <c r="J812" s="15"/>
      <c r="K812" s="15"/>
      <c r="L812" s="15"/>
      <c r="M812" s="20"/>
      <c r="P812" s="22"/>
      <c r="Q812" s="24"/>
    </row>
    <row r="813" customHeight="1" spans="2:17">
      <c r="B813" s="15"/>
      <c r="D813" s="15"/>
      <c r="E813" s="15"/>
      <c r="F813" s="16"/>
      <c r="G813" s="15"/>
      <c r="H813" s="17"/>
      <c r="J813" s="15"/>
      <c r="K813" s="15"/>
      <c r="L813" s="15"/>
      <c r="M813" s="20"/>
      <c r="P813" s="22"/>
      <c r="Q813" s="24"/>
    </row>
    <row r="814" customHeight="1" spans="2:17">
      <c r="B814" s="15"/>
      <c r="D814" s="15"/>
      <c r="E814" s="15"/>
      <c r="F814" s="16"/>
      <c r="G814" s="15"/>
      <c r="H814" s="17"/>
      <c r="J814" s="15"/>
      <c r="K814" s="15"/>
      <c r="L814" s="15"/>
      <c r="M814" s="20"/>
      <c r="P814" s="22"/>
      <c r="Q814" s="24"/>
    </row>
    <row r="815" customHeight="1" spans="2:17">
      <c r="B815" s="15"/>
      <c r="D815" s="15"/>
      <c r="E815" s="15"/>
      <c r="F815" s="16"/>
      <c r="G815" s="15"/>
      <c r="H815" s="17"/>
      <c r="J815" s="15"/>
      <c r="K815" s="15"/>
      <c r="L815" s="15"/>
      <c r="M815" s="20"/>
      <c r="P815" s="22"/>
      <c r="Q815" s="24"/>
    </row>
    <row r="816" customHeight="1" spans="2:17">
      <c r="B816" s="15"/>
      <c r="D816" s="15"/>
      <c r="E816" s="15"/>
      <c r="F816" s="16"/>
      <c r="G816" s="15"/>
      <c r="H816" s="17"/>
      <c r="J816" s="15"/>
      <c r="K816" s="15"/>
      <c r="L816" s="15"/>
      <c r="M816" s="20"/>
      <c r="P816" s="22"/>
      <c r="Q816" s="24"/>
    </row>
    <row r="817" customHeight="1" spans="2:17">
      <c r="B817" s="15"/>
      <c r="D817" s="15"/>
      <c r="E817" s="15"/>
      <c r="F817" s="16"/>
      <c r="G817" s="15"/>
      <c r="H817" s="17"/>
      <c r="J817" s="15"/>
      <c r="K817" s="15"/>
      <c r="L817" s="15"/>
      <c r="M817" s="20"/>
      <c r="P817" s="22"/>
      <c r="Q817" s="24"/>
    </row>
    <row r="818" customHeight="1" spans="2:17">
      <c r="B818" s="15"/>
      <c r="D818" s="15"/>
      <c r="E818" s="15"/>
      <c r="F818" s="16"/>
      <c r="G818" s="15"/>
      <c r="H818" s="17"/>
      <c r="J818" s="15"/>
      <c r="K818" s="15"/>
      <c r="L818" s="15"/>
      <c r="M818" s="20"/>
      <c r="P818" s="22"/>
      <c r="Q818" s="24"/>
    </row>
    <row r="819" customHeight="1" spans="2:17">
      <c r="B819" s="15"/>
      <c r="D819" s="15"/>
      <c r="E819" s="15"/>
      <c r="F819" s="16"/>
      <c r="G819" s="15"/>
      <c r="H819" s="17"/>
      <c r="J819" s="15"/>
      <c r="K819" s="15"/>
      <c r="L819" s="15"/>
      <c r="M819" s="20"/>
      <c r="P819" s="22"/>
      <c r="Q819" s="24"/>
    </row>
    <row r="820" customHeight="1" spans="2:17">
      <c r="B820" s="15"/>
      <c r="D820" s="15"/>
      <c r="E820" s="15"/>
      <c r="F820" s="16"/>
      <c r="G820" s="15"/>
      <c r="H820" s="17"/>
      <c r="J820" s="15"/>
      <c r="K820" s="15"/>
      <c r="L820" s="15"/>
      <c r="M820" s="20"/>
      <c r="P820" s="22"/>
      <c r="Q820" s="24"/>
    </row>
    <row r="821" customHeight="1" spans="2:17">
      <c r="B821" s="15"/>
      <c r="D821" s="15"/>
      <c r="E821" s="15"/>
      <c r="F821" s="16"/>
      <c r="G821" s="15"/>
      <c r="H821" s="17"/>
      <c r="J821" s="15"/>
      <c r="K821" s="15"/>
      <c r="L821" s="15"/>
      <c r="M821" s="20"/>
      <c r="P821" s="22"/>
      <c r="Q821" s="24"/>
    </row>
    <row r="822" customHeight="1" spans="2:17">
      <c r="B822" s="15"/>
      <c r="D822" s="15"/>
      <c r="E822" s="15"/>
      <c r="F822" s="16"/>
      <c r="G822" s="15"/>
      <c r="H822" s="17"/>
      <c r="J822" s="15"/>
      <c r="K822" s="15"/>
      <c r="L822" s="15"/>
      <c r="M822" s="20"/>
      <c r="P822" s="22"/>
      <c r="Q822" s="24"/>
    </row>
    <row r="823" customHeight="1" spans="2:18">
      <c r="B823" s="15"/>
      <c r="D823" s="15"/>
      <c r="E823" s="15"/>
      <c r="F823" s="16"/>
      <c r="G823" s="15"/>
      <c r="H823" s="17"/>
      <c r="J823" s="15"/>
      <c r="K823" s="15"/>
      <c r="M823" s="20"/>
      <c r="N823" s="21"/>
      <c r="P823" s="22"/>
      <c r="R823" s="17"/>
    </row>
    <row r="824" customHeight="1" spans="2:18">
      <c r="B824" s="15"/>
      <c r="D824" s="15"/>
      <c r="E824" s="15"/>
      <c r="F824" s="16"/>
      <c r="G824" s="15"/>
      <c r="H824" s="17"/>
      <c r="J824" s="15"/>
      <c r="K824" s="15"/>
      <c r="M824" s="20"/>
      <c r="N824" s="21"/>
      <c r="P824" s="22"/>
      <c r="R824" s="17"/>
    </row>
    <row r="825" customHeight="1" spans="2:18">
      <c r="B825" s="15"/>
      <c r="D825" s="15"/>
      <c r="E825" s="15"/>
      <c r="F825" s="16"/>
      <c r="G825" s="15"/>
      <c r="H825" s="17"/>
      <c r="J825" s="15"/>
      <c r="K825" s="15"/>
      <c r="M825" s="20"/>
      <c r="N825" s="21"/>
      <c r="P825" s="22"/>
      <c r="R825" s="17"/>
    </row>
    <row r="826" customHeight="1" spans="2:18">
      <c r="B826" s="15"/>
      <c r="D826" s="15"/>
      <c r="E826" s="15"/>
      <c r="F826" s="16"/>
      <c r="G826" s="15"/>
      <c r="H826" s="17"/>
      <c r="J826" s="15"/>
      <c r="K826" s="15"/>
      <c r="M826" s="20"/>
      <c r="N826" s="21"/>
      <c r="P826" s="22"/>
      <c r="R826" s="17"/>
    </row>
    <row r="827" customHeight="1" spans="2:17">
      <c r="B827" s="15"/>
      <c r="D827" s="15"/>
      <c r="E827" s="15"/>
      <c r="F827" s="16"/>
      <c r="G827" s="15"/>
      <c r="H827" s="17"/>
      <c r="J827" s="15"/>
      <c r="K827" s="15"/>
      <c r="L827" s="15"/>
      <c r="M827" s="20"/>
      <c r="P827" s="22"/>
      <c r="Q827" s="24"/>
    </row>
    <row r="828" customHeight="1" spans="2:17">
      <c r="B828" s="15"/>
      <c r="D828" s="15"/>
      <c r="E828" s="15"/>
      <c r="F828" s="16"/>
      <c r="G828" s="15"/>
      <c r="H828" s="17"/>
      <c r="J828" s="15"/>
      <c r="K828" s="15"/>
      <c r="L828" s="15"/>
      <c r="M828" s="20"/>
      <c r="P828" s="22"/>
      <c r="Q828" s="24"/>
    </row>
    <row r="829" customHeight="1" spans="2:17">
      <c r="B829" s="15"/>
      <c r="D829" s="15"/>
      <c r="E829" s="15"/>
      <c r="F829" s="16"/>
      <c r="G829" s="15"/>
      <c r="H829" s="17"/>
      <c r="J829" s="15"/>
      <c r="K829" s="15"/>
      <c r="L829" s="15"/>
      <c r="M829" s="20"/>
      <c r="P829" s="22"/>
      <c r="Q829" s="24"/>
    </row>
    <row r="830" customHeight="1" spans="2:17">
      <c r="B830" s="15"/>
      <c r="D830" s="15"/>
      <c r="E830" s="15"/>
      <c r="F830" s="16"/>
      <c r="G830" s="15"/>
      <c r="H830" s="17"/>
      <c r="J830" s="15"/>
      <c r="K830" s="15"/>
      <c r="L830" s="15"/>
      <c r="M830" s="20"/>
      <c r="P830" s="22"/>
      <c r="Q830" s="24"/>
    </row>
    <row r="831" customHeight="1" spans="2:18">
      <c r="B831" s="15"/>
      <c r="D831" s="15"/>
      <c r="E831" s="15"/>
      <c r="F831" s="16"/>
      <c r="G831" s="15"/>
      <c r="H831" s="17"/>
      <c r="J831" s="15"/>
      <c r="K831" s="15"/>
      <c r="M831" s="20"/>
      <c r="N831" s="21"/>
      <c r="P831" s="22"/>
      <c r="R831" s="17"/>
    </row>
    <row r="832" customHeight="1" spans="2:18">
      <c r="B832" s="15"/>
      <c r="D832" s="15"/>
      <c r="E832" s="15"/>
      <c r="F832" s="16"/>
      <c r="G832" s="15"/>
      <c r="H832" s="17"/>
      <c r="J832" s="15"/>
      <c r="K832" s="15"/>
      <c r="M832" s="20"/>
      <c r="N832" s="21"/>
      <c r="P832" s="22"/>
      <c r="R832" s="17"/>
    </row>
    <row r="833" customHeight="1" spans="2:18">
      <c r="B833" s="15"/>
      <c r="D833" s="15"/>
      <c r="E833" s="15"/>
      <c r="F833" s="16"/>
      <c r="G833" s="15"/>
      <c r="H833" s="17"/>
      <c r="J833" s="15"/>
      <c r="K833" s="15"/>
      <c r="M833" s="20"/>
      <c r="N833" s="21"/>
      <c r="P833" s="22"/>
      <c r="R833" s="17"/>
    </row>
    <row r="834" customHeight="1" spans="2:18">
      <c r="B834" s="15"/>
      <c r="D834" s="15"/>
      <c r="E834" s="15"/>
      <c r="F834" s="16"/>
      <c r="G834" s="15"/>
      <c r="H834" s="17"/>
      <c r="J834" s="15"/>
      <c r="K834" s="15"/>
      <c r="M834" s="20"/>
      <c r="N834" s="21"/>
      <c r="P834" s="22"/>
      <c r="R834" s="17"/>
    </row>
    <row r="835" customHeight="1" spans="2:18">
      <c r="B835" s="15"/>
      <c r="D835" s="15"/>
      <c r="E835" s="15"/>
      <c r="F835" s="16"/>
      <c r="G835" s="15"/>
      <c r="H835" s="17"/>
      <c r="J835" s="15"/>
      <c r="K835" s="15"/>
      <c r="M835" s="20"/>
      <c r="N835" s="21"/>
      <c r="P835" s="22"/>
      <c r="R835" s="17"/>
    </row>
    <row r="836" customHeight="1" spans="2:16">
      <c r="B836" s="15"/>
      <c r="D836" s="15"/>
      <c r="E836" s="15"/>
      <c r="F836" s="16"/>
      <c r="G836" s="15"/>
      <c r="H836" s="17"/>
      <c r="J836" s="15"/>
      <c r="K836" s="15"/>
      <c r="L836" s="16"/>
      <c r="M836" s="20"/>
      <c r="N836" s="21"/>
      <c r="P836" s="22"/>
    </row>
    <row r="837" customHeight="1" spans="2:16">
      <c r="B837" s="15"/>
      <c r="D837" s="15"/>
      <c r="E837" s="15"/>
      <c r="F837" s="16"/>
      <c r="G837" s="15"/>
      <c r="H837" s="17"/>
      <c r="J837" s="15"/>
      <c r="K837" s="15"/>
      <c r="L837" s="16"/>
      <c r="M837" s="20"/>
      <c r="N837" s="21"/>
      <c r="P837" s="22"/>
    </row>
    <row r="838" customHeight="1" spans="2:17">
      <c r="B838" s="15"/>
      <c r="D838" s="15"/>
      <c r="E838" s="15"/>
      <c r="F838" s="16"/>
      <c r="G838" s="15"/>
      <c r="H838" s="17"/>
      <c r="J838" s="15"/>
      <c r="K838" s="15"/>
      <c r="L838" s="15"/>
      <c r="M838" s="20"/>
      <c r="P838" s="22"/>
      <c r="Q838" s="24"/>
    </row>
    <row r="839" customHeight="1" spans="2:17">
      <c r="B839" s="15"/>
      <c r="D839" s="15"/>
      <c r="E839" s="15"/>
      <c r="F839" s="16"/>
      <c r="G839" s="15"/>
      <c r="H839" s="17"/>
      <c r="J839" s="15"/>
      <c r="K839" s="15"/>
      <c r="L839" s="15"/>
      <c r="M839" s="20"/>
      <c r="P839" s="22"/>
      <c r="Q839" s="24"/>
    </row>
    <row r="840" customHeight="1" spans="2:17">
      <c r="B840" s="15"/>
      <c r="D840" s="15"/>
      <c r="E840" s="15"/>
      <c r="F840" s="16"/>
      <c r="G840" s="15"/>
      <c r="H840" s="17"/>
      <c r="J840" s="15"/>
      <c r="K840" s="15"/>
      <c r="L840" s="15"/>
      <c r="M840" s="20"/>
      <c r="P840" s="22"/>
      <c r="Q840" s="24"/>
    </row>
    <row r="841" customHeight="1" spans="2:17">
      <c r="B841" s="15"/>
      <c r="D841" s="15"/>
      <c r="E841" s="15"/>
      <c r="F841" s="16"/>
      <c r="G841" s="15"/>
      <c r="H841" s="17"/>
      <c r="J841" s="15"/>
      <c r="K841" s="15"/>
      <c r="L841" s="15"/>
      <c r="M841" s="20"/>
      <c r="P841" s="22"/>
      <c r="Q841" s="24"/>
    </row>
    <row r="842" customHeight="1" spans="2:17">
      <c r="B842" s="15"/>
      <c r="D842" s="15"/>
      <c r="E842" s="15"/>
      <c r="F842" s="16"/>
      <c r="G842" s="15"/>
      <c r="H842" s="17"/>
      <c r="J842" s="15"/>
      <c r="K842" s="15"/>
      <c r="L842" s="15"/>
      <c r="M842" s="20"/>
      <c r="P842" s="22"/>
      <c r="Q842" s="24"/>
    </row>
    <row r="843" customHeight="1" spans="2:17">
      <c r="B843" s="15"/>
      <c r="D843" s="15"/>
      <c r="E843" s="15"/>
      <c r="F843" s="16"/>
      <c r="G843" s="15"/>
      <c r="H843" s="17"/>
      <c r="J843" s="15"/>
      <c r="K843" s="15"/>
      <c r="L843" s="15"/>
      <c r="M843" s="20"/>
      <c r="P843" s="22"/>
      <c r="Q843" s="24"/>
    </row>
    <row r="844" customHeight="1" spans="2:18">
      <c r="B844" s="15"/>
      <c r="D844" s="15"/>
      <c r="E844" s="15"/>
      <c r="F844" s="16"/>
      <c r="G844" s="15"/>
      <c r="H844" s="17"/>
      <c r="J844" s="15"/>
      <c r="K844" s="15"/>
      <c r="M844" s="20"/>
      <c r="N844" s="21"/>
      <c r="P844" s="22"/>
      <c r="R844" s="17"/>
    </row>
    <row r="845" customHeight="1" spans="2:17">
      <c r="B845" s="15"/>
      <c r="D845" s="15"/>
      <c r="E845" s="15"/>
      <c r="F845" s="16"/>
      <c r="G845" s="15"/>
      <c r="H845" s="17"/>
      <c r="J845" s="15"/>
      <c r="K845" s="15"/>
      <c r="L845" s="15"/>
      <c r="M845" s="20"/>
      <c r="P845" s="22"/>
      <c r="Q845" s="24"/>
    </row>
    <row r="846" customHeight="1" spans="2:17">
      <c r="B846" s="15"/>
      <c r="D846" s="15"/>
      <c r="E846" s="15"/>
      <c r="F846" s="16"/>
      <c r="G846" s="15"/>
      <c r="H846" s="17"/>
      <c r="J846" s="15"/>
      <c r="K846" s="15"/>
      <c r="L846" s="15"/>
      <c r="M846" s="20"/>
      <c r="P846" s="22"/>
      <c r="Q846" s="24"/>
    </row>
    <row r="847" customHeight="1" spans="2:17">
      <c r="B847" s="15"/>
      <c r="D847" s="15"/>
      <c r="E847" s="15"/>
      <c r="F847" s="16"/>
      <c r="G847" s="15"/>
      <c r="H847" s="17"/>
      <c r="J847" s="15"/>
      <c r="K847" s="15"/>
      <c r="L847" s="15"/>
      <c r="M847" s="20"/>
      <c r="P847" s="22"/>
      <c r="Q847" s="24"/>
    </row>
    <row r="848" customHeight="1" spans="2:18">
      <c r="B848" s="15"/>
      <c r="D848" s="15"/>
      <c r="E848" s="15"/>
      <c r="F848" s="16"/>
      <c r="G848" s="15"/>
      <c r="H848" s="17"/>
      <c r="J848" s="15"/>
      <c r="K848" s="15"/>
      <c r="M848" s="20"/>
      <c r="N848" s="21"/>
      <c r="P848" s="22"/>
      <c r="R848" s="17"/>
    </row>
    <row r="849" customHeight="1" spans="2:18">
      <c r="B849" s="15"/>
      <c r="D849" s="15"/>
      <c r="E849" s="15"/>
      <c r="F849" s="16"/>
      <c r="G849" s="15"/>
      <c r="H849" s="17"/>
      <c r="J849" s="15"/>
      <c r="K849" s="15"/>
      <c r="M849" s="20"/>
      <c r="N849" s="21"/>
      <c r="P849" s="22"/>
      <c r="R849" s="17"/>
    </row>
    <row r="850" customHeight="1" spans="2:18">
      <c r="B850" s="15"/>
      <c r="D850" s="15"/>
      <c r="E850" s="15"/>
      <c r="F850" s="16"/>
      <c r="G850" s="15"/>
      <c r="H850" s="17"/>
      <c r="J850" s="15"/>
      <c r="K850" s="15"/>
      <c r="M850" s="20"/>
      <c r="N850" s="21"/>
      <c r="P850" s="22"/>
      <c r="R850" s="17"/>
    </row>
    <row r="851" customHeight="1" spans="2:16">
      <c r="B851" s="15"/>
      <c r="D851" s="15"/>
      <c r="E851" s="15"/>
      <c r="F851" s="16"/>
      <c r="G851" s="15"/>
      <c r="H851" s="17"/>
      <c r="J851" s="15"/>
      <c r="K851" s="15"/>
      <c r="L851" s="16"/>
      <c r="M851" s="20"/>
      <c r="N851" s="21"/>
      <c r="P851" s="22"/>
    </row>
    <row r="852" customHeight="1" spans="2:16">
      <c r="B852" s="15"/>
      <c r="D852" s="15"/>
      <c r="E852" s="15"/>
      <c r="F852" s="16"/>
      <c r="G852" s="15"/>
      <c r="H852" s="17"/>
      <c r="J852" s="15"/>
      <c r="K852" s="15"/>
      <c r="L852" s="16"/>
      <c r="M852" s="20"/>
      <c r="N852" s="21"/>
      <c r="P852" s="22"/>
    </row>
    <row r="853" customHeight="1" spans="2:16">
      <c r="B853" s="15"/>
      <c r="D853" s="15"/>
      <c r="E853" s="15"/>
      <c r="F853" s="16"/>
      <c r="G853" s="15"/>
      <c r="H853" s="17"/>
      <c r="J853" s="15"/>
      <c r="K853" s="15"/>
      <c r="L853" s="16"/>
      <c r="M853" s="20"/>
      <c r="N853" s="21"/>
      <c r="P853" s="22"/>
    </row>
    <row r="854" customHeight="1" spans="2:17">
      <c r="B854" s="15"/>
      <c r="D854" s="15"/>
      <c r="E854" s="15"/>
      <c r="F854" s="16"/>
      <c r="G854" s="15"/>
      <c r="H854" s="17"/>
      <c r="J854" s="15"/>
      <c r="K854" s="15"/>
      <c r="L854" s="15"/>
      <c r="M854" s="20"/>
      <c r="P854" s="22"/>
      <c r="Q854" s="24"/>
    </row>
    <row r="855" customHeight="1" spans="2:17">
      <c r="B855" s="15"/>
      <c r="D855" s="15"/>
      <c r="E855" s="15"/>
      <c r="F855" s="16"/>
      <c r="G855" s="15"/>
      <c r="H855" s="17"/>
      <c r="J855" s="15"/>
      <c r="K855" s="15"/>
      <c r="L855" s="15"/>
      <c r="M855" s="20"/>
      <c r="P855" s="22"/>
      <c r="Q855" s="24"/>
    </row>
    <row r="856" customHeight="1" spans="2:17">
      <c r="B856" s="15"/>
      <c r="D856" s="15"/>
      <c r="E856" s="15"/>
      <c r="F856" s="16"/>
      <c r="G856" s="15"/>
      <c r="H856" s="17"/>
      <c r="J856" s="15"/>
      <c r="K856" s="15"/>
      <c r="L856" s="15"/>
      <c r="M856" s="20"/>
      <c r="P856" s="22"/>
      <c r="Q856" s="24"/>
    </row>
    <row r="857" customHeight="1" spans="2:17">
      <c r="B857" s="15"/>
      <c r="D857" s="15"/>
      <c r="E857" s="15"/>
      <c r="F857" s="16"/>
      <c r="G857" s="15"/>
      <c r="H857" s="17"/>
      <c r="J857" s="15"/>
      <c r="K857" s="15"/>
      <c r="L857" s="15"/>
      <c r="M857" s="20"/>
      <c r="P857" s="22"/>
      <c r="Q857" s="24"/>
    </row>
    <row r="858" customHeight="1" spans="2:17">
      <c r="B858" s="15"/>
      <c r="D858" s="15"/>
      <c r="E858" s="15"/>
      <c r="F858" s="16"/>
      <c r="G858" s="15"/>
      <c r="H858" s="17"/>
      <c r="J858" s="15"/>
      <c r="K858" s="15"/>
      <c r="L858" s="15"/>
      <c r="M858" s="20"/>
      <c r="P858" s="22"/>
      <c r="Q858" s="24"/>
    </row>
    <row r="859" customHeight="1" spans="2:17">
      <c r="B859" s="15"/>
      <c r="D859" s="15"/>
      <c r="E859" s="15"/>
      <c r="F859" s="16"/>
      <c r="G859" s="15"/>
      <c r="H859" s="17"/>
      <c r="J859" s="15"/>
      <c r="K859" s="15"/>
      <c r="L859" s="15"/>
      <c r="M859" s="20"/>
      <c r="P859" s="22"/>
      <c r="Q859" s="24"/>
    </row>
    <row r="860" customHeight="1" spans="2:17">
      <c r="B860" s="15"/>
      <c r="D860" s="15"/>
      <c r="E860" s="15"/>
      <c r="F860" s="16"/>
      <c r="G860" s="15"/>
      <c r="H860" s="17"/>
      <c r="J860" s="15"/>
      <c r="K860" s="15"/>
      <c r="L860" s="15"/>
      <c r="M860" s="20"/>
      <c r="P860" s="22"/>
      <c r="Q860" s="24"/>
    </row>
    <row r="861" customHeight="1" spans="2:17">
      <c r="B861" s="15"/>
      <c r="D861" s="15"/>
      <c r="E861" s="15"/>
      <c r="F861" s="16"/>
      <c r="G861" s="15"/>
      <c r="H861" s="17"/>
      <c r="J861" s="15"/>
      <c r="K861" s="15"/>
      <c r="L861" s="15"/>
      <c r="M861" s="20"/>
      <c r="P861" s="22"/>
      <c r="Q861" s="24"/>
    </row>
    <row r="862" customHeight="1" spans="2:17">
      <c r="B862" s="15"/>
      <c r="D862" s="15"/>
      <c r="E862" s="15"/>
      <c r="F862" s="16"/>
      <c r="G862" s="15"/>
      <c r="H862" s="17"/>
      <c r="J862" s="15"/>
      <c r="K862" s="15"/>
      <c r="L862" s="15"/>
      <c r="M862" s="20"/>
      <c r="P862" s="22"/>
      <c r="Q862" s="24"/>
    </row>
    <row r="863" customHeight="1" spans="2:17">
      <c r="B863" s="15"/>
      <c r="D863" s="15"/>
      <c r="E863" s="15"/>
      <c r="F863" s="16"/>
      <c r="G863" s="15"/>
      <c r="H863" s="17"/>
      <c r="J863" s="15"/>
      <c r="K863" s="15"/>
      <c r="L863" s="15"/>
      <c r="M863" s="20"/>
      <c r="P863" s="22"/>
      <c r="Q863" s="24"/>
    </row>
    <row r="864" customHeight="1" spans="2:17">
      <c r="B864" s="15"/>
      <c r="D864" s="15"/>
      <c r="E864" s="15"/>
      <c r="F864" s="16"/>
      <c r="G864" s="15"/>
      <c r="H864" s="17"/>
      <c r="J864" s="15"/>
      <c r="K864" s="15"/>
      <c r="L864" s="15"/>
      <c r="M864" s="20"/>
      <c r="P864" s="22"/>
      <c r="Q864" s="24"/>
    </row>
    <row r="865" customHeight="1" spans="2:17">
      <c r="B865" s="15"/>
      <c r="D865" s="15"/>
      <c r="E865" s="15"/>
      <c r="F865" s="16"/>
      <c r="G865" s="15"/>
      <c r="H865" s="17"/>
      <c r="J865" s="15"/>
      <c r="K865" s="15"/>
      <c r="L865" s="15"/>
      <c r="M865" s="20"/>
      <c r="P865" s="22"/>
      <c r="Q865" s="24"/>
    </row>
    <row r="866" customHeight="1" spans="2:17">
      <c r="B866" s="15"/>
      <c r="D866" s="15"/>
      <c r="E866" s="15"/>
      <c r="F866" s="16"/>
      <c r="G866" s="15"/>
      <c r="H866" s="17"/>
      <c r="J866" s="15"/>
      <c r="K866" s="15"/>
      <c r="L866" s="15"/>
      <c r="M866" s="20"/>
      <c r="P866" s="22"/>
      <c r="Q866" s="24"/>
    </row>
    <row r="867" customHeight="1" spans="2:17">
      <c r="B867" s="15"/>
      <c r="D867" s="15"/>
      <c r="E867" s="15"/>
      <c r="F867" s="16"/>
      <c r="G867" s="15"/>
      <c r="H867" s="17"/>
      <c r="J867" s="15"/>
      <c r="K867" s="15"/>
      <c r="L867" s="15"/>
      <c r="M867" s="20"/>
      <c r="P867" s="22"/>
      <c r="Q867" s="24"/>
    </row>
    <row r="868" customHeight="1" spans="2:17">
      <c r="B868" s="15"/>
      <c r="D868" s="15"/>
      <c r="E868" s="15"/>
      <c r="F868" s="16"/>
      <c r="G868" s="15"/>
      <c r="H868" s="17"/>
      <c r="J868" s="15"/>
      <c r="K868" s="15"/>
      <c r="L868" s="15"/>
      <c r="M868" s="20"/>
      <c r="P868" s="22"/>
      <c r="Q868" s="24"/>
    </row>
    <row r="869" customHeight="1" spans="2:18">
      <c r="B869" s="15"/>
      <c r="D869" s="15"/>
      <c r="E869" s="15"/>
      <c r="F869" s="16"/>
      <c r="G869" s="15"/>
      <c r="H869" s="17"/>
      <c r="J869" s="15"/>
      <c r="K869" s="15"/>
      <c r="M869" s="20"/>
      <c r="N869" s="21"/>
      <c r="P869" s="22"/>
      <c r="R869" s="17"/>
    </row>
    <row r="870" customHeight="1" spans="2:18">
      <c r="B870" s="15"/>
      <c r="D870" s="15"/>
      <c r="E870" s="15"/>
      <c r="F870" s="16"/>
      <c r="G870" s="15"/>
      <c r="H870" s="17"/>
      <c r="J870" s="15"/>
      <c r="K870" s="15"/>
      <c r="M870" s="20"/>
      <c r="N870" s="21"/>
      <c r="P870" s="22"/>
      <c r="R870" s="17"/>
    </row>
    <row r="871" customHeight="1" spans="2:18">
      <c r="B871" s="15"/>
      <c r="D871" s="15"/>
      <c r="E871" s="15"/>
      <c r="F871" s="16"/>
      <c r="G871" s="15"/>
      <c r="H871" s="17"/>
      <c r="J871" s="15"/>
      <c r="K871" s="15"/>
      <c r="M871" s="20"/>
      <c r="N871" s="21"/>
      <c r="P871" s="22"/>
      <c r="R871" s="17"/>
    </row>
    <row r="872" customHeight="1" spans="2:18">
      <c r="B872" s="15"/>
      <c r="D872" s="15"/>
      <c r="E872" s="15"/>
      <c r="F872" s="16"/>
      <c r="G872" s="15"/>
      <c r="H872" s="17"/>
      <c r="J872" s="15"/>
      <c r="K872" s="15"/>
      <c r="M872" s="20"/>
      <c r="N872" s="21"/>
      <c r="P872" s="22"/>
      <c r="R872" s="17"/>
    </row>
    <row r="873" customHeight="1" spans="2:16">
      <c r="B873" s="15"/>
      <c r="D873" s="15"/>
      <c r="E873" s="15"/>
      <c r="F873" s="16"/>
      <c r="G873" s="15"/>
      <c r="H873" s="17"/>
      <c r="J873" s="15"/>
      <c r="K873" s="15"/>
      <c r="L873" s="16"/>
      <c r="M873" s="20"/>
      <c r="N873" s="21"/>
      <c r="P873" s="22"/>
    </row>
    <row r="874" customHeight="1" spans="2:16">
      <c r="B874" s="15"/>
      <c r="D874" s="15"/>
      <c r="E874" s="15"/>
      <c r="F874" s="16"/>
      <c r="G874" s="15"/>
      <c r="H874" s="17"/>
      <c r="J874" s="15"/>
      <c r="K874" s="15"/>
      <c r="L874" s="16"/>
      <c r="M874" s="20"/>
      <c r="N874" s="21"/>
      <c r="P874" s="22"/>
    </row>
    <row r="875" customHeight="1" spans="2:16">
      <c r="B875" s="15"/>
      <c r="D875" s="15"/>
      <c r="E875" s="15"/>
      <c r="F875" s="16"/>
      <c r="G875" s="15"/>
      <c r="H875" s="17"/>
      <c r="J875" s="15"/>
      <c r="K875" s="15"/>
      <c r="L875" s="16"/>
      <c r="M875" s="20"/>
      <c r="N875" s="21"/>
      <c r="P875" s="22"/>
    </row>
    <row r="876" customHeight="1" spans="2:16">
      <c r="B876" s="15"/>
      <c r="D876" s="15"/>
      <c r="E876" s="15"/>
      <c r="F876" s="16"/>
      <c r="G876" s="15"/>
      <c r="H876" s="17"/>
      <c r="J876" s="15"/>
      <c r="K876" s="15"/>
      <c r="L876" s="16"/>
      <c r="M876" s="20"/>
      <c r="N876" s="21"/>
      <c r="P876" s="22"/>
    </row>
    <row r="877" customHeight="1" spans="2:17">
      <c r="B877" s="15"/>
      <c r="D877" s="15"/>
      <c r="E877" s="15"/>
      <c r="F877" s="16"/>
      <c r="G877" s="15"/>
      <c r="H877" s="17"/>
      <c r="J877" s="15"/>
      <c r="K877" s="15"/>
      <c r="L877" s="15"/>
      <c r="M877" s="20"/>
      <c r="P877" s="22"/>
      <c r="Q877" s="24"/>
    </row>
    <row r="878" customHeight="1" spans="2:17">
      <c r="B878" s="15"/>
      <c r="D878" s="15"/>
      <c r="E878" s="15"/>
      <c r="F878" s="16"/>
      <c r="G878" s="15"/>
      <c r="H878" s="17"/>
      <c r="J878" s="15"/>
      <c r="K878" s="15"/>
      <c r="L878" s="15"/>
      <c r="M878" s="20"/>
      <c r="P878" s="22"/>
      <c r="Q878" s="24"/>
    </row>
    <row r="879" customHeight="1" spans="2:17">
      <c r="B879" s="15"/>
      <c r="D879" s="15"/>
      <c r="E879" s="15"/>
      <c r="F879" s="16"/>
      <c r="G879" s="15"/>
      <c r="H879" s="17"/>
      <c r="J879" s="15"/>
      <c r="K879" s="15"/>
      <c r="L879" s="15"/>
      <c r="M879" s="20"/>
      <c r="P879" s="22"/>
      <c r="Q879" s="24"/>
    </row>
    <row r="880" customHeight="1" spans="2:17">
      <c r="B880" s="15"/>
      <c r="D880" s="15"/>
      <c r="E880" s="15"/>
      <c r="F880" s="16"/>
      <c r="G880" s="15"/>
      <c r="H880" s="17"/>
      <c r="J880" s="15"/>
      <c r="K880" s="15"/>
      <c r="L880" s="15"/>
      <c r="M880" s="20"/>
      <c r="P880" s="22"/>
      <c r="Q880" s="24"/>
    </row>
    <row r="881" customHeight="1" spans="2:17">
      <c r="B881" s="15"/>
      <c r="D881" s="15"/>
      <c r="E881" s="15"/>
      <c r="F881" s="16"/>
      <c r="G881" s="15"/>
      <c r="H881" s="17"/>
      <c r="J881" s="15"/>
      <c r="K881" s="15"/>
      <c r="L881" s="15"/>
      <c r="M881" s="20"/>
      <c r="P881" s="22"/>
      <c r="Q881" s="24"/>
    </row>
    <row r="882" customHeight="1" spans="2:17">
      <c r="B882" s="15"/>
      <c r="D882" s="15"/>
      <c r="E882" s="15"/>
      <c r="F882" s="16"/>
      <c r="G882" s="15"/>
      <c r="H882" s="17"/>
      <c r="J882" s="15"/>
      <c r="K882" s="15"/>
      <c r="L882" s="15"/>
      <c r="M882" s="20"/>
      <c r="P882" s="22"/>
      <c r="Q882" s="24"/>
    </row>
    <row r="883" customHeight="1" spans="2:17">
      <c r="B883" s="15"/>
      <c r="D883" s="15"/>
      <c r="E883" s="15"/>
      <c r="F883" s="16"/>
      <c r="G883" s="15"/>
      <c r="H883" s="17"/>
      <c r="J883" s="15"/>
      <c r="K883" s="15"/>
      <c r="L883" s="15"/>
      <c r="M883" s="20"/>
      <c r="P883" s="22"/>
      <c r="Q883" s="24"/>
    </row>
    <row r="884" customHeight="1" spans="2:17">
      <c r="B884" s="15"/>
      <c r="D884" s="15"/>
      <c r="E884" s="15"/>
      <c r="F884" s="16"/>
      <c r="G884" s="15"/>
      <c r="H884" s="17"/>
      <c r="J884" s="15"/>
      <c r="K884" s="15"/>
      <c r="L884" s="15"/>
      <c r="M884" s="20"/>
      <c r="P884" s="22"/>
      <c r="Q884" s="24"/>
    </row>
    <row r="885" customHeight="1" spans="2:17">
      <c r="B885" s="15"/>
      <c r="D885" s="15"/>
      <c r="E885" s="15"/>
      <c r="F885" s="16"/>
      <c r="G885" s="15"/>
      <c r="H885" s="17"/>
      <c r="J885" s="15"/>
      <c r="K885" s="15"/>
      <c r="L885" s="15"/>
      <c r="M885" s="20"/>
      <c r="P885" s="22"/>
      <c r="Q885" s="24"/>
    </row>
    <row r="886" customHeight="1" spans="2:17">
      <c r="B886" s="15"/>
      <c r="D886" s="15"/>
      <c r="E886" s="15"/>
      <c r="F886" s="16"/>
      <c r="G886" s="15"/>
      <c r="H886" s="17"/>
      <c r="J886" s="15"/>
      <c r="K886" s="15"/>
      <c r="L886" s="15"/>
      <c r="M886" s="20"/>
      <c r="P886" s="22"/>
      <c r="Q886" s="24"/>
    </row>
    <row r="887" customHeight="1" spans="2:17">
      <c r="B887" s="15"/>
      <c r="D887" s="15"/>
      <c r="E887" s="15"/>
      <c r="F887" s="16"/>
      <c r="G887" s="15"/>
      <c r="H887" s="17"/>
      <c r="J887" s="15"/>
      <c r="K887" s="15"/>
      <c r="L887" s="15"/>
      <c r="M887" s="20"/>
      <c r="P887" s="22"/>
      <c r="Q887" s="24"/>
    </row>
    <row r="888" customHeight="1" spans="2:17">
      <c r="B888" s="15"/>
      <c r="D888" s="15"/>
      <c r="E888" s="15"/>
      <c r="F888" s="16"/>
      <c r="G888" s="15"/>
      <c r="H888" s="17"/>
      <c r="J888" s="15"/>
      <c r="K888" s="15"/>
      <c r="L888" s="15"/>
      <c r="M888" s="20"/>
      <c r="P888" s="22"/>
      <c r="Q888" s="24"/>
    </row>
    <row r="889" customHeight="1" spans="2:17">
      <c r="B889" s="15"/>
      <c r="D889" s="15"/>
      <c r="E889" s="15"/>
      <c r="F889" s="16"/>
      <c r="G889" s="15"/>
      <c r="H889" s="17"/>
      <c r="J889" s="15"/>
      <c r="K889" s="15"/>
      <c r="L889" s="15"/>
      <c r="M889" s="20"/>
      <c r="P889" s="22"/>
      <c r="Q889" s="24"/>
    </row>
    <row r="890" customHeight="1" spans="2:17">
      <c r="B890" s="15"/>
      <c r="D890" s="15"/>
      <c r="E890" s="15"/>
      <c r="F890" s="16"/>
      <c r="G890" s="15"/>
      <c r="H890" s="17"/>
      <c r="J890" s="15"/>
      <c r="K890" s="15"/>
      <c r="L890" s="15"/>
      <c r="M890" s="20"/>
      <c r="P890" s="22"/>
      <c r="Q890" s="24"/>
    </row>
    <row r="891" customHeight="1" spans="2:17">
      <c r="B891" s="15"/>
      <c r="D891" s="15"/>
      <c r="E891" s="15"/>
      <c r="F891" s="16"/>
      <c r="G891" s="15"/>
      <c r="H891" s="17"/>
      <c r="J891" s="15"/>
      <c r="K891" s="15"/>
      <c r="L891" s="15"/>
      <c r="M891" s="20"/>
      <c r="P891" s="22"/>
      <c r="Q891" s="24"/>
    </row>
    <row r="892" customHeight="1" spans="2:17">
      <c r="B892" s="15"/>
      <c r="D892" s="15"/>
      <c r="E892" s="15"/>
      <c r="F892" s="16"/>
      <c r="G892" s="15"/>
      <c r="H892" s="17"/>
      <c r="J892" s="15"/>
      <c r="K892" s="15"/>
      <c r="L892" s="15"/>
      <c r="M892" s="20"/>
      <c r="P892" s="22"/>
      <c r="Q892" s="24"/>
    </row>
    <row r="893" customHeight="1" spans="2:17">
      <c r="B893" s="15"/>
      <c r="D893" s="15"/>
      <c r="E893" s="15"/>
      <c r="F893" s="16"/>
      <c r="G893" s="15"/>
      <c r="H893" s="17"/>
      <c r="J893" s="15"/>
      <c r="K893" s="15"/>
      <c r="L893" s="15"/>
      <c r="M893" s="20"/>
      <c r="P893" s="22"/>
      <c r="Q893" s="24"/>
    </row>
    <row r="894" customHeight="1" spans="2:17">
      <c r="B894" s="15"/>
      <c r="D894" s="15"/>
      <c r="E894" s="15"/>
      <c r="F894" s="16"/>
      <c r="G894" s="15"/>
      <c r="H894" s="17"/>
      <c r="J894" s="15"/>
      <c r="K894" s="15"/>
      <c r="L894" s="15"/>
      <c r="M894" s="20"/>
      <c r="P894" s="22"/>
      <c r="Q894" s="24"/>
    </row>
    <row r="895" customHeight="1" spans="2:17">
      <c r="B895" s="15"/>
      <c r="D895" s="15"/>
      <c r="E895" s="15"/>
      <c r="F895" s="16"/>
      <c r="G895" s="15"/>
      <c r="H895" s="17"/>
      <c r="J895" s="15"/>
      <c r="K895" s="15"/>
      <c r="L895" s="15"/>
      <c r="M895" s="20"/>
      <c r="P895" s="22"/>
      <c r="Q895" s="24"/>
    </row>
    <row r="896" customHeight="1" spans="2:17">
      <c r="B896" s="15"/>
      <c r="D896" s="15"/>
      <c r="E896" s="15"/>
      <c r="F896" s="16"/>
      <c r="G896" s="15"/>
      <c r="H896" s="17"/>
      <c r="J896" s="15"/>
      <c r="K896" s="15"/>
      <c r="L896" s="15"/>
      <c r="M896" s="20"/>
      <c r="P896" s="22"/>
      <c r="Q896" s="24"/>
    </row>
    <row r="897" customHeight="1" spans="2:18">
      <c r="B897" s="15"/>
      <c r="D897" s="15"/>
      <c r="E897" s="15"/>
      <c r="F897" s="16"/>
      <c r="G897" s="15"/>
      <c r="H897" s="17"/>
      <c r="J897" s="15"/>
      <c r="K897" s="15"/>
      <c r="M897" s="20"/>
      <c r="N897" s="21"/>
      <c r="P897" s="22"/>
      <c r="R897" s="17"/>
    </row>
    <row r="898" customHeight="1" spans="2:18">
      <c r="B898" s="15"/>
      <c r="D898" s="15"/>
      <c r="E898" s="15"/>
      <c r="F898" s="16"/>
      <c r="G898" s="15"/>
      <c r="H898" s="17"/>
      <c r="J898" s="15"/>
      <c r="K898" s="15"/>
      <c r="M898" s="20"/>
      <c r="N898" s="21"/>
      <c r="P898" s="22"/>
      <c r="R898" s="17"/>
    </row>
    <row r="899" customHeight="1" spans="2:18">
      <c r="B899" s="15"/>
      <c r="D899" s="15"/>
      <c r="E899" s="15"/>
      <c r="F899" s="16"/>
      <c r="G899" s="15"/>
      <c r="H899" s="17"/>
      <c r="J899" s="15"/>
      <c r="K899" s="15"/>
      <c r="M899" s="20"/>
      <c r="N899" s="21"/>
      <c r="P899" s="22"/>
      <c r="R899" s="17"/>
    </row>
    <row r="900" customHeight="1" spans="2:18">
      <c r="B900" s="15"/>
      <c r="D900" s="15"/>
      <c r="E900" s="15"/>
      <c r="F900" s="16"/>
      <c r="G900" s="15"/>
      <c r="H900" s="17"/>
      <c r="J900" s="15"/>
      <c r="K900" s="15"/>
      <c r="M900" s="20"/>
      <c r="N900" s="21"/>
      <c r="P900" s="22"/>
      <c r="R900" s="17"/>
    </row>
    <row r="901" customHeight="1" spans="2:18">
      <c r="B901" s="15"/>
      <c r="D901" s="15"/>
      <c r="E901" s="15"/>
      <c r="F901" s="16"/>
      <c r="G901" s="15"/>
      <c r="H901" s="17"/>
      <c r="J901" s="15"/>
      <c r="K901" s="15"/>
      <c r="M901" s="20"/>
      <c r="N901" s="21"/>
      <c r="P901" s="22"/>
      <c r="R901" s="17"/>
    </row>
    <row r="902" customHeight="1" spans="2:16">
      <c r="B902" s="15"/>
      <c r="D902" s="15"/>
      <c r="E902" s="15"/>
      <c r="F902" s="16"/>
      <c r="G902" s="15"/>
      <c r="H902" s="17"/>
      <c r="J902" s="15"/>
      <c r="K902" s="15"/>
      <c r="L902" s="16"/>
      <c r="M902" s="20"/>
      <c r="N902" s="21"/>
      <c r="P902" s="22"/>
    </row>
    <row r="903" customHeight="1" spans="2:17">
      <c r="B903" s="15"/>
      <c r="D903" s="15"/>
      <c r="E903" s="15"/>
      <c r="F903" s="16"/>
      <c r="G903" s="15"/>
      <c r="H903" s="17"/>
      <c r="J903" s="15"/>
      <c r="K903" s="15"/>
      <c r="L903" s="15"/>
      <c r="M903" s="20"/>
      <c r="P903" s="22"/>
      <c r="Q903" s="24"/>
    </row>
    <row r="904" customHeight="1" spans="2:17">
      <c r="B904" s="15"/>
      <c r="D904" s="15"/>
      <c r="E904" s="15"/>
      <c r="F904" s="16"/>
      <c r="G904" s="15"/>
      <c r="H904" s="17"/>
      <c r="J904" s="15"/>
      <c r="K904" s="15"/>
      <c r="L904" s="15"/>
      <c r="M904" s="20"/>
      <c r="P904" s="22"/>
      <c r="Q904" s="24"/>
    </row>
    <row r="905" customHeight="1" spans="2:17">
      <c r="B905" s="15"/>
      <c r="D905" s="15"/>
      <c r="E905" s="15"/>
      <c r="F905" s="16"/>
      <c r="G905" s="15"/>
      <c r="H905" s="17"/>
      <c r="J905" s="15"/>
      <c r="K905" s="15"/>
      <c r="L905" s="15"/>
      <c r="M905" s="20"/>
      <c r="P905" s="22"/>
      <c r="Q905" s="24"/>
    </row>
    <row r="906" customHeight="1" spans="2:17">
      <c r="B906" s="15"/>
      <c r="D906" s="15"/>
      <c r="E906" s="15"/>
      <c r="F906" s="16"/>
      <c r="G906" s="15"/>
      <c r="H906" s="17"/>
      <c r="J906" s="15"/>
      <c r="K906" s="15"/>
      <c r="L906" s="15"/>
      <c r="M906" s="20"/>
      <c r="P906" s="22"/>
      <c r="Q906" s="24"/>
    </row>
    <row r="907" customHeight="1" spans="2:18">
      <c r="B907" s="15"/>
      <c r="D907" s="15"/>
      <c r="E907" s="15"/>
      <c r="F907" s="16"/>
      <c r="G907" s="15"/>
      <c r="H907" s="17"/>
      <c r="J907" s="15"/>
      <c r="K907" s="15"/>
      <c r="M907" s="20"/>
      <c r="N907" s="21"/>
      <c r="P907" s="22"/>
      <c r="R907" s="17"/>
    </row>
    <row r="908" customHeight="1" spans="2:18">
      <c r="B908" s="15"/>
      <c r="D908" s="15"/>
      <c r="E908" s="15"/>
      <c r="F908" s="16"/>
      <c r="G908" s="15"/>
      <c r="H908" s="17"/>
      <c r="J908" s="15"/>
      <c r="K908" s="15"/>
      <c r="M908" s="20"/>
      <c r="N908" s="21"/>
      <c r="P908" s="22"/>
      <c r="R908" s="17"/>
    </row>
    <row r="909" customHeight="1" spans="2:17">
      <c r="B909" s="15"/>
      <c r="D909" s="15"/>
      <c r="E909" s="15"/>
      <c r="F909" s="16"/>
      <c r="G909" s="15"/>
      <c r="H909" s="17"/>
      <c r="J909" s="15"/>
      <c r="K909" s="15"/>
      <c r="L909" s="15"/>
      <c r="M909" s="20"/>
      <c r="P909" s="22"/>
      <c r="Q909" s="24"/>
    </row>
    <row r="910" customHeight="1" spans="2:17">
      <c r="B910" s="15"/>
      <c r="D910" s="15"/>
      <c r="E910" s="15"/>
      <c r="F910" s="16"/>
      <c r="G910" s="15"/>
      <c r="H910" s="17"/>
      <c r="J910" s="15"/>
      <c r="K910" s="15"/>
      <c r="L910" s="15"/>
      <c r="M910" s="20"/>
      <c r="P910" s="22"/>
      <c r="Q910" s="24"/>
    </row>
    <row r="911" customHeight="1" spans="2:17">
      <c r="B911" s="15"/>
      <c r="D911" s="15"/>
      <c r="E911" s="15"/>
      <c r="F911" s="16"/>
      <c r="G911" s="15"/>
      <c r="H911" s="17"/>
      <c r="J911" s="15"/>
      <c r="K911" s="15"/>
      <c r="L911" s="15"/>
      <c r="M911" s="20"/>
      <c r="P911" s="22"/>
      <c r="Q911" s="24"/>
    </row>
    <row r="912" customHeight="1" spans="2:17">
      <c r="B912" s="15"/>
      <c r="D912" s="15"/>
      <c r="E912" s="15"/>
      <c r="F912" s="16"/>
      <c r="G912" s="15"/>
      <c r="H912" s="17"/>
      <c r="J912" s="15"/>
      <c r="K912" s="15"/>
      <c r="L912" s="15"/>
      <c r="M912" s="20"/>
      <c r="P912" s="22"/>
      <c r="Q912" s="24"/>
    </row>
    <row r="913" customHeight="1" spans="2:18">
      <c r="B913" s="15"/>
      <c r="D913" s="15"/>
      <c r="E913" s="15"/>
      <c r="F913" s="16"/>
      <c r="G913" s="15"/>
      <c r="H913" s="17"/>
      <c r="J913" s="15"/>
      <c r="K913" s="15"/>
      <c r="M913" s="20"/>
      <c r="N913" s="21"/>
      <c r="P913" s="22"/>
      <c r="R913" s="17"/>
    </row>
    <row r="914" customHeight="1" spans="2:17">
      <c r="B914" s="15"/>
      <c r="D914" s="15"/>
      <c r="E914" s="15"/>
      <c r="F914" s="16"/>
      <c r="G914" s="15"/>
      <c r="H914" s="17"/>
      <c r="J914" s="15"/>
      <c r="K914" s="15"/>
      <c r="L914" s="15"/>
      <c r="M914" s="20"/>
      <c r="P914" s="22"/>
      <c r="Q914" s="24"/>
    </row>
    <row r="915" customHeight="1" spans="2:18">
      <c r="B915" s="15"/>
      <c r="D915" s="15"/>
      <c r="E915" s="15"/>
      <c r="F915" s="16"/>
      <c r="G915" s="15"/>
      <c r="H915" s="17"/>
      <c r="J915" s="15"/>
      <c r="K915" s="15"/>
      <c r="M915" s="20"/>
      <c r="N915" s="21"/>
      <c r="P915" s="22"/>
      <c r="R915" s="17"/>
    </row>
    <row r="916" customHeight="1" spans="2:18">
      <c r="B916" s="15"/>
      <c r="D916" s="15"/>
      <c r="E916" s="15"/>
      <c r="F916" s="16"/>
      <c r="G916" s="15"/>
      <c r="H916" s="17"/>
      <c r="J916" s="15"/>
      <c r="K916" s="15"/>
      <c r="M916" s="20"/>
      <c r="N916" s="21"/>
      <c r="P916" s="22"/>
      <c r="R916" s="17"/>
    </row>
    <row r="917" customHeight="1" spans="2:18">
      <c r="B917" s="15"/>
      <c r="D917" s="15"/>
      <c r="E917" s="15"/>
      <c r="F917" s="16"/>
      <c r="G917" s="15"/>
      <c r="H917" s="17"/>
      <c r="J917" s="15"/>
      <c r="K917" s="15"/>
      <c r="M917" s="20"/>
      <c r="N917" s="21"/>
      <c r="P917" s="22"/>
      <c r="R917" s="17"/>
    </row>
    <row r="918" customHeight="1" spans="2:16">
      <c r="B918" s="15"/>
      <c r="D918" s="15"/>
      <c r="E918" s="15"/>
      <c r="F918" s="16"/>
      <c r="G918" s="15"/>
      <c r="H918" s="17"/>
      <c r="J918" s="15"/>
      <c r="K918" s="15"/>
      <c r="L918" s="16"/>
      <c r="M918" s="20"/>
      <c r="N918" s="21"/>
      <c r="P918" s="22"/>
    </row>
    <row r="919" customHeight="1" spans="2:16">
      <c r="B919" s="15"/>
      <c r="D919" s="15"/>
      <c r="E919" s="15"/>
      <c r="F919" s="16"/>
      <c r="G919" s="15"/>
      <c r="H919" s="17"/>
      <c r="J919" s="15"/>
      <c r="K919" s="15"/>
      <c r="L919" s="16"/>
      <c r="M919" s="20"/>
      <c r="N919" s="21"/>
      <c r="P919" s="22"/>
    </row>
    <row r="920" customHeight="1" spans="2:16">
      <c r="B920" s="15"/>
      <c r="D920" s="15"/>
      <c r="E920" s="15"/>
      <c r="F920" s="16"/>
      <c r="G920" s="15"/>
      <c r="H920" s="17"/>
      <c r="J920" s="15"/>
      <c r="K920" s="15"/>
      <c r="L920" s="16"/>
      <c r="M920" s="20"/>
      <c r="N920" s="21"/>
      <c r="P920" s="22"/>
    </row>
    <row r="921" customHeight="1" spans="2:16">
      <c r="B921" s="15"/>
      <c r="D921" s="15"/>
      <c r="E921" s="15"/>
      <c r="F921" s="16"/>
      <c r="G921" s="15"/>
      <c r="H921" s="17"/>
      <c r="J921" s="15"/>
      <c r="K921" s="15"/>
      <c r="L921" s="16"/>
      <c r="M921" s="20"/>
      <c r="N921" s="21"/>
      <c r="P921" s="22"/>
    </row>
    <row r="922" customHeight="1" spans="2:16">
      <c r="B922" s="15"/>
      <c r="D922" s="15"/>
      <c r="E922" s="15"/>
      <c r="F922" s="16"/>
      <c r="G922" s="15"/>
      <c r="H922" s="17"/>
      <c r="J922" s="15"/>
      <c r="K922" s="15"/>
      <c r="L922" s="16"/>
      <c r="M922" s="20"/>
      <c r="N922" s="21"/>
      <c r="P922" s="22"/>
    </row>
    <row r="923" customHeight="1" spans="2:16">
      <c r="B923" s="15"/>
      <c r="D923" s="15"/>
      <c r="E923" s="15"/>
      <c r="F923" s="16"/>
      <c r="G923" s="15"/>
      <c r="H923" s="17"/>
      <c r="J923" s="15"/>
      <c r="K923" s="15"/>
      <c r="L923" s="16"/>
      <c r="M923" s="20"/>
      <c r="N923" s="21"/>
      <c r="P923" s="22"/>
    </row>
    <row r="924" customHeight="1" spans="2:17">
      <c r="B924" s="15"/>
      <c r="D924" s="15"/>
      <c r="E924" s="15"/>
      <c r="F924" s="16"/>
      <c r="G924" s="15"/>
      <c r="H924" s="17"/>
      <c r="J924" s="15"/>
      <c r="K924" s="15"/>
      <c r="L924" s="15"/>
      <c r="M924" s="20"/>
      <c r="P924" s="22"/>
      <c r="Q924" s="24"/>
    </row>
    <row r="925" customHeight="1" spans="2:17">
      <c r="B925" s="15"/>
      <c r="D925" s="15"/>
      <c r="E925" s="15"/>
      <c r="F925" s="16"/>
      <c r="G925" s="15"/>
      <c r="H925" s="17"/>
      <c r="J925" s="15"/>
      <c r="K925" s="15"/>
      <c r="L925" s="15"/>
      <c r="M925" s="20"/>
      <c r="P925" s="22"/>
      <c r="Q925" s="24"/>
    </row>
    <row r="926" customHeight="1" spans="2:17">
      <c r="B926" s="15"/>
      <c r="D926" s="15"/>
      <c r="E926" s="15"/>
      <c r="F926" s="16"/>
      <c r="G926" s="15"/>
      <c r="H926" s="17"/>
      <c r="J926" s="15"/>
      <c r="K926" s="15"/>
      <c r="L926" s="15"/>
      <c r="M926" s="20"/>
      <c r="P926" s="22"/>
      <c r="Q926" s="24"/>
    </row>
    <row r="927" customHeight="1" spans="2:18">
      <c r="B927" s="15"/>
      <c r="D927" s="15"/>
      <c r="E927" s="15"/>
      <c r="F927" s="16"/>
      <c r="G927" s="15"/>
      <c r="H927" s="17"/>
      <c r="J927" s="15"/>
      <c r="K927" s="15"/>
      <c r="M927" s="20"/>
      <c r="N927" s="21"/>
      <c r="P927" s="22"/>
      <c r="R927" s="17"/>
    </row>
    <row r="928" customHeight="1" spans="2:17">
      <c r="B928" s="15"/>
      <c r="D928" s="15"/>
      <c r="E928" s="15"/>
      <c r="F928" s="16"/>
      <c r="G928" s="15"/>
      <c r="H928" s="17"/>
      <c r="J928" s="15"/>
      <c r="K928" s="15"/>
      <c r="L928" s="15"/>
      <c r="M928" s="20"/>
      <c r="P928" s="22"/>
      <c r="Q928" s="24"/>
    </row>
    <row r="929" customHeight="1" spans="2:17">
      <c r="B929" s="15"/>
      <c r="D929" s="15"/>
      <c r="E929" s="15"/>
      <c r="F929" s="16"/>
      <c r="G929" s="15"/>
      <c r="H929" s="17"/>
      <c r="J929" s="15"/>
      <c r="K929" s="15"/>
      <c r="L929" s="15"/>
      <c r="M929" s="20"/>
      <c r="P929" s="22"/>
      <c r="Q929" s="24"/>
    </row>
    <row r="930" customHeight="1" spans="2:17">
      <c r="B930" s="15"/>
      <c r="D930" s="15"/>
      <c r="E930" s="15"/>
      <c r="F930" s="16"/>
      <c r="G930" s="15"/>
      <c r="H930" s="17"/>
      <c r="J930" s="15"/>
      <c r="K930" s="15"/>
      <c r="L930" s="15"/>
      <c r="M930" s="20"/>
      <c r="P930" s="22"/>
      <c r="Q930" s="24"/>
    </row>
    <row r="931" customHeight="1" spans="2:17">
      <c r="B931" s="15"/>
      <c r="D931" s="15"/>
      <c r="E931" s="15"/>
      <c r="F931" s="16"/>
      <c r="G931" s="15"/>
      <c r="H931" s="17"/>
      <c r="J931" s="15"/>
      <c r="K931" s="15"/>
      <c r="L931" s="15"/>
      <c r="M931" s="20"/>
      <c r="P931" s="22"/>
      <c r="Q931" s="24"/>
    </row>
    <row r="932" customHeight="1" spans="2:17">
      <c r="B932" s="15"/>
      <c r="D932" s="15"/>
      <c r="E932" s="15"/>
      <c r="F932" s="16"/>
      <c r="G932" s="15"/>
      <c r="H932" s="17"/>
      <c r="J932" s="15"/>
      <c r="K932" s="15"/>
      <c r="L932" s="15"/>
      <c r="M932" s="20"/>
      <c r="P932" s="22"/>
      <c r="Q932" s="24"/>
    </row>
    <row r="933" customHeight="1" spans="2:18">
      <c r="B933" s="15"/>
      <c r="D933" s="15"/>
      <c r="E933" s="15"/>
      <c r="F933" s="16"/>
      <c r="G933" s="15"/>
      <c r="H933" s="17"/>
      <c r="J933" s="15"/>
      <c r="K933" s="15"/>
      <c r="M933" s="20"/>
      <c r="N933" s="21"/>
      <c r="P933" s="22"/>
      <c r="R933" s="17"/>
    </row>
    <row r="934" customHeight="1" spans="2:17">
      <c r="B934" s="15"/>
      <c r="D934" s="15"/>
      <c r="E934" s="15"/>
      <c r="F934" s="16"/>
      <c r="G934" s="15"/>
      <c r="H934" s="17"/>
      <c r="J934" s="15"/>
      <c r="K934" s="15"/>
      <c r="L934" s="15"/>
      <c r="M934" s="20"/>
      <c r="P934" s="22"/>
      <c r="Q934" s="24"/>
    </row>
    <row r="935" customHeight="1" spans="2:18">
      <c r="B935" s="15"/>
      <c r="D935" s="15"/>
      <c r="E935" s="15"/>
      <c r="F935" s="16"/>
      <c r="G935" s="15"/>
      <c r="H935" s="17"/>
      <c r="J935" s="15"/>
      <c r="K935" s="15"/>
      <c r="M935" s="20"/>
      <c r="N935" s="21"/>
      <c r="P935" s="22"/>
      <c r="R935" s="17"/>
    </row>
    <row r="936" customHeight="1" spans="2:17">
      <c r="B936" s="15"/>
      <c r="D936" s="15"/>
      <c r="E936" s="15"/>
      <c r="F936" s="16"/>
      <c r="G936" s="15"/>
      <c r="H936" s="17"/>
      <c r="J936" s="15"/>
      <c r="K936" s="15"/>
      <c r="L936" s="15"/>
      <c r="M936" s="20"/>
      <c r="P936" s="22"/>
      <c r="Q936" s="24"/>
    </row>
    <row r="937" customHeight="1" spans="2:18">
      <c r="B937" s="15"/>
      <c r="D937" s="15"/>
      <c r="E937" s="15"/>
      <c r="F937" s="16"/>
      <c r="G937" s="15"/>
      <c r="H937" s="17"/>
      <c r="J937" s="15"/>
      <c r="K937" s="15"/>
      <c r="M937" s="20"/>
      <c r="N937" s="21"/>
      <c r="P937" s="22"/>
      <c r="R937" s="17"/>
    </row>
    <row r="938" customHeight="1" spans="2:17">
      <c r="B938" s="15"/>
      <c r="D938" s="15"/>
      <c r="E938" s="15"/>
      <c r="F938" s="16"/>
      <c r="G938" s="15"/>
      <c r="H938" s="17"/>
      <c r="J938" s="15"/>
      <c r="K938" s="15"/>
      <c r="L938" s="15"/>
      <c r="M938" s="20"/>
      <c r="P938" s="22"/>
      <c r="Q938" s="24"/>
    </row>
    <row r="939" customHeight="1" spans="2:18">
      <c r="B939" s="20"/>
      <c r="D939" s="15"/>
      <c r="E939" s="15"/>
      <c r="F939" s="16"/>
      <c r="G939" s="15"/>
      <c r="H939" s="17"/>
      <c r="J939" s="15"/>
      <c r="K939" s="15"/>
      <c r="M939" s="20"/>
      <c r="N939" s="21"/>
      <c r="P939" s="22"/>
      <c r="R939" s="17"/>
    </row>
    <row r="940" customHeight="1" spans="2:17">
      <c r="B940" s="20"/>
      <c r="D940" s="15"/>
      <c r="E940" s="15"/>
      <c r="F940" s="16"/>
      <c r="G940" s="15"/>
      <c r="H940" s="17"/>
      <c r="J940" s="15"/>
      <c r="K940" s="15"/>
      <c r="L940" s="16"/>
      <c r="M940" s="20"/>
      <c r="P940" s="22"/>
      <c r="Q940" s="24"/>
    </row>
    <row r="941" customHeight="1" spans="2:18">
      <c r="B941" s="15"/>
      <c r="D941" s="15"/>
      <c r="E941" s="15"/>
      <c r="F941" s="16"/>
      <c r="G941" s="15"/>
      <c r="H941" s="17"/>
      <c r="J941" s="15"/>
      <c r="K941" s="15"/>
      <c r="M941" s="20"/>
      <c r="N941" s="21"/>
      <c r="P941" s="22"/>
      <c r="R941" s="17"/>
    </row>
    <row r="942" customHeight="1" spans="2:17">
      <c r="B942" s="15"/>
      <c r="D942" s="15"/>
      <c r="E942" s="15"/>
      <c r="F942" s="16"/>
      <c r="G942" s="15"/>
      <c r="H942" s="17"/>
      <c r="J942" s="15"/>
      <c r="K942" s="15"/>
      <c r="L942" s="15"/>
      <c r="M942" s="20"/>
      <c r="P942" s="22"/>
      <c r="Q942" s="24"/>
    </row>
    <row r="943" customHeight="1" spans="2:17">
      <c r="B943" s="15"/>
      <c r="D943" s="15"/>
      <c r="E943" s="15"/>
      <c r="F943" s="16"/>
      <c r="G943" s="15"/>
      <c r="H943" s="17"/>
      <c r="J943" s="15"/>
      <c r="K943" s="15"/>
      <c r="L943" s="15"/>
      <c r="M943" s="20"/>
      <c r="P943" s="22"/>
      <c r="Q943" s="24"/>
    </row>
    <row r="944" customHeight="1" spans="5:18">
      <c r="E944" s="15"/>
      <c r="G944" s="15"/>
      <c r="H944" s="25"/>
      <c r="M944" s="20"/>
      <c r="P944" s="26"/>
      <c r="R944" s="25"/>
    </row>
    <row r="945" customHeight="1" spans="5:16">
      <c r="E945" s="15"/>
      <c r="F945" s="16"/>
      <c r="G945" s="15"/>
      <c r="H945" s="25"/>
      <c r="M945" s="20"/>
      <c r="P945" s="26"/>
    </row>
    <row r="946" customHeight="1" spans="2:18">
      <c r="B946" s="15"/>
      <c r="D946" s="15"/>
      <c r="E946" s="15"/>
      <c r="F946" s="16"/>
      <c r="G946" s="15"/>
      <c r="H946" s="17"/>
      <c r="J946" s="15"/>
      <c r="K946" s="15"/>
      <c r="M946" s="20"/>
      <c r="N946" s="21"/>
      <c r="P946" s="22"/>
      <c r="R946" s="17"/>
    </row>
    <row r="947" customHeight="1" spans="2:18">
      <c r="B947" s="15"/>
      <c r="D947" s="15"/>
      <c r="E947" s="15"/>
      <c r="F947" s="16"/>
      <c r="G947" s="15"/>
      <c r="H947" s="17"/>
      <c r="J947" s="15"/>
      <c r="K947" s="15"/>
      <c r="M947" s="20"/>
      <c r="N947" s="21"/>
      <c r="P947" s="22"/>
      <c r="R947" s="17"/>
    </row>
    <row r="948" customHeight="1" spans="2:18">
      <c r="B948" s="15"/>
      <c r="D948" s="15"/>
      <c r="E948" s="15"/>
      <c r="F948" s="16"/>
      <c r="G948" s="15"/>
      <c r="H948" s="17"/>
      <c r="J948" s="15"/>
      <c r="K948" s="15"/>
      <c r="M948" s="20"/>
      <c r="N948" s="21"/>
      <c r="P948" s="22"/>
      <c r="R948" s="17"/>
    </row>
    <row r="949" customHeight="1" spans="2:16">
      <c r="B949" s="15"/>
      <c r="D949" s="15"/>
      <c r="E949" s="15"/>
      <c r="F949" s="16"/>
      <c r="G949" s="15"/>
      <c r="H949" s="17"/>
      <c r="J949" s="15"/>
      <c r="K949" s="15"/>
      <c r="L949" s="16"/>
      <c r="M949" s="20"/>
      <c r="N949" s="21"/>
      <c r="P949" s="22"/>
    </row>
    <row r="950" customHeight="1" spans="2:17">
      <c r="B950" s="15"/>
      <c r="D950" s="15"/>
      <c r="E950" s="15"/>
      <c r="F950" s="16"/>
      <c r="G950" s="15"/>
      <c r="H950" s="17"/>
      <c r="J950" s="15"/>
      <c r="K950" s="15"/>
      <c r="L950" s="15"/>
      <c r="M950" s="20"/>
      <c r="P950" s="22"/>
      <c r="Q950" s="24"/>
    </row>
    <row r="951" customHeight="1" spans="2:17">
      <c r="B951" s="15"/>
      <c r="D951" s="15"/>
      <c r="E951" s="15"/>
      <c r="F951" s="16"/>
      <c r="G951" s="15"/>
      <c r="H951" s="17"/>
      <c r="J951" s="15"/>
      <c r="K951" s="15"/>
      <c r="L951" s="15"/>
      <c r="M951" s="20"/>
      <c r="P951" s="22"/>
      <c r="Q951" s="24"/>
    </row>
    <row r="952" customHeight="1" spans="2:17">
      <c r="B952" s="15"/>
      <c r="D952" s="15"/>
      <c r="E952" s="15"/>
      <c r="F952" s="16"/>
      <c r="G952" s="15"/>
      <c r="H952" s="17"/>
      <c r="J952" s="15"/>
      <c r="K952" s="15"/>
      <c r="L952" s="15"/>
      <c r="M952" s="20"/>
      <c r="P952" s="22"/>
      <c r="Q952" s="24"/>
    </row>
    <row r="953" customHeight="1" spans="2:18">
      <c r="B953" s="15"/>
      <c r="D953" s="15"/>
      <c r="E953" s="15"/>
      <c r="F953" s="16"/>
      <c r="G953" s="15"/>
      <c r="H953" s="17"/>
      <c r="J953" s="15"/>
      <c r="K953" s="15"/>
      <c r="M953" s="20"/>
      <c r="N953" s="21"/>
      <c r="P953" s="22"/>
      <c r="R953" s="17"/>
    </row>
    <row r="954" customHeight="1" spans="2:18">
      <c r="B954" s="15"/>
      <c r="D954" s="15"/>
      <c r="E954" s="15"/>
      <c r="F954" s="16"/>
      <c r="G954" s="15"/>
      <c r="H954" s="17"/>
      <c r="J954" s="15"/>
      <c r="K954" s="15"/>
      <c r="M954" s="20"/>
      <c r="N954" s="21"/>
      <c r="P954" s="22"/>
      <c r="R954" s="17"/>
    </row>
    <row r="955" customHeight="1" spans="2:18">
      <c r="B955" s="15"/>
      <c r="D955" s="15"/>
      <c r="E955" s="15"/>
      <c r="F955" s="16"/>
      <c r="G955" s="15"/>
      <c r="H955" s="17"/>
      <c r="J955" s="15"/>
      <c r="K955" s="15"/>
      <c r="M955" s="20"/>
      <c r="N955" s="21"/>
      <c r="P955" s="22"/>
      <c r="R955" s="17"/>
    </row>
    <row r="956" customHeight="1" spans="2:18">
      <c r="B956" s="15"/>
      <c r="D956" s="15"/>
      <c r="E956" s="15"/>
      <c r="F956" s="16"/>
      <c r="G956" s="15"/>
      <c r="H956" s="17"/>
      <c r="J956" s="15"/>
      <c r="K956" s="15"/>
      <c r="M956" s="20"/>
      <c r="N956" s="21"/>
      <c r="P956" s="22"/>
      <c r="R956" s="17"/>
    </row>
    <row r="957" customHeight="1" spans="2:18">
      <c r="B957" s="15"/>
      <c r="D957" s="15"/>
      <c r="E957" s="15"/>
      <c r="F957" s="16"/>
      <c r="G957" s="15"/>
      <c r="H957" s="17"/>
      <c r="J957" s="15"/>
      <c r="K957" s="15"/>
      <c r="M957" s="20"/>
      <c r="N957" s="21"/>
      <c r="P957" s="22"/>
      <c r="R957" s="17"/>
    </row>
    <row r="958" customHeight="1" spans="2:18">
      <c r="B958" s="15"/>
      <c r="D958" s="15"/>
      <c r="E958" s="15"/>
      <c r="F958" s="16"/>
      <c r="G958" s="15"/>
      <c r="H958" s="17"/>
      <c r="J958" s="15"/>
      <c r="K958" s="15"/>
      <c r="M958" s="20"/>
      <c r="N958" s="21"/>
      <c r="P958" s="22"/>
      <c r="R958" s="17"/>
    </row>
    <row r="959" customHeight="1" spans="2:16">
      <c r="B959" s="15"/>
      <c r="D959" s="15"/>
      <c r="E959" s="15"/>
      <c r="F959" s="16"/>
      <c r="G959" s="15"/>
      <c r="H959" s="17"/>
      <c r="J959" s="15"/>
      <c r="K959" s="15"/>
      <c r="L959" s="16"/>
      <c r="M959" s="20"/>
      <c r="N959" s="21"/>
      <c r="P959" s="22"/>
    </row>
    <row r="960" customHeight="1" spans="2:16">
      <c r="B960" s="15"/>
      <c r="D960" s="15"/>
      <c r="E960" s="15"/>
      <c r="F960" s="16"/>
      <c r="G960" s="15"/>
      <c r="H960" s="17"/>
      <c r="J960" s="15"/>
      <c r="K960" s="15"/>
      <c r="L960" s="16"/>
      <c r="M960" s="20"/>
      <c r="N960" s="21"/>
      <c r="P960" s="22"/>
    </row>
    <row r="961" customHeight="1" spans="2:16">
      <c r="B961" s="15"/>
      <c r="D961" s="15"/>
      <c r="E961" s="15"/>
      <c r="F961" s="16"/>
      <c r="G961" s="15"/>
      <c r="H961" s="17"/>
      <c r="J961" s="15"/>
      <c r="K961" s="15"/>
      <c r="L961" s="16"/>
      <c r="M961" s="20"/>
      <c r="N961" s="21"/>
      <c r="P961" s="22"/>
    </row>
    <row r="962" customHeight="1" spans="2:16">
      <c r="B962" s="15"/>
      <c r="D962" s="15"/>
      <c r="E962" s="15"/>
      <c r="F962" s="16"/>
      <c r="G962" s="15"/>
      <c r="H962" s="17"/>
      <c r="J962" s="15"/>
      <c r="K962" s="15"/>
      <c r="L962" s="16"/>
      <c r="M962" s="20"/>
      <c r="N962" s="21"/>
      <c r="P962" s="22"/>
    </row>
    <row r="963" customHeight="1" spans="2:16">
      <c r="B963" s="15"/>
      <c r="D963" s="15"/>
      <c r="E963" s="15"/>
      <c r="F963" s="16"/>
      <c r="G963" s="15"/>
      <c r="H963" s="17"/>
      <c r="J963" s="15"/>
      <c r="K963" s="15"/>
      <c r="L963" s="16"/>
      <c r="M963" s="20"/>
      <c r="N963" s="21"/>
      <c r="P963" s="22"/>
    </row>
    <row r="964" customHeight="1" spans="2:16">
      <c r="B964" s="15"/>
      <c r="D964" s="15"/>
      <c r="E964" s="15"/>
      <c r="F964" s="16"/>
      <c r="G964" s="15"/>
      <c r="H964" s="17"/>
      <c r="J964" s="15"/>
      <c r="K964" s="15"/>
      <c r="L964" s="16"/>
      <c r="M964" s="20"/>
      <c r="N964" s="21"/>
      <c r="P964" s="22"/>
    </row>
    <row r="965" customHeight="1" spans="2:17">
      <c r="B965" s="15"/>
      <c r="D965" s="15"/>
      <c r="E965" s="15"/>
      <c r="F965" s="16"/>
      <c r="G965" s="15"/>
      <c r="H965" s="17"/>
      <c r="J965" s="15"/>
      <c r="K965" s="15"/>
      <c r="L965" s="15"/>
      <c r="M965" s="20"/>
      <c r="P965" s="22"/>
      <c r="Q965" s="24"/>
    </row>
    <row r="966" customHeight="1" spans="2:17">
      <c r="B966" s="15"/>
      <c r="D966" s="15"/>
      <c r="E966" s="15"/>
      <c r="F966" s="16"/>
      <c r="G966" s="15"/>
      <c r="H966" s="17"/>
      <c r="J966" s="15"/>
      <c r="K966" s="15"/>
      <c r="L966" s="15"/>
      <c r="M966" s="20"/>
      <c r="P966" s="22"/>
      <c r="Q966" s="24"/>
    </row>
    <row r="967" customHeight="1" spans="2:17">
      <c r="B967" s="15"/>
      <c r="D967" s="15"/>
      <c r="E967" s="15"/>
      <c r="F967" s="16"/>
      <c r="G967" s="15"/>
      <c r="H967" s="17"/>
      <c r="J967" s="15"/>
      <c r="K967" s="15"/>
      <c r="L967" s="15"/>
      <c r="M967" s="20"/>
      <c r="P967" s="22"/>
      <c r="Q967" s="24"/>
    </row>
    <row r="968" customHeight="1" spans="2:17">
      <c r="B968" s="15"/>
      <c r="D968" s="15"/>
      <c r="E968" s="15"/>
      <c r="F968" s="16"/>
      <c r="G968" s="15"/>
      <c r="H968" s="17"/>
      <c r="J968" s="15"/>
      <c r="K968" s="15"/>
      <c r="L968" s="15"/>
      <c r="M968" s="20"/>
      <c r="P968" s="22"/>
      <c r="Q968" s="24"/>
    </row>
    <row r="969" customHeight="1" spans="2:17">
      <c r="B969" s="15"/>
      <c r="D969" s="15"/>
      <c r="E969" s="15"/>
      <c r="F969" s="16"/>
      <c r="G969" s="15"/>
      <c r="H969" s="17"/>
      <c r="J969" s="15"/>
      <c r="K969" s="15"/>
      <c r="L969" s="15"/>
      <c r="M969" s="20"/>
      <c r="P969" s="22"/>
      <c r="Q969" s="24"/>
    </row>
    <row r="970" customHeight="1" spans="2:17">
      <c r="B970" s="15"/>
      <c r="D970" s="15"/>
      <c r="E970" s="15"/>
      <c r="F970" s="16"/>
      <c r="G970" s="15"/>
      <c r="H970" s="17"/>
      <c r="J970" s="15"/>
      <c r="K970" s="15"/>
      <c r="L970" s="15"/>
      <c r="M970" s="20"/>
      <c r="P970" s="22"/>
      <c r="Q970" s="24"/>
    </row>
    <row r="971" customHeight="1" spans="2:17">
      <c r="B971" s="15"/>
      <c r="D971" s="15"/>
      <c r="E971" s="15"/>
      <c r="F971" s="16"/>
      <c r="G971" s="15"/>
      <c r="H971" s="17"/>
      <c r="J971" s="15"/>
      <c r="K971" s="15"/>
      <c r="L971" s="15"/>
      <c r="M971" s="20"/>
      <c r="P971" s="22"/>
      <c r="Q971" s="24"/>
    </row>
    <row r="972" customHeight="1" spans="2:17">
      <c r="B972" s="15"/>
      <c r="D972" s="15"/>
      <c r="E972" s="15"/>
      <c r="F972" s="16"/>
      <c r="G972" s="15"/>
      <c r="H972" s="17"/>
      <c r="J972" s="15"/>
      <c r="K972" s="15"/>
      <c r="L972" s="15"/>
      <c r="M972" s="20"/>
      <c r="P972" s="22"/>
      <c r="Q972" s="24"/>
    </row>
    <row r="973" customHeight="1" spans="2:17">
      <c r="B973" s="15"/>
      <c r="D973" s="15"/>
      <c r="E973" s="15"/>
      <c r="F973" s="16"/>
      <c r="G973" s="15"/>
      <c r="H973" s="17"/>
      <c r="J973" s="15"/>
      <c r="K973" s="15"/>
      <c r="L973" s="15"/>
      <c r="M973" s="20"/>
      <c r="P973" s="22"/>
      <c r="Q973" s="24"/>
    </row>
    <row r="974" customHeight="1" spans="2:17">
      <c r="B974" s="15"/>
      <c r="D974" s="15"/>
      <c r="E974" s="15"/>
      <c r="F974" s="16"/>
      <c r="G974" s="15"/>
      <c r="H974" s="17"/>
      <c r="J974" s="15"/>
      <c r="K974" s="15"/>
      <c r="L974" s="15"/>
      <c r="M974" s="20"/>
      <c r="P974" s="22"/>
      <c r="Q974" s="24"/>
    </row>
    <row r="975" customHeight="1" spans="2:17">
      <c r="B975" s="15"/>
      <c r="D975" s="15"/>
      <c r="E975" s="15"/>
      <c r="F975" s="16"/>
      <c r="G975" s="15"/>
      <c r="H975" s="17"/>
      <c r="J975" s="15"/>
      <c r="K975" s="15"/>
      <c r="L975" s="15"/>
      <c r="M975" s="20"/>
      <c r="P975" s="22"/>
      <c r="Q975" s="24"/>
    </row>
    <row r="976" customHeight="1" spans="2:17">
      <c r="B976" s="15"/>
      <c r="D976" s="15"/>
      <c r="E976" s="15"/>
      <c r="F976" s="16"/>
      <c r="G976" s="15"/>
      <c r="H976" s="17"/>
      <c r="J976" s="15"/>
      <c r="K976" s="15"/>
      <c r="L976" s="15"/>
      <c r="M976" s="20"/>
      <c r="P976" s="22"/>
      <c r="Q976" s="24"/>
    </row>
    <row r="977" customHeight="1" spans="2:17">
      <c r="B977" s="15"/>
      <c r="D977" s="15"/>
      <c r="E977" s="15"/>
      <c r="F977" s="16"/>
      <c r="G977" s="15"/>
      <c r="H977" s="17"/>
      <c r="J977" s="15"/>
      <c r="K977" s="15"/>
      <c r="L977" s="15"/>
      <c r="M977" s="20"/>
      <c r="P977" s="22"/>
      <c r="Q977" s="24"/>
    </row>
    <row r="978" customHeight="1" spans="2:17">
      <c r="B978" s="15"/>
      <c r="D978" s="15"/>
      <c r="E978" s="15"/>
      <c r="F978" s="16"/>
      <c r="G978" s="15"/>
      <c r="H978" s="17"/>
      <c r="J978" s="15"/>
      <c r="K978" s="15"/>
      <c r="L978" s="15"/>
      <c r="M978" s="20"/>
      <c r="P978" s="22"/>
      <c r="Q978" s="24"/>
    </row>
    <row r="979" customHeight="1" spans="2:17">
      <c r="B979" s="15"/>
      <c r="D979" s="15"/>
      <c r="E979" s="15"/>
      <c r="F979" s="16"/>
      <c r="G979" s="15"/>
      <c r="H979" s="17"/>
      <c r="J979" s="15"/>
      <c r="K979" s="15"/>
      <c r="L979" s="15"/>
      <c r="M979" s="20"/>
      <c r="P979" s="22"/>
      <c r="Q979" s="24"/>
    </row>
    <row r="980" customHeight="1" spans="2:17">
      <c r="B980" s="15"/>
      <c r="D980" s="15"/>
      <c r="E980" s="15"/>
      <c r="F980" s="16"/>
      <c r="G980" s="15"/>
      <c r="H980" s="17"/>
      <c r="J980" s="15"/>
      <c r="K980" s="15"/>
      <c r="L980" s="15"/>
      <c r="M980" s="20"/>
      <c r="P980" s="22"/>
      <c r="Q980" s="24"/>
    </row>
    <row r="981" customHeight="1" spans="2:17">
      <c r="B981" s="15"/>
      <c r="D981" s="15"/>
      <c r="E981" s="15"/>
      <c r="F981" s="16"/>
      <c r="G981" s="15"/>
      <c r="H981" s="17"/>
      <c r="J981" s="15"/>
      <c r="K981" s="15"/>
      <c r="L981" s="15"/>
      <c r="M981" s="20"/>
      <c r="P981" s="22"/>
      <c r="Q981" s="24"/>
    </row>
    <row r="982" customHeight="1" spans="2:17">
      <c r="B982" s="15"/>
      <c r="D982" s="15"/>
      <c r="E982" s="15"/>
      <c r="F982" s="16"/>
      <c r="G982" s="15"/>
      <c r="H982" s="17"/>
      <c r="J982" s="15"/>
      <c r="K982" s="15"/>
      <c r="L982" s="15"/>
      <c r="M982" s="20"/>
      <c r="P982" s="22"/>
      <c r="Q982" s="24"/>
    </row>
    <row r="983" customHeight="1" spans="2:17">
      <c r="B983" s="15"/>
      <c r="D983" s="15"/>
      <c r="E983" s="15"/>
      <c r="F983" s="16"/>
      <c r="G983" s="15"/>
      <c r="H983" s="17"/>
      <c r="J983" s="15"/>
      <c r="K983" s="15"/>
      <c r="L983" s="15"/>
      <c r="M983" s="20"/>
      <c r="P983" s="22"/>
      <c r="Q983" s="24"/>
    </row>
    <row r="984" customHeight="1" spans="2:17">
      <c r="B984" s="15"/>
      <c r="D984" s="15"/>
      <c r="E984" s="15"/>
      <c r="F984" s="16"/>
      <c r="G984" s="15"/>
      <c r="H984" s="17"/>
      <c r="J984" s="15"/>
      <c r="K984" s="15"/>
      <c r="L984" s="15"/>
      <c r="M984" s="20"/>
      <c r="P984" s="22"/>
      <c r="Q984" s="24"/>
    </row>
    <row r="985" customHeight="1" spans="2:17">
      <c r="B985" s="15"/>
      <c r="D985" s="15"/>
      <c r="E985" s="15"/>
      <c r="F985" s="16"/>
      <c r="G985" s="15"/>
      <c r="H985" s="17"/>
      <c r="J985" s="15"/>
      <c r="K985" s="15"/>
      <c r="L985" s="15"/>
      <c r="M985" s="20"/>
      <c r="P985" s="22"/>
      <c r="Q985" s="24"/>
    </row>
    <row r="986" customHeight="1" spans="2:17">
      <c r="B986" s="15"/>
      <c r="D986" s="15"/>
      <c r="E986" s="15"/>
      <c r="F986" s="16"/>
      <c r="G986" s="15"/>
      <c r="H986" s="17"/>
      <c r="J986" s="15"/>
      <c r="K986" s="15"/>
      <c r="L986" s="15"/>
      <c r="M986" s="20"/>
      <c r="P986" s="22"/>
      <c r="Q986" s="24"/>
    </row>
    <row r="987" customHeight="1" spans="2:17">
      <c r="B987" s="15"/>
      <c r="D987" s="15"/>
      <c r="E987" s="15"/>
      <c r="F987" s="16"/>
      <c r="G987" s="15"/>
      <c r="H987" s="17"/>
      <c r="J987" s="15"/>
      <c r="K987" s="15"/>
      <c r="L987" s="15"/>
      <c r="M987" s="20"/>
      <c r="P987" s="22"/>
      <c r="Q987" s="24"/>
    </row>
    <row r="988" customHeight="1" spans="2:17">
      <c r="B988" s="15"/>
      <c r="D988" s="15"/>
      <c r="E988" s="15"/>
      <c r="F988" s="16"/>
      <c r="G988" s="15"/>
      <c r="H988" s="17"/>
      <c r="J988" s="15"/>
      <c r="K988" s="15"/>
      <c r="L988" s="15"/>
      <c r="M988" s="20"/>
      <c r="P988" s="22"/>
      <c r="Q988" s="24"/>
    </row>
    <row r="989" customHeight="1" spans="2:18">
      <c r="B989" s="15"/>
      <c r="D989" s="15"/>
      <c r="E989" s="15"/>
      <c r="F989" s="16"/>
      <c r="G989" s="15"/>
      <c r="H989" s="17"/>
      <c r="J989" s="15"/>
      <c r="K989" s="15"/>
      <c r="M989" s="20"/>
      <c r="N989" s="21"/>
      <c r="P989" s="22"/>
      <c r="R989" s="17"/>
    </row>
    <row r="990" customHeight="1" spans="2:18">
      <c r="B990" s="15"/>
      <c r="D990" s="15"/>
      <c r="E990" s="15"/>
      <c r="F990" s="16"/>
      <c r="G990" s="15"/>
      <c r="H990" s="17"/>
      <c r="J990" s="15"/>
      <c r="K990" s="15"/>
      <c r="M990" s="20"/>
      <c r="N990" s="21"/>
      <c r="P990" s="22"/>
      <c r="R990" s="17"/>
    </row>
    <row r="991" customHeight="1" spans="2:18">
      <c r="B991" s="15"/>
      <c r="D991" s="15"/>
      <c r="E991" s="15"/>
      <c r="F991" s="16"/>
      <c r="G991" s="15"/>
      <c r="H991" s="17"/>
      <c r="J991" s="15"/>
      <c r="K991" s="15"/>
      <c r="M991" s="20"/>
      <c r="N991" s="21"/>
      <c r="P991" s="22"/>
      <c r="R991" s="17"/>
    </row>
    <row r="992" customHeight="1" spans="2:18">
      <c r="B992" s="15"/>
      <c r="D992" s="15"/>
      <c r="E992" s="15"/>
      <c r="F992" s="16"/>
      <c r="G992" s="15"/>
      <c r="H992" s="17"/>
      <c r="J992" s="15"/>
      <c r="K992" s="15"/>
      <c r="M992" s="20"/>
      <c r="N992" s="21"/>
      <c r="P992" s="22"/>
      <c r="R992" s="17"/>
    </row>
    <row r="993" customHeight="1" spans="2:18">
      <c r="B993" s="15"/>
      <c r="D993" s="15"/>
      <c r="E993" s="15"/>
      <c r="F993" s="16"/>
      <c r="G993" s="15"/>
      <c r="H993" s="17"/>
      <c r="J993" s="15"/>
      <c r="K993" s="15"/>
      <c r="M993" s="20"/>
      <c r="N993" s="21"/>
      <c r="P993" s="22"/>
      <c r="R993" s="17"/>
    </row>
    <row r="994" customHeight="1" spans="2:18">
      <c r="B994" s="15"/>
      <c r="D994" s="15"/>
      <c r="E994" s="15"/>
      <c r="F994" s="16"/>
      <c r="G994" s="15"/>
      <c r="H994" s="17"/>
      <c r="J994" s="15"/>
      <c r="K994" s="15"/>
      <c r="M994" s="20"/>
      <c r="N994" s="21"/>
      <c r="P994" s="22"/>
      <c r="R994" s="17"/>
    </row>
    <row r="995" customHeight="1" spans="2:16">
      <c r="B995" s="15"/>
      <c r="D995" s="15"/>
      <c r="E995" s="15"/>
      <c r="F995" s="16"/>
      <c r="G995" s="15"/>
      <c r="H995" s="17"/>
      <c r="J995" s="15"/>
      <c r="K995" s="15"/>
      <c r="L995" s="16"/>
      <c r="M995" s="20"/>
      <c r="N995" s="21"/>
      <c r="P995" s="22"/>
    </row>
    <row r="996" customHeight="1" spans="2:16">
      <c r="B996" s="15"/>
      <c r="D996" s="15"/>
      <c r="E996" s="15"/>
      <c r="F996" s="16"/>
      <c r="G996" s="15"/>
      <c r="H996" s="17"/>
      <c r="J996" s="15"/>
      <c r="K996" s="15"/>
      <c r="L996" s="16"/>
      <c r="M996" s="20"/>
      <c r="N996" s="21"/>
      <c r="P996" s="22"/>
    </row>
    <row r="997" customHeight="1" spans="2:16">
      <c r="B997" s="15"/>
      <c r="D997" s="15"/>
      <c r="E997" s="15"/>
      <c r="F997" s="16"/>
      <c r="G997" s="15"/>
      <c r="H997" s="17"/>
      <c r="J997" s="15"/>
      <c r="K997" s="15"/>
      <c r="L997" s="16"/>
      <c r="M997" s="20"/>
      <c r="N997" s="21"/>
      <c r="P997" s="22"/>
    </row>
    <row r="998" customHeight="1" spans="2:16">
      <c r="B998" s="15"/>
      <c r="D998" s="15"/>
      <c r="E998" s="15"/>
      <c r="F998" s="16"/>
      <c r="G998" s="15"/>
      <c r="H998" s="17"/>
      <c r="J998" s="15"/>
      <c r="K998" s="15"/>
      <c r="L998" s="16"/>
      <c r="M998" s="20"/>
      <c r="N998" s="21"/>
      <c r="P998" s="22"/>
    </row>
    <row r="999" customHeight="1" spans="2:16">
      <c r="B999" s="15"/>
      <c r="D999" s="15"/>
      <c r="E999" s="15"/>
      <c r="F999" s="16"/>
      <c r="G999" s="15"/>
      <c r="H999" s="17"/>
      <c r="J999" s="15"/>
      <c r="K999" s="15"/>
      <c r="L999" s="16"/>
      <c r="M999" s="20"/>
      <c r="N999" s="21"/>
      <c r="P999" s="22"/>
    </row>
    <row r="1000" customHeight="1" spans="2:16">
      <c r="B1000" s="15"/>
      <c r="D1000" s="15"/>
      <c r="E1000" s="15"/>
      <c r="F1000" s="16"/>
      <c r="G1000" s="15"/>
      <c r="H1000" s="17"/>
      <c r="J1000" s="15"/>
      <c r="K1000" s="15"/>
      <c r="L1000" s="16"/>
      <c r="M1000" s="20"/>
      <c r="N1000" s="21"/>
      <c r="P1000" s="22"/>
    </row>
    <row r="1001" customHeight="1" spans="2:16">
      <c r="B1001" s="15"/>
      <c r="D1001" s="15"/>
      <c r="E1001" s="15"/>
      <c r="F1001" s="16"/>
      <c r="G1001" s="15"/>
      <c r="H1001" s="17"/>
      <c r="J1001" s="15"/>
      <c r="K1001" s="15"/>
      <c r="L1001" s="16"/>
      <c r="M1001" s="20"/>
      <c r="N1001" s="21"/>
      <c r="P1001" s="22"/>
    </row>
    <row r="1002" customHeight="1" spans="2:17">
      <c r="B1002" s="15"/>
      <c r="D1002" s="15"/>
      <c r="E1002" s="15"/>
      <c r="F1002" s="16"/>
      <c r="G1002" s="15"/>
      <c r="H1002" s="17"/>
      <c r="J1002" s="15"/>
      <c r="K1002" s="15"/>
      <c r="L1002" s="15"/>
      <c r="M1002" s="20"/>
      <c r="P1002" s="22"/>
      <c r="Q1002" s="24"/>
    </row>
    <row r="1003" customHeight="1" spans="2:17">
      <c r="B1003" s="15"/>
      <c r="D1003" s="15"/>
      <c r="E1003" s="15"/>
      <c r="F1003" s="16"/>
      <c r="G1003" s="15"/>
      <c r="H1003" s="17"/>
      <c r="J1003" s="15"/>
      <c r="K1003" s="15"/>
      <c r="L1003" s="15"/>
      <c r="M1003" s="20"/>
      <c r="P1003" s="22"/>
      <c r="Q1003" s="24"/>
    </row>
    <row r="1004" customHeight="1" spans="2:17">
      <c r="B1004" s="15"/>
      <c r="D1004" s="15"/>
      <c r="E1004" s="15"/>
      <c r="F1004" s="16"/>
      <c r="G1004" s="15"/>
      <c r="H1004" s="17"/>
      <c r="J1004" s="15"/>
      <c r="K1004" s="15"/>
      <c r="L1004" s="15"/>
      <c r="M1004" s="20"/>
      <c r="P1004" s="22"/>
      <c r="Q1004" s="24"/>
    </row>
    <row r="1005" customHeight="1" spans="2:17">
      <c r="B1005" s="15"/>
      <c r="D1005" s="15"/>
      <c r="E1005" s="15"/>
      <c r="F1005" s="16"/>
      <c r="G1005" s="15"/>
      <c r="H1005" s="17"/>
      <c r="J1005" s="15"/>
      <c r="K1005" s="15"/>
      <c r="L1005" s="15"/>
      <c r="M1005" s="20"/>
      <c r="P1005" s="22"/>
      <c r="Q1005" s="24"/>
    </row>
    <row r="1006" customHeight="1" spans="2:17">
      <c r="B1006" s="15"/>
      <c r="D1006" s="15"/>
      <c r="E1006" s="15"/>
      <c r="F1006" s="16"/>
      <c r="G1006" s="15"/>
      <c r="H1006" s="17"/>
      <c r="J1006" s="15"/>
      <c r="K1006" s="15"/>
      <c r="L1006" s="15"/>
      <c r="M1006" s="20"/>
      <c r="P1006" s="22"/>
      <c r="Q1006" s="24"/>
    </row>
    <row r="1007" customHeight="1" spans="2:17">
      <c r="B1007" s="15"/>
      <c r="D1007" s="15"/>
      <c r="E1007" s="15"/>
      <c r="F1007" s="16"/>
      <c r="G1007" s="15"/>
      <c r="H1007" s="17"/>
      <c r="J1007" s="15"/>
      <c r="K1007" s="15"/>
      <c r="L1007" s="15"/>
      <c r="M1007" s="20"/>
      <c r="P1007" s="22"/>
      <c r="Q1007" s="24"/>
    </row>
    <row r="1008" customHeight="1" spans="2:17">
      <c r="B1008" s="15"/>
      <c r="D1008" s="15"/>
      <c r="E1008" s="15"/>
      <c r="F1008" s="16"/>
      <c r="G1008" s="15"/>
      <c r="H1008" s="17"/>
      <c r="J1008" s="15"/>
      <c r="K1008" s="15"/>
      <c r="L1008" s="15"/>
      <c r="M1008" s="20"/>
      <c r="P1008" s="22"/>
      <c r="Q1008" s="24"/>
    </row>
    <row r="1009" customHeight="1" spans="2:17">
      <c r="B1009" s="15"/>
      <c r="D1009" s="15"/>
      <c r="E1009" s="15"/>
      <c r="F1009" s="16"/>
      <c r="G1009" s="15"/>
      <c r="H1009" s="17"/>
      <c r="J1009" s="15"/>
      <c r="K1009" s="15"/>
      <c r="L1009" s="15"/>
      <c r="M1009" s="20"/>
      <c r="P1009" s="22"/>
      <c r="Q1009" s="24"/>
    </row>
    <row r="1010" customHeight="1" spans="2:17">
      <c r="B1010" s="15"/>
      <c r="D1010" s="15"/>
      <c r="E1010" s="15"/>
      <c r="F1010" s="16"/>
      <c r="G1010" s="15"/>
      <c r="H1010" s="17"/>
      <c r="J1010" s="15"/>
      <c r="K1010" s="15"/>
      <c r="L1010" s="15"/>
      <c r="M1010" s="20"/>
      <c r="P1010" s="22"/>
      <c r="Q1010" s="24"/>
    </row>
    <row r="1011" customHeight="1" spans="2:17">
      <c r="B1011" s="15"/>
      <c r="D1011" s="15"/>
      <c r="E1011" s="15"/>
      <c r="F1011" s="16"/>
      <c r="G1011" s="15"/>
      <c r="H1011" s="17"/>
      <c r="J1011" s="15"/>
      <c r="K1011" s="15"/>
      <c r="L1011" s="15"/>
      <c r="M1011" s="20"/>
      <c r="P1011" s="22"/>
      <c r="Q1011" s="24"/>
    </row>
    <row r="1012" customHeight="1" spans="2:17">
      <c r="B1012" s="15"/>
      <c r="D1012" s="15"/>
      <c r="E1012" s="15"/>
      <c r="F1012" s="16"/>
      <c r="G1012" s="15"/>
      <c r="H1012" s="17"/>
      <c r="J1012" s="15"/>
      <c r="K1012" s="15"/>
      <c r="L1012" s="15"/>
      <c r="M1012" s="20"/>
      <c r="P1012" s="22"/>
      <c r="Q1012" s="24"/>
    </row>
    <row r="1013" customHeight="1" spans="2:17">
      <c r="B1013" s="15"/>
      <c r="D1013" s="15"/>
      <c r="E1013" s="15"/>
      <c r="F1013" s="16"/>
      <c r="G1013" s="15"/>
      <c r="H1013" s="17"/>
      <c r="J1013" s="15"/>
      <c r="K1013" s="15"/>
      <c r="L1013" s="15"/>
      <c r="M1013" s="20"/>
      <c r="P1013" s="22"/>
      <c r="Q1013" s="24"/>
    </row>
    <row r="1014" customHeight="1" spans="2:17">
      <c r="B1014" s="15"/>
      <c r="D1014" s="15"/>
      <c r="E1014" s="15"/>
      <c r="F1014" s="16"/>
      <c r="G1014" s="15"/>
      <c r="H1014" s="17"/>
      <c r="J1014" s="15"/>
      <c r="K1014" s="15"/>
      <c r="L1014" s="15"/>
      <c r="M1014" s="20"/>
      <c r="P1014" s="22"/>
      <c r="Q1014" s="24"/>
    </row>
    <row r="1015" customHeight="1" spans="2:17">
      <c r="B1015" s="15"/>
      <c r="D1015" s="15"/>
      <c r="E1015" s="15"/>
      <c r="F1015" s="16"/>
      <c r="G1015" s="15"/>
      <c r="H1015" s="17"/>
      <c r="J1015" s="15"/>
      <c r="K1015" s="15"/>
      <c r="L1015" s="15"/>
      <c r="M1015" s="20"/>
      <c r="P1015" s="22"/>
      <c r="Q1015" s="24"/>
    </row>
    <row r="1016" customHeight="1" spans="2:17">
      <c r="B1016" s="15"/>
      <c r="D1016" s="15"/>
      <c r="E1016" s="15"/>
      <c r="F1016" s="16"/>
      <c r="G1016" s="15"/>
      <c r="H1016" s="17"/>
      <c r="J1016" s="15"/>
      <c r="K1016" s="15"/>
      <c r="L1016" s="15"/>
      <c r="M1016" s="20"/>
      <c r="P1016" s="22"/>
      <c r="Q1016" s="24"/>
    </row>
    <row r="1017" customHeight="1" spans="2:17">
      <c r="B1017" s="15"/>
      <c r="D1017" s="15"/>
      <c r="E1017" s="15"/>
      <c r="F1017" s="16"/>
      <c r="G1017" s="15"/>
      <c r="H1017" s="17"/>
      <c r="J1017" s="15"/>
      <c r="K1017" s="15"/>
      <c r="L1017" s="15"/>
      <c r="M1017" s="20"/>
      <c r="P1017" s="22"/>
      <c r="Q1017" s="24"/>
    </row>
    <row r="1018" customHeight="1" spans="2:17">
      <c r="B1018" s="15"/>
      <c r="D1018" s="15"/>
      <c r="E1018" s="15"/>
      <c r="F1018" s="16"/>
      <c r="G1018" s="15"/>
      <c r="H1018" s="17"/>
      <c r="J1018" s="15"/>
      <c r="K1018" s="15"/>
      <c r="L1018" s="15"/>
      <c r="M1018" s="20"/>
      <c r="P1018" s="22"/>
      <c r="Q1018" s="24"/>
    </row>
    <row r="1019" customHeight="1" spans="2:17">
      <c r="B1019" s="15"/>
      <c r="D1019" s="15"/>
      <c r="E1019" s="15"/>
      <c r="F1019" s="16"/>
      <c r="G1019" s="15"/>
      <c r="H1019" s="17"/>
      <c r="J1019" s="15"/>
      <c r="K1019" s="15"/>
      <c r="L1019" s="15"/>
      <c r="M1019" s="20"/>
      <c r="P1019" s="22"/>
      <c r="Q1019" s="24"/>
    </row>
    <row r="1020" customHeight="1" spans="2:17">
      <c r="B1020" s="15"/>
      <c r="D1020" s="15"/>
      <c r="E1020" s="15"/>
      <c r="F1020" s="16"/>
      <c r="G1020" s="15"/>
      <c r="H1020" s="17"/>
      <c r="J1020" s="15"/>
      <c r="K1020" s="15"/>
      <c r="L1020" s="15"/>
      <c r="M1020" s="20"/>
      <c r="P1020" s="22"/>
      <c r="Q1020" s="24"/>
    </row>
    <row r="1021" customHeight="1" spans="2:17">
      <c r="B1021" s="15"/>
      <c r="D1021" s="15"/>
      <c r="E1021" s="15"/>
      <c r="F1021" s="16"/>
      <c r="G1021" s="15"/>
      <c r="H1021" s="17"/>
      <c r="J1021" s="15"/>
      <c r="K1021" s="15"/>
      <c r="L1021" s="15"/>
      <c r="M1021" s="20"/>
      <c r="P1021" s="22"/>
      <c r="Q1021" s="24"/>
    </row>
    <row r="1022" customHeight="1" spans="2:17">
      <c r="B1022" s="15"/>
      <c r="D1022" s="15"/>
      <c r="E1022" s="15"/>
      <c r="F1022" s="16"/>
      <c r="G1022" s="15"/>
      <c r="H1022" s="17"/>
      <c r="J1022" s="15"/>
      <c r="K1022" s="15"/>
      <c r="L1022" s="15"/>
      <c r="M1022" s="20"/>
      <c r="P1022" s="22"/>
      <c r="Q1022" s="24"/>
    </row>
    <row r="1023" customHeight="1" spans="2:17">
      <c r="B1023" s="15"/>
      <c r="D1023" s="15"/>
      <c r="E1023" s="15"/>
      <c r="F1023" s="16"/>
      <c r="G1023" s="15"/>
      <c r="H1023" s="17"/>
      <c r="J1023" s="15"/>
      <c r="K1023" s="15"/>
      <c r="L1023" s="15"/>
      <c r="M1023" s="20"/>
      <c r="P1023" s="22"/>
      <c r="Q1023" s="24"/>
    </row>
    <row r="1024" customHeight="1" spans="2:17">
      <c r="B1024" s="15"/>
      <c r="D1024" s="15"/>
      <c r="E1024" s="15"/>
      <c r="F1024" s="16"/>
      <c r="G1024" s="15"/>
      <c r="H1024" s="17"/>
      <c r="J1024" s="15"/>
      <c r="K1024" s="15"/>
      <c r="L1024" s="15"/>
      <c r="M1024" s="20"/>
      <c r="P1024" s="22"/>
      <c r="Q1024" s="24"/>
    </row>
    <row r="1025" customHeight="1" spans="2:17">
      <c r="B1025" s="15"/>
      <c r="D1025" s="15"/>
      <c r="E1025" s="15"/>
      <c r="F1025" s="16"/>
      <c r="G1025" s="15"/>
      <c r="H1025" s="17"/>
      <c r="J1025" s="15"/>
      <c r="K1025" s="15"/>
      <c r="L1025" s="15"/>
      <c r="M1025" s="20"/>
      <c r="P1025" s="22"/>
      <c r="Q1025" s="24"/>
    </row>
    <row r="1026" customHeight="1" spans="2:17">
      <c r="B1026" s="15"/>
      <c r="D1026" s="15"/>
      <c r="E1026" s="15"/>
      <c r="F1026" s="16"/>
      <c r="G1026" s="15"/>
      <c r="H1026" s="17"/>
      <c r="J1026" s="15"/>
      <c r="K1026" s="15"/>
      <c r="L1026" s="15"/>
      <c r="M1026" s="20"/>
      <c r="P1026" s="22"/>
      <c r="Q1026" s="24"/>
    </row>
    <row r="1027" customHeight="1" spans="2:17">
      <c r="B1027" s="15"/>
      <c r="D1027" s="15"/>
      <c r="E1027" s="15"/>
      <c r="F1027" s="16"/>
      <c r="G1027" s="15"/>
      <c r="H1027" s="17"/>
      <c r="J1027" s="15"/>
      <c r="K1027" s="15"/>
      <c r="L1027" s="15"/>
      <c r="M1027" s="20"/>
      <c r="P1027" s="22"/>
      <c r="Q1027" s="24"/>
    </row>
    <row r="1028" customHeight="1" spans="2:17">
      <c r="B1028" s="15"/>
      <c r="D1028" s="15"/>
      <c r="E1028" s="15"/>
      <c r="F1028" s="16"/>
      <c r="G1028" s="15"/>
      <c r="H1028" s="17"/>
      <c r="J1028" s="15"/>
      <c r="K1028" s="15"/>
      <c r="L1028" s="15"/>
      <c r="M1028" s="20"/>
      <c r="P1028" s="22"/>
      <c r="Q1028" s="24"/>
    </row>
    <row r="1029" customHeight="1" spans="2:17">
      <c r="B1029" s="15"/>
      <c r="D1029" s="15"/>
      <c r="E1029" s="15"/>
      <c r="F1029" s="16"/>
      <c r="G1029" s="15"/>
      <c r="H1029" s="17"/>
      <c r="J1029" s="15"/>
      <c r="K1029" s="15"/>
      <c r="L1029" s="15"/>
      <c r="M1029" s="20"/>
      <c r="P1029" s="22"/>
      <c r="Q1029" s="24"/>
    </row>
    <row r="1030" customHeight="1" spans="2:17">
      <c r="B1030" s="15"/>
      <c r="D1030" s="15"/>
      <c r="E1030" s="15"/>
      <c r="F1030" s="16"/>
      <c r="G1030" s="15"/>
      <c r="H1030" s="17"/>
      <c r="J1030" s="15"/>
      <c r="K1030" s="15"/>
      <c r="L1030" s="15"/>
      <c r="M1030" s="20"/>
      <c r="P1030" s="22"/>
      <c r="Q1030" s="24"/>
    </row>
    <row r="1031" customHeight="1" spans="2:17">
      <c r="B1031" s="15"/>
      <c r="D1031" s="15"/>
      <c r="E1031" s="15"/>
      <c r="F1031" s="16"/>
      <c r="G1031" s="15"/>
      <c r="H1031" s="17"/>
      <c r="J1031" s="15"/>
      <c r="K1031" s="15"/>
      <c r="L1031" s="15"/>
      <c r="M1031" s="20"/>
      <c r="P1031" s="22"/>
      <c r="Q1031" s="24"/>
    </row>
    <row r="1032" customHeight="1" spans="2:17">
      <c r="B1032" s="15"/>
      <c r="D1032" s="15"/>
      <c r="E1032" s="15"/>
      <c r="F1032" s="16"/>
      <c r="G1032" s="15"/>
      <c r="H1032" s="17"/>
      <c r="J1032" s="15"/>
      <c r="K1032" s="15"/>
      <c r="L1032" s="15"/>
      <c r="M1032" s="20"/>
      <c r="P1032" s="22"/>
      <c r="Q1032" s="24"/>
    </row>
    <row r="1033" customHeight="1" spans="2:17">
      <c r="B1033" s="15"/>
      <c r="D1033" s="15"/>
      <c r="E1033" s="15"/>
      <c r="F1033" s="16"/>
      <c r="G1033" s="15"/>
      <c r="H1033" s="17"/>
      <c r="J1033" s="15"/>
      <c r="K1033" s="15"/>
      <c r="L1033" s="15"/>
      <c r="M1033" s="20"/>
      <c r="P1033" s="22"/>
      <c r="Q1033" s="24"/>
    </row>
    <row r="1034" customHeight="1" spans="2:17">
      <c r="B1034" s="15"/>
      <c r="D1034" s="15"/>
      <c r="E1034" s="15"/>
      <c r="F1034" s="16"/>
      <c r="G1034" s="15"/>
      <c r="H1034" s="17"/>
      <c r="J1034" s="15"/>
      <c r="K1034" s="15"/>
      <c r="L1034" s="15"/>
      <c r="M1034" s="20"/>
      <c r="P1034" s="22"/>
      <c r="Q1034" s="24"/>
    </row>
    <row r="1035" customHeight="1" spans="2:17">
      <c r="B1035" s="15"/>
      <c r="D1035" s="15"/>
      <c r="E1035" s="15"/>
      <c r="F1035" s="16"/>
      <c r="G1035" s="15"/>
      <c r="H1035" s="17"/>
      <c r="J1035" s="15"/>
      <c r="K1035" s="15"/>
      <c r="L1035" s="15"/>
      <c r="M1035" s="20"/>
      <c r="P1035" s="22"/>
      <c r="Q1035" s="24"/>
    </row>
    <row r="1036" customHeight="1" spans="2:17">
      <c r="B1036" s="15"/>
      <c r="D1036" s="15"/>
      <c r="E1036" s="15"/>
      <c r="F1036" s="16"/>
      <c r="G1036" s="15"/>
      <c r="H1036" s="17"/>
      <c r="J1036" s="15"/>
      <c r="K1036" s="15"/>
      <c r="L1036" s="15"/>
      <c r="M1036" s="20"/>
      <c r="P1036" s="22"/>
      <c r="Q1036" s="24"/>
    </row>
    <row r="1037" customHeight="1" spans="2:17">
      <c r="B1037" s="15"/>
      <c r="D1037" s="15"/>
      <c r="E1037" s="15"/>
      <c r="F1037" s="16"/>
      <c r="G1037" s="15"/>
      <c r="H1037" s="17"/>
      <c r="J1037" s="15"/>
      <c r="K1037" s="15"/>
      <c r="L1037" s="15"/>
      <c r="M1037" s="20"/>
      <c r="P1037" s="22"/>
      <c r="Q1037" s="24"/>
    </row>
    <row r="1038" customHeight="1" spans="2:17">
      <c r="B1038" s="15"/>
      <c r="D1038" s="15"/>
      <c r="E1038" s="15"/>
      <c r="F1038" s="16"/>
      <c r="G1038" s="15"/>
      <c r="H1038" s="17"/>
      <c r="J1038" s="15"/>
      <c r="K1038" s="15"/>
      <c r="L1038" s="15"/>
      <c r="M1038" s="20"/>
      <c r="P1038" s="22"/>
      <c r="Q1038" s="24"/>
    </row>
    <row r="1039" customHeight="1" spans="2:17">
      <c r="B1039" s="15"/>
      <c r="D1039" s="15"/>
      <c r="E1039" s="15"/>
      <c r="F1039" s="16"/>
      <c r="G1039" s="15"/>
      <c r="H1039" s="17"/>
      <c r="J1039" s="15"/>
      <c r="K1039" s="15"/>
      <c r="L1039" s="15"/>
      <c r="M1039" s="20"/>
      <c r="P1039" s="22"/>
      <c r="Q1039" s="24"/>
    </row>
    <row r="1040" customHeight="1" spans="2:17">
      <c r="B1040" s="15"/>
      <c r="D1040" s="15"/>
      <c r="E1040" s="15"/>
      <c r="F1040" s="16"/>
      <c r="G1040" s="15"/>
      <c r="H1040" s="17"/>
      <c r="J1040" s="15"/>
      <c r="K1040" s="15"/>
      <c r="L1040" s="15"/>
      <c r="M1040" s="20"/>
      <c r="P1040" s="22"/>
      <c r="Q1040" s="24"/>
    </row>
    <row r="1041" customHeight="1" spans="2:17">
      <c r="B1041" s="15"/>
      <c r="D1041" s="15"/>
      <c r="E1041" s="15"/>
      <c r="F1041" s="16"/>
      <c r="G1041" s="15"/>
      <c r="H1041" s="17"/>
      <c r="J1041" s="15"/>
      <c r="K1041" s="15"/>
      <c r="L1041" s="15"/>
      <c r="M1041" s="20"/>
      <c r="P1041" s="22"/>
      <c r="Q1041" s="24"/>
    </row>
    <row r="1042" customHeight="1" spans="2:17">
      <c r="B1042" s="15"/>
      <c r="D1042" s="15"/>
      <c r="E1042" s="15"/>
      <c r="F1042" s="16"/>
      <c r="G1042" s="15"/>
      <c r="H1042" s="17"/>
      <c r="J1042" s="15"/>
      <c r="K1042" s="15"/>
      <c r="L1042" s="15"/>
      <c r="M1042" s="20"/>
      <c r="P1042" s="22"/>
      <c r="Q1042" s="24"/>
    </row>
    <row r="1043" customHeight="1" spans="2:17">
      <c r="B1043" s="15"/>
      <c r="D1043" s="15"/>
      <c r="E1043" s="15"/>
      <c r="F1043" s="16"/>
      <c r="G1043" s="15"/>
      <c r="H1043" s="17"/>
      <c r="J1043" s="15"/>
      <c r="K1043" s="15"/>
      <c r="L1043" s="15"/>
      <c r="M1043" s="20"/>
      <c r="P1043" s="22"/>
      <c r="Q1043" s="24"/>
    </row>
    <row r="1044" customHeight="1" spans="2:17">
      <c r="B1044" s="15"/>
      <c r="D1044" s="15"/>
      <c r="E1044" s="15"/>
      <c r="F1044" s="16"/>
      <c r="G1044" s="15"/>
      <c r="H1044" s="17"/>
      <c r="J1044" s="15"/>
      <c r="K1044" s="15"/>
      <c r="L1044" s="15"/>
      <c r="M1044" s="20"/>
      <c r="P1044" s="22"/>
      <c r="Q1044" s="24"/>
    </row>
    <row r="1045" customHeight="1" spans="2:17">
      <c r="B1045" s="15"/>
      <c r="D1045" s="15"/>
      <c r="E1045" s="15"/>
      <c r="F1045" s="16"/>
      <c r="G1045" s="15"/>
      <c r="H1045" s="17"/>
      <c r="J1045" s="15"/>
      <c r="K1045" s="15"/>
      <c r="L1045" s="15"/>
      <c r="M1045" s="20"/>
      <c r="P1045" s="22"/>
      <c r="Q1045" s="24"/>
    </row>
    <row r="1046" customHeight="1" spans="2:18">
      <c r="B1046" s="15"/>
      <c r="D1046" s="15"/>
      <c r="E1046" s="15"/>
      <c r="F1046" s="16"/>
      <c r="G1046" s="15"/>
      <c r="H1046" s="17"/>
      <c r="J1046" s="15"/>
      <c r="K1046" s="15"/>
      <c r="M1046" s="20"/>
      <c r="N1046" s="21"/>
      <c r="P1046" s="22"/>
      <c r="R1046" s="17"/>
    </row>
    <row r="1047" customHeight="1" spans="2:18">
      <c r="B1047" s="15"/>
      <c r="D1047" s="15"/>
      <c r="E1047" s="15"/>
      <c r="F1047" s="16"/>
      <c r="G1047" s="15"/>
      <c r="H1047" s="17"/>
      <c r="J1047" s="15"/>
      <c r="K1047" s="15"/>
      <c r="M1047" s="20"/>
      <c r="N1047" s="21"/>
      <c r="P1047" s="22"/>
      <c r="R1047" s="17"/>
    </row>
    <row r="1048" customHeight="1" spans="2:18">
      <c r="B1048" s="15"/>
      <c r="D1048" s="15"/>
      <c r="E1048" s="15"/>
      <c r="F1048" s="16"/>
      <c r="G1048" s="15"/>
      <c r="H1048" s="17"/>
      <c r="J1048" s="15"/>
      <c r="K1048" s="15"/>
      <c r="M1048" s="20"/>
      <c r="N1048" s="21"/>
      <c r="P1048" s="22"/>
      <c r="R1048" s="17"/>
    </row>
    <row r="1049" customHeight="1" spans="2:18">
      <c r="B1049" s="15"/>
      <c r="D1049" s="15"/>
      <c r="E1049" s="15"/>
      <c r="F1049" s="16"/>
      <c r="G1049" s="15"/>
      <c r="H1049" s="17"/>
      <c r="J1049" s="15"/>
      <c r="K1049" s="15"/>
      <c r="M1049" s="20"/>
      <c r="N1049" s="21"/>
      <c r="P1049" s="22"/>
      <c r="R1049" s="17"/>
    </row>
    <row r="1050" customHeight="1" spans="2:18">
      <c r="B1050" s="15"/>
      <c r="D1050" s="15"/>
      <c r="E1050" s="15"/>
      <c r="F1050" s="16"/>
      <c r="G1050" s="15"/>
      <c r="H1050" s="17"/>
      <c r="J1050" s="15"/>
      <c r="K1050" s="15"/>
      <c r="M1050" s="20"/>
      <c r="N1050" s="21"/>
      <c r="P1050" s="22"/>
      <c r="R1050" s="17"/>
    </row>
    <row r="1051" customHeight="1" spans="2:16">
      <c r="B1051" s="15"/>
      <c r="D1051" s="15"/>
      <c r="E1051" s="15"/>
      <c r="F1051" s="16"/>
      <c r="G1051" s="15"/>
      <c r="H1051" s="17"/>
      <c r="J1051" s="15"/>
      <c r="K1051" s="15"/>
      <c r="L1051" s="16"/>
      <c r="M1051" s="20"/>
      <c r="N1051" s="21"/>
      <c r="P1051" s="22"/>
    </row>
    <row r="1052" customHeight="1" spans="2:16">
      <c r="B1052" s="15"/>
      <c r="D1052" s="15"/>
      <c r="E1052" s="15"/>
      <c r="F1052" s="16"/>
      <c r="G1052" s="15"/>
      <c r="H1052" s="17"/>
      <c r="J1052" s="15"/>
      <c r="K1052" s="15"/>
      <c r="L1052" s="16"/>
      <c r="M1052" s="20"/>
      <c r="N1052" s="21"/>
      <c r="P1052" s="22"/>
    </row>
    <row r="1053" customHeight="1" spans="2:16">
      <c r="B1053" s="15"/>
      <c r="D1053" s="15"/>
      <c r="E1053" s="15"/>
      <c r="F1053" s="16"/>
      <c r="G1053" s="15"/>
      <c r="H1053" s="17"/>
      <c r="J1053" s="15"/>
      <c r="K1053" s="15"/>
      <c r="L1053" s="16"/>
      <c r="M1053" s="20"/>
      <c r="N1053" s="21"/>
      <c r="P1053" s="22"/>
    </row>
    <row r="1054" customHeight="1" spans="2:16">
      <c r="B1054" s="15"/>
      <c r="D1054" s="15"/>
      <c r="E1054" s="15"/>
      <c r="F1054" s="16"/>
      <c r="G1054" s="15"/>
      <c r="H1054" s="17"/>
      <c r="J1054" s="15"/>
      <c r="K1054" s="15"/>
      <c r="L1054" s="16"/>
      <c r="M1054" s="20"/>
      <c r="N1054" s="21"/>
      <c r="P1054" s="22"/>
    </row>
    <row r="1055" customHeight="1" spans="2:16">
      <c r="B1055" s="15"/>
      <c r="D1055" s="15"/>
      <c r="E1055" s="15"/>
      <c r="F1055" s="16"/>
      <c r="G1055" s="15"/>
      <c r="H1055" s="17"/>
      <c r="J1055" s="15"/>
      <c r="K1055" s="15"/>
      <c r="L1055" s="16"/>
      <c r="M1055" s="20"/>
      <c r="N1055" s="21"/>
      <c r="P1055" s="22"/>
    </row>
    <row r="1056" customHeight="1" spans="2:17">
      <c r="B1056" s="15"/>
      <c r="D1056" s="15"/>
      <c r="E1056" s="15"/>
      <c r="F1056" s="16"/>
      <c r="G1056" s="15"/>
      <c r="H1056" s="17"/>
      <c r="J1056" s="15"/>
      <c r="K1056" s="15"/>
      <c r="L1056" s="15"/>
      <c r="M1056" s="20"/>
      <c r="P1056" s="22"/>
      <c r="Q1056" s="24"/>
    </row>
    <row r="1057" customHeight="1" spans="2:17">
      <c r="B1057" s="15"/>
      <c r="D1057" s="15"/>
      <c r="E1057" s="15"/>
      <c r="F1057" s="16"/>
      <c r="G1057" s="15"/>
      <c r="H1057" s="17"/>
      <c r="J1057" s="15"/>
      <c r="K1057" s="15"/>
      <c r="L1057" s="15"/>
      <c r="M1057" s="20"/>
      <c r="P1057" s="22"/>
      <c r="Q1057" s="24"/>
    </row>
    <row r="1058" customHeight="1" spans="2:17">
      <c r="B1058" s="15"/>
      <c r="D1058" s="15"/>
      <c r="E1058" s="15"/>
      <c r="F1058" s="16"/>
      <c r="G1058" s="15"/>
      <c r="H1058" s="17"/>
      <c r="J1058" s="15"/>
      <c r="K1058" s="15"/>
      <c r="L1058" s="15"/>
      <c r="M1058" s="20"/>
      <c r="P1058" s="22"/>
      <c r="Q1058" s="24"/>
    </row>
    <row r="1059" customHeight="1" spans="2:17">
      <c r="B1059" s="15"/>
      <c r="D1059" s="15"/>
      <c r="E1059" s="15"/>
      <c r="F1059" s="16"/>
      <c r="G1059" s="15"/>
      <c r="H1059" s="17"/>
      <c r="J1059" s="15"/>
      <c r="K1059" s="15"/>
      <c r="L1059" s="15"/>
      <c r="M1059" s="20"/>
      <c r="P1059" s="22"/>
      <c r="Q1059" s="24"/>
    </row>
    <row r="1060" customHeight="1" spans="2:17">
      <c r="B1060" s="15"/>
      <c r="D1060" s="15"/>
      <c r="E1060" s="15"/>
      <c r="F1060" s="16"/>
      <c r="G1060" s="15"/>
      <c r="H1060" s="17"/>
      <c r="J1060" s="15"/>
      <c r="K1060" s="15"/>
      <c r="L1060" s="15"/>
      <c r="M1060" s="20"/>
      <c r="P1060" s="22"/>
      <c r="Q1060" s="24"/>
    </row>
    <row r="1061" customHeight="1" spans="2:17">
      <c r="B1061" s="15"/>
      <c r="D1061" s="15"/>
      <c r="E1061" s="15"/>
      <c r="F1061" s="16"/>
      <c r="G1061" s="15"/>
      <c r="H1061" s="17"/>
      <c r="J1061" s="15"/>
      <c r="K1061" s="15"/>
      <c r="L1061" s="15"/>
      <c r="M1061" s="20"/>
      <c r="P1061" s="22"/>
      <c r="Q1061" s="24"/>
    </row>
    <row r="1062" customHeight="1" spans="2:17">
      <c r="B1062" s="15"/>
      <c r="D1062" s="15"/>
      <c r="E1062" s="15"/>
      <c r="F1062" s="16"/>
      <c r="G1062" s="15"/>
      <c r="H1062" s="17"/>
      <c r="J1062" s="15"/>
      <c r="K1062" s="15"/>
      <c r="L1062" s="15"/>
      <c r="M1062" s="20"/>
      <c r="P1062" s="22"/>
      <c r="Q1062" s="24"/>
    </row>
    <row r="1063" customHeight="1" spans="2:17">
      <c r="B1063" s="15"/>
      <c r="D1063" s="15"/>
      <c r="E1063" s="15"/>
      <c r="F1063" s="16"/>
      <c r="G1063" s="15"/>
      <c r="H1063" s="17"/>
      <c r="J1063" s="15"/>
      <c r="K1063" s="15"/>
      <c r="L1063" s="15"/>
      <c r="M1063" s="20"/>
      <c r="P1063" s="22"/>
      <c r="Q1063" s="24"/>
    </row>
    <row r="1064" customHeight="1" spans="2:17">
      <c r="B1064" s="15"/>
      <c r="D1064" s="15"/>
      <c r="E1064" s="15"/>
      <c r="F1064" s="16"/>
      <c r="G1064" s="15"/>
      <c r="H1064" s="17"/>
      <c r="J1064" s="15"/>
      <c r="K1064" s="15"/>
      <c r="L1064" s="15"/>
      <c r="M1064" s="20"/>
      <c r="P1064" s="22"/>
      <c r="Q1064" s="24"/>
    </row>
    <row r="1065" customHeight="1" spans="2:17">
      <c r="B1065" s="15"/>
      <c r="D1065" s="15"/>
      <c r="E1065" s="15"/>
      <c r="F1065" s="16"/>
      <c r="G1065" s="15"/>
      <c r="H1065" s="17"/>
      <c r="J1065" s="15"/>
      <c r="K1065" s="15"/>
      <c r="L1065" s="15"/>
      <c r="M1065" s="20"/>
      <c r="P1065" s="22"/>
      <c r="Q1065" s="24"/>
    </row>
    <row r="1066" customHeight="1" spans="2:17">
      <c r="B1066" s="15"/>
      <c r="D1066" s="15"/>
      <c r="E1066" s="15"/>
      <c r="F1066" s="16"/>
      <c r="G1066" s="15"/>
      <c r="H1066" s="17"/>
      <c r="J1066" s="15"/>
      <c r="K1066" s="15"/>
      <c r="L1066" s="15"/>
      <c r="M1066" s="20"/>
      <c r="P1066" s="22"/>
      <c r="Q1066" s="24"/>
    </row>
    <row r="1067" customHeight="1" spans="2:17">
      <c r="B1067" s="15"/>
      <c r="D1067" s="15"/>
      <c r="E1067" s="15"/>
      <c r="F1067" s="16"/>
      <c r="G1067" s="15"/>
      <c r="H1067" s="17"/>
      <c r="J1067" s="15"/>
      <c r="K1067" s="15"/>
      <c r="L1067" s="15"/>
      <c r="M1067" s="20"/>
      <c r="P1067" s="22"/>
      <c r="Q1067" s="24"/>
    </row>
    <row r="1068" customHeight="1" spans="2:17">
      <c r="B1068" s="15"/>
      <c r="D1068" s="15"/>
      <c r="E1068" s="15"/>
      <c r="F1068" s="16"/>
      <c r="G1068" s="15"/>
      <c r="H1068" s="17"/>
      <c r="J1068" s="15"/>
      <c r="K1068" s="15"/>
      <c r="L1068" s="15"/>
      <c r="M1068" s="20"/>
      <c r="P1068" s="22"/>
      <c r="Q1068" s="24"/>
    </row>
    <row r="1069" customHeight="1" spans="2:17">
      <c r="B1069" s="15"/>
      <c r="D1069" s="15"/>
      <c r="E1069" s="15"/>
      <c r="F1069" s="16"/>
      <c r="G1069" s="15"/>
      <c r="H1069" s="17"/>
      <c r="J1069" s="15"/>
      <c r="K1069" s="15"/>
      <c r="L1069" s="15"/>
      <c r="M1069" s="20"/>
      <c r="P1069" s="22"/>
      <c r="Q1069" s="24"/>
    </row>
    <row r="1070" customHeight="1" spans="2:17">
      <c r="B1070" s="15"/>
      <c r="D1070" s="15"/>
      <c r="E1070" s="15"/>
      <c r="F1070" s="16"/>
      <c r="G1070" s="15"/>
      <c r="H1070" s="17"/>
      <c r="J1070" s="15"/>
      <c r="K1070" s="15"/>
      <c r="L1070" s="15"/>
      <c r="M1070" s="20"/>
      <c r="P1070" s="22"/>
      <c r="Q1070" s="24"/>
    </row>
    <row r="1071" customHeight="1" spans="2:17">
      <c r="B1071" s="15"/>
      <c r="D1071" s="15"/>
      <c r="E1071" s="15"/>
      <c r="F1071" s="16"/>
      <c r="G1071" s="15"/>
      <c r="H1071" s="17"/>
      <c r="J1071" s="15"/>
      <c r="K1071" s="15"/>
      <c r="L1071" s="15"/>
      <c r="M1071" s="20"/>
      <c r="P1071" s="22"/>
      <c r="Q1071" s="24"/>
    </row>
    <row r="1072" customHeight="1" spans="2:17">
      <c r="B1072" s="15"/>
      <c r="D1072" s="15"/>
      <c r="E1072" s="15"/>
      <c r="F1072" s="16"/>
      <c r="G1072" s="15"/>
      <c r="H1072" s="17"/>
      <c r="J1072" s="15"/>
      <c r="K1072" s="15"/>
      <c r="L1072" s="15"/>
      <c r="M1072" s="20"/>
      <c r="P1072" s="22"/>
      <c r="Q1072" s="24"/>
    </row>
    <row r="1073" customHeight="1" spans="2:17">
      <c r="B1073" s="15"/>
      <c r="D1073" s="15"/>
      <c r="E1073" s="15"/>
      <c r="F1073" s="16"/>
      <c r="G1073" s="15"/>
      <c r="H1073" s="17"/>
      <c r="J1073" s="15"/>
      <c r="K1073" s="15"/>
      <c r="L1073" s="15"/>
      <c r="M1073" s="20"/>
      <c r="P1073" s="22"/>
      <c r="Q1073" s="24"/>
    </row>
    <row r="1074" customHeight="1" spans="2:17">
      <c r="B1074" s="15"/>
      <c r="D1074" s="15"/>
      <c r="E1074" s="15"/>
      <c r="F1074" s="16"/>
      <c r="G1074" s="15"/>
      <c r="H1074" s="17"/>
      <c r="J1074" s="15"/>
      <c r="K1074" s="15"/>
      <c r="L1074" s="15"/>
      <c r="M1074" s="20"/>
      <c r="P1074" s="22"/>
      <c r="Q1074" s="24"/>
    </row>
    <row r="1075" customHeight="1" spans="2:17">
      <c r="B1075" s="15"/>
      <c r="D1075" s="15"/>
      <c r="E1075" s="15"/>
      <c r="F1075" s="16"/>
      <c r="G1075" s="15"/>
      <c r="H1075" s="17"/>
      <c r="J1075" s="15"/>
      <c r="K1075" s="15"/>
      <c r="L1075" s="15"/>
      <c r="M1075" s="20"/>
      <c r="P1075" s="22"/>
      <c r="Q1075" s="24"/>
    </row>
    <row r="1076" customHeight="1" spans="2:17">
      <c r="B1076" s="15"/>
      <c r="D1076" s="15"/>
      <c r="E1076" s="15"/>
      <c r="F1076" s="16"/>
      <c r="G1076" s="15"/>
      <c r="H1076" s="17"/>
      <c r="J1076" s="15"/>
      <c r="K1076" s="15"/>
      <c r="L1076" s="15"/>
      <c r="M1076" s="20"/>
      <c r="P1076" s="22"/>
      <c r="Q1076" s="24"/>
    </row>
    <row r="1077" customHeight="1" spans="2:17">
      <c r="B1077" s="15"/>
      <c r="D1077" s="15"/>
      <c r="E1077" s="15"/>
      <c r="F1077" s="16"/>
      <c r="G1077" s="15"/>
      <c r="H1077" s="17"/>
      <c r="J1077" s="15"/>
      <c r="K1077" s="15"/>
      <c r="L1077" s="15"/>
      <c r="M1077" s="20"/>
      <c r="P1077" s="22"/>
      <c r="Q1077" s="24"/>
    </row>
    <row r="1078" customHeight="1" spans="2:17">
      <c r="B1078" s="15"/>
      <c r="D1078" s="15"/>
      <c r="E1078" s="15"/>
      <c r="F1078" s="16"/>
      <c r="G1078" s="15"/>
      <c r="H1078" s="17"/>
      <c r="J1078" s="15"/>
      <c r="K1078" s="15"/>
      <c r="L1078" s="15"/>
      <c r="M1078" s="20"/>
      <c r="P1078" s="22"/>
      <c r="Q1078" s="24"/>
    </row>
    <row r="1079" customHeight="1" spans="2:17">
      <c r="B1079" s="15"/>
      <c r="D1079" s="15"/>
      <c r="E1079" s="15"/>
      <c r="F1079" s="16"/>
      <c r="G1079" s="15"/>
      <c r="H1079" s="17"/>
      <c r="J1079" s="15"/>
      <c r="K1079" s="15"/>
      <c r="L1079" s="15"/>
      <c r="M1079" s="20"/>
      <c r="P1079" s="22"/>
      <c r="Q1079" s="24"/>
    </row>
    <row r="1080" customHeight="1" spans="2:17">
      <c r="B1080" s="15"/>
      <c r="D1080" s="15"/>
      <c r="E1080" s="15"/>
      <c r="F1080" s="16"/>
      <c r="G1080" s="15"/>
      <c r="H1080" s="17"/>
      <c r="J1080" s="15"/>
      <c r="K1080" s="15"/>
      <c r="L1080" s="15"/>
      <c r="M1080" s="20"/>
      <c r="P1080" s="22"/>
      <c r="Q1080" s="24"/>
    </row>
    <row r="1081" customHeight="1" spans="2:17">
      <c r="B1081" s="15"/>
      <c r="D1081" s="15"/>
      <c r="E1081" s="15"/>
      <c r="F1081" s="16"/>
      <c r="G1081" s="15"/>
      <c r="H1081" s="17"/>
      <c r="J1081" s="15"/>
      <c r="K1081" s="15"/>
      <c r="L1081" s="15"/>
      <c r="M1081" s="20"/>
      <c r="P1081" s="22"/>
      <c r="Q1081" s="24"/>
    </row>
    <row r="1082" customHeight="1" spans="2:17">
      <c r="B1082" s="15"/>
      <c r="D1082" s="15"/>
      <c r="E1082" s="15"/>
      <c r="F1082" s="16"/>
      <c r="G1082" s="15"/>
      <c r="H1082" s="17"/>
      <c r="J1082" s="15"/>
      <c r="K1082" s="15"/>
      <c r="L1082" s="15"/>
      <c r="M1082" s="20"/>
      <c r="P1082" s="22"/>
      <c r="Q1082" s="24"/>
    </row>
    <row r="1083" customHeight="1" spans="2:17">
      <c r="B1083" s="15"/>
      <c r="D1083" s="15"/>
      <c r="E1083" s="15"/>
      <c r="F1083" s="16"/>
      <c r="G1083" s="15"/>
      <c r="H1083" s="17"/>
      <c r="J1083" s="15"/>
      <c r="K1083" s="15"/>
      <c r="L1083" s="15"/>
      <c r="M1083" s="20"/>
      <c r="P1083" s="22"/>
      <c r="Q1083" s="24"/>
    </row>
    <row r="1084" customHeight="1" spans="2:17">
      <c r="B1084" s="15"/>
      <c r="D1084" s="15"/>
      <c r="E1084" s="15"/>
      <c r="F1084" s="16"/>
      <c r="G1084" s="15"/>
      <c r="H1084" s="17"/>
      <c r="J1084" s="15"/>
      <c r="K1084" s="15"/>
      <c r="L1084" s="15"/>
      <c r="M1084" s="20"/>
      <c r="P1084" s="22"/>
      <c r="Q1084" s="24"/>
    </row>
    <row r="1085" customHeight="1" spans="2:17">
      <c r="B1085" s="15"/>
      <c r="D1085" s="15"/>
      <c r="E1085" s="15"/>
      <c r="F1085" s="16"/>
      <c r="G1085" s="15"/>
      <c r="H1085" s="17"/>
      <c r="J1085" s="15"/>
      <c r="K1085" s="15"/>
      <c r="L1085" s="15"/>
      <c r="M1085" s="20"/>
      <c r="P1085" s="22"/>
      <c r="Q1085" s="24"/>
    </row>
    <row r="1086" customHeight="1" spans="2:17">
      <c r="B1086" s="15"/>
      <c r="D1086" s="15"/>
      <c r="E1086" s="15"/>
      <c r="F1086" s="16"/>
      <c r="G1086" s="15"/>
      <c r="H1086" s="17"/>
      <c r="J1086" s="15"/>
      <c r="K1086" s="15"/>
      <c r="L1086" s="15"/>
      <c r="M1086" s="20"/>
      <c r="P1086" s="22"/>
      <c r="Q1086" s="24"/>
    </row>
    <row r="1087" customHeight="1" spans="2:17">
      <c r="B1087" s="15"/>
      <c r="D1087" s="15"/>
      <c r="E1087" s="15"/>
      <c r="F1087" s="16"/>
      <c r="G1087" s="15"/>
      <c r="H1087" s="17"/>
      <c r="J1087" s="15"/>
      <c r="K1087" s="15"/>
      <c r="L1087" s="15"/>
      <c r="M1087" s="20"/>
      <c r="P1087" s="22"/>
      <c r="Q1087" s="24"/>
    </row>
    <row r="1088" customHeight="1" spans="2:17">
      <c r="B1088" s="15"/>
      <c r="D1088" s="15"/>
      <c r="E1088" s="15"/>
      <c r="F1088" s="16"/>
      <c r="G1088" s="15"/>
      <c r="H1088" s="17"/>
      <c r="J1088" s="15"/>
      <c r="K1088" s="15"/>
      <c r="L1088" s="15"/>
      <c r="M1088" s="20"/>
      <c r="P1088" s="22"/>
      <c r="Q1088" s="24"/>
    </row>
    <row r="1089" customHeight="1" spans="2:17">
      <c r="B1089" s="15"/>
      <c r="D1089" s="15"/>
      <c r="E1089" s="15"/>
      <c r="F1089" s="16"/>
      <c r="G1089" s="15"/>
      <c r="H1089" s="17"/>
      <c r="J1089" s="15"/>
      <c r="K1089" s="15"/>
      <c r="L1089" s="15"/>
      <c r="M1089" s="20"/>
      <c r="P1089" s="22"/>
      <c r="Q1089" s="24"/>
    </row>
    <row r="1090" customHeight="1" spans="2:17">
      <c r="B1090" s="15"/>
      <c r="D1090" s="15"/>
      <c r="E1090" s="15"/>
      <c r="F1090" s="16"/>
      <c r="G1090" s="15"/>
      <c r="H1090" s="17"/>
      <c r="J1090" s="15"/>
      <c r="K1090" s="15"/>
      <c r="L1090" s="15"/>
      <c r="M1090" s="20"/>
      <c r="P1090" s="22"/>
      <c r="Q1090" s="24"/>
    </row>
    <row r="1091" customHeight="1" spans="2:18">
      <c r="B1091" s="15"/>
      <c r="D1091" s="15"/>
      <c r="E1091" s="15"/>
      <c r="F1091" s="16"/>
      <c r="G1091" s="15"/>
      <c r="H1091" s="17"/>
      <c r="J1091" s="15"/>
      <c r="K1091" s="15"/>
      <c r="M1091" s="20"/>
      <c r="N1091" s="21"/>
      <c r="P1091" s="22"/>
      <c r="R1091" s="17"/>
    </row>
    <row r="1092" customHeight="1" spans="2:18">
      <c r="B1092" s="15"/>
      <c r="D1092" s="15"/>
      <c r="E1092" s="15"/>
      <c r="F1092" s="16"/>
      <c r="G1092" s="15"/>
      <c r="H1092" s="17"/>
      <c r="J1092" s="15"/>
      <c r="K1092" s="15"/>
      <c r="M1092" s="20"/>
      <c r="N1092" s="21"/>
      <c r="P1092" s="22"/>
      <c r="R1092" s="17"/>
    </row>
    <row r="1093" customHeight="1" spans="2:16">
      <c r="B1093" s="15"/>
      <c r="D1093" s="15"/>
      <c r="E1093" s="15"/>
      <c r="F1093" s="16"/>
      <c r="G1093" s="15"/>
      <c r="H1093" s="17"/>
      <c r="J1093" s="15"/>
      <c r="K1093" s="15"/>
      <c r="L1093" s="16"/>
      <c r="M1093" s="20"/>
      <c r="N1093" s="21"/>
      <c r="P1093" s="22"/>
    </row>
    <row r="1094" customHeight="1" spans="2:16">
      <c r="B1094" s="15"/>
      <c r="D1094" s="15"/>
      <c r="E1094" s="15"/>
      <c r="F1094" s="16"/>
      <c r="G1094" s="15"/>
      <c r="H1094" s="17"/>
      <c r="J1094" s="15"/>
      <c r="K1094" s="15"/>
      <c r="L1094" s="16"/>
      <c r="M1094" s="20"/>
      <c r="N1094" s="21"/>
      <c r="P1094" s="22"/>
    </row>
    <row r="1095" customHeight="1" spans="2:17">
      <c r="B1095" s="15"/>
      <c r="D1095" s="15"/>
      <c r="E1095" s="15"/>
      <c r="F1095" s="16"/>
      <c r="G1095" s="15"/>
      <c r="H1095" s="17"/>
      <c r="J1095" s="15"/>
      <c r="K1095" s="15"/>
      <c r="L1095" s="15"/>
      <c r="M1095" s="20"/>
      <c r="P1095" s="22"/>
      <c r="Q1095" s="24"/>
    </row>
    <row r="1096" customHeight="1" spans="2:17">
      <c r="B1096" s="15"/>
      <c r="D1096" s="15"/>
      <c r="E1096" s="15"/>
      <c r="F1096" s="16"/>
      <c r="G1096" s="15"/>
      <c r="H1096" s="17"/>
      <c r="J1096" s="15"/>
      <c r="K1096" s="15"/>
      <c r="L1096" s="15"/>
      <c r="M1096" s="20"/>
      <c r="P1096" s="22"/>
      <c r="Q1096" s="24"/>
    </row>
    <row r="1097" customHeight="1" spans="2:17">
      <c r="B1097" s="15"/>
      <c r="D1097" s="15"/>
      <c r="E1097" s="15"/>
      <c r="F1097" s="16"/>
      <c r="G1097" s="15"/>
      <c r="H1097" s="17"/>
      <c r="J1097" s="15"/>
      <c r="K1097" s="15"/>
      <c r="L1097" s="15"/>
      <c r="M1097" s="20"/>
      <c r="P1097" s="22"/>
      <c r="Q1097" s="24"/>
    </row>
    <row r="1098" customHeight="1" spans="2:17">
      <c r="B1098" s="15"/>
      <c r="D1098" s="15"/>
      <c r="E1098" s="15"/>
      <c r="F1098" s="16"/>
      <c r="G1098" s="15"/>
      <c r="H1098" s="17"/>
      <c r="J1098" s="15"/>
      <c r="K1098" s="15"/>
      <c r="L1098" s="15"/>
      <c r="M1098" s="20"/>
      <c r="P1098" s="22"/>
      <c r="Q1098" s="24"/>
    </row>
    <row r="1099" customHeight="1" spans="2:17">
      <c r="B1099" s="15"/>
      <c r="D1099" s="15"/>
      <c r="E1099" s="15"/>
      <c r="F1099" s="16"/>
      <c r="G1099" s="15"/>
      <c r="H1099" s="17"/>
      <c r="J1099" s="15"/>
      <c r="K1099" s="15"/>
      <c r="L1099" s="15"/>
      <c r="M1099" s="20"/>
      <c r="P1099" s="22"/>
      <c r="Q1099" s="24"/>
    </row>
    <row r="1100" customHeight="1" spans="2:17">
      <c r="B1100" s="15"/>
      <c r="D1100" s="15"/>
      <c r="E1100" s="15"/>
      <c r="F1100" s="16"/>
      <c r="G1100" s="15"/>
      <c r="H1100" s="17"/>
      <c r="J1100" s="15"/>
      <c r="K1100" s="15"/>
      <c r="L1100" s="15"/>
      <c r="M1100" s="20"/>
      <c r="P1100" s="22"/>
      <c r="Q1100" s="24"/>
    </row>
    <row r="1101" customHeight="1" spans="2:17">
      <c r="B1101" s="15"/>
      <c r="D1101" s="15"/>
      <c r="E1101" s="15"/>
      <c r="F1101" s="16"/>
      <c r="G1101" s="15"/>
      <c r="H1101" s="17"/>
      <c r="J1101" s="15"/>
      <c r="K1101" s="15"/>
      <c r="L1101" s="15"/>
      <c r="M1101" s="20"/>
      <c r="P1101" s="22"/>
      <c r="Q1101" s="24"/>
    </row>
    <row r="1102" customHeight="1" spans="2:17">
      <c r="B1102" s="15"/>
      <c r="D1102" s="15"/>
      <c r="E1102" s="15"/>
      <c r="F1102" s="16"/>
      <c r="G1102" s="15"/>
      <c r="H1102" s="17"/>
      <c r="J1102" s="15"/>
      <c r="K1102" s="15"/>
      <c r="L1102" s="15"/>
      <c r="M1102" s="20"/>
      <c r="P1102" s="22"/>
      <c r="Q1102" s="24"/>
    </row>
    <row r="1103" customHeight="1" spans="2:17">
      <c r="B1103" s="15"/>
      <c r="D1103" s="15"/>
      <c r="E1103" s="15"/>
      <c r="F1103" s="16"/>
      <c r="G1103" s="15"/>
      <c r="H1103" s="17"/>
      <c r="J1103" s="15"/>
      <c r="K1103" s="15"/>
      <c r="L1103" s="15"/>
      <c r="M1103" s="20"/>
      <c r="P1103" s="22"/>
      <c r="Q1103" s="24"/>
    </row>
    <row r="1104" customHeight="1" spans="2:17">
      <c r="B1104" s="15"/>
      <c r="D1104" s="15"/>
      <c r="E1104" s="15"/>
      <c r="F1104" s="16"/>
      <c r="G1104" s="15"/>
      <c r="H1104" s="17"/>
      <c r="J1104" s="15"/>
      <c r="K1104" s="15"/>
      <c r="L1104" s="15"/>
      <c r="M1104" s="20"/>
      <c r="P1104" s="22"/>
      <c r="Q1104" s="24"/>
    </row>
    <row r="1105" customHeight="1" spans="2:17">
      <c r="B1105" s="15"/>
      <c r="D1105" s="15"/>
      <c r="E1105" s="15"/>
      <c r="F1105" s="16"/>
      <c r="G1105" s="15"/>
      <c r="H1105" s="17"/>
      <c r="J1105" s="15"/>
      <c r="K1105" s="15"/>
      <c r="L1105" s="15"/>
      <c r="M1105" s="20"/>
      <c r="P1105" s="22"/>
      <c r="Q1105" s="24"/>
    </row>
    <row r="1106" customHeight="1" spans="2:17">
      <c r="B1106" s="15"/>
      <c r="D1106" s="15"/>
      <c r="E1106" s="15"/>
      <c r="F1106" s="16"/>
      <c r="G1106" s="15"/>
      <c r="H1106" s="17"/>
      <c r="J1106" s="15"/>
      <c r="K1106" s="15"/>
      <c r="L1106" s="15"/>
      <c r="M1106" s="20"/>
      <c r="P1106" s="22"/>
      <c r="Q1106" s="24"/>
    </row>
    <row r="1107" customHeight="1" spans="2:17">
      <c r="B1107" s="15"/>
      <c r="D1107" s="15"/>
      <c r="E1107" s="15"/>
      <c r="F1107" s="16"/>
      <c r="G1107" s="15"/>
      <c r="H1107" s="17"/>
      <c r="J1107" s="15"/>
      <c r="K1107" s="15"/>
      <c r="L1107" s="15"/>
      <c r="M1107" s="20"/>
      <c r="P1107" s="22"/>
      <c r="Q1107" s="24"/>
    </row>
    <row r="1108" customHeight="1" spans="2:17">
      <c r="B1108" s="15"/>
      <c r="D1108" s="15"/>
      <c r="E1108" s="15"/>
      <c r="F1108" s="16"/>
      <c r="G1108" s="15"/>
      <c r="H1108" s="17"/>
      <c r="J1108" s="15"/>
      <c r="K1108" s="15"/>
      <c r="L1108" s="15"/>
      <c r="M1108" s="20"/>
      <c r="P1108" s="22"/>
      <c r="Q1108" s="24"/>
    </row>
    <row r="1109" customHeight="1" spans="2:18">
      <c r="B1109" s="15"/>
      <c r="D1109" s="15"/>
      <c r="E1109" s="15"/>
      <c r="F1109" s="16"/>
      <c r="G1109" s="15"/>
      <c r="H1109" s="17"/>
      <c r="J1109" s="15"/>
      <c r="K1109" s="15"/>
      <c r="M1109" s="20"/>
      <c r="N1109" s="21"/>
      <c r="P1109" s="22"/>
      <c r="R1109" s="17"/>
    </row>
    <row r="1110" customHeight="1" spans="2:16">
      <c r="B1110" s="15"/>
      <c r="D1110" s="15"/>
      <c r="E1110" s="15"/>
      <c r="F1110" s="16"/>
      <c r="G1110" s="15"/>
      <c r="H1110" s="17"/>
      <c r="J1110" s="15"/>
      <c r="K1110" s="15"/>
      <c r="L1110" s="16"/>
      <c r="M1110" s="20"/>
      <c r="N1110" s="21"/>
      <c r="P1110" s="22"/>
    </row>
    <row r="1111" customHeight="1" spans="2:17">
      <c r="B1111" s="15"/>
      <c r="D1111" s="15"/>
      <c r="E1111" s="15"/>
      <c r="F1111" s="16"/>
      <c r="G1111" s="15"/>
      <c r="H1111" s="17"/>
      <c r="J1111" s="15"/>
      <c r="K1111" s="15"/>
      <c r="L1111" s="15"/>
      <c r="M1111" s="20"/>
      <c r="P1111" s="22"/>
      <c r="Q1111" s="24"/>
    </row>
    <row r="1112" customHeight="1" spans="2:18">
      <c r="B1112" s="15"/>
      <c r="D1112" s="15"/>
      <c r="E1112" s="15"/>
      <c r="F1112" s="16"/>
      <c r="G1112" s="15"/>
      <c r="H1112" s="17"/>
      <c r="J1112" s="15"/>
      <c r="K1112" s="15"/>
      <c r="M1112" s="20"/>
      <c r="N1112" s="21"/>
      <c r="P1112" s="22"/>
      <c r="R1112" s="17"/>
    </row>
    <row r="1113" customHeight="1" spans="2:18">
      <c r="B1113" s="15"/>
      <c r="D1113" s="15"/>
      <c r="E1113" s="15"/>
      <c r="F1113" s="16"/>
      <c r="G1113" s="15"/>
      <c r="H1113" s="17"/>
      <c r="J1113" s="15"/>
      <c r="K1113" s="15"/>
      <c r="M1113" s="20"/>
      <c r="N1113" s="21"/>
      <c r="P1113" s="22"/>
      <c r="R1113" s="17"/>
    </row>
    <row r="1114" customHeight="1" spans="2:18">
      <c r="B1114" s="15"/>
      <c r="D1114" s="15"/>
      <c r="E1114" s="15"/>
      <c r="F1114" s="16"/>
      <c r="G1114" s="15"/>
      <c r="H1114" s="17"/>
      <c r="J1114" s="15"/>
      <c r="K1114" s="15"/>
      <c r="M1114" s="20"/>
      <c r="N1114" s="21"/>
      <c r="P1114" s="22"/>
      <c r="R1114" s="17"/>
    </row>
    <row r="1115" customHeight="1" spans="2:18">
      <c r="B1115" s="15"/>
      <c r="D1115" s="15"/>
      <c r="E1115" s="15"/>
      <c r="F1115" s="16"/>
      <c r="G1115" s="15"/>
      <c r="H1115" s="17"/>
      <c r="J1115" s="15"/>
      <c r="K1115" s="15"/>
      <c r="M1115" s="20"/>
      <c r="N1115" s="21"/>
      <c r="P1115" s="22"/>
      <c r="R1115" s="17"/>
    </row>
    <row r="1116" customHeight="1" spans="2:17">
      <c r="B1116" s="15"/>
      <c r="D1116" s="15"/>
      <c r="E1116" s="15"/>
      <c r="F1116" s="16"/>
      <c r="G1116" s="15"/>
      <c r="H1116" s="17"/>
      <c r="J1116" s="15"/>
      <c r="K1116" s="15"/>
      <c r="L1116" s="15"/>
      <c r="M1116" s="20"/>
      <c r="P1116" s="22"/>
      <c r="Q1116" s="24"/>
    </row>
    <row r="1117" customHeight="1" spans="2:17">
      <c r="B1117" s="15"/>
      <c r="D1117" s="15"/>
      <c r="E1117" s="15"/>
      <c r="F1117" s="16"/>
      <c r="G1117" s="15"/>
      <c r="H1117" s="17"/>
      <c r="J1117" s="15"/>
      <c r="K1117" s="15"/>
      <c r="L1117" s="15"/>
      <c r="M1117" s="20"/>
      <c r="P1117" s="22"/>
      <c r="Q1117" s="24"/>
    </row>
    <row r="1118" customHeight="1" spans="2:17">
      <c r="B1118" s="15"/>
      <c r="D1118" s="15"/>
      <c r="E1118" s="15"/>
      <c r="F1118" s="16"/>
      <c r="G1118" s="15"/>
      <c r="H1118" s="17"/>
      <c r="J1118" s="15"/>
      <c r="K1118" s="15"/>
      <c r="L1118" s="15"/>
      <c r="M1118" s="20"/>
      <c r="P1118" s="22"/>
      <c r="Q1118" s="24"/>
    </row>
    <row r="1119" customHeight="1" spans="2:17">
      <c r="B1119" s="15"/>
      <c r="D1119" s="15"/>
      <c r="E1119" s="15"/>
      <c r="F1119" s="16"/>
      <c r="G1119" s="15"/>
      <c r="H1119" s="17"/>
      <c r="J1119" s="15"/>
      <c r="K1119" s="15"/>
      <c r="L1119" s="15"/>
      <c r="M1119" s="20"/>
      <c r="P1119" s="22"/>
      <c r="Q1119" s="24"/>
    </row>
    <row r="1120" customHeight="1" spans="2:18">
      <c r="B1120" s="15"/>
      <c r="D1120" s="15"/>
      <c r="E1120" s="15"/>
      <c r="F1120" s="16"/>
      <c r="G1120" s="15"/>
      <c r="H1120" s="17"/>
      <c r="J1120" s="15"/>
      <c r="K1120" s="15"/>
      <c r="M1120" s="20"/>
      <c r="N1120" s="21"/>
      <c r="P1120" s="22"/>
      <c r="R1120" s="17"/>
    </row>
    <row r="1121" customHeight="1" spans="2:18">
      <c r="B1121" s="15"/>
      <c r="D1121" s="15"/>
      <c r="E1121" s="15"/>
      <c r="F1121" s="16"/>
      <c r="G1121" s="15"/>
      <c r="H1121" s="17"/>
      <c r="J1121" s="15"/>
      <c r="K1121" s="15"/>
      <c r="M1121" s="20"/>
      <c r="N1121" s="21"/>
      <c r="P1121" s="22"/>
      <c r="R1121" s="17"/>
    </row>
    <row r="1122" customHeight="1" spans="2:17">
      <c r="B1122" s="15"/>
      <c r="D1122" s="15"/>
      <c r="E1122" s="15"/>
      <c r="F1122" s="16"/>
      <c r="G1122" s="15"/>
      <c r="H1122" s="17"/>
      <c r="J1122" s="15"/>
      <c r="K1122" s="15"/>
      <c r="L1122" s="15"/>
      <c r="M1122" s="20"/>
      <c r="P1122" s="22"/>
      <c r="Q1122" s="24"/>
    </row>
    <row r="1123" customHeight="1" spans="2:17">
      <c r="B1123" s="15"/>
      <c r="D1123" s="15"/>
      <c r="E1123" s="15"/>
      <c r="F1123" s="16"/>
      <c r="G1123" s="15"/>
      <c r="H1123" s="17"/>
      <c r="J1123" s="15"/>
      <c r="K1123" s="15"/>
      <c r="L1123" s="15"/>
      <c r="M1123" s="20"/>
      <c r="P1123" s="22"/>
      <c r="Q1123" s="24"/>
    </row>
    <row r="1124" customHeight="1" spans="4:16">
      <c r="D1124" s="15"/>
      <c r="E1124" s="15"/>
      <c r="F1124" s="16"/>
      <c r="G1124" s="15"/>
      <c r="H1124" s="25"/>
      <c r="M1124" s="20"/>
      <c r="P1124" s="27"/>
    </row>
    <row r="1125" customHeight="1" spans="2:18">
      <c r="B1125" s="15"/>
      <c r="D1125" s="15"/>
      <c r="E1125" s="15"/>
      <c r="F1125" s="16"/>
      <c r="G1125" s="15"/>
      <c r="H1125" s="17"/>
      <c r="J1125" s="15"/>
      <c r="K1125" s="15"/>
      <c r="M1125" s="20"/>
      <c r="N1125" s="21"/>
      <c r="P1125" s="22"/>
      <c r="R1125" s="17"/>
    </row>
    <row r="1126" customHeight="1" spans="2:18">
      <c r="B1126" s="15"/>
      <c r="D1126" s="15"/>
      <c r="E1126" s="15"/>
      <c r="F1126" s="16"/>
      <c r="G1126" s="15"/>
      <c r="H1126" s="17"/>
      <c r="J1126" s="15"/>
      <c r="K1126" s="15"/>
      <c r="M1126" s="20"/>
      <c r="N1126" s="21"/>
      <c r="P1126" s="22"/>
      <c r="R1126" s="17"/>
    </row>
    <row r="1127" customHeight="1" spans="2:18">
      <c r="B1127" s="15"/>
      <c r="D1127" s="15"/>
      <c r="E1127" s="15"/>
      <c r="F1127" s="16"/>
      <c r="G1127" s="15"/>
      <c r="H1127" s="17"/>
      <c r="J1127" s="15"/>
      <c r="K1127" s="15"/>
      <c r="M1127" s="20"/>
      <c r="N1127" s="21"/>
      <c r="P1127" s="22"/>
      <c r="R1127" s="17"/>
    </row>
    <row r="1128" customHeight="1" spans="2:16">
      <c r="B1128" s="15"/>
      <c r="D1128" s="15"/>
      <c r="E1128" s="15"/>
      <c r="F1128" s="16"/>
      <c r="G1128" s="15"/>
      <c r="H1128" s="17"/>
      <c r="J1128" s="15"/>
      <c r="K1128" s="15"/>
      <c r="L1128" s="16"/>
      <c r="M1128" s="20"/>
      <c r="N1128" s="21"/>
      <c r="P1128" s="22"/>
    </row>
    <row r="1129" customHeight="1" spans="2:16">
      <c r="B1129" s="15"/>
      <c r="D1129" s="15"/>
      <c r="E1129" s="15"/>
      <c r="F1129" s="16"/>
      <c r="G1129" s="15"/>
      <c r="H1129" s="17"/>
      <c r="J1129" s="15"/>
      <c r="K1129" s="15"/>
      <c r="L1129" s="16"/>
      <c r="M1129" s="20"/>
      <c r="N1129" s="21"/>
      <c r="P1129" s="22"/>
    </row>
    <row r="1130" customHeight="1" spans="2:16">
      <c r="B1130" s="15"/>
      <c r="D1130" s="15"/>
      <c r="E1130" s="15"/>
      <c r="F1130" s="16"/>
      <c r="G1130" s="15"/>
      <c r="H1130" s="17"/>
      <c r="J1130" s="15"/>
      <c r="K1130" s="15"/>
      <c r="L1130" s="16"/>
      <c r="M1130" s="20"/>
      <c r="N1130" s="21"/>
      <c r="P1130" s="22"/>
    </row>
    <row r="1131" customHeight="1" spans="2:17">
      <c r="B1131" s="15"/>
      <c r="D1131" s="15"/>
      <c r="E1131" s="15"/>
      <c r="F1131" s="16"/>
      <c r="G1131" s="15"/>
      <c r="H1131" s="17"/>
      <c r="J1131" s="15"/>
      <c r="K1131" s="15"/>
      <c r="L1131" s="15"/>
      <c r="M1131" s="20"/>
      <c r="P1131" s="22"/>
      <c r="Q1131" s="24"/>
    </row>
    <row r="1132" customHeight="1" spans="2:17">
      <c r="B1132" s="15"/>
      <c r="D1132" s="15"/>
      <c r="E1132" s="15"/>
      <c r="F1132" s="16"/>
      <c r="G1132" s="15"/>
      <c r="H1132" s="17"/>
      <c r="J1132" s="15"/>
      <c r="K1132" s="15"/>
      <c r="L1132" s="15"/>
      <c r="M1132" s="20"/>
      <c r="P1132" s="22"/>
      <c r="Q1132" s="24"/>
    </row>
    <row r="1133" customHeight="1" spans="2:17">
      <c r="B1133" s="15"/>
      <c r="D1133" s="15"/>
      <c r="E1133" s="15"/>
      <c r="F1133" s="16"/>
      <c r="G1133" s="15"/>
      <c r="H1133" s="17"/>
      <c r="J1133" s="15"/>
      <c r="K1133" s="15"/>
      <c r="L1133" s="15"/>
      <c r="M1133" s="20"/>
      <c r="P1133" s="22"/>
      <c r="Q1133" s="24"/>
    </row>
    <row r="1134" customHeight="1" spans="2:17">
      <c r="B1134" s="15"/>
      <c r="D1134" s="15"/>
      <c r="E1134" s="15"/>
      <c r="F1134" s="16"/>
      <c r="G1134" s="15"/>
      <c r="H1134" s="17"/>
      <c r="J1134" s="15"/>
      <c r="K1134" s="15"/>
      <c r="L1134" s="15"/>
      <c r="M1134" s="20"/>
      <c r="P1134" s="22"/>
      <c r="Q1134" s="24"/>
    </row>
    <row r="1135" customHeight="1" spans="2:17">
      <c r="B1135" s="15"/>
      <c r="D1135" s="15"/>
      <c r="E1135" s="15"/>
      <c r="F1135" s="16"/>
      <c r="G1135" s="15"/>
      <c r="H1135" s="17"/>
      <c r="J1135" s="15"/>
      <c r="K1135" s="15"/>
      <c r="L1135" s="15"/>
      <c r="M1135" s="20"/>
      <c r="P1135" s="22"/>
      <c r="Q1135" s="24"/>
    </row>
    <row r="1136" customHeight="1" spans="2:17">
      <c r="B1136" s="15"/>
      <c r="D1136" s="15"/>
      <c r="E1136" s="15"/>
      <c r="F1136" s="16"/>
      <c r="G1136" s="15"/>
      <c r="H1136" s="17"/>
      <c r="J1136" s="15"/>
      <c r="K1136" s="15"/>
      <c r="L1136" s="15"/>
      <c r="M1136" s="20"/>
      <c r="P1136" s="22"/>
      <c r="Q1136" s="24"/>
    </row>
    <row r="1137" customHeight="1" spans="2:17">
      <c r="B1137" s="15"/>
      <c r="D1137" s="15"/>
      <c r="E1137" s="15"/>
      <c r="F1137" s="16"/>
      <c r="G1137" s="15"/>
      <c r="H1137" s="17"/>
      <c r="J1137" s="15"/>
      <c r="K1137" s="15"/>
      <c r="L1137" s="15"/>
      <c r="M1137" s="20"/>
      <c r="P1137" s="22"/>
      <c r="Q1137" s="24"/>
    </row>
    <row r="1138" customHeight="1" spans="2:18">
      <c r="B1138" s="15"/>
      <c r="D1138" s="15"/>
      <c r="E1138" s="15"/>
      <c r="F1138" s="16"/>
      <c r="G1138" s="15"/>
      <c r="H1138" s="17"/>
      <c r="J1138" s="15"/>
      <c r="K1138" s="15"/>
      <c r="M1138" s="20"/>
      <c r="N1138" s="21"/>
      <c r="P1138" s="22"/>
      <c r="R1138" s="17"/>
    </row>
    <row r="1139" customHeight="1" spans="2:17">
      <c r="B1139" s="15"/>
      <c r="D1139" s="15"/>
      <c r="E1139" s="15"/>
      <c r="F1139" s="16"/>
      <c r="G1139" s="15"/>
      <c r="H1139" s="17"/>
      <c r="J1139" s="15"/>
      <c r="K1139" s="15"/>
      <c r="L1139" s="15"/>
      <c r="M1139" s="20"/>
      <c r="P1139" s="22"/>
      <c r="Q1139" s="24"/>
    </row>
    <row r="1140" customHeight="1" spans="2:18">
      <c r="B1140" s="15"/>
      <c r="D1140" s="15"/>
      <c r="E1140" s="15"/>
      <c r="F1140" s="16"/>
      <c r="G1140" s="15"/>
      <c r="H1140" s="17"/>
      <c r="J1140" s="15"/>
      <c r="K1140" s="15"/>
      <c r="M1140" s="20"/>
      <c r="N1140" s="21"/>
      <c r="P1140" s="22"/>
      <c r="R1140" s="17"/>
    </row>
    <row r="1141" customHeight="1" spans="2:18">
      <c r="B1141" s="15"/>
      <c r="D1141" s="15"/>
      <c r="E1141" s="15"/>
      <c r="F1141" s="16"/>
      <c r="G1141" s="15"/>
      <c r="H1141" s="17"/>
      <c r="J1141" s="15"/>
      <c r="K1141" s="15"/>
      <c r="M1141" s="20"/>
      <c r="N1141" s="21"/>
      <c r="P1141" s="22"/>
      <c r="R1141" s="17"/>
    </row>
    <row r="1142" customHeight="1" spans="2:18">
      <c r="B1142" s="15"/>
      <c r="D1142" s="15"/>
      <c r="E1142" s="15"/>
      <c r="F1142" s="16"/>
      <c r="G1142" s="15"/>
      <c r="H1142" s="17"/>
      <c r="J1142" s="15"/>
      <c r="K1142" s="15"/>
      <c r="M1142" s="20"/>
      <c r="N1142" s="21"/>
      <c r="P1142" s="22"/>
      <c r="R1142" s="17"/>
    </row>
    <row r="1143" customHeight="1" spans="2:18">
      <c r="B1143" s="15"/>
      <c r="D1143" s="15"/>
      <c r="E1143" s="15"/>
      <c r="F1143" s="16"/>
      <c r="G1143" s="15"/>
      <c r="H1143" s="17"/>
      <c r="J1143" s="15"/>
      <c r="K1143" s="15"/>
      <c r="M1143" s="20"/>
      <c r="N1143" s="21"/>
      <c r="P1143" s="22"/>
      <c r="R1143" s="17"/>
    </row>
    <row r="1144" customHeight="1" spans="2:17">
      <c r="B1144" s="15"/>
      <c r="D1144" s="15"/>
      <c r="E1144" s="15"/>
      <c r="F1144" s="16"/>
      <c r="G1144" s="15"/>
      <c r="H1144" s="17"/>
      <c r="J1144" s="15"/>
      <c r="K1144" s="15"/>
      <c r="L1144" s="15"/>
      <c r="M1144" s="20"/>
      <c r="P1144" s="22"/>
      <c r="Q1144" s="24"/>
    </row>
    <row r="1145" customHeight="1" spans="2:17">
      <c r="B1145" s="15"/>
      <c r="D1145" s="15"/>
      <c r="E1145" s="15"/>
      <c r="F1145" s="16"/>
      <c r="G1145" s="15"/>
      <c r="H1145" s="17"/>
      <c r="J1145" s="15"/>
      <c r="K1145" s="15"/>
      <c r="L1145" s="15"/>
      <c r="M1145" s="20"/>
      <c r="P1145" s="22"/>
      <c r="Q1145" s="24"/>
    </row>
    <row r="1146" customHeight="1" spans="2:17">
      <c r="B1146" s="15"/>
      <c r="D1146" s="15"/>
      <c r="E1146" s="15"/>
      <c r="F1146" s="16"/>
      <c r="G1146" s="15"/>
      <c r="H1146" s="17"/>
      <c r="J1146" s="15"/>
      <c r="K1146" s="15"/>
      <c r="L1146" s="15"/>
      <c r="M1146" s="20"/>
      <c r="P1146" s="22"/>
      <c r="Q1146" s="24"/>
    </row>
    <row r="1147" customHeight="1" spans="2:17">
      <c r="B1147" s="15"/>
      <c r="D1147" s="15"/>
      <c r="E1147" s="15"/>
      <c r="F1147" s="16"/>
      <c r="G1147" s="15"/>
      <c r="H1147" s="17"/>
      <c r="J1147" s="15"/>
      <c r="K1147" s="15"/>
      <c r="L1147" s="15"/>
      <c r="M1147" s="20"/>
      <c r="P1147" s="22"/>
      <c r="Q1147" s="24"/>
    </row>
    <row r="1148" customHeight="1" spans="2:17">
      <c r="B1148" s="15"/>
      <c r="D1148" s="15"/>
      <c r="E1148" s="15"/>
      <c r="F1148" s="16"/>
      <c r="G1148" s="15"/>
      <c r="H1148" s="17"/>
      <c r="J1148" s="15"/>
      <c r="K1148" s="15"/>
      <c r="L1148" s="15"/>
      <c r="M1148" s="20"/>
      <c r="P1148" s="22"/>
      <c r="Q1148" s="24"/>
    </row>
    <row r="1149" customHeight="1" spans="2:18">
      <c r="B1149" s="15"/>
      <c r="D1149" s="15"/>
      <c r="E1149" s="15"/>
      <c r="F1149" s="16"/>
      <c r="G1149" s="15"/>
      <c r="H1149" s="17"/>
      <c r="J1149" s="15"/>
      <c r="K1149" s="15"/>
      <c r="M1149" s="20"/>
      <c r="N1149" s="21"/>
      <c r="P1149" s="22"/>
      <c r="R1149" s="17"/>
    </row>
    <row r="1150" customHeight="1" spans="2:16">
      <c r="B1150" s="15"/>
      <c r="D1150" s="15"/>
      <c r="E1150" s="15"/>
      <c r="F1150" s="16"/>
      <c r="G1150" s="15"/>
      <c r="H1150" s="17"/>
      <c r="J1150" s="15"/>
      <c r="K1150" s="15"/>
      <c r="L1150" s="16"/>
      <c r="M1150" s="20"/>
      <c r="N1150" s="21"/>
      <c r="P1150" s="22"/>
    </row>
    <row r="1151" customHeight="1" spans="2:17">
      <c r="B1151" s="15"/>
      <c r="D1151" s="15"/>
      <c r="E1151" s="15"/>
      <c r="F1151" s="16"/>
      <c r="G1151" s="15"/>
      <c r="H1151" s="17"/>
      <c r="J1151" s="15"/>
      <c r="K1151" s="15"/>
      <c r="L1151" s="15"/>
      <c r="M1151" s="20"/>
      <c r="P1151" s="22"/>
      <c r="Q1151" s="24"/>
    </row>
    <row r="1152" customHeight="1" spans="2:18">
      <c r="B1152" s="15"/>
      <c r="D1152" s="15"/>
      <c r="E1152" s="15"/>
      <c r="F1152" s="16"/>
      <c r="G1152" s="15"/>
      <c r="H1152" s="17"/>
      <c r="J1152" s="15"/>
      <c r="K1152" s="15"/>
      <c r="M1152" s="20"/>
      <c r="N1152" s="21"/>
      <c r="P1152" s="22"/>
      <c r="R1152" s="17"/>
    </row>
    <row r="1153" customHeight="1" spans="2:18">
      <c r="B1153" s="15"/>
      <c r="D1153" s="15"/>
      <c r="E1153" s="15"/>
      <c r="F1153" s="16"/>
      <c r="G1153" s="15"/>
      <c r="H1153" s="17"/>
      <c r="J1153" s="15"/>
      <c r="K1153" s="15"/>
      <c r="M1153" s="20"/>
      <c r="N1153" s="21"/>
      <c r="P1153" s="22"/>
      <c r="R1153" s="17"/>
    </row>
    <row r="1154" customHeight="1" spans="2:18">
      <c r="B1154" s="15"/>
      <c r="D1154" s="15"/>
      <c r="E1154" s="15"/>
      <c r="F1154" s="16"/>
      <c r="G1154" s="15"/>
      <c r="H1154" s="17"/>
      <c r="J1154" s="15"/>
      <c r="K1154" s="15"/>
      <c r="M1154" s="20"/>
      <c r="N1154" s="21"/>
      <c r="P1154" s="22"/>
      <c r="R1154" s="17"/>
    </row>
    <row r="1155" customHeight="1" spans="2:18">
      <c r="B1155" s="15"/>
      <c r="D1155" s="15"/>
      <c r="E1155" s="15"/>
      <c r="F1155" s="16"/>
      <c r="G1155" s="15"/>
      <c r="H1155" s="17"/>
      <c r="J1155" s="15"/>
      <c r="K1155" s="15"/>
      <c r="M1155" s="20"/>
      <c r="N1155" s="21"/>
      <c r="P1155" s="22"/>
      <c r="R1155" s="17"/>
    </row>
    <row r="1156" customHeight="1" spans="2:18">
      <c r="B1156" s="15"/>
      <c r="D1156" s="15"/>
      <c r="E1156" s="15"/>
      <c r="F1156" s="16"/>
      <c r="G1156" s="15"/>
      <c r="H1156" s="17"/>
      <c r="J1156" s="15"/>
      <c r="K1156" s="15"/>
      <c r="M1156" s="20"/>
      <c r="N1156" s="21"/>
      <c r="P1156" s="22"/>
      <c r="R1156" s="17"/>
    </row>
    <row r="1157" customHeight="1" spans="2:18">
      <c r="B1157" s="15"/>
      <c r="D1157" s="15"/>
      <c r="E1157" s="15"/>
      <c r="F1157" s="16"/>
      <c r="G1157" s="15"/>
      <c r="H1157" s="17"/>
      <c r="J1157" s="15"/>
      <c r="K1157" s="15"/>
      <c r="M1157" s="20"/>
      <c r="N1157" s="21"/>
      <c r="P1157" s="22"/>
      <c r="R1157" s="17"/>
    </row>
    <row r="1158" customHeight="1" spans="2:18">
      <c r="B1158" s="15"/>
      <c r="D1158" s="15"/>
      <c r="E1158" s="15"/>
      <c r="F1158" s="16"/>
      <c r="G1158" s="15"/>
      <c r="H1158" s="17"/>
      <c r="J1158" s="15"/>
      <c r="K1158" s="15"/>
      <c r="M1158" s="20"/>
      <c r="N1158" s="21"/>
      <c r="P1158" s="22"/>
      <c r="R1158" s="17"/>
    </row>
    <row r="1159" customHeight="1" spans="2:18">
      <c r="B1159" s="15"/>
      <c r="D1159" s="15"/>
      <c r="E1159" s="15"/>
      <c r="F1159" s="16"/>
      <c r="G1159" s="15"/>
      <c r="H1159" s="17"/>
      <c r="J1159" s="15"/>
      <c r="K1159" s="15"/>
      <c r="M1159" s="20"/>
      <c r="N1159" s="21"/>
      <c r="P1159" s="22"/>
      <c r="R1159" s="17"/>
    </row>
    <row r="1160" customHeight="1" spans="2:18">
      <c r="B1160" s="15"/>
      <c r="D1160" s="15"/>
      <c r="E1160" s="15"/>
      <c r="F1160" s="16"/>
      <c r="G1160" s="15"/>
      <c r="H1160" s="17"/>
      <c r="J1160" s="15"/>
      <c r="K1160" s="15"/>
      <c r="M1160" s="20"/>
      <c r="N1160" s="21"/>
      <c r="P1160" s="22"/>
      <c r="R1160" s="17"/>
    </row>
    <row r="1161" customHeight="1" spans="2:17">
      <c r="B1161" s="15"/>
      <c r="D1161" s="15"/>
      <c r="E1161" s="15"/>
      <c r="F1161" s="16"/>
      <c r="G1161" s="15"/>
      <c r="H1161" s="17"/>
      <c r="J1161" s="15"/>
      <c r="K1161" s="15"/>
      <c r="L1161" s="15"/>
      <c r="M1161" s="20"/>
      <c r="P1161" s="22"/>
      <c r="Q1161" s="24"/>
    </row>
    <row r="1162" customHeight="1" spans="2:17">
      <c r="B1162" s="15"/>
      <c r="D1162" s="15"/>
      <c r="E1162" s="15"/>
      <c r="F1162" s="16"/>
      <c r="G1162" s="15"/>
      <c r="H1162" s="17"/>
      <c r="J1162" s="15"/>
      <c r="K1162" s="15"/>
      <c r="L1162" s="15"/>
      <c r="M1162" s="20"/>
      <c r="P1162" s="22"/>
      <c r="Q1162" s="24"/>
    </row>
    <row r="1163" customHeight="1" spans="2:17">
      <c r="B1163" s="15"/>
      <c r="D1163" s="15"/>
      <c r="E1163" s="15"/>
      <c r="F1163" s="16"/>
      <c r="G1163" s="15"/>
      <c r="H1163" s="17"/>
      <c r="J1163" s="15"/>
      <c r="K1163" s="15"/>
      <c r="L1163" s="15"/>
      <c r="M1163" s="20"/>
      <c r="P1163" s="22"/>
      <c r="Q1163" s="24"/>
    </row>
    <row r="1164" customHeight="1" spans="2:17">
      <c r="B1164" s="15"/>
      <c r="D1164" s="15"/>
      <c r="E1164" s="15"/>
      <c r="F1164" s="16"/>
      <c r="G1164" s="15"/>
      <c r="H1164" s="17"/>
      <c r="J1164" s="15"/>
      <c r="K1164" s="15"/>
      <c r="L1164" s="15"/>
      <c r="M1164" s="20"/>
      <c r="P1164" s="22"/>
      <c r="Q1164" s="24"/>
    </row>
    <row r="1165" customHeight="1" spans="2:17">
      <c r="B1165" s="15"/>
      <c r="D1165" s="15"/>
      <c r="E1165" s="15"/>
      <c r="F1165" s="16"/>
      <c r="G1165" s="15"/>
      <c r="H1165" s="17"/>
      <c r="J1165" s="15"/>
      <c r="K1165" s="15"/>
      <c r="L1165" s="15"/>
      <c r="M1165" s="20"/>
      <c r="P1165" s="22"/>
      <c r="Q1165" s="24"/>
    </row>
    <row r="1166" customHeight="1" spans="2:17">
      <c r="B1166" s="15"/>
      <c r="D1166" s="15"/>
      <c r="E1166" s="15"/>
      <c r="F1166" s="16"/>
      <c r="G1166" s="15"/>
      <c r="H1166" s="17"/>
      <c r="J1166" s="15"/>
      <c r="K1166" s="15"/>
      <c r="L1166" s="15"/>
      <c r="M1166" s="20"/>
      <c r="P1166" s="22"/>
      <c r="Q1166" s="24"/>
    </row>
    <row r="1167" customHeight="1" spans="2:17">
      <c r="B1167" s="15"/>
      <c r="D1167" s="15"/>
      <c r="E1167" s="15"/>
      <c r="F1167" s="16"/>
      <c r="G1167" s="15"/>
      <c r="H1167" s="17"/>
      <c r="J1167" s="15"/>
      <c r="K1167" s="15"/>
      <c r="L1167" s="15"/>
      <c r="M1167" s="20"/>
      <c r="P1167" s="22"/>
      <c r="Q1167" s="24"/>
    </row>
    <row r="1168" customHeight="1" spans="2:17">
      <c r="B1168" s="15"/>
      <c r="D1168" s="15"/>
      <c r="E1168" s="15"/>
      <c r="F1168" s="16"/>
      <c r="G1168" s="15"/>
      <c r="H1168" s="17"/>
      <c r="J1168" s="15"/>
      <c r="K1168" s="15"/>
      <c r="L1168" s="15"/>
      <c r="M1168" s="20"/>
      <c r="P1168" s="22"/>
      <c r="Q1168" s="24"/>
    </row>
    <row r="1169" customHeight="1" spans="2:17">
      <c r="B1169" s="15"/>
      <c r="D1169" s="15"/>
      <c r="E1169" s="15"/>
      <c r="F1169" s="16"/>
      <c r="G1169" s="15"/>
      <c r="H1169" s="17"/>
      <c r="J1169" s="15"/>
      <c r="K1169" s="15"/>
      <c r="L1169" s="15"/>
      <c r="M1169" s="20"/>
      <c r="P1169" s="22"/>
      <c r="Q1169" s="24"/>
    </row>
    <row r="1170" customHeight="1" spans="2:18">
      <c r="B1170" s="15"/>
      <c r="D1170" s="15"/>
      <c r="E1170" s="15"/>
      <c r="F1170" s="16"/>
      <c r="G1170" s="15"/>
      <c r="H1170" s="17"/>
      <c r="J1170" s="15"/>
      <c r="K1170" s="15"/>
      <c r="M1170" s="20"/>
      <c r="N1170" s="21"/>
      <c r="P1170" s="22"/>
      <c r="R1170" s="17"/>
    </row>
    <row r="1171" customHeight="1" spans="2:18">
      <c r="B1171" s="15"/>
      <c r="D1171" s="15"/>
      <c r="E1171" s="15"/>
      <c r="F1171" s="16"/>
      <c r="G1171" s="15"/>
      <c r="H1171" s="17"/>
      <c r="J1171" s="15"/>
      <c r="K1171" s="15"/>
      <c r="M1171" s="20"/>
      <c r="N1171" s="21"/>
      <c r="P1171" s="22"/>
      <c r="R1171" s="17"/>
    </row>
    <row r="1172" customHeight="1" spans="2:18">
      <c r="B1172" s="15"/>
      <c r="D1172" s="15"/>
      <c r="E1172" s="15"/>
      <c r="F1172" s="16"/>
      <c r="G1172" s="15"/>
      <c r="H1172" s="17"/>
      <c r="J1172" s="15"/>
      <c r="K1172" s="15"/>
      <c r="M1172" s="20"/>
      <c r="N1172" s="21"/>
      <c r="P1172" s="22"/>
      <c r="R1172" s="17"/>
    </row>
    <row r="1173" customHeight="1" spans="2:16">
      <c r="B1173" s="15"/>
      <c r="D1173" s="15"/>
      <c r="E1173" s="15"/>
      <c r="F1173" s="16"/>
      <c r="G1173" s="15"/>
      <c r="H1173" s="17"/>
      <c r="J1173" s="15"/>
      <c r="K1173" s="15"/>
      <c r="L1173" s="16"/>
      <c r="M1173" s="20"/>
      <c r="N1173" s="21"/>
      <c r="P1173" s="22"/>
    </row>
    <row r="1174" customHeight="1" spans="2:17">
      <c r="B1174" s="15"/>
      <c r="D1174" s="15"/>
      <c r="E1174" s="15"/>
      <c r="F1174" s="16"/>
      <c r="G1174" s="15"/>
      <c r="H1174" s="17"/>
      <c r="J1174" s="15"/>
      <c r="K1174" s="15"/>
      <c r="L1174" s="15"/>
      <c r="M1174" s="20"/>
      <c r="P1174" s="22"/>
      <c r="Q1174" s="24"/>
    </row>
    <row r="1175" customHeight="1" spans="2:17">
      <c r="B1175" s="15"/>
      <c r="D1175" s="15"/>
      <c r="E1175" s="15"/>
      <c r="F1175" s="16"/>
      <c r="G1175" s="15"/>
      <c r="H1175" s="17"/>
      <c r="J1175" s="15"/>
      <c r="K1175" s="15"/>
      <c r="L1175" s="15"/>
      <c r="M1175" s="20"/>
      <c r="P1175" s="22"/>
      <c r="Q1175" s="24"/>
    </row>
    <row r="1176" customHeight="1" spans="2:17">
      <c r="B1176" s="15"/>
      <c r="D1176" s="15"/>
      <c r="E1176" s="15"/>
      <c r="F1176" s="16"/>
      <c r="G1176" s="15"/>
      <c r="H1176" s="17"/>
      <c r="J1176" s="15"/>
      <c r="K1176" s="15"/>
      <c r="L1176" s="15"/>
      <c r="M1176" s="20"/>
      <c r="P1176" s="22"/>
      <c r="Q1176" s="24"/>
    </row>
    <row r="1177" customHeight="1" spans="2:18">
      <c r="B1177" s="15"/>
      <c r="D1177" s="15"/>
      <c r="E1177" s="15"/>
      <c r="F1177" s="16"/>
      <c r="G1177" s="15"/>
      <c r="H1177" s="17"/>
      <c r="J1177" s="15"/>
      <c r="K1177" s="15"/>
      <c r="M1177" s="20"/>
      <c r="N1177" s="21"/>
      <c r="P1177" s="22"/>
      <c r="R1177" s="17"/>
    </row>
    <row r="1178" customHeight="1" spans="2:18">
      <c r="B1178" s="15"/>
      <c r="D1178" s="15"/>
      <c r="E1178" s="15"/>
      <c r="F1178" s="16"/>
      <c r="G1178" s="15"/>
      <c r="H1178" s="17"/>
      <c r="J1178" s="15"/>
      <c r="K1178" s="15"/>
      <c r="M1178" s="20"/>
      <c r="N1178" s="21"/>
      <c r="P1178" s="22"/>
      <c r="R1178" s="17"/>
    </row>
    <row r="1179" customHeight="1" spans="2:18">
      <c r="B1179" s="15"/>
      <c r="D1179" s="15"/>
      <c r="E1179" s="15"/>
      <c r="F1179" s="16"/>
      <c r="G1179" s="15"/>
      <c r="H1179" s="17"/>
      <c r="J1179" s="15"/>
      <c r="K1179" s="15"/>
      <c r="M1179" s="20"/>
      <c r="N1179" s="21"/>
      <c r="P1179" s="22"/>
      <c r="R1179" s="17"/>
    </row>
    <row r="1180" customHeight="1" spans="2:18">
      <c r="B1180" s="15"/>
      <c r="D1180" s="15"/>
      <c r="E1180" s="15"/>
      <c r="F1180" s="16"/>
      <c r="G1180" s="15"/>
      <c r="H1180" s="17"/>
      <c r="J1180" s="15"/>
      <c r="K1180" s="15"/>
      <c r="M1180" s="20"/>
      <c r="N1180" s="21"/>
      <c r="P1180" s="22"/>
      <c r="R1180" s="17"/>
    </row>
    <row r="1181" customHeight="1" spans="2:17">
      <c r="B1181" s="15"/>
      <c r="D1181" s="15"/>
      <c r="E1181" s="15"/>
      <c r="F1181" s="16"/>
      <c r="G1181" s="15"/>
      <c r="H1181" s="17"/>
      <c r="J1181" s="15"/>
      <c r="K1181" s="15"/>
      <c r="L1181" s="16"/>
      <c r="M1181" s="20"/>
      <c r="P1181" s="22"/>
      <c r="Q1181" s="24"/>
    </row>
    <row r="1182" customHeight="1" spans="2:17">
      <c r="B1182" s="15"/>
      <c r="D1182" s="15"/>
      <c r="E1182" s="15"/>
      <c r="F1182" s="16"/>
      <c r="G1182" s="15"/>
      <c r="H1182" s="17"/>
      <c r="J1182" s="15"/>
      <c r="K1182" s="15"/>
      <c r="L1182" s="15"/>
      <c r="M1182" s="20"/>
      <c r="P1182" s="22"/>
      <c r="Q1182" s="24"/>
    </row>
    <row r="1183" customHeight="1" spans="2:17">
      <c r="B1183" s="15"/>
      <c r="D1183" s="15"/>
      <c r="E1183" s="15"/>
      <c r="F1183" s="16"/>
      <c r="G1183" s="15"/>
      <c r="H1183" s="17"/>
      <c r="J1183" s="15"/>
      <c r="K1183" s="15"/>
      <c r="L1183" s="15"/>
      <c r="M1183" s="20"/>
      <c r="P1183" s="22"/>
      <c r="Q1183" s="24"/>
    </row>
    <row r="1184" customHeight="1" spans="2:17">
      <c r="B1184" s="15"/>
      <c r="D1184" s="15"/>
      <c r="E1184" s="15"/>
      <c r="F1184" s="16"/>
      <c r="G1184" s="15"/>
      <c r="H1184" s="17"/>
      <c r="J1184" s="15"/>
      <c r="K1184" s="15"/>
      <c r="L1184" s="15"/>
      <c r="M1184" s="20"/>
      <c r="P1184" s="22"/>
      <c r="Q1184" s="24"/>
    </row>
    <row r="1185" customHeight="1" spans="2:18">
      <c r="B1185" s="20"/>
      <c r="D1185" s="15"/>
      <c r="E1185" s="15"/>
      <c r="F1185" s="16"/>
      <c r="G1185" s="15"/>
      <c r="H1185" s="17"/>
      <c r="J1185" s="15"/>
      <c r="K1185" s="15"/>
      <c r="M1185" s="20"/>
      <c r="N1185" s="21"/>
      <c r="P1185" s="22"/>
      <c r="R1185" s="17"/>
    </row>
    <row r="1186" customHeight="1" spans="2:18">
      <c r="B1186" s="20"/>
      <c r="D1186" s="15"/>
      <c r="E1186" s="15"/>
      <c r="F1186" s="16"/>
      <c r="G1186" s="15"/>
      <c r="H1186" s="17"/>
      <c r="J1186" s="15"/>
      <c r="K1186" s="15"/>
      <c r="M1186" s="20"/>
      <c r="N1186" s="21"/>
      <c r="P1186" s="22"/>
      <c r="R1186" s="17"/>
    </row>
    <row r="1187" customHeight="1" spans="2:18">
      <c r="B1187" s="20"/>
      <c r="D1187" s="15"/>
      <c r="E1187" s="15"/>
      <c r="F1187" s="16"/>
      <c r="G1187" s="15"/>
      <c r="H1187" s="17"/>
      <c r="J1187" s="15"/>
      <c r="K1187" s="15"/>
      <c r="M1187" s="20"/>
      <c r="N1187" s="21"/>
      <c r="P1187" s="22"/>
      <c r="R1187" s="17"/>
    </row>
    <row r="1188" customHeight="1" spans="2:17">
      <c r="B1188" s="20"/>
      <c r="D1188" s="15"/>
      <c r="E1188" s="15"/>
      <c r="F1188" s="16"/>
      <c r="G1188" s="15"/>
      <c r="H1188" s="17"/>
      <c r="J1188" s="15"/>
      <c r="K1188" s="15"/>
      <c r="L1188" s="16"/>
      <c r="M1188" s="20"/>
      <c r="P1188" s="22"/>
      <c r="Q1188" s="24"/>
    </row>
    <row r="1189" customHeight="1" spans="2:17">
      <c r="B1189" s="20"/>
      <c r="D1189" s="15"/>
      <c r="E1189" s="15"/>
      <c r="F1189" s="16"/>
      <c r="G1189" s="15"/>
      <c r="H1189" s="17"/>
      <c r="J1189" s="15"/>
      <c r="K1189" s="15"/>
      <c r="L1189" s="16"/>
      <c r="M1189" s="20"/>
      <c r="P1189" s="22"/>
      <c r="Q1189" s="24"/>
    </row>
    <row r="1190" customHeight="1" spans="2:17">
      <c r="B1190" s="20"/>
      <c r="D1190" s="15"/>
      <c r="E1190" s="15"/>
      <c r="F1190" s="16"/>
      <c r="G1190" s="15"/>
      <c r="H1190" s="17"/>
      <c r="J1190" s="15"/>
      <c r="K1190" s="15"/>
      <c r="L1190" s="16"/>
      <c r="M1190" s="20"/>
      <c r="P1190" s="22"/>
      <c r="Q1190" s="24"/>
    </row>
    <row r="1191" customHeight="1" spans="2:18">
      <c r="B1191" s="20"/>
      <c r="D1191" s="15"/>
      <c r="E1191" s="15"/>
      <c r="F1191" s="16"/>
      <c r="G1191" s="15"/>
      <c r="H1191" s="17"/>
      <c r="J1191" s="15"/>
      <c r="K1191" s="15"/>
      <c r="M1191" s="20"/>
      <c r="N1191" s="21"/>
      <c r="P1191" s="22"/>
      <c r="R1191" s="17"/>
    </row>
    <row r="1192" customHeight="1" spans="2:18">
      <c r="B1192" s="20"/>
      <c r="D1192" s="15"/>
      <c r="E1192" s="15"/>
      <c r="F1192" s="16"/>
      <c r="G1192" s="15"/>
      <c r="H1192" s="17"/>
      <c r="J1192" s="15"/>
      <c r="K1192" s="15"/>
      <c r="M1192" s="20"/>
      <c r="N1192" s="21"/>
      <c r="P1192" s="22"/>
      <c r="R1192" s="17"/>
    </row>
    <row r="1193" customHeight="1" spans="2:17">
      <c r="B1193" s="20"/>
      <c r="D1193" s="15"/>
      <c r="E1193" s="15"/>
      <c r="F1193" s="16"/>
      <c r="G1193" s="15"/>
      <c r="H1193" s="17"/>
      <c r="J1193" s="15"/>
      <c r="K1193" s="15"/>
      <c r="L1193" s="16"/>
      <c r="M1193" s="20"/>
      <c r="P1193" s="22"/>
      <c r="Q1193" s="24"/>
    </row>
    <row r="1194" customHeight="1" spans="2:18">
      <c r="B1194" s="20"/>
      <c r="D1194" s="15"/>
      <c r="E1194" s="15"/>
      <c r="F1194" s="16"/>
      <c r="G1194" s="15"/>
      <c r="H1194" s="17"/>
      <c r="J1194" s="15"/>
      <c r="K1194" s="15"/>
      <c r="M1194" s="20"/>
      <c r="N1194" s="21"/>
      <c r="P1194" s="22"/>
      <c r="R1194" s="17"/>
    </row>
    <row r="1195" customHeight="1" spans="2:17">
      <c r="B1195" s="20"/>
      <c r="D1195" s="15"/>
      <c r="E1195" s="15"/>
      <c r="F1195" s="16"/>
      <c r="G1195" s="15"/>
      <c r="H1195" s="17"/>
      <c r="J1195" s="15"/>
      <c r="K1195" s="15"/>
      <c r="L1195" s="16"/>
      <c r="M1195" s="20"/>
      <c r="P1195" s="22"/>
      <c r="Q1195" s="24"/>
    </row>
    <row r="1196" customHeight="1" spans="2:17">
      <c r="B1196" s="20"/>
      <c r="D1196" s="15"/>
      <c r="E1196" s="15"/>
      <c r="F1196" s="16"/>
      <c r="G1196" s="15"/>
      <c r="H1196" s="17"/>
      <c r="J1196" s="15"/>
      <c r="K1196" s="15"/>
      <c r="L1196" s="16"/>
      <c r="M1196" s="20"/>
      <c r="P1196" s="22"/>
      <c r="Q1196" s="24"/>
    </row>
    <row r="1197" customHeight="1" spans="2:17">
      <c r="B1197" s="20"/>
      <c r="D1197" s="15"/>
      <c r="E1197" s="15"/>
      <c r="F1197" s="16"/>
      <c r="G1197" s="15"/>
      <c r="H1197" s="17"/>
      <c r="J1197" s="15"/>
      <c r="K1197" s="15"/>
      <c r="L1197" s="16"/>
      <c r="M1197" s="20"/>
      <c r="P1197" s="22"/>
      <c r="Q1197" s="24"/>
    </row>
    <row r="1198" customHeight="1" spans="2:18">
      <c r="B1198" s="20"/>
      <c r="D1198" s="15"/>
      <c r="E1198" s="15"/>
      <c r="F1198" s="16"/>
      <c r="G1198" s="15"/>
      <c r="H1198" s="17"/>
      <c r="J1198" s="15"/>
      <c r="K1198" s="15"/>
      <c r="M1198" s="20"/>
      <c r="N1198" s="21"/>
      <c r="P1198" s="22"/>
      <c r="R1198" s="17"/>
    </row>
    <row r="1199" customHeight="1" spans="2:18">
      <c r="B1199" s="20"/>
      <c r="D1199" s="15"/>
      <c r="E1199" s="15"/>
      <c r="F1199" s="16"/>
      <c r="G1199" s="15"/>
      <c r="H1199" s="17"/>
      <c r="J1199" s="15"/>
      <c r="K1199" s="15"/>
      <c r="M1199" s="20"/>
      <c r="N1199" s="21"/>
      <c r="P1199" s="22"/>
      <c r="R1199" s="17"/>
    </row>
    <row r="1200" customHeight="1" spans="2:18">
      <c r="B1200" s="20"/>
      <c r="D1200" s="15"/>
      <c r="E1200" s="15"/>
      <c r="F1200" s="16"/>
      <c r="G1200" s="15"/>
      <c r="H1200" s="17"/>
      <c r="J1200" s="15"/>
      <c r="K1200" s="15"/>
      <c r="M1200" s="20"/>
      <c r="N1200" s="21"/>
      <c r="P1200" s="22"/>
      <c r="R1200" s="17"/>
    </row>
    <row r="1201" customHeight="1" spans="2:17">
      <c r="B1201" s="20"/>
      <c r="D1201" s="15"/>
      <c r="E1201" s="15"/>
      <c r="F1201" s="16"/>
      <c r="G1201" s="15"/>
      <c r="H1201" s="17"/>
      <c r="J1201" s="15"/>
      <c r="K1201" s="15"/>
      <c r="L1201" s="16"/>
      <c r="M1201" s="20"/>
      <c r="P1201" s="22"/>
      <c r="Q1201" s="24"/>
    </row>
    <row r="1202" customHeight="1" spans="2:17">
      <c r="B1202" s="20"/>
      <c r="D1202" s="15"/>
      <c r="E1202" s="15"/>
      <c r="F1202" s="16"/>
      <c r="G1202" s="15"/>
      <c r="H1202" s="17"/>
      <c r="J1202" s="15"/>
      <c r="K1202" s="15"/>
      <c r="L1202" s="16"/>
      <c r="M1202" s="20"/>
      <c r="P1202" s="22"/>
      <c r="Q1202" s="24"/>
    </row>
    <row r="1203" customHeight="1" spans="2:18">
      <c r="B1203" s="20"/>
      <c r="D1203" s="15"/>
      <c r="E1203" s="15"/>
      <c r="F1203" s="16"/>
      <c r="G1203" s="15"/>
      <c r="H1203" s="17"/>
      <c r="J1203" s="15"/>
      <c r="K1203" s="15"/>
      <c r="M1203" s="20"/>
      <c r="N1203" s="21"/>
      <c r="P1203" s="22"/>
      <c r="R1203" s="17"/>
    </row>
    <row r="1204" customHeight="1" spans="2:17">
      <c r="B1204" s="20"/>
      <c r="D1204" s="15"/>
      <c r="E1204" s="15"/>
      <c r="F1204" s="16"/>
      <c r="G1204" s="15"/>
      <c r="H1204" s="17"/>
      <c r="J1204" s="15"/>
      <c r="K1204" s="15"/>
      <c r="L1204" s="16"/>
      <c r="M1204" s="20"/>
      <c r="P1204" s="22"/>
      <c r="Q1204" s="24"/>
    </row>
    <row r="1205" customHeight="1" spans="2:18">
      <c r="B1205" s="15"/>
      <c r="D1205" s="15"/>
      <c r="E1205" s="15"/>
      <c r="F1205" s="16"/>
      <c r="G1205" s="15"/>
      <c r="H1205" s="17"/>
      <c r="J1205" s="15"/>
      <c r="K1205" s="15"/>
      <c r="M1205" s="20"/>
      <c r="N1205" s="21"/>
      <c r="P1205" s="22"/>
      <c r="R1205" s="17"/>
    </row>
    <row r="1206" customHeight="1" spans="2:17">
      <c r="B1206" s="15"/>
      <c r="D1206" s="15"/>
      <c r="E1206" s="15"/>
      <c r="F1206" s="16"/>
      <c r="G1206" s="15"/>
      <c r="H1206" s="17"/>
      <c r="J1206" s="15"/>
      <c r="K1206" s="15"/>
      <c r="L1206" s="15"/>
      <c r="M1206" s="20"/>
      <c r="P1206" s="22"/>
      <c r="Q1206" s="24"/>
    </row>
    <row r="1207" customHeight="1" spans="2:17">
      <c r="B1207" s="15"/>
      <c r="D1207" s="15"/>
      <c r="E1207" s="15"/>
      <c r="F1207" s="16"/>
      <c r="G1207" s="15"/>
      <c r="H1207" s="17"/>
      <c r="J1207" s="15"/>
      <c r="K1207" s="15"/>
      <c r="L1207" s="15"/>
      <c r="M1207" s="20"/>
      <c r="P1207" s="22"/>
      <c r="Q1207" s="24"/>
    </row>
    <row r="1208" customHeight="1" spans="2:17">
      <c r="B1208" s="15"/>
      <c r="D1208" s="15"/>
      <c r="E1208" s="15"/>
      <c r="F1208" s="16"/>
      <c r="G1208" s="15"/>
      <c r="H1208" s="17"/>
      <c r="J1208" s="15"/>
      <c r="K1208" s="15"/>
      <c r="L1208" s="15"/>
      <c r="M1208" s="20"/>
      <c r="P1208" s="22"/>
      <c r="Q1208" s="24"/>
    </row>
    <row r="1209" customHeight="1" spans="2:17">
      <c r="B1209" s="15"/>
      <c r="D1209" s="15"/>
      <c r="E1209" s="15"/>
      <c r="F1209" s="16"/>
      <c r="G1209" s="15"/>
      <c r="H1209" s="17"/>
      <c r="J1209" s="15"/>
      <c r="K1209" s="15"/>
      <c r="L1209" s="15"/>
      <c r="M1209" s="20"/>
      <c r="P1209" s="22"/>
      <c r="Q1209" s="24"/>
    </row>
    <row r="1210" customHeight="1" spans="2:17">
      <c r="B1210" s="15"/>
      <c r="D1210" s="15"/>
      <c r="E1210" s="15"/>
      <c r="F1210" s="16"/>
      <c r="G1210" s="15"/>
      <c r="H1210" s="17"/>
      <c r="J1210" s="15"/>
      <c r="K1210" s="15"/>
      <c r="L1210" s="15"/>
      <c r="M1210" s="20"/>
      <c r="P1210" s="22"/>
      <c r="Q1210" s="24"/>
    </row>
    <row r="1211" customHeight="1" spans="2:18">
      <c r="B1211" s="20"/>
      <c r="D1211" s="15"/>
      <c r="E1211" s="15"/>
      <c r="F1211" s="16"/>
      <c r="G1211" s="15"/>
      <c r="H1211" s="17"/>
      <c r="J1211" s="15"/>
      <c r="K1211" s="15"/>
      <c r="M1211" s="20"/>
      <c r="N1211" s="21"/>
      <c r="P1211" s="22"/>
      <c r="R1211" s="17"/>
    </row>
    <row r="1212" customHeight="1" spans="2:17">
      <c r="B1212" s="20"/>
      <c r="D1212" s="15"/>
      <c r="E1212" s="15"/>
      <c r="F1212" s="16"/>
      <c r="G1212" s="15"/>
      <c r="H1212" s="17"/>
      <c r="J1212" s="15"/>
      <c r="K1212" s="15"/>
      <c r="L1212" s="15"/>
      <c r="M1212" s="20"/>
      <c r="P1212" s="22"/>
      <c r="Q1212" s="24"/>
    </row>
    <row r="1213" customHeight="1" spans="2:17">
      <c r="B1213" s="20"/>
      <c r="D1213" s="15"/>
      <c r="E1213" s="15"/>
      <c r="F1213" s="16"/>
      <c r="G1213" s="15"/>
      <c r="H1213" s="17"/>
      <c r="J1213" s="15"/>
      <c r="K1213" s="15"/>
      <c r="L1213" s="15"/>
      <c r="M1213" s="20"/>
      <c r="P1213" s="22"/>
      <c r="Q1213" s="24"/>
    </row>
    <row r="1214" customHeight="1" spans="2:17">
      <c r="B1214" s="20"/>
      <c r="D1214" s="15"/>
      <c r="E1214" s="15"/>
      <c r="F1214" s="16"/>
      <c r="G1214" s="15"/>
      <c r="H1214" s="17"/>
      <c r="J1214" s="15"/>
      <c r="K1214" s="15"/>
      <c r="L1214" s="15"/>
      <c r="M1214" s="20"/>
      <c r="P1214" s="22"/>
      <c r="Q1214" s="24"/>
    </row>
    <row r="1215" customHeight="1" spans="2:17">
      <c r="B1215" s="20"/>
      <c r="D1215" s="15"/>
      <c r="E1215" s="15"/>
      <c r="F1215" s="16"/>
      <c r="G1215" s="15"/>
      <c r="H1215" s="17"/>
      <c r="J1215" s="15"/>
      <c r="K1215" s="15"/>
      <c r="L1215" s="15"/>
      <c r="M1215" s="20"/>
      <c r="P1215" s="22"/>
      <c r="Q1215" s="24"/>
    </row>
    <row r="1216" customHeight="1" spans="2:17">
      <c r="B1216" s="20"/>
      <c r="D1216" s="15"/>
      <c r="E1216" s="15"/>
      <c r="F1216" s="16"/>
      <c r="G1216" s="15"/>
      <c r="H1216" s="17"/>
      <c r="J1216" s="15"/>
      <c r="K1216" s="15"/>
      <c r="L1216" s="15"/>
      <c r="M1216" s="20"/>
      <c r="P1216" s="22"/>
      <c r="Q1216" s="24"/>
    </row>
    <row r="1217" customHeight="1" spans="2:18">
      <c r="B1217" s="15"/>
      <c r="D1217" s="15"/>
      <c r="E1217" s="15"/>
      <c r="F1217" s="16"/>
      <c r="G1217" s="15"/>
      <c r="H1217" s="17"/>
      <c r="J1217" s="15"/>
      <c r="K1217" s="15"/>
      <c r="M1217" s="20"/>
      <c r="N1217" s="21"/>
      <c r="P1217" s="22"/>
      <c r="R1217" s="17"/>
    </row>
    <row r="1218" customHeight="1" spans="2:17">
      <c r="B1218" s="15"/>
      <c r="D1218" s="15"/>
      <c r="E1218" s="15"/>
      <c r="F1218" s="16"/>
      <c r="G1218" s="15"/>
      <c r="H1218" s="17"/>
      <c r="J1218" s="15"/>
      <c r="K1218" s="15"/>
      <c r="L1218" s="15"/>
      <c r="M1218" s="20"/>
      <c r="P1218" s="22"/>
      <c r="Q1218" s="24"/>
    </row>
    <row r="1219" customHeight="1" spans="2:17">
      <c r="B1219" s="15"/>
      <c r="D1219" s="15"/>
      <c r="E1219" s="15"/>
      <c r="F1219" s="16"/>
      <c r="G1219" s="15"/>
      <c r="H1219" s="17"/>
      <c r="J1219" s="15"/>
      <c r="K1219" s="15"/>
      <c r="L1219" s="15"/>
      <c r="M1219" s="20"/>
      <c r="P1219" s="22"/>
      <c r="Q1219" s="24"/>
    </row>
    <row r="1220" customHeight="1" spans="2:17">
      <c r="B1220" s="15"/>
      <c r="D1220" s="15"/>
      <c r="E1220" s="15"/>
      <c r="F1220" s="16"/>
      <c r="G1220" s="15"/>
      <c r="H1220" s="17"/>
      <c r="J1220" s="15"/>
      <c r="K1220" s="15"/>
      <c r="L1220" s="15"/>
      <c r="M1220" s="20"/>
      <c r="P1220" s="22"/>
      <c r="Q1220" s="24"/>
    </row>
    <row r="1221" customHeight="1" spans="2:17">
      <c r="B1221" s="15"/>
      <c r="D1221" s="15"/>
      <c r="E1221" s="15"/>
      <c r="F1221" s="16"/>
      <c r="G1221" s="15"/>
      <c r="H1221" s="17"/>
      <c r="J1221" s="15"/>
      <c r="K1221" s="15"/>
      <c r="L1221" s="15"/>
      <c r="M1221" s="20"/>
      <c r="P1221" s="22"/>
      <c r="Q1221" s="24"/>
    </row>
    <row r="1222" customHeight="1" spans="2:17">
      <c r="B1222" s="15"/>
      <c r="D1222" s="15"/>
      <c r="E1222" s="15"/>
      <c r="F1222" s="16"/>
      <c r="G1222" s="15"/>
      <c r="H1222" s="17"/>
      <c r="J1222" s="15"/>
      <c r="K1222" s="15"/>
      <c r="L1222" s="15"/>
      <c r="M1222" s="20"/>
      <c r="P1222" s="22"/>
      <c r="Q1222" s="24"/>
    </row>
    <row r="1223" customHeight="1" spans="2:18">
      <c r="B1223" s="15"/>
      <c r="D1223" s="15"/>
      <c r="E1223" s="15"/>
      <c r="F1223" s="16"/>
      <c r="G1223" s="15"/>
      <c r="H1223" s="17"/>
      <c r="J1223" s="15"/>
      <c r="K1223" s="15"/>
      <c r="M1223" s="20"/>
      <c r="N1223" s="21"/>
      <c r="P1223" s="22"/>
      <c r="R1223" s="17"/>
    </row>
    <row r="1224" customHeight="1" spans="2:18">
      <c r="B1224" s="15"/>
      <c r="D1224" s="15"/>
      <c r="E1224" s="15"/>
      <c r="F1224" s="16"/>
      <c r="G1224" s="15"/>
      <c r="H1224" s="17"/>
      <c r="J1224" s="15"/>
      <c r="K1224" s="15"/>
      <c r="M1224" s="20"/>
      <c r="N1224" s="21"/>
      <c r="P1224" s="22"/>
      <c r="R1224" s="17"/>
    </row>
    <row r="1225" customHeight="1" spans="2:17">
      <c r="B1225" s="15"/>
      <c r="D1225" s="15"/>
      <c r="E1225" s="15"/>
      <c r="F1225" s="16"/>
      <c r="G1225" s="15"/>
      <c r="H1225" s="17"/>
      <c r="J1225" s="15"/>
      <c r="K1225" s="15"/>
      <c r="L1225" s="15"/>
      <c r="M1225" s="20"/>
      <c r="P1225" s="22"/>
      <c r="Q1225" s="24"/>
    </row>
    <row r="1226" customHeight="1" spans="2:17">
      <c r="B1226" s="15"/>
      <c r="D1226" s="15"/>
      <c r="E1226" s="15"/>
      <c r="F1226" s="16"/>
      <c r="G1226" s="15"/>
      <c r="H1226" s="17"/>
      <c r="J1226" s="15"/>
      <c r="K1226" s="15"/>
      <c r="L1226" s="15"/>
      <c r="M1226" s="20"/>
      <c r="P1226" s="22"/>
      <c r="Q1226" s="24"/>
    </row>
    <row r="1227" customHeight="1" spans="2:17">
      <c r="B1227" s="15"/>
      <c r="D1227" s="15"/>
      <c r="E1227" s="15"/>
      <c r="F1227" s="16"/>
      <c r="G1227" s="15"/>
      <c r="H1227" s="17"/>
      <c r="J1227" s="15"/>
      <c r="K1227" s="15"/>
      <c r="L1227" s="15"/>
      <c r="M1227" s="20"/>
      <c r="P1227" s="22"/>
      <c r="Q1227" s="24"/>
    </row>
    <row r="1228" customHeight="1" spans="2:17">
      <c r="B1228" s="15"/>
      <c r="D1228" s="15"/>
      <c r="E1228" s="15"/>
      <c r="F1228" s="16"/>
      <c r="G1228" s="15"/>
      <c r="H1228" s="17"/>
      <c r="J1228" s="15"/>
      <c r="K1228" s="15"/>
      <c r="L1228" s="15"/>
      <c r="M1228" s="20"/>
      <c r="P1228" s="22"/>
      <c r="Q1228" s="24"/>
    </row>
    <row r="1229" customHeight="1" spans="2:17">
      <c r="B1229" s="15"/>
      <c r="D1229" s="15"/>
      <c r="E1229" s="15"/>
      <c r="F1229" s="16"/>
      <c r="G1229" s="15"/>
      <c r="H1229" s="17"/>
      <c r="J1229" s="15"/>
      <c r="K1229" s="15"/>
      <c r="L1229" s="15"/>
      <c r="M1229" s="20"/>
      <c r="P1229" s="22"/>
      <c r="Q1229" s="24"/>
    </row>
    <row r="1230" customHeight="1" spans="2:17">
      <c r="B1230" s="15"/>
      <c r="D1230" s="15"/>
      <c r="E1230" s="15"/>
      <c r="F1230" s="16"/>
      <c r="G1230" s="15"/>
      <c r="H1230" s="17"/>
      <c r="J1230" s="15"/>
      <c r="K1230" s="15"/>
      <c r="L1230" s="15"/>
      <c r="M1230" s="20"/>
      <c r="P1230" s="22"/>
      <c r="Q1230" s="24"/>
    </row>
    <row r="1231" customHeight="1" spans="2:17">
      <c r="B1231" s="15"/>
      <c r="D1231" s="15"/>
      <c r="E1231" s="15"/>
      <c r="F1231" s="16"/>
      <c r="G1231" s="15"/>
      <c r="H1231" s="17"/>
      <c r="J1231" s="15"/>
      <c r="K1231" s="15"/>
      <c r="L1231" s="15"/>
      <c r="M1231" s="20"/>
      <c r="P1231" s="22"/>
      <c r="Q1231" s="24"/>
    </row>
    <row r="1232" customHeight="1" spans="2:17">
      <c r="B1232" s="15"/>
      <c r="D1232" s="15"/>
      <c r="E1232" s="15"/>
      <c r="F1232" s="16"/>
      <c r="G1232" s="15"/>
      <c r="H1232" s="17"/>
      <c r="J1232" s="15"/>
      <c r="K1232" s="15"/>
      <c r="L1232" s="15"/>
      <c r="M1232" s="20"/>
      <c r="P1232" s="22"/>
      <c r="Q1232" s="24"/>
    </row>
    <row r="1233" customHeight="1" spans="2:17">
      <c r="B1233" s="15"/>
      <c r="D1233" s="15"/>
      <c r="E1233" s="15"/>
      <c r="F1233" s="16"/>
      <c r="G1233" s="15"/>
      <c r="H1233" s="17"/>
      <c r="J1233" s="15"/>
      <c r="K1233" s="15"/>
      <c r="L1233" s="15"/>
      <c r="M1233" s="20"/>
      <c r="P1233" s="22"/>
      <c r="Q1233" s="24"/>
    </row>
    <row r="1234" customHeight="1" spans="2:17">
      <c r="B1234" s="15"/>
      <c r="D1234" s="15"/>
      <c r="E1234" s="15"/>
      <c r="F1234" s="16"/>
      <c r="G1234" s="15"/>
      <c r="H1234" s="17"/>
      <c r="J1234" s="15"/>
      <c r="K1234" s="15"/>
      <c r="L1234" s="15"/>
      <c r="M1234" s="20"/>
      <c r="P1234" s="22"/>
      <c r="Q1234" s="24"/>
    </row>
    <row r="1235" customHeight="1" spans="2:18">
      <c r="B1235" s="15"/>
      <c r="D1235" s="15"/>
      <c r="E1235" s="15"/>
      <c r="F1235" s="16"/>
      <c r="G1235" s="15"/>
      <c r="H1235" s="17"/>
      <c r="J1235" s="15"/>
      <c r="K1235" s="15"/>
      <c r="M1235" s="20"/>
      <c r="N1235" s="21"/>
      <c r="P1235" s="22"/>
      <c r="R1235" s="17"/>
    </row>
    <row r="1236" customHeight="1" spans="2:17">
      <c r="B1236" s="15"/>
      <c r="D1236" s="15"/>
      <c r="E1236" s="15"/>
      <c r="F1236" s="16"/>
      <c r="G1236" s="15"/>
      <c r="H1236" s="17"/>
      <c r="J1236" s="15"/>
      <c r="K1236" s="15"/>
      <c r="L1236" s="15"/>
      <c r="M1236" s="20"/>
      <c r="P1236" s="22"/>
      <c r="Q1236" s="24"/>
    </row>
    <row r="1237" customHeight="1" spans="2:17">
      <c r="B1237" s="15"/>
      <c r="D1237" s="15"/>
      <c r="E1237" s="15"/>
      <c r="F1237" s="16"/>
      <c r="G1237" s="15"/>
      <c r="H1237" s="17"/>
      <c r="J1237" s="15"/>
      <c r="K1237" s="15"/>
      <c r="L1237" s="15"/>
      <c r="M1237" s="20"/>
      <c r="P1237" s="22"/>
      <c r="Q1237" s="24"/>
    </row>
    <row r="1238" customHeight="1" spans="2:17">
      <c r="B1238" s="15"/>
      <c r="D1238" s="15"/>
      <c r="E1238" s="15"/>
      <c r="F1238" s="16"/>
      <c r="G1238" s="15"/>
      <c r="H1238" s="17"/>
      <c r="J1238" s="15"/>
      <c r="K1238" s="15"/>
      <c r="L1238" s="15"/>
      <c r="M1238" s="20"/>
      <c r="P1238" s="22"/>
      <c r="Q1238" s="24"/>
    </row>
    <row r="1239" customHeight="1" spans="2:17">
      <c r="B1239" s="15"/>
      <c r="D1239" s="15"/>
      <c r="E1239" s="15"/>
      <c r="F1239" s="16"/>
      <c r="G1239" s="15"/>
      <c r="H1239" s="17"/>
      <c r="J1239" s="15"/>
      <c r="K1239" s="15"/>
      <c r="L1239" s="15"/>
      <c r="M1239" s="20"/>
      <c r="P1239" s="22"/>
      <c r="Q1239" s="24"/>
    </row>
    <row r="1240" customHeight="1" spans="2:17">
      <c r="B1240" s="15"/>
      <c r="D1240" s="15"/>
      <c r="E1240" s="15"/>
      <c r="F1240" s="16"/>
      <c r="G1240" s="15"/>
      <c r="H1240" s="17"/>
      <c r="J1240" s="15"/>
      <c r="K1240" s="15"/>
      <c r="L1240" s="15"/>
      <c r="M1240" s="20"/>
      <c r="P1240" s="22"/>
      <c r="Q1240" s="24"/>
    </row>
    <row r="1241" customHeight="1" spans="2:18">
      <c r="B1241" s="15"/>
      <c r="D1241" s="15"/>
      <c r="E1241" s="15"/>
      <c r="F1241" s="16"/>
      <c r="G1241" s="15"/>
      <c r="H1241" s="17"/>
      <c r="J1241" s="15"/>
      <c r="K1241" s="15"/>
      <c r="M1241" s="20"/>
      <c r="N1241" s="21"/>
      <c r="P1241" s="22"/>
      <c r="R1241" s="17"/>
    </row>
    <row r="1242" customHeight="1" spans="2:17">
      <c r="B1242" s="15"/>
      <c r="D1242" s="15"/>
      <c r="E1242" s="15"/>
      <c r="F1242" s="16"/>
      <c r="G1242" s="15"/>
      <c r="H1242" s="17"/>
      <c r="J1242" s="15"/>
      <c r="K1242" s="15"/>
      <c r="L1242" s="15"/>
      <c r="M1242" s="20"/>
      <c r="P1242" s="22"/>
      <c r="Q1242" s="24"/>
    </row>
    <row r="1243" customHeight="1" spans="2:17">
      <c r="B1243" s="15"/>
      <c r="D1243" s="15"/>
      <c r="E1243" s="15"/>
      <c r="F1243" s="16"/>
      <c r="G1243" s="15"/>
      <c r="H1243" s="17"/>
      <c r="J1243" s="15"/>
      <c r="K1243" s="15"/>
      <c r="L1243" s="15"/>
      <c r="M1243" s="20"/>
      <c r="P1243" s="22"/>
      <c r="Q1243" s="24"/>
    </row>
    <row r="1244" customHeight="1" spans="2:17">
      <c r="B1244" s="15"/>
      <c r="D1244" s="15"/>
      <c r="E1244" s="15"/>
      <c r="F1244" s="16"/>
      <c r="G1244" s="15"/>
      <c r="H1244" s="17"/>
      <c r="J1244" s="15"/>
      <c r="K1244" s="15"/>
      <c r="L1244" s="15"/>
      <c r="M1244" s="20"/>
      <c r="P1244" s="22"/>
      <c r="Q1244" s="24"/>
    </row>
    <row r="1245" customHeight="1" spans="2:17">
      <c r="B1245" s="15"/>
      <c r="D1245" s="15"/>
      <c r="E1245" s="15"/>
      <c r="F1245" s="16"/>
      <c r="G1245" s="15"/>
      <c r="H1245" s="17"/>
      <c r="J1245" s="15"/>
      <c r="K1245" s="15"/>
      <c r="L1245" s="15"/>
      <c r="M1245" s="20"/>
      <c r="P1245" s="22"/>
      <c r="Q1245" s="24"/>
    </row>
    <row r="1246" customHeight="1" spans="2:17">
      <c r="B1246" s="15"/>
      <c r="D1246" s="15"/>
      <c r="E1246" s="15"/>
      <c r="F1246" s="16"/>
      <c r="G1246" s="15"/>
      <c r="H1246" s="17"/>
      <c r="J1246" s="15"/>
      <c r="K1246" s="15"/>
      <c r="L1246" s="15"/>
      <c r="M1246" s="20"/>
      <c r="P1246" s="22"/>
      <c r="Q1246" s="24"/>
    </row>
    <row r="1247" customHeight="1" spans="2:17">
      <c r="B1247" s="15"/>
      <c r="D1247" s="15"/>
      <c r="E1247" s="15"/>
      <c r="F1247" s="16"/>
      <c r="G1247" s="15"/>
      <c r="H1247" s="17"/>
      <c r="J1247" s="15"/>
      <c r="K1247" s="15"/>
      <c r="L1247" s="15"/>
      <c r="M1247" s="20"/>
      <c r="P1247" s="22"/>
      <c r="Q1247" s="24"/>
    </row>
    <row r="1248" customHeight="1" spans="2:18">
      <c r="B1248" s="15"/>
      <c r="D1248" s="15"/>
      <c r="E1248" s="15"/>
      <c r="F1248" s="16"/>
      <c r="G1248" s="15"/>
      <c r="H1248" s="17"/>
      <c r="J1248" s="15"/>
      <c r="K1248" s="15"/>
      <c r="M1248" s="20"/>
      <c r="N1248" s="21"/>
      <c r="P1248" s="22"/>
      <c r="R1248" s="17"/>
    </row>
    <row r="1249" customHeight="1" spans="2:17">
      <c r="B1249" s="15"/>
      <c r="D1249" s="15"/>
      <c r="E1249" s="15"/>
      <c r="F1249" s="16"/>
      <c r="G1249" s="15"/>
      <c r="H1249" s="17"/>
      <c r="J1249" s="15"/>
      <c r="K1249" s="15"/>
      <c r="L1249" s="15"/>
      <c r="M1249" s="20"/>
      <c r="P1249" s="22"/>
      <c r="Q1249" s="24"/>
    </row>
    <row r="1250" customHeight="1" spans="2:17">
      <c r="B1250" s="15"/>
      <c r="D1250" s="15"/>
      <c r="E1250" s="15"/>
      <c r="F1250" s="16"/>
      <c r="G1250" s="15"/>
      <c r="H1250" s="17"/>
      <c r="J1250" s="15"/>
      <c r="K1250" s="15"/>
      <c r="L1250" s="15"/>
      <c r="M1250" s="20"/>
      <c r="P1250" s="22"/>
      <c r="Q1250" s="24"/>
    </row>
    <row r="1251" customHeight="1" spans="2:17">
      <c r="B1251" s="15"/>
      <c r="D1251" s="15"/>
      <c r="E1251" s="15"/>
      <c r="F1251" s="16"/>
      <c r="G1251" s="15"/>
      <c r="H1251" s="17"/>
      <c r="J1251" s="15"/>
      <c r="K1251" s="15"/>
      <c r="L1251" s="15"/>
      <c r="M1251" s="20"/>
      <c r="P1251" s="22"/>
      <c r="Q1251" s="24"/>
    </row>
    <row r="1252" customHeight="1" spans="2:17">
      <c r="B1252" s="15"/>
      <c r="D1252" s="15"/>
      <c r="E1252" s="15"/>
      <c r="F1252" s="16"/>
      <c r="G1252" s="15"/>
      <c r="H1252" s="17"/>
      <c r="J1252" s="15"/>
      <c r="K1252" s="15"/>
      <c r="L1252" s="15"/>
      <c r="M1252" s="20"/>
      <c r="P1252" s="22"/>
      <c r="Q1252" s="24"/>
    </row>
    <row r="1253" customHeight="1" spans="2:18">
      <c r="B1253" s="15"/>
      <c r="D1253" s="15"/>
      <c r="E1253" s="15"/>
      <c r="F1253" s="16"/>
      <c r="G1253" s="15"/>
      <c r="H1253" s="17"/>
      <c r="J1253" s="15"/>
      <c r="K1253" s="15"/>
      <c r="M1253" s="20"/>
      <c r="N1253" s="21"/>
      <c r="P1253" s="22"/>
      <c r="R1253" s="17"/>
    </row>
    <row r="1254" customHeight="1" spans="2:17">
      <c r="B1254" s="15"/>
      <c r="D1254" s="15"/>
      <c r="E1254" s="15"/>
      <c r="F1254" s="16"/>
      <c r="G1254" s="15"/>
      <c r="H1254" s="17"/>
      <c r="J1254" s="15"/>
      <c r="K1254" s="15"/>
      <c r="L1254" s="15"/>
      <c r="M1254" s="20"/>
      <c r="P1254" s="22"/>
      <c r="Q1254" s="24"/>
    </row>
    <row r="1255" customHeight="1" spans="2:17">
      <c r="B1255" s="15"/>
      <c r="D1255" s="15"/>
      <c r="E1255" s="15"/>
      <c r="F1255" s="16"/>
      <c r="G1255" s="15"/>
      <c r="H1255" s="17"/>
      <c r="J1255" s="15"/>
      <c r="K1255" s="15"/>
      <c r="L1255" s="15"/>
      <c r="M1255" s="20"/>
      <c r="P1255" s="22"/>
      <c r="Q1255" s="24"/>
    </row>
    <row r="1256" customHeight="1" spans="2:17">
      <c r="B1256" s="15"/>
      <c r="D1256" s="15"/>
      <c r="E1256" s="15"/>
      <c r="F1256" s="16"/>
      <c r="G1256" s="15"/>
      <c r="H1256" s="17"/>
      <c r="J1256" s="15"/>
      <c r="K1256" s="15"/>
      <c r="L1256" s="15"/>
      <c r="M1256" s="20"/>
      <c r="P1256" s="22"/>
      <c r="Q1256" s="24"/>
    </row>
    <row r="1257" customHeight="1" spans="2:17">
      <c r="B1257" s="15"/>
      <c r="D1257" s="15"/>
      <c r="E1257" s="15"/>
      <c r="F1257" s="16"/>
      <c r="G1257" s="15"/>
      <c r="H1257" s="17"/>
      <c r="J1257" s="15"/>
      <c r="K1257" s="15"/>
      <c r="L1257" s="15"/>
      <c r="M1257" s="20"/>
      <c r="P1257" s="22"/>
      <c r="Q1257" s="24"/>
    </row>
    <row r="1258" customHeight="1" spans="2:18">
      <c r="B1258" s="15"/>
      <c r="D1258" s="15"/>
      <c r="E1258" s="15"/>
      <c r="F1258" s="16"/>
      <c r="G1258" s="15"/>
      <c r="H1258" s="17"/>
      <c r="J1258" s="15"/>
      <c r="K1258" s="15"/>
      <c r="M1258" s="20"/>
      <c r="N1258" s="21"/>
      <c r="P1258" s="22"/>
      <c r="R1258" s="17"/>
    </row>
    <row r="1259" customHeight="1" spans="2:18">
      <c r="B1259" s="15"/>
      <c r="D1259" s="15"/>
      <c r="E1259" s="15"/>
      <c r="F1259" s="16"/>
      <c r="G1259" s="15"/>
      <c r="H1259" s="17"/>
      <c r="J1259" s="15"/>
      <c r="K1259" s="15"/>
      <c r="M1259" s="20"/>
      <c r="N1259" s="21"/>
      <c r="P1259" s="22"/>
      <c r="R1259" s="17"/>
    </row>
    <row r="1260" customHeight="1" spans="2:18">
      <c r="B1260" s="15"/>
      <c r="D1260" s="15"/>
      <c r="E1260" s="15"/>
      <c r="F1260" s="16"/>
      <c r="G1260" s="15"/>
      <c r="H1260" s="17"/>
      <c r="J1260" s="15"/>
      <c r="K1260" s="15"/>
      <c r="M1260" s="20"/>
      <c r="N1260" s="21"/>
      <c r="P1260" s="22"/>
      <c r="R1260" s="17"/>
    </row>
    <row r="1261" customHeight="1" spans="2:18">
      <c r="B1261" s="15"/>
      <c r="D1261" s="15"/>
      <c r="E1261" s="15"/>
      <c r="F1261" s="16"/>
      <c r="G1261" s="15"/>
      <c r="H1261" s="17"/>
      <c r="J1261" s="15"/>
      <c r="K1261" s="15"/>
      <c r="M1261" s="20"/>
      <c r="N1261" s="21"/>
      <c r="P1261" s="22"/>
      <c r="R1261" s="17"/>
    </row>
    <row r="1262" customHeight="1" spans="2:18">
      <c r="B1262" s="15"/>
      <c r="D1262" s="15"/>
      <c r="E1262" s="15"/>
      <c r="F1262" s="16"/>
      <c r="G1262" s="15"/>
      <c r="H1262" s="17"/>
      <c r="J1262" s="15"/>
      <c r="K1262" s="15"/>
      <c r="M1262" s="20"/>
      <c r="N1262" s="21"/>
      <c r="P1262" s="22"/>
      <c r="R1262" s="17"/>
    </row>
    <row r="1263" customHeight="1" spans="2:18">
      <c r="B1263" s="15"/>
      <c r="D1263" s="15"/>
      <c r="E1263" s="15"/>
      <c r="F1263" s="16"/>
      <c r="G1263" s="15"/>
      <c r="H1263" s="17"/>
      <c r="J1263" s="15"/>
      <c r="K1263" s="15"/>
      <c r="M1263" s="20"/>
      <c r="N1263" s="21"/>
      <c r="P1263" s="22"/>
      <c r="R1263" s="17"/>
    </row>
    <row r="1264" customHeight="1" spans="2:18">
      <c r="B1264" s="15"/>
      <c r="D1264" s="15"/>
      <c r="E1264" s="15"/>
      <c r="F1264" s="16"/>
      <c r="G1264" s="15"/>
      <c r="H1264" s="17"/>
      <c r="J1264" s="15"/>
      <c r="K1264" s="15"/>
      <c r="M1264" s="20"/>
      <c r="N1264" s="21"/>
      <c r="P1264" s="22"/>
      <c r="R1264" s="17"/>
    </row>
    <row r="1265" customHeight="1" spans="2:17">
      <c r="B1265" s="15"/>
      <c r="D1265" s="15"/>
      <c r="E1265" s="15"/>
      <c r="F1265" s="16"/>
      <c r="G1265" s="15"/>
      <c r="H1265" s="17"/>
      <c r="J1265" s="15"/>
      <c r="K1265" s="15"/>
      <c r="L1265" s="15"/>
      <c r="M1265" s="20"/>
      <c r="P1265" s="22"/>
      <c r="Q1265" s="24"/>
    </row>
    <row r="1266" customHeight="1" spans="2:17">
      <c r="B1266" s="15"/>
      <c r="D1266" s="15"/>
      <c r="E1266" s="15"/>
      <c r="F1266" s="16"/>
      <c r="G1266" s="15"/>
      <c r="H1266" s="17"/>
      <c r="J1266" s="15"/>
      <c r="K1266" s="15"/>
      <c r="L1266" s="15"/>
      <c r="M1266" s="20"/>
      <c r="P1266" s="22"/>
      <c r="Q1266" s="24"/>
    </row>
    <row r="1267" customHeight="1" spans="2:17">
      <c r="B1267" s="15"/>
      <c r="D1267" s="15"/>
      <c r="E1267" s="15"/>
      <c r="F1267" s="16"/>
      <c r="G1267" s="15"/>
      <c r="H1267" s="17"/>
      <c r="J1267" s="15"/>
      <c r="K1267" s="15"/>
      <c r="L1267" s="15"/>
      <c r="M1267" s="20"/>
      <c r="P1267" s="22"/>
      <c r="Q1267" s="24"/>
    </row>
    <row r="1268" customHeight="1" spans="2:17">
      <c r="B1268" s="15"/>
      <c r="D1268" s="15"/>
      <c r="E1268" s="15"/>
      <c r="F1268" s="16"/>
      <c r="G1268" s="15"/>
      <c r="H1268" s="17"/>
      <c r="J1268" s="15"/>
      <c r="K1268" s="15"/>
      <c r="L1268" s="15"/>
      <c r="M1268" s="20"/>
      <c r="P1268" s="22"/>
      <c r="Q1268" s="24"/>
    </row>
    <row r="1269" customHeight="1" spans="2:17">
      <c r="B1269" s="15"/>
      <c r="D1269" s="15"/>
      <c r="E1269" s="15"/>
      <c r="F1269" s="16"/>
      <c r="G1269" s="15"/>
      <c r="H1269" s="17"/>
      <c r="J1269" s="15"/>
      <c r="K1269" s="15"/>
      <c r="L1269" s="15"/>
      <c r="M1269" s="20"/>
      <c r="P1269" s="22"/>
      <c r="Q1269" s="24"/>
    </row>
    <row r="1270" customHeight="1" spans="2:17">
      <c r="B1270" s="15"/>
      <c r="D1270" s="15"/>
      <c r="E1270" s="15"/>
      <c r="F1270" s="16"/>
      <c r="G1270" s="15"/>
      <c r="H1270" s="17"/>
      <c r="J1270" s="15"/>
      <c r="K1270" s="15"/>
      <c r="L1270" s="15"/>
      <c r="M1270" s="20"/>
      <c r="P1270" s="22"/>
      <c r="Q1270" s="24"/>
    </row>
    <row r="1271" customHeight="1" spans="2:17">
      <c r="B1271" s="15"/>
      <c r="D1271" s="15"/>
      <c r="E1271" s="15"/>
      <c r="F1271" s="16"/>
      <c r="G1271" s="15"/>
      <c r="H1271" s="17"/>
      <c r="J1271" s="15"/>
      <c r="K1271" s="15"/>
      <c r="L1271" s="15"/>
      <c r="M1271" s="20"/>
      <c r="P1271" s="22"/>
      <c r="Q1271" s="24"/>
    </row>
    <row r="1272" customHeight="1" spans="2:18">
      <c r="B1272" s="15"/>
      <c r="D1272" s="15"/>
      <c r="E1272" s="15"/>
      <c r="F1272" s="16"/>
      <c r="G1272" s="15"/>
      <c r="H1272" s="17"/>
      <c r="J1272" s="15"/>
      <c r="K1272" s="15"/>
      <c r="M1272" s="20"/>
      <c r="N1272" s="21"/>
      <c r="P1272" s="22"/>
      <c r="R1272" s="17"/>
    </row>
    <row r="1273" customHeight="1" spans="2:18">
      <c r="B1273" s="15"/>
      <c r="D1273" s="15"/>
      <c r="E1273" s="15"/>
      <c r="F1273" s="16"/>
      <c r="G1273" s="15"/>
      <c r="H1273" s="17"/>
      <c r="J1273" s="15"/>
      <c r="K1273" s="15"/>
      <c r="M1273" s="20"/>
      <c r="N1273" s="21"/>
      <c r="P1273" s="22"/>
      <c r="R1273" s="17"/>
    </row>
    <row r="1274" customHeight="1" spans="2:18">
      <c r="B1274" s="15"/>
      <c r="D1274" s="15"/>
      <c r="E1274" s="15"/>
      <c r="F1274" s="16"/>
      <c r="G1274" s="15"/>
      <c r="H1274" s="17"/>
      <c r="J1274" s="15"/>
      <c r="K1274" s="15"/>
      <c r="M1274" s="20"/>
      <c r="N1274" s="21"/>
      <c r="P1274" s="22"/>
      <c r="R1274" s="17"/>
    </row>
    <row r="1275" customHeight="1" spans="2:16">
      <c r="B1275" s="15"/>
      <c r="D1275" s="15"/>
      <c r="E1275" s="15"/>
      <c r="F1275" s="16"/>
      <c r="G1275" s="15"/>
      <c r="H1275" s="17"/>
      <c r="J1275" s="15"/>
      <c r="K1275" s="15"/>
      <c r="L1275" s="16"/>
      <c r="M1275" s="20"/>
      <c r="N1275" s="21"/>
      <c r="P1275" s="22"/>
    </row>
    <row r="1276" customHeight="1" spans="2:16">
      <c r="B1276" s="15"/>
      <c r="D1276" s="15"/>
      <c r="E1276" s="15"/>
      <c r="F1276" s="16"/>
      <c r="G1276" s="15"/>
      <c r="H1276" s="17"/>
      <c r="J1276" s="15"/>
      <c r="K1276" s="15"/>
      <c r="L1276" s="16"/>
      <c r="M1276" s="20"/>
      <c r="N1276" s="21"/>
      <c r="P1276" s="22"/>
    </row>
    <row r="1277" customHeight="1" spans="2:16">
      <c r="B1277" s="15"/>
      <c r="D1277" s="15"/>
      <c r="E1277" s="15"/>
      <c r="F1277" s="16"/>
      <c r="G1277" s="15"/>
      <c r="H1277" s="17"/>
      <c r="J1277" s="15"/>
      <c r="K1277" s="15"/>
      <c r="L1277" s="16"/>
      <c r="M1277" s="20"/>
      <c r="N1277" s="21"/>
      <c r="P1277" s="22"/>
    </row>
    <row r="1278" customHeight="1" spans="2:17">
      <c r="B1278" s="15"/>
      <c r="D1278" s="15"/>
      <c r="E1278" s="15"/>
      <c r="F1278" s="16"/>
      <c r="G1278" s="15"/>
      <c r="H1278" s="17"/>
      <c r="J1278" s="15"/>
      <c r="K1278" s="15"/>
      <c r="L1278" s="15"/>
      <c r="M1278" s="20"/>
      <c r="P1278" s="22"/>
      <c r="Q1278" s="24"/>
    </row>
    <row r="1279" customHeight="1" spans="2:17">
      <c r="B1279" s="15"/>
      <c r="D1279" s="15"/>
      <c r="E1279" s="15"/>
      <c r="F1279" s="16"/>
      <c r="G1279" s="15"/>
      <c r="H1279" s="17"/>
      <c r="J1279" s="15"/>
      <c r="K1279" s="15"/>
      <c r="L1279" s="15"/>
      <c r="M1279" s="20"/>
      <c r="P1279" s="22"/>
      <c r="Q1279" s="24"/>
    </row>
    <row r="1280" customHeight="1" spans="2:17">
      <c r="B1280" s="15"/>
      <c r="D1280" s="15"/>
      <c r="E1280" s="15"/>
      <c r="F1280" s="16"/>
      <c r="G1280" s="15"/>
      <c r="H1280" s="17"/>
      <c r="J1280" s="15"/>
      <c r="K1280" s="15"/>
      <c r="L1280" s="15"/>
      <c r="M1280" s="20"/>
      <c r="P1280" s="22"/>
      <c r="Q1280" s="24"/>
    </row>
    <row r="1281" customHeight="1" spans="2:17">
      <c r="B1281" s="15"/>
      <c r="D1281" s="15"/>
      <c r="E1281" s="15"/>
      <c r="F1281" s="16"/>
      <c r="G1281" s="15"/>
      <c r="H1281" s="17"/>
      <c r="J1281" s="15"/>
      <c r="K1281" s="15"/>
      <c r="L1281" s="15"/>
      <c r="M1281" s="20"/>
      <c r="P1281" s="22"/>
      <c r="Q1281" s="24"/>
    </row>
    <row r="1282" customHeight="1" spans="2:17">
      <c r="B1282" s="15"/>
      <c r="D1282" s="15"/>
      <c r="E1282" s="15"/>
      <c r="F1282" s="16"/>
      <c r="G1282" s="15"/>
      <c r="H1282" s="17"/>
      <c r="J1282" s="15"/>
      <c r="K1282" s="15"/>
      <c r="L1282" s="15"/>
      <c r="M1282" s="20"/>
      <c r="P1282" s="22"/>
      <c r="Q1282" s="24"/>
    </row>
    <row r="1283" customHeight="1" spans="2:17">
      <c r="B1283" s="15"/>
      <c r="D1283" s="15"/>
      <c r="E1283" s="15"/>
      <c r="F1283" s="16"/>
      <c r="G1283" s="15"/>
      <c r="H1283" s="17"/>
      <c r="J1283" s="15"/>
      <c r="K1283" s="15"/>
      <c r="L1283" s="15"/>
      <c r="M1283" s="20"/>
      <c r="P1283" s="22"/>
      <c r="Q1283" s="24"/>
    </row>
    <row r="1284" customHeight="1" spans="2:17">
      <c r="B1284" s="15"/>
      <c r="D1284" s="15"/>
      <c r="E1284" s="15"/>
      <c r="F1284" s="16"/>
      <c r="G1284" s="15"/>
      <c r="H1284" s="17"/>
      <c r="J1284" s="15"/>
      <c r="K1284" s="15"/>
      <c r="L1284" s="15"/>
      <c r="M1284" s="20"/>
      <c r="P1284" s="22"/>
      <c r="Q1284" s="24"/>
    </row>
    <row r="1285" customHeight="1" spans="2:17">
      <c r="B1285" s="15"/>
      <c r="D1285" s="15"/>
      <c r="E1285" s="15"/>
      <c r="F1285" s="16"/>
      <c r="G1285" s="15"/>
      <c r="H1285" s="17"/>
      <c r="J1285" s="15"/>
      <c r="K1285" s="15"/>
      <c r="L1285" s="15"/>
      <c r="M1285" s="20"/>
      <c r="P1285" s="22"/>
      <c r="Q1285" s="24"/>
    </row>
    <row r="1286" customHeight="1" spans="2:17">
      <c r="B1286" s="15"/>
      <c r="D1286" s="15"/>
      <c r="E1286" s="15"/>
      <c r="F1286" s="16"/>
      <c r="G1286" s="15"/>
      <c r="H1286" s="17"/>
      <c r="J1286" s="15"/>
      <c r="K1286" s="15"/>
      <c r="L1286" s="15"/>
      <c r="M1286" s="20"/>
      <c r="P1286" s="22"/>
      <c r="Q1286" s="24"/>
    </row>
    <row r="1287" customHeight="1" spans="2:17">
      <c r="B1287" s="15"/>
      <c r="D1287" s="15"/>
      <c r="E1287" s="15"/>
      <c r="F1287" s="16"/>
      <c r="G1287" s="15"/>
      <c r="H1287" s="17"/>
      <c r="J1287" s="15"/>
      <c r="K1287" s="15"/>
      <c r="L1287" s="15"/>
      <c r="M1287" s="20"/>
      <c r="P1287" s="22"/>
      <c r="Q1287" s="24"/>
    </row>
    <row r="1288" customHeight="1" spans="2:17">
      <c r="B1288" s="15"/>
      <c r="D1288" s="15"/>
      <c r="E1288" s="15"/>
      <c r="F1288" s="16"/>
      <c r="G1288" s="15"/>
      <c r="H1288" s="17"/>
      <c r="J1288" s="15"/>
      <c r="K1288" s="15"/>
      <c r="L1288" s="15"/>
      <c r="M1288" s="20"/>
      <c r="P1288" s="22"/>
      <c r="Q1288" s="24"/>
    </row>
    <row r="1289" customHeight="1" spans="2:17">
      <c r="B1289" s="15"/>
      <c r="D1289" s="15"/>
      <c r="E1289" s="15"/>
      <c r="F1289" s="16"/>
      <c r="G1289" s="15"/>
      <c r="H1289" s="17"/>
      <c r="J1289" s="15"/>
      <c r="K1289" s="15"/>
      <c r="L1289" s="15"/>
      <c r="M1289" s="20"/>
      <c r="P1289" s="22"/>
      <c r="Q1289" s="24"/>
    </row>
    <row r="1290" customHeight="1" spans="2:17">
      <c r="B1290" s="15"/>
      <c r="D1290" s="15"/>
      <c r="E1290" s="15"/>
      <c r="F1290" s="16"/>
      <c r="G1290" s="15"/>
      <c r="H1290" s="17"/>
      <c r="J1290" s="15"/>
      <c r="K1290" s="15"/>
      <c r="L1290" s="15"/>
      <c r="M1290" s="20"/>
      <c r="P1290" s="22"/>
      <c r="Q1290" s="24"/>
    </row>
    <row r="1291" customHeight="1" spans="2:17">
      <c r="B1291" s="15"/>
      <c r="D1291" s="15"/>
      <c r="E1291" s="15"/>
      <c r="F1291" s="16"/>
      <c r="G1291" s="15"/>
      <c r="H1291" s="17"/>
      <c r="J1291" s="15"/>
      <c r="K1291" s="15"/>
      <c r="L1291" s="15"/>
      <c r="M1291" s="20"/>
      <c r="P1291" s="22"/>
      <c r="Q1291" s="24"/>
    </row>
    <row r="1292" customHeight="1" spans="2:17">
      <c r="B1292" s="15"/>
      <c r="D1292" s="15"/>
      <c r="E1292" s="15"/>
      <c r="F1292" s="16"/>
      <c r="G1292" s="15"/>
      <c r="H1292" s="17"/>
      <c r="J1292" s="15"/>
      <c r="K1292" s="15"/>
      <c r="L1292" s="15"/>
      <c r="M1292" s="20"/>
      <c r="P1292" s="22"/>
      <c r="Q1292" s="24"/>
    </row>
    <row r="1293" customHeight="1" spans="2:17">
      <c r="B1293" s="15"/>
      <c r="D1293" s="15"/>
      <c r="E1293" s="15"/>
      <c r="F1293" s="16"/>
      <c r="G1293" s="15"/>
      <c r="H1293" s="17"/>
      <c r="J1293" s="15"/>
      <c r="K1293" s="15"/>
      <c r="L1293" s="15"/>
      <c r="M1293" s="20"/>
      <c r="P1293" s="22"/>
      <c r="Q1293" s="24"/>
    </row>
    <row r="1294" customHeight="1" spans="2:17">
      <c r="B1294" s="15"/>
      <c r="D1294" s="15"/>
      <c r="E1294" s="15"/>
      <c r="F1294" s="16"/>
      <c r="G1294" s="15"/>
      <c r="H1294" s="17"/>
      <c r="J1294" s="15"/>
      <c r="K1294" s="15"/>
      <c r="L1294" s="15"/>
      <c r="M1294" s="20"/>
      <c r="P1294" s="22"/>
      <c r="Q1294" s="24"/>
    </row>
    <row r="1295" customHeight="1" spans="2:17">
      <c r="B1295" s="15"/>
      <c r="D1295" s="15"/>
      <c r="E1295" s="15"/>
      <c r="F1295" s="16"/>
      <c r="G1295" s="15"/>
      <c r="H1295" s="17"/>
      <c r="J1295" s="15"/>
      <c r="K1295" s="15"/>
      <c r="L1295" s="15"/>
      <c r="M1295" s="20"/>
      <c r="P1295" s="22"/>
      <c r="Q1295" s="24"/>
    </row>
    <row r="1296" customHeight="1" spans="2:17">
      <c r="B1296" s="15"/>
      <c r="D1296" s="15"/>
      <c r="E1296" s="15"/>
      <c r="F1296" s="16"/>
      <c r="G1296" s="15"/>
      <c r="H1296" s="17"/>
      <c r="J1296" s="15"/>
      <c r="K1296" s="15"/>
      <c r="L1296" s="15"/>
      <c r="M1296" s="20"/>
      <c r="P1296" s="22"/>
      <c r="Q1296" s="24"/>
    </row>
    <row r="1297" customHeight="1" spans="2:17">
      <c r="B1297" s="15"/>
      <c r="D1297" s="15"/>
      <c r="E1297" s="15"/>
      <c r="F1297" s="16"/>
      <c r="G1297" s="15"/>
      <c r="H1297" s="17"/>
      <c r="J1297" s="15"/>
      <c r="K1297" s="15"/>
      <c r="L1297" s="15"/>
      <c r="M1297" s="20"/>
      <c r="P1297" s="22"/>
      <c r="Q1297" s="24"/>
    </row>
    <row r="1298" customHeight="1" spans="2:17">
      <c r="B1298" s="15"/>
      <c r="D1298" s="15"/>
      <c r="E1298" s="15"/>
      <c r="F1298" s="16"/>
      <c r="G1298" s="15"/>
      <c r="H1298" s="17"/>
      <c r="J1298" s="15"/>
      <c r="K1298" s="15"/>
      <c r="L1298" s="15"/>
      <c r="M1298" s="20"/>
      <c r="P1298" s="22"/>
      <c r="Q1298" s="24"/>
    </row>
    <row r="1299" customHeight="1" spans="2:18">
      <c r="B1299" s="15"/>
      <c r="D1299" s="15"/>
      <c r="E1299" s="15"/>
      <c r="F1299" s="16"/>
      <c r="G1299" s="15"/>
      <c r="H1299" s="17"/>
      <c r="J1299" s="15"/>
      <c r="K1299" s="15"/>
      <c r="M1299" s="20"/>
      <c r="N1299" s="21"/>
      <c r="P1299" s="22"/>
      <c r="R1299" s="17"/>
    </row>
    <row r="1300" customHeight="1" spans="2:18">
      <c r="B1300" s="15"/>
      <c r="D1300" s="15"/>
      <c r="E1300" s="15"/>
      <c r="F1300" s="16"/>
      <c r="G1300" s="15"/>
      <c r="H1300" s="17"/>
      <c r="J1300" s="15"/>
      <c r="K1300" s="15"/>
      <c r="M1300" s="20"/>
      <c r="N1300" s="21"/>
      <c r="P1300" s="22"/>
      <c r="R1300" s="17"/>
    </row>
    <row r="1301" customHeight="1" spans="2:16">
      <c r="B1301" s="15"/>
      <c r="D1301" s="15"/>
      <c r="E1301" s="15"/>
      <c r="F1301" s="16"/>
      <c r="G1301" s="15"/>
      <c r="H1301" s="17"/>
      <c r="J1301" s="15"/>
      <c r="K1301" s="15"/>
      <c r="L1301" s="16"/>
      <c r="M1301" s="20"/>
      <c r="N1301" s="21"/>
      <c r="P1301" s="22"/>
    </row>
    <row r="1302" customHeight="1" spans="2:16">
      <c r="B1302" s="15"/>
      <c r="D1302" s="15"/>
      <c r="E1302" s="15"/>
      <c r="F1302" s="16"/>
      <c r="G1302" s="15"/>
      <c r="H1302" s="17"/>
      <c r="J1302" s="15"/>
      <c r="K1302" s="15"/>
      <c r="L1302" s="16"/>
      <c r="M1302" s="20"/>
      <c r="N1302" s="21"/>
      <c r="P1302" s="22"/>
    </row>
    <row r="1303" customHeight="1" spans="2:17">
      <c r="B1303" s="15"/>
      <c r="D1303" s="15"/>
      <c r="E1303" s="15"/>
      <c r="F1303" s="16"/>
      <c r="G1303" s="15"/>
      <c r="H1303" s="17"/>
      <c r="J1303" s="15"/>
      <c r="K1303" s="15"/>
      <c r="L1303" s="15"/>
      <c r="M1303" s="20"/>
      <c r="P1303" s="22"/>
      <c r="Q1303" s="24"/>
    </row>
    <row r="1304" customHeight="1" spans="2:17">
      <c r="B1304" s="15"/>
      <c r="D1304" s="15"/>
      <c r="E1304" s="15"/>
      <c r="F1304" s="16"/>
      <c r="G1304" s="15"/>
      <c r="H1304" s="17"/>
      <c r="J1304" s="15"/>
      <c r="K1304" s="15"/>
      <c r="L1304" s="15"/>
      <c r="M1304" s="20"/>
      <c r="P1304" s="22"/>
      <c r="Q1304" s="24"/>
    </row>
    <row r="1305" customHeight="1" spans="2:17">
      <c r="B1305" s="15"/>
      <c r="D1305" s="15"/>
      <c r="E1305" s="15"/>
      <c r="F1305" s="16"/>
      <c r="G1305" s="15"/>
      <c r="H1305" s="17"/>
      <c r="J1305" s="15"/>
      <c r="K1305" s="15"/>
      <c r="L1305" s="15"/>
      <c r="M1305" s="20"/>
      <c r="P1305" s="22"/>
      <c r="Q1305" s="24"/>
    </row>
    <row r="1306" customHeight="1" spans="2:17">
      <c r="B1306" s="15"/>
      <c r="D1306" s="15"/>
      <c r="E1306" s="15"/>
      <c r="F1306" s="16"/>
      <c r="G1306" s="15"/>
      <c r="H1306" s="17"/>
      <c r="J1306" s="15"/>
      <c r="K1306" s="15"/>
      <c r="L1306" s="15"/>
      <c r="M1306" s="20"/>
      <c r="P1306" s="22"/>
      <c r="Q1306" s="24"/>
    </row>
    <row r="1307" customHeight="1" spans="2:17">
      <c r="B1307" s="15"/>
      <c r="D1307" s="15"/>
      <c r="E1307" s="15"/>
      <c r="F1307" s="16"/>
      <c r="G1307" s="15"/>
      <c r="H1307" s="17"/>
      <c r="J1307" s="15"/>
      <c r="K1307" s="15"/>
      <c r="L1307" s="15"/>
      <c r="M1307" s="20"/>
      <c r="P1307" s="22"/>
      <c r="Q1307" s="24"/>
    </row>
    <row r="1308" customHeight="1" spans="2:17">
      <c r="B1308" s="15"/>
      <c r="D1308" s="15"/>
      <c r="E1308" s="15"/>
      <c r="F1308" s="16"/>
      <c r="G1308" s="15"/>
      <c r="H1308" s="17"/>
      <c r="J1308" s="15"/>
      <c r="K1308" s="15"/>
      <c r="L1308" s="15"/>
      <c r="M1308" s="20"/>
      <c r="P1308" s="22"/>
      <c r="Q1308" s="24"/>
    </row>
    <row r="1309" customHeight="1" spans="2:17">
      <c r="B1309" s="15"/>
      <c r="D1309" s="15"/>
      <c r="E1309" s="15"/>
      <c r="F1309" s="16"/>
      <c r="G1309" s="15"/>
      <c r="H1309" s="17"/>
      <c r="J1309" s="15"/>
      <c r="K1309" s="15"/>
      <c r="L1309" s="15"/>
      <c r="M1309" s="20"/>
      <c r="P1309" s="22"/>
      <c r="Q1309" s="24"/>
    </row>
    <row r="1310" customHeight="1" spans="2:17">
      <c r="B1310" s="15"/>
      <c r="D1310" s="15"/>
      <c r="E1310" s="15"/>
      <c r="F1310" s="16"/>
      <c r="G1310" s="15"/>
      <c r="H1310" s="17"/>
      <c r="J1310" s="15"/>
      <c r="K1310" s="15"/>
      <c r="L1310" s="15"/>
      <c r="M1310" s="20"/>
      <c r="P1310" s="22"/>
      <c r="Q1310" s="24"/>
    </row>
    <row r="1311" customHeight="1" spans="2:17">
      <c r="B1311" s="15"/>
      <c r="D1311" s="15"/>
      <c r="E1311" s="15"/>
      <c r="F1311" s="16"/>
      <c r="G1311" s="15"/>
      <c r="H1311" s="17"/>
      <c r="J1311" s="15"/>
      <c r="K1311" s="15"/>
      <c r="L1311" s="15"/>
      <c r="M1311" s="20"/>
      <c r="P1311" s="22"/>
      <c r="Q1311" s="24"/>
    </row>
    <row r="1312" customHeight="1" spans="2:17">
      <c r="B1312" s="15"/>
      <c r="D1312" s="15"/>
      <c r="E1312" s="15"/>
      <c r="F1312" s="16"/>
      <c r="G1312" s="15"/>
      <c r="H1312" s="17"/>
      <c r="J1312" s="15"/>
      <c r="K1312" s="15"/>
      <c r="L1312" s="15"/>
      <c r="M1312" s="20"/>
      <c r="P1312" s="22"/>
      <c r="Q1312" s="24"/>
    </row>
    <row r="1313" customHeight="1" spans="2:17">
      <c r="B1313" s="15"/>
      <c r="D1313" s="15"/>
      <c r="E1313" s="15"/>
      <c r="F1313" s="16"/>
      <c r="G1313" s="15"/>
      <c r="H1313" s="17"/>
      <c r="J1313" s="15"/>
      <c r="K1313" s="15"/>
      <c r="L1313" s="15"/>
      <c r="M1313" s="20"/>
      <c r="P1313" s="22"/>
      <c r="Q1313" s="24"/>
    </row>
    <row r="1314" customHeight="1" spans="2:17">
      <c r="B1314" s="15"/>
      <c r="D1314" s="15"/>
      <c r="E1314" s="15"/>
      <c r="F1314" s="16"/>
      <c r="G1314" s="15"/>
      <c r="H1314" s="17"/>
      <c r="J1314" s="15"/>
      <c r="K1314" s="15"/>
      <c r="L1314" s="15"/>
      <c r="M1314" s="20"/>
      <c r="P1314" s="22"/>
      <c r="Q1314" s="24"/>
    </row>
    <row r="1315" customHeight="1" spans="2:17">
      <c r="B1315" s="15"/>
      <c r="D1315" s="15"/>
      <c r="E1315" s="15"/>
      <c r="F1315" s="16"/>
      <c r="G1315" s="15"/>
      <c r="H1315" s="17"/>
      <c r="J1315" s="15"/>
      <c r="K1315" s="15"/>
      <c r="L1315" s="15"/>
      <c r="M1315" s="20"/>
      <c r="P1315" s="22"/>
      <c r="Q1315" s="24"/>
    </row>
    <row r="1316" customHeight="1" spans="2:17">
      <c r="B1316" s="15"/>
      <c r="D1316" s="15"/>
      <c r="E1316" s="15"/>
      <c r="F1316" s="16"/>
      <c r="G1316" s="15"/>
      <c r="H1316" s="17"/>
      <c r="J1316" s="15"/>
      <c r="K1316" s="15"/>
      <c r="L1316" s="15"/>
      <c r="M1316" s="20"/>
      <c r="P1316" s="22"/>
      <c r="Q1316" s="24"/>
    </row>
    <row r="1317" customHeight="1" spans="2:18">
      <c r="B1317" s="15"/>
      <c r="D1317" s="15"/>
      <c r="E1317" s="15"/>
      <c r="F1317" s="16"/>
      <c r="G1317" s="15"/>
      <c r="H1317" s="17"/>
      <c r="J1317" s="15"/>
      <c r="K1317" s="15"/>
      <c r="M1317" s="20"/>
      <c r="N1317" s="21"/>
      <c r="P1317" s="22"/>
      <c r="R1317" s="17"/>
    </row>
    <row r="1318" customHeight="1" spans="2:17">
      <c r="B1318" s="15"/>
      <c r="D1318" s="15"/>
      <c r="E1318" s="15"/>
      <c r="F1318" s="16"/>
      <c r="G1318" s="15"/>
      <c r="H1318" s="17"/>
      <c r="J1318" s="15"/>
      <c r="K1318" s="15"/>
      <c r="L1318" s="15"/>
      <c r="M1318" s="20"/>
      <c r="P1318" s="22"/>
      <c r="Q1318" s="24"/>
    </row>
    <row r="1319" customHeight="1" spans="2:17">
      <c r="B1319" s="15"/>
      <c r="D1319" s="15"/>
      <c r="E1319" s="15"/>
      <c r="F1319" s="16"/>
      <c r="G1319" s="15"/>
      <c r="H1319" s="17"/>
      <c r="J1319" s="15"/>
      <c r="K1319" s="15"/>
      <c r="L1319" s="15"/>
      <c r="M1319" s="20"/>
      <c r="P1319" s="22"/>
      <c r="Q1319" s="24"/>
    </row>
    <row r="1320" customHeight="1" spans="2:17">
      <c r="B1320" s="15"/>
      <c r="D1320" s="15"/>
      <c r="E1320" s="15"/>
      <c r="F1320" s="16"/>
      <c r="G1320" s="15"/>
      <c r="H1320" s="17"/>
      <c r="J1320" s="15"/>
      <c r="K1320" s="15"/>
      <c r="L1320" s="15"/>
      <c r="M1320" s="20"/>
      <c r="P1320" s="22"/>
      <c r="Q1320" s="24"/>
    </row>
    <row r="1321" customHeight="1" spans="2:17">
      <c r="B1321" s="15"/>
      <c r="D1321" s="15"/>
      <c r="E1321" s="15"/>
      <c r="F1321" s="16"/>
      <c r="G1321" s="15"/>
      <c r="H1321" s="17"/>
      <c r="J1321" s="15"/>
      <c r="K1321" s="15"/>
      <c r="L1321" s="15"/>
      <c r="M1321" s="20"/>
      <c r="P1321" s="22"/>
      <c r="Q1321" s="24"/>
    </row>
    <row r="1322" customHeight="1" spans="2:17">
      <c r="B1322" s="15"/>
      <c r="D1322" s="15"/>
      <c r="E1322" s="15"/>
      <c r="F1322" s="16"/>
      <c r="G1322" s="15"/>
      <c r="H1322" s="17"/>
      <c r="J1322" s="15"/>
      <c r="K1322" s="15"/>
      <c r="L1322" s="15"/>
      <c r="M1322" s="20"/>
      <c r="P1322" s="22"/>
      <c r="Q1322" s="24"/>
    </row>
    <row r="1323" customHeight="1" spans="2:17">
      <c r="B1323" s="15"/>
      <c r="D1323" s="15"/>
      <c r="E1323" s="15"/>
      <c r="F1323" s="16"/>
      <c r="G1323" s="15"/>
      <c r="H1323" s="17"/>
      <c r="J1323" s="15"/>
      <c r="K1323" s="15"/>
      <c r="L1323" s="15"/>
      <c r="M1323" s="20"/>
      <c r="P1323" s="22"/>
      <c r="Q1323" s="24"/>
    </row>
    <row r="1324" customHeight="1" spans="2:18">
      <c r="B1324" s="15"/>
      <c r="D1324" s="15"/>
      <c r="E1324" s="15"/>
      <c r="F1324" s="16"/>
      <c r="G1324" s="15"/>
      <c r="H1324" s="17"/>
      <c r="J1324" s="15"/>
      <c r="K1324" s="15"/>
      <c r="M1324" s="20"/>
      <c r="N1324" s="21"/>
      <c r="P1324" s="22"/>
      <c r="R1324" s="17"/>
    </row>
    <row r="1325" customHeight="1" spans="2:18">
      <c r="B1325" s="15"/>
      <c r="D1325" s="15"/>
      <c r="E1325" s="15"/>
      <c r="F1325" s="16"/>
      <c r="G1325" s="15"/>
      <c r="H1325" s="17"/>
      <c r="J1325" s="15"/>
      <c r="K1325" s="15"/>
      <c r="M1325" s="20"/>
      <c r="N1325" s="21"/>
      <c r="P1325" s="22"/>
      <c r="R1325" s="17"/>
    </row>
    <row r="1326" customHeight="1" spans="2:17">
      <c r="B1326" s="15"/>
      <c r="D1326" s="15"/>
      <c r="E1326" s="15"/>
      <c r="F1326" s="16"/>
      <c r="G1326" s="15"/>
      <c r="H1326" s="17"/>
      <c r="J1326" s="15"/>
      <c r="K1326" s="15"/>
      <c r="L1326" s="15"/>
      <c r="M1326" s="20"/>
      <c r="P1326" s="22"/>
      <c r="Q1326" s="24"/>
    </row>
    <row r="1327" customHeight="1" spans="2:17">
      <c r="B1327" s="15"/>
      <c r="D1327" s="15"/>
      <c r="E1327" s="15"/>
      <c r="F1327" s="16"/>
      <c r="G1327" s="15"/>
      <c r="H1327" s="17"/>
      <c r="J1327" s="15"/>
      <c r="K1327" s="15"/>
      <c r="L1327" s="15"/>
      <c r="M1327" s="20"/>
      <c r="P1327" s="22"/>
      <c r="Q1327" s="24"/>
    </row>
    <row r="1328" customHeight="1" spans="2:17">
      <c r="B1328" s="15"/>
      <c r="D1328" s="15"/>
      <c r="E1328" s="15"/>
      <c r="F1328" s="16"/>
      <c r="G1328" s="15"/>
      <c r="H1328" s="17"/>
      <c r="J1328" s="15"/>
      <c r="K1328" s="15"/>
      <c r="L1328" s="15"/>
      <c r="M1328" s="20"/>
      <c r="P1328" s="22"/>
      <c r="Q1328" s="24"/>
    </row>
    <row r="1329" customHeight="1" spans="2:17">
      <c r="B1329" s="15"/>
      <c r="D1329" s="15"/>
      <c r="E1329" s="15"/>
      <c r="F1329" s="16"/>
      <c r="G1329" s="15"/>
      <c r="H1329" s="17"/>
      <c r="J1329" s="15"/>
      <c r="K1329" s="15"/>
      <c r="L1329" s="15"/>
      <c r="M1329" s="20"/>
      <c r="P1329" s="22"/>
      <c r="Q1329" s="24"/>
    </row>
    <row r="1330" customHeight="1" spans="2:17">
      <c r="B1330" s="15"/>
      <c r="D1330" s="15"/>
      <c r="E1330" s="15"/>
      <c r="F1330" s="16"/>
      <c r="G1330" s="15"/>
      <c r="H1330" s="17"/>
      <c r="J1330" s="15"/>
      <c r="K1330" s="15"/>
      <c r="L1330" s="15"/>
      <c r="M1330" s="20"/>
      <c r="P1330" s="22"/>
      <c r="Q1330" s="24"/>
    </row>
    <row r="1331" customHeight="1" spans="2:17">
      <c r="B1331" s="15"/>
      <c r="D1331" s="15"/>
      <c r="E1331" s="15"/>
      <c r="F1331" s="16"/>
      <c r="G1331" s="15"/>
      <c r="H1331" s="17"/>
      <c r="J1331" s="15"/>
      <c r="K1331" s="15"/>
      <c r="L1331" s="15"/>
      <c r="M1331" s="20"/>
      <c r="P1331" s="22"/>
      <c r="Q1331" s="24"/>
    </row>
    <row r="1332" customHeight="1" spans="2:17">
      <c r="B1332" s="15"/>
      <c r="D1332" s="15"/>
      <c r="E1332" s="15"/>
      <c r="F1332" s="16"/>
      <c r="G1332" s="15"/>
      <c r="H1332" s="17"/>
      <c r="J1332" s="15"/>
      <c r="K1332" s="15"/>
      <c r="L1332" s="15"/>
      <c r="M1332" s="20"/>
      <c r="P1332" s="22"/>
      <c r="Q1332" s="24"/>
    </row>
    <row r="1333" customHeight="1" spans="2:17">
      <c r="B1333" s="15"/>
      <c r="D1333" s="15"/>
      <c r="E1333" s="15"/>
      <c r="F1333" s="16"/>
      <c r="G1333" s="15"/>
      <c r="H1333" s="17"/>
      <c r="J1333" s="15"/>
      <c r="K1333" s="15"/>
      <c r="L1333" s="15"/>
      <c r="M1333" s="20"/>
      <c r="P1333" s="22"/>
      <c r="Q1333" s="24"/>
    </row>
    <row r="1334" customHeight="1" spans="2:17">
      <c r="B1334" s="15"/>
      <c r="D1334" s="15"/>
      <c r="E1334" s="15"/>
      <c r="F1334" s="16"/>
      <c r="G1334" s="15"/>
      <c r="H1334" s="17"/>
      <c r="J1334" s="15"/>
      <c r="K1334" s="15"/>
      <c r="L1334" s="15"/>
      <c r="M1334" s="20"/>
      <c r="P1334" s="22"/>
      <c r="Q1334" s="24"/>
    </row>
    <row r="1335" customHeight="1" spans="2:17">
      <c r="B1335" s="15"/>
      <c r="D1335" s="15"/>
      <c r="E1335" s="15"/>
      <c r="F1335" s="16"/>
      <c r="G1335" s="15"/>
      <c r="H1335" s="17"/>
      <c r="J1335" s="15"/>
      <c r="K1335" s="15"/>
      <c r="L1335" s="15"/>
      <c r="M1335" s="20"/>
      <c r="P1335" s="22"/>
      <c r="Q1335" s="24"/>
    </row>
    <row r="1336" customHeight="1" spans="2:18">
      <c r="B1336" s="15"/>
      <c r="D1336" s="15"/>
      <c r="E1336" s="15"/>
      <c r="F1336" s="16"/>
      <c r="G1336" s="15"/>
      <c r="H1336" s="17"/>
      <c r="J1336" s="15"/>
      <c r="K1336" s="15"/>
      <c r="M1336" s="20"/>
      <c r="N1336" s="21"/>
      <c r="P1336" s="22"/>
      <c r="R1336" s="17"/>
    </row>
    <row r="1337" customHeight="1" spans="2:18">
      <c r="B1337" s="15"/>
      <c r="D1337" s="15"/>
      <c r="E1337" s="15"/>
      <c r="F1337" s="16"/>
      <c r="G1337" s="15"/>
      <c r="H1337" s="17"/>
      <c r="J1337" s="15"/>
      <c r="K1337" s="15"/>
      <c r="M1337" s="20"/>
      <c r="N1337" s="21"/>
      <c r="P1337" s="22"/>
      <c r="R1337" s="17"/>
    </row>
    <row r="1338" customHeight="1" spans="2:18">
      <c r="B1338" s="15"/>
      <c r="D1338" s="15"/>
      <c r="E1338" s="15"/>
      <c r="F1338" s="16"/>
      <c r="G1338" s="15"/>
      <c r="H1338" s="17"/>
      <c r="J1338" s="15"/>
      <c r="K1338" s="15"/>
      <c r="M1338" s="20"/>
      <c r="N1338" s="21"/>
      <c r="P1338" s="22"/>
      <c r="R1338" s="17"/>
    </row>
    <row r="1339" customHeight="1" spans="2:16">
      <c r="B1339" s="15"/>
      <c r="D1339" s="15"/>
      <c r="E1339" s="15"/>
      <c r="F1339" s="16"/>
      <c r="G1339" s="15"/>
      <c r="H1339" s="17"/>
      <c r="J1339" s="15"/>
      <c r="K1339" s="15"/>
      <c r="L1339" s="16"/>
      <c r="M1339" s="20"/>
      <c r="N1339" s="21"/>
      <c r="P1339" s="22"/>
    </row>
    <row r="1340" customHeight="1" spans="2:17">
      <c r="B1340" s="15"/>
      <c r="D1340" s="15"/>
      <c r="E1340" s="15"/>
      <c r="F1340" s="16"/>
      <c r="G1340" s="15"/>
      <c r="H1340" s="17"/>
      <c r="J1340" s="15"/>
      <c r="K1340" s="15"/>
      <c r="L1340" s="15"/>
      <c r="M1340" s="20"/>
      <c r="P1340" s="22"/>
      <c r="Q1340" s="24"/>
    </row>
    <row r="1341" customHeight="1" spans="2:17">
      <c r="B1341" s="15"/>
      <c r="D1341" s="15"/>
      <c r="E1341" s="15"/>
      <c r="F1341" s="16"/>
      <c r="G1341" s="15"/>
      <c r="H1341" s="17"/>
      <c r="J1341" s="15"/>
      <c r="K1341" s="15"/>
      <c r="L1341" s="15"/>
      <c r="M1341" s="20"/>
      <c r="P1341" s="22"/>
      <c r="Q1341" s="24"/>
    </row>
    <row r="1342" customHeight="1" spans="2:17">
      <c r="B1342" s="15"/>
      <c r="D1342" s="15"/>
      <c r="E1342" s="15"/>
      <c r="F1342" s="16"/>
      <c r="G1342" s="15"/>
      <c r="H1342" s="17"/>
      <c r="J1342" s="15"/>
      <c r="K1342" s="15"/>
      <c r="L1342" s="15"/>
      <c r="M1342" s="20"/>
      <c r="P1342" s="22"/>
      <c r="Q1342" s="24"/>
    </row>
    <row r="1343" customHeight="1" spans="2:17">
      <c r="B1343" s="15"/>
      <c r="D1343" s="15"/>
      <c r="E1343" s="15"/>
      <c r="F1343" s="16"/>
      <c r="G1343" s="15"/>
      <c r="H1343" s="17"/>
      <c r="J1343" s="15"/>
      <c r="K1343" s="15"/>
      <c r="L1343" s="15"/>
      <c r="M1343" s="20"/>
      <c r="P1343" s="22"/>
      <c r="Q1343" s="24"/>
    </row>
    <row r="1344" customHeight="1" spans="2:17">
      <c r="B1344" s="15"/>
      <c r="D1344" s="15"/>
      <c r="E1344" s="15"/>
      <c r="F1344" s="16"/>
      <c r="G1344" s="15"/>
      <c r="H1344" s="17"/>
      <c r="J1344" s="15"/>
      <c r="K1344" s="15"/>
      <c r="L1344" s="15"/>
      <c r="M1344" s="20"/>
      <c r="P1344" s="22"/>
      <c r="Q1344" s="24"/>
    </row>
    <row r="1345" customHeight="1" spans="2:17">
      <c r="B1345" s="15"/>
      <c r="D1345" s="15"/>
      <c r="E1345" s="15"/>
      <c r="F1345" s="16"/>
      <c r="G1345" s="15"/>
      <c r="H1345" s="17"/>
      <c r="J1345" s="15"/>
      <c r="K1345" s="15"/>
      <c r="L1345" s="15"/>
      <c r="M1345" s="20"/>
      <c r="P1345" s="22"/>
      <c r="Q1345" s="24"/>
    </row>
    <row r="1346" customHeight="1" spans="2:17">
      <c r="B1346" s="15"/>
      <c r="D1346" s="15"/>
      <c r="E1346" s="15"/>
      <c r="F1346" s="16"/>
      <c r="G1346" s="15"/>
      <c r="H1346" s="17"/>
      <c r="J1346" s="15"/>
      <c r="K1346" s="15"/>
      <c r="L1346" s="15"/>
      <c r="M1346" s="20"/>
      <c r="P1346" s="22"/>
      <c r="Q1346" s="24"/>
    </row>
    <row r="1347" customHeight="1" spans="2:17">
      <c r="B1347" s="15"/>
      <c r="D1347" s="15"/>
      <c r="E1347" s="15"/>
      <c r="F1347" s="16"/>
      <c r="G1347" s="15"/>
      <c r="H1347" s="17"/>
      <c r="J1347" s="15"/>
      <c r="K1347" s="15"/>
      <c r="L1347" s="15"/>
      <c r="M1347" s="20"/>
      <c r="P1347" s="22"/>
      <c r="Q1347" s="24"/>
    </row>
    <row r="1348" customHeight="1" spans="2:17">
      <c r="B1348" s="15"/>
      <c r="D1348" s="15"/>
      <c r="E1348" s="15"/>
      <c r="F1348" s="16"/>
      <c r="G1348" s="15"/>
      <c r="H1348" s="17"/>
      <c r="J1348" s="15"/>
      <c r="K1348" s="15"/>
      <c r="L1348" s="15"/>
      <c r="M1348" s="20"/>
      <c r="P1348" s="22"/>
      <c r="Q1348" s="24"/>
    </row>
    <row r="1349" customHeight="1" spans="2:17">
      <c r="B1349" s="15"/>
      <c r="D1349" s="15"/>
      <c r="E1349" s="15"/>
      <c r="F1349" s="16"/>
      <c r="G1349" s="15"/>
      <c r="H1349" s="17"/>
      <c r="J1349" s="15"/>
      <c r="K1349" s="15"/>
      <c r="L1349" s="15"/>
      <c r="M1349" s="20"/>
      <c r="P1349" s="22"/>
      <c r="Q1349" s="24"/>
    </row>
    <row r="1350" customHeight="1" spans="2:17">
      <c r="B1350" s="15"/>
      <c r="D1350" s="15"/>
      <c r="E1350" s="15"/>
      <c r="F1350" s="16"/>
      <c r="G1350" s="15"/>
      <c r="H1350" s="17"/>
      <c r="J1350" s="15"/>
      <c r="K1350" s="15"/>
      <c r="L1350" s="15"/>
      <c r="M1350" s="20"/>
      <c r="P1350" s="22"/>
      <c r="Q1350" s="24"/>
    </row>
    <row r="1351" customHeight="1" spans="2:18">
      <c r="B1351" s="15"/>
      <c r="D1351" s="15"/>
      <c r="E1351" s="15"/>
      <c r="F1351" s="16"/>
      <c r="G1351" s="15"/>
      <c r="H1351" s="17"/>
      <c r="J1351" s="15"/>
      <c r="K1351" s="15"/>
      <c r="M1351" s="20"/>
      <c r="N1351" s="21"/>
      <c r="P1351" s="22"/>
      <c r="R1351" s="17"/>
    </row>
    <row r="1352" customHeight="1" spans="2:18">
      <c r="B1352" s="15"/>
      <c r="D1352" s="15"/>
      <c r="E1352" s="15"/>
      <c r="F1352" s="16"/>
      <c r="G1352" s="15"/>
      <c r="H1352" s="17"/>
      <c r="J1352" s="15"/>
      <c r="K1352" s="15"/>
      <c r="M1352" s="20"/>
      <c r="N1352" s="21"/>
      <c r="P1352" s="22"/>
      <c r="R1352" s="17"/>
    </row>
    <row r="1353" customHeight="1" spans="2:18">
      <c r="B1353" s="15"/>
      <c r="D1353" s="15"/>
      <c r="E1353" s="15"/>
      <c r="F1353" s="16"/>
      <c r="G1353" s="15"/>
      <c r="H1353" s="17"/>
      <c r="J1353" s="15"/>
      <c r="K1353" s="15"/>
      <c r="M1353" s="20"/>
      <c r="N1353" s="21"/>
      <c r="P1353" s="22"/>
      <c r="R1353" s="17"/>
    </row>
    <row r="1354" customHeight="1" spans="2:17">
      <c r="B1354" s="15"/>
      <c r="D1354" s="15"/>
      <c r="E1354" s="15"/>
      <c r="F1354" s="16"/>
      <c r="G1354" s="15"/>
      <c r="H1354" s="17"/>
      <c r="J1354" s="15"/>
      <c r="K1354" s="15"/>
      <c r="L1354" s="15"/>
      <c r="M1354" s="20"/>
      <c r="P1354" s="22"/>
      <c r="Q1354" s="24"/>
    </row>
    <row r="1355" customHeight="1" spans="2:17">
      <c r="B1355" s="15"/>
      <c r="D1355" s="15"/>
      <c r="E1355" s="15"/>
      <c r="F1355" s="16"/>
      <c r="G1355" s="15"/>
      <c r="H1355" s="17"/>
      <c r="J1355" s="15"/>
      <c r="K1355" s="15"/>
      <c r="L1355" s="15"/>
      <c r="M1355" s="20"/>
      <c r="P1355" s="22"/>
      <c r="Q1355" s="24"/>
    </row>
    <row r="1356" customHeight="1" spans="2:17">
      <c r="B1356" s="15"/>
      <c r="D1356" s="15"/>
      <c r="E1356" s="15"/>
      <c r="F1356" s="16"/>
      <c r="G1356" s="15"/>
      <c r="H1356" s="17"/>
      <c r="J1356" s="15"/>
      <c r="K1356" s="15"/>
      <c r="L1356" s="15"/>
      <c r="M1356" s="20"/>
      <c r="P1356" s="22"/>
      <c r="Q1356" s="24"/>
    </row>
    <row r="1357" customHeight="1" spans="2:17">
      <c r="B1357" s="15"/>
      <c r="D1357" s="15"/>
      <c r="E1357" s="15"/>
      <c r="F1357" s="16"/>
      <c r="G1357" s="15"/>
      <c r="H1357" s="17"/>
      <c r="J1357" s="15"/>
      <c r="K1357" s="15"/>
      <c r="L1357" s="15"/>
      <c r="M1357" s="20"/>
      <c r="P1357" s="22"/>
      <c r="Q1357" s="24"/>
    </row>
    <row r="1358" customHeight="1" spans="2:17">
      <c r="B1358" s="15"/>
      <c r="D1358" s="15"/>
      <c r="E1358" s="15"/>
      <c r="F1358" s="16"/>
      <c r="G1358" s="15"/>
      <c r="H1358" s="17"/>
      <c r="J1358" s="15"/>
      <c r="K1358" s="15"/>
      <c r="L1358" s="15"/>
      <c r="M1358" s="20"/>
      <c r="P1358" s="22"/>
      <c r="Q1358" s="24"/>
    </row>
    <row r="1359" customHeight="1" spans="2:17">
      <c r="B1359" s="15"/>
      <c r="D1359" s="15"/>
      <c r="E1359" s="15"/>
      <c r="F1359" s="16"/>
      <c r="G1359" s="15"/>
      <c r="H1359" s="17"/>
      <c r="J1359" s="15"/>
      <c r="K1359" s="15"/>
      <c r="L1359" s="15"/>
      <c r="M1359" s="20"/>
      <c r="P1359" s="22"/>
      <c r="Q1359" s="24"/>
    </row>
    <row r="1360" customHeight="1" spans="2:17">
      <c r="B1360" s="15"/>
      <c r="D1360" s="15"/>
      <c r="E1360" s="15"/>
      <c r="F1360" s="16"/>
      <c r="G1360" s="15"/>
      <c r="H1360" s="17"/>
      <c r="J1360" s="15"/>
      <c r="K1360" s="15"/>
      <c r="L1360" s="15"/>
      <c r="M1360" s="20"/>
      <c r="P1360" s="22"/>
      <c r="Q1360" s="24"/>
    </row>
    <row r="1361" customHeight="1" spans="2:17">
      <c r="B1361" s="15"/>
      <c r="D1361" s="15"/>
      <c r="E1361" s="15"/>
      <c r="F1361" s="16"/>
      <c r="G1361" s="15"/>
      <c r="H1361" s="17"/>
      <c r="J1361" s="15"/>
      <c r="K1361" s="15"/>
      <c r="L1361" s="15"/>
      <c r="M1361" s="20"/>
      <c r="P1361" s="22"/>
      <c r="Q1361" s="24"/>
    </row>
    <row r="1362" customHeight="1" spans="2:17">
      <c r="B1362" s="15"/>
      <c r="D1362" s="15"/>
      <c r="E1362" s="15"/>
      <c r="F1362" s="16"/>
      <c r="G1362" s="15"/>
      <c r="H1362" s="17"/>
      <c r="J1362" s="15"/>
      <c r="K1362" s="15"/>
      <c r="L1362" s="15"/>
      <c r="M1362" s="20"/>
      <c r="P1362" s="22"/>
      <c r="Q1362" s="24"/>
    </row>
    <row r="1363" customHeight="1" spans="2:17">
      <c r="B1363" s="15"/>
      <c r="D1363" s="15"/>
      <c r="E1363" s="15"/>
      <c r="F1363" s="16"/>
      <c r="G1363" s="15"/>
      <c r="H1363" s="17"/>
      <c r="J1363" s="15"/>
      <c r="K1363" s="15"/>
      <c r="L1363" s="15"/>
      <c r="M1363" s="20"/>
      <c r="P1363" s="22"/>
      <c r="Q1363" s="24"/>
    </row>
    <row r="1364" customHeight="1" spans="2:17">
      <c r="B1364" s="15"/>
      <c r="D1364" s="15"/>
      <c r="E1364" s="15"/>
      <c r="F1364" s="16"/>
      <c r="G1364" s="15"/>
      <c r="H1364" s="17"/>
      <c r="J1364" s="15"/>
      <c r="K1364" s="15"/>
      <c r="L1364" s="15"/>
      <c r="M1364" s="20"/>
      <c r="P1364" s="22"/>
      <c r="Q1364" s="24"/>
    </row>
    <row r="1365" customHeight="1" spans="2:17">
      <c r="B1365" s="15"/>
      <c r="D1365" s="15"/>
      <c r="E1365" s="15"/>
      <c r="F1365" s="16"/>
      <c r="G1365" s="15"/>
      <c r="H1365" s="17"/>
      <c r="J1365" s="15"/>
      <c r="K1365" s="15"/>
      <c r="L1365" s="15"/>
      <c r="M1365" s="20"/>
      <c r="P1365" s="22"/>
      <c r="Q1365" s="24"/>
    </row>
    <row r="1366" customHeight="1" spans="2:17">
      <c r="B1366" s="15"/>
      <c r="D1366" s="15"/>
      <c r="E1366" s="15"/>
      <c r="F1366" s="16"/>
      <c r="G1366" s="15"/>
      <c r="H1366" s="17"/>
      <c r="J1366" s="15"/>
      <c r="K1366" s="15"/>
      <c r="L1366" s="15"/>
      <c r="M1366" s="20"/>
      <c r="P1366" s="22"/>
      <c r="Q1366" s="24"/>
    </row>
    <row r="1367" customHeight="1" spans="2:17">
      <c r="B1367" s="15"/>
      <c r="D1367" s="15"/>
      <c r="E1367" s="15"/>
      <c r="F1367" s="16"/>
      <c r="G1367" s="15"/>
      <c r="H1367" s="17"/>
      <c r="J1367" s="15"/>
      <c r="K1367" s="15"/>
      <c r="L1367" s="15"/>
      <c r="M1367" s="20"/>
      <c r="P1367" s="22"/>
      <c r="Q1367" s="24"/>
    </row>
    <row r="1368" customHeight="1" spans="2:17">
      <c r="B1368" s="15"/>
      <c r="D1368" s="15"/>
      <c r="E1368" s="15"/>
      <c r="F1368" s="16"/>
      <c r="G1368" s="15"/>
      <c r="H1368" s="17"/>
      <c r="J1368" s="15"/>
      <c r="K1368" s="15"/>
      <c r="L1368" s="15"/>
      <c r="M1368" s="20"/>
      <c r="P1368" s="22"/>
      <c r="Q1368" s="24"/>
    </row>
    <row r="1369" customHeight="1" spans="2:17">
      <c r="B1369" s="15"/>
      <c r="D1369" s="15"/>
      <c r="E1369" s="15"/>
      <c r="F1369" s="16"/>
      <c r="G1369" s="15"/>
      <c r="H1369" s="17"/>
      <c r="J1369" s="15"/>
      <c r="K1369" s="15"/>
      <c r="L1369" s="15"/>
      <c r="M1369" s="20"/>
      <c r="P1369" s="22"/>
      <c r="Q1369" s="24"/>
    </row>
    <row r="1370" customHeight="1" spans="2:17">
      <c r="B1370" s="15"/>
      <c r="D1370" s="15"/>
      <c r="E1370" s="15"/>
      <c r="F1370" s="16"/>
      <c r="G1370" s="15"/>
      <c r="H1370" s="17"/>
      <c r="J1370" s="15"/>
      <c r="K1370" s="15"/>
      <c r="L1370" s="15"/>
      <c r="M1370" s="20"/>
      <c r="P1370" s="22"/>
      <c r="Q1370" s="24"/>
    </row>
    <row r="1371" customHeight="1" spans="2:18">
      <c r="B1371" s="15"/>
      <c r="D1371" s="15"/>
      <c r="E1371" s="15"/>
      <c r="F1371" s="16"/>
      <c r="G1371" s="15"/>
      <c r="H1371" s="17"/>
      <c r="J1371" s="15"/>
      <c r="K1371" s="15"/>
      <c r="M1371" s="20"/>
      <c r="N1371" s="21"/>
      <c r="P1371" s="22"/>
      <c r="R1371" s="17"/>
    </row>
    <row r="1372" customHeight="1" spans="2:18">
      <c r="B1372" s="15"/>
      <c r="D1372" s="15"/>
      <c r="E1372" s="15"/>
      <c r="F1372" s="16"/>
      <c r="G1372" s="15"/>
      <c r="H1372" s="17"/>
      <c r="J1372" s="15"/>
      <c r="K1372" s="15"/>
      <c r="M1372" s="20"/>
      <c r="N1372" s="21"/>
      <c r="P1372" s="22"/>
      <c r="R1372" s="17"/>
    </row>
    <row r="1373" customHeight="1" spans="2:18">
      <c r="B1373" s="15"/>
      <c r="D1373" s="15"/>
      <c r="E1373" s="15"/>
      <c r="F1373" s="16"/>
      <c r="G1373" s="15"/>
      <c r="H1373" s="17"/>
      <c r="J1373" s="15"/>
      <c r="K1373" s="15"/>
      <c r="M1373" s="20"/>
      <c r="N1373" s="21"/>
      <c r="P1373" s="22"/>
      <c r="R1373" s="17"/>
    </row>
    <row r="1374" customHeight="1" spans="2:18">
      <c r="B1374" s="15"/>
      <c r="D1374" s="15"/>
      <c r="E1374" s="15"/>
      <c r="F1374" s="16"/>
      <c r="G1374" s="15"/>
      <c r="H1374" s="17"/>
      <c r="J1374" s="15"/>
      <c r="K1374" s="15"/>
      <c r="M1374" s="20"/>
      <c r="N1374" s="21"/>
      <c r="P1374" s="22"/>
      <c r="R1374" s="17"/>
    </row>
    <row r="1375" customHeight="1" spans="2:18">
      <c r="B1375" s="15"/>
      <c r="D1375" s="15"/>
      <c r="E1375" s="15"/>
      <c r="F1375" s="16"/>
      <c r="G1375" s="15"/>
      <c r="H1375" s="17"/>
      <c r="J1375" s="15"/>
      <c r="K1375" s="15"/>
      <c r="M1375" s="20"/>
      <c r="N1375" s="21"/>
      <c r="P1375" s="22"/>
      <c r="R1375" s="17"/>
    </row>
    <row r="1376" customHeight="1" spans="2:18">
      <c r="B1376" s="15"/>
      <c r="D1376" s="15"/>
      <c r="E1376" s="15"/>
      <c r="F1376" s="16"/>
      <c r="G1376" s="15"/>
      <c r="H1376" s="17"/>
      <c r="J1376" s="15"/>
      <c r="K1376" s="15"/>
      <c r="M1376" s="20"/>
      <c r="N1376" s="21"/>
      <c r="P1376" s="22"/>
      <c r="R1376" s="17"/>
    </row>
    <row r="1377" customHeight="1" spans="2:18">
      <c r="B1377" s="15"/>
      <c r="D1377" s="15"/>
      <c r="E1377" s="15"/>
      <c r="F1377" s="16"/>
      <c r="G1377" s="15"/>
      <c r="H1377" s="17"/>
      <c r="J1377" s="15"/>
      <c r="K1377" s="15"/>
      <c r="M1377" s="20"/>
      <c r="N1377" s="21"/>
      <c r="P1377" s="22"/>
      <c r="R1377" s="17"/>
    </row>
    <row r="1378" customHeight="1" spans="2:18">
      <c r="B1378" s="15"/>
      <c r="D1378" s="15"/>
      <c r="E1378" s="15"/>
      <c r="F1378" s="16"/>
      <c r="G1378" s="15"/>
      <c r="H1378" s="17"/>
      <c r="J1378" s="15"/>
      <c r="K1378" s="15"/>
      <c r="M1378" s="20"/>
      <c r="N1378" s="21"/>
      <c r="P1378" s="22"/>
      <c r="R1378" s="17"/>
    </row>
    <row r="1379" customHeight="1" spans="2:18">
      <c r="B1379" s="15"/>
      <c r="D1379" s="15"/>
      <c r="E1379" s="15"/>
      <c r="F1379" s="16"/>
      <c r="G1379" s="15"/>
      <c r="H1379" s="17"/>
      <c r="J1379" s="15"/>
      <c r="K1379" s="15"/>
      <c r="M1379" s="20"/>
      <c r="N1379" s="21"/>
      <c r="P1379" s="22"/>
      <c r="R1379" s="17"/>
    </row>
    <row r="1380" customHeight="1" spans="2:17">
      <c r="B1380" s="15"/>
      <c r="D1380" s="15"/>
      <c r="E1380" s="15"/>
      <c r="F1380" s="16"/>
      <c r="G1380" s="15"/>
      <c r="H1380" s="17"/>
      <c r="J1380" s="15"/>
      <c r="K1380" s="15"/>
      <c r="L1380" s="15"/>
      <c r="M1380" s="20"/>
      <c r="P1380" s="22"/>
      <c r="Q1380" s="24"/>
    </row>
    <row r="1381" customHeight="1" spans="2:17">
      <c r="B1381" s="15"/>
      <c r="D1381" s="15"/>
      <c r="E1381" s="15"/>
      <c r="F1381" s="16"/>
      <c r="G1381" s="15"/>
      <c r="H1381" s="17"/>
      <c r="J1381" s="15"/>
      <c r="K1381" s="15"/>
      <c r="L1381" s="15"/>
      <c r="M1381" s="20"/>
      <c r="P1381" s="22"/>
      <c r="Q1381" s="24"/>
    </row>
    <row r="1382" customHeight="1" spans="2:17">
      <c r="B1382" s="15"/>
      <c r="D1382" s="15"/>
      <c r="E1382" s="15"/>
      <c r="F1382" s="16"/>
      <c r="G1382" s="15"/>
      <c r="H1382" s="17"/>
      <c r="J1382" s="15"/>
      <c r="K1382" s="15"/>
      <c r="L1382" s="15"/>
      <c r="M1382" s="20"/>
      <c r="P1382" s="22"/>
      <c r="Q1382" s="24"/>
    </row>
    <row r="1383" customHeight="1" spans="2:17">
      <c r="B1383" s="15"/>
      <c r="D1383" s="15"/>
      <c r="E1383" s="15"/>
      <c r="F1383" s="16"/>
      <c r="G1383" s="15"/>
      <c r="H1383" s="17"/>
      <c r="J1383" s="15"/>
      <c r="K1383" s="15"/>
      <c r="L1383" s="15"/>
      <c r="M1383" s="20"/>
      <c r="P1383" s="22"/>
      <c r="Q1383" s="24"/>
    </row>
    <row r="1384" customHeight="1" spans="2:17">
      <c r="B1384" s="15"/>
      <c r="D1384" s="15"/>
      <c r="E1384" s="15"/>
      <c r="F1384" s="16"/>
      <c r="G1384" s="15"/>
      <c r="H1384" s="17"/>
      <c r="J1384" s="15"/>
      <c r="K1384" s="15"/>
      <c r="L1384" s="15"/>
      <c r="M1384" s="20"/>
      <c r="P1384" s="22"/>
      <c r="Q1384" s="24"/>
    </row>
    <row r="1385" customHeight="1" spans="2:17">
      <c r="B1385" s="15"/>
      <c r="D1385" s="15"/>
      <c r="E1385" s="15"/>
      <c r="F1385" s="16"/>
      <c r="G1385" s="15"/>
      <c r="H1385" s="17"/>
      <c r="J1385" s="15"/>
      <c r="K1385" s="15"/>
      <c r="L1385" s="15"/>
      <c r="M1385" s="20"/>
      <c r="P1385" s="22"/>
      <c r="Q1385" s="24"/>
    </row>
    <row r="1386" customHeight="1" spans="2:17">
      <c r="B1386" s="15"/>
      <c r="D1386" s="15"/>
      <c r="E1386" s="15"/>
      <c r="F1386" s="16"/>
      <c r="G1386" s="15"/>
      <c r="H1386" s="17"/>
      <c r="J1386" s="15"/>
      <c r="K1386" s="15"/>
      <c r="L1386" s="15"/>
      <c r="M1386" s="20"/>
      <c r="P1386" s="22"/>
      <c r="Q1386" s="24"/>
    </row>
    <row r="1387" customHeight="1" spans="2:17">
      <c r="B1387" s="15"/>
      <c r="D1387" s="15"/>
      <c r="E1387" s="15"/>
      <c r="F1387" s="16"/>
      <c r="G1387" s="15"/>
      <c r="H1387" s="17"/>
      <c r="J1387" s="15"/>
      <c r="K1387" s="15"/>
      <c r="L1387" s="15"/>
      <c r="M1387" s="20"/>
      <c r="P1387" s="22"/>
      <c r="Q1387" s="24"/>
    </row>
    <row r="1388" customHeight="1" spans="2:17">
      <c r="B1388" s="15"/>
      <c r="D1388" s="15"/>
      <c r="E1388" s="15"/>
      <c r="F1388" s="16"/>
      <c r="G1388" s="15"/>
      <c r="H1388" s="17"/>
      <c r="J1388" s="15"/>
      <c r="K1388" s="15"/>
      <c r="L1388" s="15"/>
      <c r="M1388" s="20"/>
      <c r="P1388" s="22"/>
      <c r="Q1388" s="24"/>
    </row>
    <row r="1389" customHeight="1" spans="2:17">
      <c r="B1389" s="15"/>
      <c r="D1389" s="15"/>
      <c r="E1389" s="15"/>
      <c r="F1389" s="16"/>
      <c r="G1389" s="15"/>
      <c r="H1389" s="17"/>
      <c r="J1389" s="15"/>
      <c r="K1389" s="15"/>
      <c r="L1389" s="15"/>
      <c r="M1389" s="20"/>
      <c r="P1389" s="22"/>
      <c r="Q1389" s="24"/>
    </row>
    <row r="1390" customHeight="1" spans="2:18">
      <c r="B1390" s="15"/>
      <c r="D1390" s="15"/>
      <c r="E1390" s="15"/>
      <c r="F1390" s="16"/>
      <c r="G1390" s="15"/>
      <c r="H1390" s="17"/>
      <c r="J1390" s="15"/>
      <c r="K1390" s="15"/>
      <c r="M1390" s="20"/>
      <c r="N1390" s="21"/>
      <c r="P1390" s="22"/>
      <c r="R1390" s="17"/>
    </row>
    <row r="1391" customHeight="1" spans="2:18">
      <c r="B1391" s="15"/>
      <c r="D1391" s="15"/>
      <c r="E1391" s="15"/>
      <c r="F1391" s="16"/>
      <c r="G1391" s="15"/>
      <c r="H1391" s="17"/>
      <c r="J1391" s="15"/>
      <c r="K1391" s="15"/>
      <c r="M1391" s="20"/>
      <c r="N1391" s="21"/>
      <c r="P1391" s="22"/>
      <c r="R1391" s="17"/>
    </row>
    <row r="1392" customHeight="1" spans="2:18">
      <c r="B1392" s="15"/>
      <c r="D1392" s="15"/>
      <c r="E1392" s="15"/>
      <c r="F1392" s="16"/>
      <c r="G1392" s="15"/>
      <c r="H1392" s="17"/>
      <c r="J1392" s="15"/>
      <c r="K1392" s="15"/>
      <c r="M1392" s="20"/>
      <c r="N1392" s="21"/>
      <c r="P1392" s="22"/>
      <c r="R1392" s="17"/>
    </row>
    <row r="1393" customHeight="1" spans="2:18">
      <c r="B1393" s="15"/>
      <c r="D1393" s="15"/>
      <c r="E1393" s="15"/>
      <c r="F1393" s="16"/>
      <c r="G1393" s="15"/>
      <c r="H1393" s="17"/>
      <c r="J1393" s="15"/>
      <c r="K1393" s="15"/>
      <c r="M1393" s="20"/>
      <c r="N1393" s="21"/>
      <c r="P1393" s="22"/>
      <c r="R1393" s="17"/>
    </row>
    <row r="1394" customHeight="1" spans="2:17">
      <c r="B1394" s="15"/>
      <c r="D1394" s="15"/>
      <c r="E1394" s="15"/>
      <c r="F1394" s="16"/>
      <c r="G1394" s="15"/>
      <c r="H1394" s="17"/>
      <c r="J1394" s="15"/>
      <c r="K1394" s="15"/>
      <c r="L1394" s="15"/>
      <c r="M1394" s="20"/>
      <c r="P1394" s="22"/>
      <c r="Q1394" s="24"/>
    </row>
    <row r="1395" customHeight="1" spans="2:17">
      <c r="B1395" s="15"/>
      <c r="D1395" s="15"/>
      <c r="E1395" s="15"/>
      <c r="F1395" s="16"/>
      <c r="G1395" s="15"/>
      <c r="H1395" s="17"/>
      <c r="J1395" s="15"/>
      <c r="K1395" s="15"/>
      <c r="L1395" s="15"/>
      <c r="M1395" s="20"/>
      <c r="P1395" s="22"/>
      <c r="Q1395" s="24"/>
    </row>
    <row r="1396" customHeight="1" spans="2:17">
      <c r="B1396" s="15"/>
      <c r="D1396" s="15"/>
      <c r="E1396" s="15"/>
      <c r="F1396" s="16"/>
      <c r="G1396" s="15"/>
      <c r="H1396" s="17"/>
      <c r="J1396" s="15"/>
      <c r="K1396" s="15"/>
      <c r="L1396" s="15"/>
      <c r="M1396" s="20"/>
      <c r="P1396" s="22"/>
      <c r="Q1396" s="24"/>
    </row>
    <row r="1397" customHeight="1" spans="2:17">
      <c r="B1397" s="15"/>
      <c r="D1397" s="15"/>
      <c r="E1397" s="15"/>
      <c r="F1397" s="16"/>
      <c r="G1397" s="15"/>
      <c r="H1397" s="17"/>
      <c r="J1397" s="15"/>
      <c r="K1397" s="15"/>
      <c r="L1397" s="15"/>
      <c r="M1397" s="20"/>
      <c r="P1397" s="22"/>
      <c r="Q1397" s="24"/>
    </row>
    <row r="1398" customHeight="1" spans="2:18">
      <c r="B1398" s="15"/>
      <c r="D1398" s="15"/>
      <c r="E1398" s="15"/>
      <c r="F1398" s="16"/>
      <c r="G1398" s="15"/>
      <c r="H1398" s="17"/>
      <c r="J1398" s="15"/>
      <c r="K1398" s="15"/>
      <c r="M1398" s="20"/>
      <c r="N1398" s="21"/>
      <c r="P1398" s="22"/>
      <c r="R1398" s="17"/>
    </row>
    <row r="1399" customHeight="1" spans="2:18">
      <c r="B1399" s="15"/>
      <c r="D1399" s="15"/>
      <c r="E1399" s="15"/>
      <c r="F1399" s="16"/>
      <c r="G1399" s="15"/>
      <c r="H1399" s="17"/>
      <c r="J1399" s="15"/>
      <c r="K1399" s="15"/>
      <c r="M1399" s="20"/>
      <c r="N1399" s="21"/>
      <c r="P1399" s="22"/>
      <c r="R1399" s="17"/>
    </row>
    <row r="1400" customHeight="1" spans="2:18">
      <c r="B1400" s="15"/>
      <c r="D1400" s="15"/>
      <c r="E1400" s="15"/>
      <c r="F1400" s="16"/>
      <c r="G1400" s="15"/>
      <c r="H1400" s="17"/>
      <c r="J1400" s="15"/>
      <c r="K1400" s="15"/>
      <c r="M1400" s="20"/>
      <c r="N1400" s="21"/>
      <c r="P1400" s="22"/>
      <c r="R1400" s="17"/>
    </row>
    <row r="1401" customHeight="1" spans="2:18">
      <c r="B1401" s="15"/>
      <c r="D1401" s="15"/>
      <c r="E1401" s="15"/>
      <c r="F1401" s="16"/>
      <c r="G1401" s="15"/>
      <c r="H1401" s="17"/>
      <c r="J1401" s="15"/>
      <c r="K1401" s="15"/>
      <c r="M1401" s="20"/>
      <c r="N1401" s="21"/>
      <c r="P1401" s="22"/>
      <c r="R1401" s="17"/>
    </row>
    <row r="1402" customHeight="1" spans="2:18">
      <c r="B1402" s="15"/>
      <c r="D1402" s="15"/>
      <c r="E1402" s="15"/>
      <c r="F1402" s="16"/>
      <c r="G1402" s="15"/>
      <c r="H1402" s="17"/>
      <c r="J1402" s="15"/>
      <c r="K1402" s="15"/>
      <c r="M1402" s="20"/>
      <c r="N1402" s="21"/>
      <c r="P1402" s="22"/>
      <c r="R1402" s="17"/>
    </row>
    <row r="1403" customHeight="1" spans="2:18">
      <c r="B1403" s="15"/>
      <c r="D1403" s="15"/>
      <c r="E1403" s="15"/>
      <c r="F1403" s="16"/>
      <c r="G1403" s="15"/>
      <c r="H1403" s="17"/>
      <c r="J1403" s="15"/>
      <c r="K1403" s="15"/>
      <c r="M1403" s="20"/>
      <c r="N1403" s="21"/>
      <c r="P1403" s="22"/>
      <c r="R1403" s="17"/>
    </row>
    <row r="1404" customHeight="1" spans="2:18">
      <c r="B1404" s="15"/>
      <c r="D1404" s="15"/>
      <c r="E1404" s="15"/>
      <c r="F1404" s="16"/>
      <c r="G1404" s="15"/>
      <c r="H1404" s="17"/>
      <c r="J1404" s="15"/>
      <c r="K1404" s="15"/>
      <c r="M1404" s="20"/>
      <c r="N1404" s="21"/>
      <c r="P1404" s="22"/>
      <c r="R1404" s="17"/>
    </row>
    <row r="1405" customHeight="1" spans="2:18">
      <c r="B1405" s="15"/>
      <c r="D1405" s="15"/>
      <c r="E1405" s="15"/>
      <c r="F1405" s="16"/>
      <c r="G1405" s="15"/>
      <c r="H1405" s="17"/>
      <c r="J1405" s="15"/>
      <c r="K1405" s="15"/>
      <c r="M1405" s="20"/>
      <c r="N1405" s="21"/>
      <c r="P1405" s="22"/>
      <c r="R1405" s="17"/>
    </row>
    <row r="1406" customHeight="1" spans="2:18">
      <c r="B1406" s="15"/>
      <c r="D1406" s="15"/>
      <c r="E1406" s="15"/>
      <c r="F1406" s="16"/>
      <c r="G1406" s="15"/>
      <c r="H1406" s="17"/>
      <c r="J1406" s="15"/>
      <c r="K1406" s="15"/>
      <c r="M1406" s="20"/>
      <c r="N1406" s="21"/>
      <c r="P1406" s="22"/>
      <c r="R1406" s="17"/>
    </row>
    <row r="1407" customHeight="1" spans="2:17">
      <c r="B1407" s="15"/>
      <c r="D1407" s="15"/>
      <c r="E1407" s="15"/>
      <c r="F1407" s="16"/>
      <c r="G1407" s="15"/>
      <c r="H1407" s="17"/>
      <c r="J1407" s="15"/>
      <c r="K1407" s="15"/>
      <c r="L1407" s="15"/>
      <c r="M1407" s="20"/>
      <c r="P1407" s="22"/>
      <c r="Q1407" s="24"/>
    </row>
    <row r="1408" customHeight="1" spans="2:17">
      <c r="B1408" s="15"/>
      <c r="D1408" s="15"/>
      <c r="E1408" s="15"/>
      <c r="F1408" s="16"/>
      <c r="G1408" s="15"/>
      <c r="H1408" s="17"/>
      <c r="J1408" s="15"/>
      <c r="K1408" s="15"/>
      <c r="L1408" s="15"/>
      <c r="M1408" s="20"/>
      <c r="P1408" s="22"/>
      <c r="Q1408" s="24"/>
    </row>
    <row r="1409" customHeight="1" spans="2:17">
      <c r="B1409" s="15"/>
      <c r="D1409" s="15"/>
      <c r="E1409" s="15"/>
      <c r="F1409" s="16"/>
      <c r="G1409" s="15"/>
      <c r="H1409" s="17"/>
      <c r="J1409" s="15"/>
      <c r="K1409" s="15"/>
      <c r="L1409" s="15"/>
      <c r="M1409" s="20"/>
      <c r="P1409" s="22"/>
      <c r="Q1409" s="24"/>
    </row>
    <row r="1410" customHeight="1" spans="2:17">
      <c r="B1410" s="15"/>
      <c r="D1410" s="15"/>
      <c r="E1410" s="15"/>
      <c r="F1410" s="16"/>
      <c r="G1410" s="15"/>
      <c r="H1410" s="17"/>
      <c r="J1410" s="15"/>
      <c r="K1410" s="15"/>
      <c r="L1410" s="15"/>
      <c r="M1410" s="20"/>
      <c r="P1410" s="22"/>
      <c r="Q1410" s="24"/>
    </row>
    <row r="1411" customHeight="1" spans="2:17">
      <c r="B1411" s="15"/>
      <c r="D1411" s="15"/>
      <c r="E1411" s="15"/>
      <c r="F1411" s="16"/>
      <c r="G1411" s="15"/>
      <c r="H1411" s="17"/>
      <c r="J1411" s="15"/>
      <c r="K1411" s="15"/>
      <c r="L1411" s="15"/>
      <c r="M1411" s="20"/>
      <c r="P1411" s="22"/>
      <c r="Q1411" s="24"/>
    </row>
    <row r="1412" customHeight="1" spans="2:17">
      <c r="B1412" s="15"/>
      <c r="D1412" s="15"/>
      <c r="E1412" s="15"/>
      <c r="F1412" s="16"/>
      <c r="G1412" s="15"/>
      <c r="H1412" s="17"/>
      <c r="J1412" s="15"/>
      <c r="K1412" s="15"/>
      <c r="L1412" s="15"/>
      <c r="M1412" s="20"/>
      <c r="P1412" s="22"/>
      <c r="Q1412" s="24"/>
    </row>
    <row r="1413" customHeight="1" spans="2:17">
      <c r="B1413" s="15"/>
      <c r="D1413" s="15"/>
      <c r="E1413" s="15"/>
      <c r="F1413" s="16"/>
      <c r="G1413" s="15"/>
      <c r="H1413" s="17"/>
      <c r="J1413" s="15"/>
      <c r="K1413" s="15"/>
      <c r="L1413" s="15"/>
      <c r="M1413" s="20"/>
      <c r="P1413" s="22"/>
      <c r="Q1413" s="24"/>
    </row>
    <row r="1414" customHeight="1" spans="2:17">
      <c r="B1414" s="15"/>
      <c r="D1414" s="15"/>
      <c r="E1414" s="15"/>
      <c r="F1414" s="16"/>
      <c r="G1414" s="15"/>
      <c r="H1414" s="17"/>
      <c r="J1414" s="15"/>
      <c r="K1414" s="15"/>
      <c r="L1414" s="15"/>
      <c r="M1414" s="20"/>
      <c r="P1414" s="22"/>
      <c r="Q1414" s="24"/>
    </row>
    <row r="1415" customHeight="1" spans="2:17">
      <c r="B1415" s="15"/>
      <c r="D1415" s="15"/>
      <c r="E1415" s="15"/>
      <c r="F1415" s="16"/>
      <c r="G1415" s="15"/>
      <c r="H1415" s="17"/>
      <c r="J1415" s="15"/>
      <c r="K1415" s="15"/>
      <c r="L1415" s="15"/>
      <c r="M1415" s="20"/>
      <c r="P1415" s="22"/>
      <c r="Q1415" s="24"/>
    </row>
    <row r="1416" customHeight="1" spans="2:17">
      <c r="B1416" s="15"/>
      <c r="D1416" s="15"/>
      <c r="E1416" s="15"/>
      <c r="F1416" s="16"/>
      <c r="G1416" s="15"/>
      <c r="H1416" s="17"/>
      <c r="J1416" s="15"/>
      <c r="K1416" s="15"/>
      <c r="L1416" s="15"/>
      <c r="M1416" s="20"/>
      <c r="P1416" s="22"/>
      <c r="Q1416" s="24"/>
    </row>
    <row r="1417" customHeight="1" spans="2:18">
      <c r="B1417" s="15"/>
      <c r="D1417" s="15"/>
      <c r="E1417" s="15"/>
      <c r="F1417" s="16"/>
      <c r="G1417" s="15"/>
      <c r="H1417" s="17"/>
      <c r="J1417" s="15"/>
      <c r="K1417" s="15"/>
      <c r="M1417" s="20"/>
      <c r="N1417" s="21"/>
      <c r="P1417" s="22"/>
      <c r="R1417" s="17"/>
    </row>
    <row r="1418" customHeight="1" spans="2:18">
      <c r="B1418" s="15"/>
      <c r="D1418" s="15"/>
      <c r="E1418" s="15"/>
      <c r="F1418" s="16"/>
      <c r="G1418" s="15"/>
      <c r="H1418" s="17"/>
      <c r="J1418" s="15"/>
      <c r="K1418" s="15"/>
      <c r="M1418" s="20"/>
      <c r="N1418" s="21"/>
      <c r="P1418" s="22"/>
      <c r="R1418" s="17"/>
    </row>
    <row r="1419" customHeight="1" spans="2:18">
      <c r="B1419" s="15"/>
      <c r="D1419" s="15"/>
      <c r="E1419" s="15"/>
      <c r="F1419" s="16"/>
      <c r="G1419" s="15"/>
      <c r="H1419" s="17"/>
      <c r="J1419" s="15"/>
      <c r="K1419" s="15"/>
      <c r="M1419" s="20"/>
      <c r="N1419" s="21"/>
      <c r="P1419" s="22"/>
      <c r="R1419" s="17"/>
    </row>
    <row r="1420" customHeight="1" spans="2:18">
      <c r="B1420" s="15"/>
      <c r="D1420" s="15"/>
      <c r="E1420" s="15"/>
      <c r="F1420" s="16"/>
      <c r="G1420" s="15"/>
      <c r="H1420" s="17"/>
      <c r="J1420" s="15"/>
      <c r="K1420" s="15"/>
      <c r="M1420" s="20"/>
      <c r="N1420" s="21"/>
      <c r="P1420" s="22"/>
      <c r="R1420" s="17"/>
    </row>
    <row r="1421" customHeight="1" spans="2:18">
      <c r="B1421" s="15"/>
      <c r="D1421" s="15"/>
      <c r="E1421" s="15"/>
      <c r="F1421" s="16"/>
      <c r="G1421" s="15"/>
      <c r="H1421" s="17"/>
      <c r="J1421" s="15"/>
      <c r="K1421" s="15"/>
      <c r="M1421" s="20"/>
      <c r="N1421" s="21"/>
      <c r="P1421" s="22"/>
      <c r="R1421" s="17"/>
    </row>
    <row r="1422" customHeight="1" spans="2:18">
      <c r="B1422" s="15"/>
      <c r="D1422" s="15"/>
      <c r="E1422" s="15"/>
      <c r="F1422" s="16"/>
      <c r="G1422" s="15"/>
      <c r="H1422" s="17"/>
      <c r="J1422" s="15"/>
      <c r="K1422" s="15"/>
      <c r="M1422" s="20"/>
      <c r="N1422" s="21"/>
      <c r="P1422" s="22"/>
      <c r="R1422" s="17"/>
    </row>
    <row r="1423" customHeight="1" spans="2:18">
      <c r="B1423" s="15"/>
      <c r="D1423" s="15"/>
      <c r="E1423" s="15"/>
      <c r="F1423" s="16"/>
      <c r="G1423" s="15"/>
      <c r="H1423" s="17"/>
      <c r="J1423" s="15"/>
      <c r="K1423" s="15"/>
      <c r="M1423" s="20"/>
      <c r="N1423" s="21"/>
      <c r="P1423" s="22"/>
      <c r="R1423" s="17"/>
    </row>
    <row r="1424" customHeight="1" spans="2:18">
      <c r="B1424" s="15"/>
      <c r="D1424" s="15"/>
      <c r="E1424" s="15"/>
      <c r="F1424" s="16"/>
      <c r="G1424" s="15"/>
      <c r="H1424" s="17"/>
      <c r="J1424" s="15"/>
      <c r="K1424" s="15"/>
      <c r="M1424" s="20"/>
      <c r="N1424" s="21"/>
      <c r="P1424" s="22"/>
      <c r="R1424" s="17"/>
    </row>
    <row r="1425" customHeight="1" spans="2:18">
      <c r="B1425" s="15"/>
      <c r="D1425" s="15"/>
      <c r="E1425" s="15"/>
      <c r="F1425" s="16"/>
      <c r="G1425" s="15"/>
      <c r="H1425" s="17"/>
      <c r="J1425" s="15"/>
      <c r="K1425" s="15"/>
      <c r="M1425" s="20"/>
      <c r="N1425" s="21"/>
      <c r="P1425" s="22"/>
      <c r="R1425" s="17"/>
    </row>
    <row r="1426" customHeight="1" spans="2:17">
      <c r="B1426" s="15"/>
      <c r="D1426" s="15"/>
      <c r="E1426" s="15"/>
      <c r="F1426" s="16"/>
      <c r="G1426" s="15"/>
      <c r="H1426" s="17"/>
      <c r="J1426" s="15"/>
      <c r="K1426" s="15"/>
      <c r="L1426" s="15"/>
      <c r="M1426" s="20"/>
      <c r="P1426" s="22"/>
      <c r="Q1426" s="24"/>
    </row>
    <row r="1427" customHeight="1" spans="2:17">
      <c r="B1427" s="15"/>
      <c r="D1427" s="15"/>
      <c r="E1427" s="15"/>
      <c r="F1427" s="16"/>
      <c r="G1427" s="15"/>
      <c r="H1427" s="17"/>
      <c r="J1427" s="15"/>
      <c r="K1427" s="15"/>
      <c r="L1427" s="15"/>
      <c r="M1427" s="20"/>
      <c r="P1427" s="22"/>
      <c r="Q1427" s="24"/>
    </row>
    <row r="1428" customHeight="1" spans="2:17">
      <c r="B1428" s="15"/>
      <c r="D1428" s="15"/>
      <c r="E1428" s="15"/>
      <c r="F1428" s="16"/>
      <c r="G1428" s="15"/>
      <c r="H1428" s="17"/>
      <c r="J1428" s="15"/>
      <c r="K1428" s="15"/>
      <c r="L1428" s="15"/>
      <c r="M1428" s="20"/>
      <c r="P1428" s="22"/>
      <c r="Q1428" s="24"/>
    </row>
    <row r="1429" customHeight="1" spans="2:17">
      <c r="B1429" s="15"/>
      <c r="D1429" s="15"/>
      <c r="E1429" s="15"/>
      <c r="F1429" s="16"/>
      <c r="G1429" s="15"/>
      <c r="H1429" s="17"/>
      <c r="J1429" s="15"/>
      <c r="K1429" s="15"/>
      <c r="L1429" s="15"/>
      <c r="M1429" s="20"/>
      <c r="P1429" s="22"/>
      <c r="Q1429" s="24"/>
    </row>
    <row r="1430" customHeight="1" spans="2:17">
      <c r="B1430" s="15"/>
      <c r="D1430" s="15"/>
      <c r="E1430" s="15"/>
      <c r="F1430" s="16"/>
      <c r="G1430" s="15"/>
      <c r="H1430" s="17"/>
      <c r="J1430" s="15"/>
      <c r="K1430" s="15"/>
      <c r="L1430" s="15"/>
      <c r="M1430" s="20"/>
      <c r="P1430" s="22"/>
      <c r="Q1430" s="24"/>
    </row>
    <row r="1431" customHeight="1" spans="2:17">
      <c r="B1431" s="15"/>
      <c r="D1431" s="15"/>
      <c r="E1431" s="15"/>
      <c r="F1431" s="16"/>
      <c r="G1431" s="15"/>
      <c r="H1431" s="17"/>
      <c r="J1431" s="15"/>
      <c r="K1431" s="15"/>
      <c r="L1431" s="15"/>
      <c r="M1431" s="20"/>
      <c r="P1431" s="22"/>
      <c r="Q1431" s="24"/>
    </row>
    <row r="1432" customHeight="1" spans="2:17">
      <c r="B1432" s="15"/>
      <c r="D1432" s="15"/>
      <c r="E1432" s="15"/>
      <c r="F1432" s="16"/>
      <c r="G1432" s="15"/>
      <c r="H1432" s="17"/>
      <c r="J1432" s="15"/>
      <c r="K1432" s="15"/>
      <c r="L1432" s="15"/>
      <c r="M1432" s="20"/>
      <c r="P1432" s="22"/>
      <c r="Q1432" s="24"/>
    </row>
    <row r="1433" customHeight="1" spans="2:17">
      <c r="B1433" s="15"/>
      <c r="D1433" s="15"/>
      <c r="E1433" s="15"/>
      <c r="F1433" s="16"/>
      <c r="G1433" s="15"/>
      <c r="H1433" s="17"/>
      <c r="J1433" s="15"/>
      <c r="K1433" s="15"/>
      <c r="L1433" s="15"/>
      <c r="M1433" s="20"/>
      <c r="P1433" s="22"/>
      <c r="Q1433" s="24"/>
    </row>
    <row r="1434" customHeight="1" spans="2:17">
      <c r="B1434" s="15"/>
      <c r="D1434" s="15"/>
      <c r="E1434" s="15"/>
      <c r="F1434" s="16"/>
      <c r="G1434" s="15"/>
      <c r="H1434" s="17"/>
      <c r="J1434" s="15"/>
      <c r="K1434" s="15"/>
      <c r="L1434" s="15"/>
      <c r="M1434" s="20"/>
      <c r="P1434" s="22"/>
      <c r="Q1434" s="24"/>
    </row>
    <row r="1435" customHeight="1" spans="2:18">
      <c r="B1435" s="15"/>
      <c r="D1435" s="15"/>
      <c r="E1435" s="15"/>
      <c r="F1435" s="16"/>
      <c r="G1435" s="15"/>
      <c r="H1435" s="17"/>
      <c r="J1435" s="15"/>
      <c r="K1435" s="15"/>
      <c r="M1435" s="20"/>
      <c r="N1435" s="21"/>
      <c r="P1435" s="22"/>
      <c r="R1435" s="17"/>
    </row>
    <row r="1436" customHeight="1" spans="2:17">
      <c r="B1436" s="15"/>
      <c r="D1436" s="15"/>
      <c r="E1436" s="15"/>
      <c r="F1436" s="16"/>
      <c r="G1436" s="15"/>
      <c r="H1436" s="17"/>
      <c r="J1436" s="15"/>
      <c r="K1436" s="15"/>
      <c r="L1436" s="15"/>
      <c r="M1436" s="20"/>
      <c r="P1436" s="22"/>
      <c r="Q1436" s="24"/>
    </row>
    <row r="1437" customHeight="1" spans="2:18">
      <c r="B1437" s="15"/>
      <c r="D1437" s="15"/>
      <c r="E1437" s="15"/>
      <c r="F1437" s="16"/>
      <c r="G1437" s="15"/>
      <c r="H1437" s="17"/>
      <c r="J1437" s="15"/>
      <c r="K1437" s="15"/>
      <c r="M1437" s="20"/>
      <c r="N1437" s="21"/>
      <c r="P1437" s="22"/>
      <c r="R1437" s="17"/>
    </row>
    <row r="1438" customHeight="1" spans="2:17">
      <c r="B1438" s="15"/>
      <c r="D1438" s="15"/>
      <c r="E1438" s="15"/>
      <c r="F1438" s="16"/>
      <c r="G1438" s="15"/>
      <c r="H1438" s="17"/>
      <c r="J1438" s="15"/>
      <c r="K1438" s="15"/>
      <c r="L1438" s="15"/>
      <c r="M1438" s="20"/>
      <c r="P1438" s="22"/>
      <c r="Q1438" s="24"/>
    </row>
    <row r="1439" customHeight="1" spans="2:17">
      <c r="B1439" s="15"/>
      <c r="D1439" s="15"/>
      <c r="E1439" s="15"/>
      <c r="F1439" s="16"/>
      <c r="G1439" s="15"/>
      <c r="H1439" s="17"/>
      <c r="J1439" s="15"/>
      <c r="K1439" s="15"/>
      <c r="L1439" s="15"/>
      <c r="M1439" s="20"/>
      <c r="P1439" s="22"/>
      <c r="Q1439" s="24"/>
    </row>
    <row r="1440" customHeight="1" spans="2:17">
      <c r="B1440" s="15"/>
      <c r="D1440" s="15"/>
      <c r="E1440" s="15"/>
      <c r="F1440" s="16"/>
      <c r="G1440" s="15"/>
      <c r="H1440" s="17"/>
      <c r="J1440" s="15"/>
      <c r="K1440" s="15"/>
      <c r="L1440" s="15"/>
      <c r="M1440" s="20"/>
      <c r="P1440" s="22"/>
      <c r="Q1440" s="24"/>
    </row>
    <row r="1441" customHeight="1" spans="2:18">
      <c r="B1441" s="15"/>
      <c r="D1441" s="15"/>
      <c r="E1441" s="15"/>
      <c r="F1441" s="16"/>
      <c r="G1441" s="15"/>
      <c r="H1441" s="17"/>
      <c r="J1441" s="15"/>
      <c r="K1441" s="15"/>
      <c r="M1441" s="20"/>
      <c r="N1441" s="21"/>
      <c r="P1441" s="22"/>
      <c r="R1441" s="17"/>
    </row>
    <row r="1442" customHeight="1" spans="2:18">
      <c r="B1442" s="15"/>
      <c r="D1442" s="15"/>
      <c r="E1442" s="15"/>
      <c r="F1442" s="16"/>
      <c r="G1442" s="15"/>
      <c r="H1442" s="17"/>
      <c r="J1442" s="15"/>
      <c r="K1442" s="15"/>
      <c r="M1442" s="20"/>
      <c r="N1442" s="21"/>
      <c r="P1442" s="22"/>
      <c r="R1442" s="17"/>
    </row>
    <row r="1443" customHeight="1" spans="2:18">
      <c r="B1443" s="15"/>
      <c r="D1443" s="15"/>
      <c r="E1443" s="15"/>
      <c r="F1443" s="16"/>
      <c r="G1443" s="15"/>
      <c r="H1443" s="17"/>
      <c r="J1443" s="15"/>
      <c r="K1443" s="15"/>
      <c r="M1443" s="20"/>
      <c r="N1443" s="21"/>
      <c r="P1443" s="22"/>
      <c r="R1443" s="17"/>
    </row>
    <row r="1444" customHeight="1" spans="2:16">
      <c r="B1444" s="15"/>
      <c r="D1444" s="15"/>
      <c r="E1444" s="15"/>
      <c r="F1444" s="16"/>
      <c r="G1444" s="15"/>
      <c r="H1444" s="17"/>
      <c r="J1444" s="15"/>
      <c r="K1444" s="15"/>
      <c r="L1444" s="16"/>
      <c r="M1444" s="20"/>
      <c r="N1444" s="21"/>
      <c r="P1444" s="22"/>
    </row>
    <row r="1445" customHeight="1" spans="2:16">
      <c r="B1445" s="15"/>
      <c r="D1445" s="15"/>
      <c r="E1445" s="15"/>
      <c r="F1445" s="16"/>
      <c r="G1445" s="15"/>
      <c r="H1445" s="17"/>
      <c r="J1445" s="15"/>
      <c r="K1445" s="15"/>
      <c r="L1445" s="16"/>
      <c r="M1445" s="20"/>
      <c r="N1445" s="21"/>
      <c r="P1445" s="22"/>
    </row>
    <row r="1446" customHeight="1" spans="2:16">
      <c r="B1446" s="15"/>
      <c r="D1446" s="15"/>
      <c r="E1446" s="15"/>
      <c r="F1446" s="16"/>
      <c r="G1446" s="15"/>
      <c r="H1446" s="17"/>
      <c r="J1446" s="15"/>
      <c r="K1446" s="15"/>
      <c r="L1446" s="16"/>
      <c r="M1446" s="20"/>
      <c r="N1446" s="21"/>
      <c r="P1446" s="22"/>
    </row>
    <row r="1447" customHeight="1" spans="2:16">
      <c r="B1447" s="15"/>
      <c r="D1447" s="15"/>
      <c r="E1447" s="15"/>
      <c r="F1447" s="16"/>
      <c r="G1447" s="15"/>
      <c r="H1447" s="17"/>
      <c r="J1447" s="15"/>
      <c r="K1447" s="15"/>
      <c r="L1447" s="16"/>
      <c r="M1447" s="20"/>
      <c r="N1447" s="21"/>
      <c r="P1447" s="22"/>
    </row>
    <row r="1448" customHeight="1" spans="2:16">
      <c r="B1448" s="15"/>
      <c r="D1448" s="15"/>
      <c r="E1448" s="15"/>
      <c r="F1448" s="16"/>
      <c r="G1448" s="15"/>
      <c r="H1448" s="17"/>
      <c r="J1448" s="15"/>
      <c r="K1448" s="15"/>
      <c r="L1448" s="16"/>
      <c r="M1448" s="20"/>
      <c r="N1448" s="21"/>
      <c r="P1448" s="22"/>
    </row>
    <row r="1449" customHeight="1" spans="2:16">
      <c r="B1449" s="15"/>
      <c r="D1449" s="15"/>
      <c r="E1449" s="15"/>
      <c r="F1449" s="16"/>
      <c r="G1449" s="15"/>
      <c r="H1449" s="17"/>
      <c r="J1449" s="15"/>
      <c r="K1449" s="15"/>
      <c r="L1449" s="16"/>
      <c r="M1449" s="20"/>
      <c r="N1449" s="21"/>
      <c r="P1449" s="22"/>
    </row>
    <row r="1450" customHeight="1" spans="2:16">
      <c r="B1450" s="15"/>
      <c r="D1450" s="15"/>
      <c r="E1450" s="15"/>
      <c r="F1450" s="16"/>
      <c r="G1450" s="15"/>
      <c r="H1450" s="17"/>
      <c r="J1450" s="15"/>
      <c r="K1450" s="15"/>
      <c r="L1450" s="16"/>
      <c r="M1450" s="20"/>
      <c r="N1450" s="21"/>
      <c r="P1450" s="22"/>
    </row>
    <row r="1451" customHeight="1" spans="2:16">
      <c r="B1451" s="15"/>
      <c r="D1451" s="15"/>
      <c r="E1451" s="15"/>
      <c r="F1451" s="16"/>
      <c r="G1451" s="15"/>
      <c r="H1451" s="17"/>
      <c r="J1451" s="15"/>
      <c r="K1451" s="15"/>
      <c r="L1451" s="16"/>
      <c r="M1451" s="20"/>
      <c r="N1451" s="21"/>
      <c r="P1451" s="22"/>
    </row>
    <row r="1452" customHeight="1" spans="2:16">
      <c r="B1452" s="15"/>
      <c r="D1452" s="15"/>
      <c r="E1452" s="15"/>
      <c r="F1452" s="16"/>
      <c r="G1452" s="15"/>
      <c r="H1452" s="17"/>
      <c r="J1452" s="15"/>
      <c r="K1452" s="15"/>
      <c r="L1452" s="16"/>
      <c r="M1452" s="20"/>
      <c r="N1452" s="21"/>
      <c r="P1452" s="22"/>
    </row>
    <row r="1453" customHeight="1" spans="2:16">
      <c r="B1453" s="15"/>
      <c r="D1453" s="15"/>
      <c r="E1453" s="15"/>
      <c r="F1453" s="16"/>
      <c r="G1453" s="15"/>
      <c r="H1453" s="17"/>
      <c r="J1453" s="15"/>
      <c r="K1453" s="15"/>
      <c r="L1453" s="16"/>
      <c r="M1453" s="20"/>
      <c r="N1453" s="21"/>
      <c r="P1453" s="22"/>
    </row>
    <row r="1454" customHeight="1" spans="2:16">
      <c r="B1454" s="15"/>
      <c r="D1454" s="15"/>
      <c r="E1454" s="15"/>
      <c r="F1454" s="16"/>
      <c r="G1454" s="15"/>
      <c r="H1454" s="17"/>
      <c r="J1454" s="15"/>
      <c r="K1454" s="15"/>
      <c r="L1454" s="16"/>
      <c r="M1454" s="20"/>
      <c r="N1454" s="21"/>
      <c r="P1454" s="22"/>
    </row>
    <row r="1455" customHeight="1" spans="2:17">
      <c r="B1455" s="15"/>
      <c r="D1455" s="15"/>
      <c r="E1455" s="15"/>
      <c r="F1455" s="16"/>
      <c r="G1455" s="15"/>
      <c r="H1455" s="17"/>
      <c r="J1455" s="15"/>
      <c r="K1455" s="15"/>
      <c r="L1455" s="15"/>
      <c r="M1455" s="20"/>
      <c r="P1455" s="22"/>
      <c r="Q1455" s="24"/>
    </row>
    <row r="1456" customHeight="1" spans="2:17">
      <c r="B1456" s="15"/>
      <c r="D1456" s="15"/>
      <c r="E1456" s="15"/>
      <c r="F1456" s="16"/>
      <c r="G1456" s="15"/>
      <c r="H1456" s="17"/>
      <c r="J1456" s="15"/>
      <c r="K1456" s="15"/>
      <c r="L1456" s="15"/>
      <c r="M1456" s="20"/>
      <c r="P1456" s="22"/>
      <c r="Q1456" s="24"/>
    </row>
    <row r="1457" customHeight="1" spans="2:17">
      <c r="B1457" s="15"/>
      <c r="D1457" s="15"/>
      <c r="E1457" s="15"/>
      <c r="F1457" s="16"/>
      <c r="G1457" s="15"/>
      <c r="H1457" s="17"/>
      <c r="J1457" s="15"/>
      <c r="K1457" s="15"/>
      <c r="L1457" s="15"/>
      <c r="M1457" s="20"/>
      <c r="P1457" s="22"/>
      <c r="Q1457" s="24"/>
    </row>
    <row r="1458" customHeight="1" spans="2:17">
      <c r="B1458" s="15"/>
      <c r="D1458" s="15"/>
      <c r="E1458" s="15"/>
      <c r="F1458" s="16"/>
      <c r="G1458" s="15"/>
      <c r="H1458" s="17"/>
      <c r="J1458" s="15"/>
      <c r="K1458" s="15"/>
      <c r="L1458" s="15"/>
      <c r="M1458" s="20"/>
      <c r="P1458" s="22"/>
      <c r="Q1458" s="24"/>
    </row>
    <row r="1459" customHeight="1" spans="2:17">
      <c r="B1459" s="15"/>
      <c r="D1459" s="15"/>
      <c r="E1459" s="15"/>
      <c r="F1459" s="16"/>
      <c r="G1459" s="15"/>
      <c r="H1459" s="17"/>
      <c r="J1459" s="15"/>
      <c r="K1459" s="15"/>
      <c r="L1459" s="15"/>
      <c r="M1459" s="20"/>
      <c r="P1459" s="22"/>
      <c r="Q1459" s="24"/>
    </row>
    <row r="1460" customHeight="1" spans="2:17">
      <c r="B1460" s="15"/>
      <c r="D1460" s="15"/>
      <c r="E1460" s="15"/>
      <c r="F1460" s="16"/>
      <c r="G1460" s="15"/>
      <c r="H1460" s="17"/>
      <c r="J1460" s="15"/>
      <c r="K1460" s="15"/>
      <c r="L1460" s="15"/>
      <c r="M1460" s="20"/>
      <c r="P1460" s="22"/>
      <c r="Q1460" s="24"/>
    </row>
    <row r="1461" customHeight="1" spans="2:17">
      <c r="B1461" s="15"/>
      <c r="D1461" s="15"/>
      <c r="E1461" s="15"/>
      <c r="F1461" s="16"/>
      <c r="G1461" s="15"/>
      <c r="H1461" s="17"/>
      <c r="J1461" s="15"/>
      <c r="K1461" s="15"/>
      <c r="L1461" s="15"/>
      <c r="M1461" s="20"/>
      <c r="P1461" s="22"/>
      <c r="Q1461" s="24"/>
    </row>
    <row r="1462" customHeight="1" spans="2:17">
      <c r="B1462" s="15"/>
      <c r="D1462" s="15"/>
      <c r="E1462" s="15"/>
      <c r="F1462" s="16"/>
      <c r="G1462" s="15"/>
      <c r="H1462" s="17"/>
      <c r="J1462" s="15"/>
      <c r="K1462" s="15"/>
      <c r="L1462" s="15"/>
      <c r="M1462" s="20"/>
      <c r="P1462" s="22"/>
      <c r="Q1462" s="24"/>
    </row>
    <row r="1463" customHeight="1" spans="2:17">
      <c r="B1463" s="15"/>
      <c r="D1463" s="15"/>
      <c r="E1463" s="15"/>
      <c r="F1463" s="16"/>
      <c r="G1463" s="15"/>
      <c r="H1463" s="17"/>
      <c r="J1463" s="15"/>
      <c r="K1463" s="15"/>
      <c r="L1463" s="15"/>
      <c r="M1463" s="20"/>
      <c r="P1463" s="22"/>
      <c r="Q1463" s="24"/>
    </row>
    <row r="1464" customHeight="1" spans="2:17">
      <c r="B1464" s="15"/>
      <c r="D1464" s="15"/>
      <c r="E1464" s="15"/>
      <c r="F1464" s="16"/>
      <c r="G1464" s="15"/>
      <c r="H1464" s="17"/>
      <c r="J1464" s="15"/>
      <c r="K1464" s="15"/>
      <c r="L1464" s="15"/>
      <c r="M1464" s="20"/>
      <c r="P1464" s="22"/>
      <c r="Q1464" s="24"/>
    </row>
    <row r="1465" customHeight="1" spans="2:17">
      <c r="B1465" s="15"/>
      <c r="D1465" s="15"/>
      <c r="E1465" s="15"/>
      <c r="F1465" s="16"/>
      <c r="G1465" s="15"/>
      <c r="H1465" s="17"/>
      <c r="J1465" s="15"/>
      <c r="K1465" s="15"/>
      <c r="L1465" s="15"/>
      <c r="M1465" s="20"/>
      <c r="P1465" s="22"/>
      <c r="Q1465" s="24"/>
    </row>
    <row r="1466" customHeight="1" spans="2:17">
      <c r="B1466" s="15"/>
      <c r="D1466" s="15"/>
      <c r="E1466" s="15"/>
      <c r="F1466" s="16"/>
      <c r="G1466" s="15"/>
      <c r="H1466" s="17"/>
      <c r="J1466" s="15"/>
      <c r="K1466" s="15"/>
      <c r="L1466" s="15"/>
      <c r="M1466" s="20"/>
      <c r="P1466" s="22"/>
      <c r="Q1466" s="24"/>
    </row>
    <row r="1467" customHeight="1" spans="2:17">
      <c r="B1467" s="15"/>
      <c r="D1467" s="15"/>
      <c r="E1467" s="15"/>
      <c r="F1467" s="16"/>
      <c r="G1467" s="15"/>
      <c r="H1467" s="17"/>
      <c r="J1467" s="15"/>
      <c r="K1467" s="15"/>
      <c r="L1467" s="15"/>
      <c r="M1467" s="20"/>
      <c r="P1467" s="22"/>
      <c r="Q1467" s="24"/>
    </row>
    <row r="1468" customHeight="1" spans="2:17">
      <c r="B1468" s="15"/>
      <c r="D1468" s="15"/>
      <c r="E1468" s="15"/>
      <c r="F1468" s="16"/>
      <c r="G1468" s="15"/>
      <c r="H1468" s="17"/>
      <c r="J1468" s="15"/>
      <c r="K1468" s="15"/>
      <c r="L1468" s="15"/>
      <c r="M1468" s="20"/>
      <c r="P1468" s="22"/>
      <c r="Q1468" s="24"/>
    </row>
    <row r="1469" customHeight="1" spans="2:17">
      <c r="B1469" s="15"/>
      <c r="D1469" s="15"/>
      <c r="E1469" s="15"/>
      <c r="F1469" s="16"/>
      <c r="G1469" s="15"/>
      <c r="H1469" s="17"/>
      <c r="J1469" s="15"/>
      <c r="K1469" s="15"/>
      <c r="L1469" s="15"/>
      <c r="M1469" s="20"/>
      <c r="P1469" s="22"/>
      <c r="Q1469" s="24"/>
    </row>
    <row r="1470" customHeight="1" spans="2:17">
      <c r="B1470" s="15"/>
      <c r="D1470" s="15"/>
      <c r="E1470" s="15"/>
      <c r="F1470" s="16"/>
      <c r="G1470" s="15"/>
      <c r="H1470" s="17"/>
      <c r="J1470" s="15"/>
      <c r="K1470" s="15"/>
      <c r="L1470" s="15"/>
      <c r="M1470" s="20"/>
      <c r="P1470" s="22"/>
      <c r="Q1470" s="24"/>
    </row>
    <row r="1471" customHeight="1" spans="2:17">
      <c r="B1471" s="15"/>
      <c r="D1471" s="15"/>
      <c r="E1471" s="15"/>
      <c r="F1471" s="16"/>
      <c r="G1471" s="15"/>
      <c r="H1471" s="17"/>
      <c r="J1471" s="15"/>
      <c r="K1471" s="15"/>
      <c r="L1471" s="15"/>
      <c r="M1471" s="20"/>
      <c r="P1471" s="22"/>
      <c r="Q1471" s="24"/>
    </row>
    <row r="1472" customHeight="1" spans="2:17">
      <c r="B1472" s="15"/>
      <c r="D1472" s="15"/>
      <c r="E1472" s="15"/>
      <c r="F1472" s="16"/>
      <c r="G1472" s="15"/>
      <c r="H1472" s="17"/>
      <c r="J1472" s="15"/>
      <c r="K1472" s="15"/>
      <c r="L1472" s="15"/>
      <c r="M1472" s="20"/>
      <c r="P1472" s="22"/>
      <c r="Q1472" s="24"/>
    </row>
    <row r="1473" customHeight="1" spans="2:17">
      <c r="B1473" s="15"/>
      <c r="D1473" s="15"/>
      <c r="E1473" s="15"/>
      <c r="F1473" s="16"/>
      <c r="G1473" s="15"/>
      <c r="H1473" s="17"/>
      <c r="J1473" s="15"/>
      <c r="K1473" s="15"/>
      <c r="L1473" s="15"/>
      <c r="M1473" s="20"/>
      <c r="P1473" s="22"/>
      <c r="Q1473" s="24"/>
    </row>
    <row r="1474" customHeight="1" spans="2:17">
      <c r="B1474" s="15"/>
      <c r="D1474" s="15"/>
      <c r="E1474" s="15"/>
      <c r="F1474" s="16"/>
      <c r="G1474" s="15"/>
      <c r="H1474" s="17"/>
      <c r="J1474" s="15"/>
      <c r="K1474" s="15"/>
      <c r="L1474" s="15"/>
      <c r="M1474" s="20"/>
      <c r="P1474" s="22"/>
      <c r="Q1474" s="24"/>
    </row>
    <row r="1475" customHeight="1" spans="2:17">
      <c r="B1475" s="15"/>
      <c r="D1475" s="15"/>
      <c r="E1475" s="15"/>
      <c r="F1475" s="16"/>
      <c r="G1475" s="15"/>
      <c r="H1475" s="17"/>
      <c r="J1475" s="15"/>
      <c r="K1475" s="15"/>
      <c r="L1475" s="15"/>
      <c r="M1475" s="20"/>
      <c r="P1475" s="22"/>
      <c r="Q1475" s="24"/>
    </row>
    <row r="1476" customHeight="1" spans="2:17">
      <c r="B1476" s="15"/>
      <c r="D1476" s="15"/>
      <c r="E1476" s="15"/>
      <c r="F1476" s="16"/>
      <c r="G1476" s="15"/>
      <c r="H1476" s="17"/>
      <c r="J1476" s="15"/>
      <c r="K1476" s="15"/>
      <c r="L1476" s="15"/>
      <c r="M1476" s="20"/>
      <c r="P1476" s="22"/>
      <c r="Q1476" s="24"/>
    </row>
    <row r="1477" customHeight="1" spans="2:17">
      <c r="B1477" s="15"/>
      <c r="D1477" s="15"/>
      <c r="E1477" s="15"/>
      <c r="F1477" s="16"/>
      <c r="G1477" s="15"/>
      <c r="H1477" s="17"/>
      <c r="J1477" s="15"/>
      <c r="K1477" s="15"/>
      <c r="L1477" s="15"/>
      <c r="M1477" s="20"/>
      <c r="P1477" s="22"/>
      <c r="Q1477" s="24"/>
    </row>
    <row r="1478" customHeight="1" spans="2:18">
      <c r="B1478" s="15"/>
      <c r="D1478" s="15"/>
      <c r="E1478" s="15"/>
      <c r="F1478" s="16"/>
      <c r="G1478" s="15"/>
      <c r="H1478" s="17"/>
      <c r="J1478" s="15"/>
      <c r="K1478" s="15"/>
      <c r="M1478" s="20"/>
      <c r="N1478" s="21"/>
      <c r="P1478" s="22"/>
      <c r="R1478" s="17"/>
    </row>
    <row r="1479" customHeight="1" spans="2:18">
      <c r="B1479" s="15"/>
      <c r="D1479" s="15"/>
      <c r="E1479" s="15"/>
      <c r="F1479" s="16"/>
      <c r="G1479" s="15"/>
      <c r="H1479" s="17"/>
      <c r="J1479" s="15"/>
      <c r="K1479" s="15"/>
      <c r="M1479" s="20"/>
      <c r="N1479" s="21"/>
      <c r="P1479" s="22"/>
      <c r="R1479" s="17"/>
    </row>
    <row r="1480" customHeight="1" spans="2:17">
      <c r="B1480" s="15"/>
      <c r="D1480" s="15"/>
      <c r="E1480" s="15"/>
      <c r="F1480" s="16"/>
      <c r="G1480" s="15"/>
      <c r="H1480" s="17"/>
      <c r="J1480" s="15"/>
      <c r="K1480" s="15"/>
      <c r="L1480" s="15"/>
      <c r="M1480" s="20"/>
      <c r="P1480" s="22"/>
      <c r="Q1480" s="24"/>
    </row>
    <row r="1481" customHeight="1" spans="2:17">
      <c r="B1481" s="15"/>
      <c r="D1481" s="15"/>
      <c r="E1481" s="15"/>
      <c r="F1481" s="16"/>
      <c r="G1481" s="15"/>
      <c r="H1481" s="17"/>
      <c r="J1481" s="15"/>
      <c r="K1481" s="15"/>
      <c r="L1481" s="15"/>
      <c r="M1481" s="20"/>
      <c r="P1481" s="22"/>
      <c r="Q1481" s="24"/>
    </row>
    <row r="1482" customHeight="1" spans="2:17">
      <c r="B1482" s="15"/>
      <c r="D1482" s="15"/>
      <c r="E1482" s="15"/>
      <c r="F1482" s="16"/>
      <c r="G1482" s="15"/>
      <c r="H1482" s="17"/>
      <c r="J1482" s="15"/>
      <c r="K1482" s="15"/>
      <c r="L1482" s="15"/>
      <c r="M1482" s="20"/>
      <c r="P1482" s="22"/>
      <c r="Q1482" s="24"/>
    </row>
    <row r="1483" customHeight="1" spans="2:17">
      <c r="B1483" s="15"/>
      <c r="D1483" s="15"/>
      <c r="E1483" s="15"/>
      <c r="F1483" s="16"/>
      <c r="G1483" s="15"/>
      <c r="H1483" s="17"/>
      <c r="J1483" s="15"/>
      <c r="K1483" s="15"/>
      <c r="L1483" s="15"/>
      <c r="M1483" s="20"/>
      <c r="P1483" s="22"/>
      <c r="Q1483" s="24"/>
    </row>
    <row r="1484" customHeight="1" spans="2:17">
      <c r="B1484" s="15"/>
      <c r="D1484" s="15"/>
      <c r="E1484" s="15"/>
      <c r="F1484" s="16"/>
      <c r="G1484" s="15"/>
      <c r="H1484" s="17"/>
      <c r="J1484" s="15"/>
      <c r="K1484" s="15"/>
      <c r="L1484" s="15"/>
      <c r="M1484" s="20"/>
      <c r="P1484" s="22"/>
      <c r="Q1484" s="24"/>
    </row>
    <row r="1485" customHeight="1" spans="2:17">
      <c r="B1485" s="15"/>
      <c r="D1485" s="15"/>
      <c r="E1485" s="15"/>
      <c r="F1485" s="16"/>
      <c r="G1485" s="15"/>
      <c r="H1485" s="17"/>
      <c r="J1485" s="15"/>
      <c r="K1485" s="15"/>
      <c r="L1485" s="15"/>
      <c r="M1485" s="20"/>
      <c r="P1485" s="22"/>
      <c r="Q1485" s="24"/>
    </row>
    <row r="1486" customHeight="1" spans="2:17">
      <c r="B1486" s="15"/>
      <c r="D1486" s="15"/>
      <c r="E1486" s="15"/>
      <c r="F1486" s="16"/>
      <c r="G1486" s="15"/>
      <c r="H1486" s="17"/>
      <c r="J1486" s="15"/>
      <c r="K1486" s="15"/>
      <c r="L1486" s="15"/>
      <c r="M1486" s="20"/>
      <c r="P1486" s="22"/>
      <c r="Q1486" s="24"/>
    </row>
    <row r="1487" customHeight="1" spans="2:17">
      <c r="B1487" s="15"/>
      <c r="D1487" s="15"/>
      <c r="E1487" s="15"/>
      <c r="F1487" s="16"/>
      <c r="G1487" s="15"/>
      <c r="H1487" s="17"/>
      <c r="J1487" s="15"/>
      <c r="K1487" s="15"/>
      <c r="L1487" s="15"/>
      <c r="M1487" s="20"/>
      <c r="P1487" s="22"/>
      <c r="Q1487" s="24"/>
    </row>
    <row r="1488" customHeight="1" spans="2:17">
      <c r="B1488" s="15"/>
      <c r="D1488" s="15"/>
      <c r="E1488" s="15"/>
      <c r="F1488" s="16"/>
      <c r="G1488" s="15"/>
      <c r="H1488" s="17"/>
      <c r="J1488" s="15"/>
      <c r="K1488" s="15"/>
      <c r="L1488" s="15"/>
      <c r="M1488" s="20"/>
      <c r="P1488" s="22"/>
      <c r="Q1488" s="24"/>
    </row>
    <row r="1489" customHeight="1" spans="2:18">
      <c r="B1489" s="15"/>
      <c r="D1489" s="15"/>
      <c r="E1489" s="15"/>
      <c r="F1489" s="16"/>
      <c r="G1489" s="15"/>
      <c r="H1489" s="17"/>
      <c r="J1489" s="15"/>
      <c r="K1489" s="15"/>
      <c r="M1489" s="20"/>
      <c r="N1489" s="21"/>
      <c r="P1489" s="22"/>
      <c r="R1489" s="17"/>
    </row>
    <row r="1490" customHeight="1" spans="2:18">
      <c r="B1490" s="15"/>
      <c r="D1490" s="15"/>
      <c r="E1490" s="15"/>
      <c r="F1490" s="16"/>
      <c r="G1490" s="15"/>
      <c r="H1490" s="17"/>
      <c r="J1490" s="15"/>
      <c r="K1490" s="15"/>
      <c r="M1490" s="20"/>
      <c r="N1490" s="21"/>
      <c r="P1490" s="22"/>
      <c r="R1490" s="17"/>
    </row>
    <row r="1491" customHeight="1" spans="2:17">
      <c r="B1491" s="15"/>
      <c r="D1491" s="15"/>
      <c r="E1491" s="15"/>
      <c r="F1491" s="16"/>
      <c r="G1491" s="15"/>
      <c r="H1491" s="17"/>
      <c r="J1491" s="15"/>
      <c r="K1491" s="15"/>
      <c r="L1491" s="15"/>
      <c r="M1491" s="20"/>
      <c r="P1491" s="22"/>
      <c r="Q1491" s="24"/>
    </row>
    <row r="1492" customHeight="1" spans="2:17">
      <c r="B1492" s="15"/>
      <c r="D1492" s="15"/>
      <c r="E1492" s="15"/>
      <c r="F1492" s="16"/>
      <c r="G1492" s="15"/>
      <c r="H1492" s="17"/>
      <c r="J1492" s="15"/>
      <c r="K1492" s="15"/>
      <c r="L1492" s="15"/>
      <c r="M1492" s="20"/>
      <c r="P1492" s="22"/>
      <c r="Q1492" s="24"/>
    </row>
    <row r="1493" customHeight="1" spans="2:17">
      <c r="B1493" s="15"/>
      <c r="D1493" s="15"/>
      <c r="E1493" s="15"/>
      <c r="F1493" s="16"/>
      <c r="G1493" s="15"/>
      <c r="H1493" s="17"/>
      <c r="J1493" s="15"/>
      <c r="K1493" s="15"/>
      <c r="L1493" s="15"/>
      <c r="M1493" s="20"/>
      <c r="P1493" s="22"/>
      <c r="Q1493" s="24"/>
    </row>
    <row r="1494" customHeight="1" spans="2:17">
      <c r="B1494" s="15"/>
      <c r="D1494" s="15"/>
      <c r="E1494" s="15"/>
      <c r="F1494" s="16"/>
      <c r="G1494" s="15"/>
      <c r="H1494" s="17"/>
      <c r="J1494" s="15"/>
      <c r="K1494" s="15"/>
      <c r="L1494" s="15"/>
      <c r="M1494" s="20"/>
      <c r="P1494" s="22"/>
      <c r="Q1494" s="24"/>
    </row>
    <row r="1495" customHeight="1" spans="2:18">
      <c r="B1495" s="15"/>
      <c r="D1495" s="15"/>
      <c r="E1495" s="15"/>
      <c r="F1495" s="16"/>
      <c r="G1495" s="15"/>
      <c r="H1495" s="17"/>
      <c r="J1495" s="15"/>
      <c r="K1495" s="15"/>
      <c r="M1495" s="20"/>
      <c r="N1495" s="21"/>
      <c r="P1495" s="22"/>
      <c r="R1495" s="17"/>
    </row>
    <row r="1496" customHeight="1" spans="2:17">
      <c r="B1496" s="15"/>
      <c r="D1496" s="15"/>
      <c r="E1496" s="15"/>
      <c r="F1496" s="16"/>
      <c r="G1496" s="15"/>
      <c r="H1496" s="17"/>
      <c r="J1496" s="15"/>
      <c r="K1496" s="15"/>
      <c r="L1496" s="15"/>
      <c r="M1496" s="20"/>
      <c r="P1496" s="22"/>
      <c r="Q1496" s="24"/>
    </row>
    <row r="1497" customHeight="1" spans="2:18">
      <c r="B1497" s="15"/>
      <c r="D1497" s="15"/>
      <c r="E1497" s="15"/>
      <c r="F1497" s="16"/>
      <c r="G1497" s="15"/>
      <c r="H1497" s="17"/>
      <c r="J1497" s="15"/>
      <c r="K1497" s="15"/>
      <c r="M1497" s="20"/>
      <c r="N1497" s="21"/>
      <c r="P1497" s="22"/>
      <c r="R1497" s="17"/>
    </row>
    <row r="1498" customHeight="1" spans="2:16">
      <c r="B1498" s="15"/>
      <c r="D1498" s="15"/>
      <c r="E1498" s="15"/>
      <c r="F1498" s="16"/>
      <c r="G1498" s="15"/>
      <c r="H1498" s="17"/>
      <c r="J1498" s="15"/>
      <c r="K1498" s="15"/>
      <c r="L1498" s="16"/>
      <c r="M1498" s="20"/>
      <c r="N1498" s="21"/>
      <c r="P1498" s="22"/>
    </row>
    <row r="1499" customHeight="1" spans="2:17">
      <c r="B1499" s="15"/>
      <c r="D1499" s="15"/>
      <c r="E1499" s="15"/>
      <c r="F1499" s="16"/>
      <c r="G1499" s="15"/>
      <c r="H1499" s="17"/>
      <c r="J1499" s="15"/>
      <c r="K1499" s="15"/>
      <c r="L1499" s="15"/>
      <c r="M1499" s="20"/>
      <c r="P1499" s="22"/>
      <c r="Q1499" s="24"/>
    </row>
  </sheetData>
  <autoFilter ref="B1:S1499">
    <extLst/>
  </autoFilter>
  <sortState ref="A2:R2019">
    <sortCondition ref="C2:C2019"/>
  </sortState>
  <conditionalFormatting sqref="G1466">
    <cfRule type="duplicateValues" dxfId="0" priority="26"/>
  </conditionalFormatting>
  <conditionalFormatting sqref="G1467">
    <cfRule type="duplicateValues" dxfId="0" priority="25"/>
  </conditionalFormatting>
  <conditionalFormatting sqref="G1468">
    <cfRule type="duplicateValues" dxfId="0" priority="24"/>
  </conditionalFormatting>
  <conditionalFormatting sqref="G1469">
    <cfRule type="duplicateValues" dxfId="0" priority="23"/>
  </conditionalFormatting>
  <conditionalFormatting sqref="G1470">
    <cfRule type="duplicateValues" dxfId="0" priority="22"/>
  </conditionalFormatting>
  <conditionalFormatting sqref="G1479">
    <cfRule type="duplicateValues" dxfId="0" priority="21"/>
  </conditionalFormatting>
  <conditionalFormatting sqref="G1480">
    <cfRule type="duplicateValues" dxfId="0" priority="20"/>
  </conditionalFormatting>
  <conditionalFormatting sqref="G1481">
    <cfRule type="duplicateValues" dxfId="0" priority="19"/>
  </conditionalFormatting>
  <conditionalFormatting sqref="G1482">
    <cfRule type="duplicateValues" dxfId="0" priority="18"/>
  </conditionalFormatting>
  <conditionalFormatting sqref="G1483">
    <cfRule type="duplicateValues" dxfId="0" priority="17"/>
  </conditionalFormatting>
  <conditionalFormatting sqref="G1484">
    <cfRule type="duplicateValues" dxfId="0" priority="16"/>
  </conditionalFormatting>
  <conditionalFormatting sqref="G1485">
    <cfRule type="duplicateValues" dxfId="0" priority="15"/>
  </conditionalFormatting>
  <conditionalFormatting sqref="G1486">
    <cfRule type="duplicateValues" dxfId="0" priority="14"/>
  </conditionalFormatting>
  <conditionalFormatting sqref="G1487">
    <cfRule type="duplicateValues" dxfId="0" priority="13"/>
  </conditionalFormatting>
  <conditionalFormatting sqref="G1488">
    <cfRule type="duplicateValues" dxfId="0" priority="12"/>
  </conditionalFormatting>
  <conditionalFormatting sqref="G1489">
    <cfRule type="duplicateValues" dxfId="0" priority="11"/>
  </conditionalFormatting>
  <conditionalFormatting sqref="G1490">
    <cfRule type="duplicateValues" dxfId="0" priority="10"/>
  </conditionalFormatting>
  <conditionalFormatting sqref="G1491">
    <cfRule type="duplicateValues" dxfId="0" priority="9"/>
  </conditionalFormatting>
  <conditionalFormatting sqref="G1492">
    <cfRule type="duplicateValues" dxfId="0" priority="8"/>
  </conditionalFormatting>
  <conditionalFormatting sqref="G1493">
    <cfRule type="duplicateValues" dxfId="0" priority="7"/>
  </conditionalFormatting>
  <conditionalFormatting sqref="G1494">
    <cfRule type="duplicateValues" dxfId="0" priority="6"/>
  </conditionalFormatting>
  <conditionalFormatting sqref="G1495">
    <cfRule type="duplicateValues" dxfId="0" priority="5"/>
  </conditionalFormatting>
  <conditionalFormatting sqref="G1496">
    <cfRule type="duplicateValues" dxfId="0" priority="4"/>
  </conditionalFormatting>
  <conditionalFormatting sqref="G1497">
    <cfRule type="duplicateValues" dxfId="0" priority="3"/>
  </conditionalFormatting>
  <conditionalFormatting sqref="G1498">
    <cfRule type="duplicateValues" dxfId="0" priority="2"/>
  </conditionalFormatting>
  <conditionalFormatting sqref="G1499">
    <cfRule type="duplicateValues" dxfId="0" priority="1"/>
  </conditionalFormatting>
  <conditionalFormatting sqref="G1:G1465 G1471:G1478 G1500:G1048576">
    <cfRule type="duplicateValues" dxfId="0" priority="28"/>
  </conditionalFormatting>
  <dataValidations count="5">
    <dataValidation type="list" sqref="Q2:Q1048576">
      <formula1>hidden_IsRigid!$A$1:$A$2</formula1>
    </dataValidation>
    <dataValidation type="list" sqref="N1463 N521:N1458 N1465:N1048576">
      <formula1>hidden_IsExecuted!$A$1:$A$2</formula1>
    </dataValidation>
    <dataValidation type="list" sqref="I1459:I1462">
      <formula1>[1]hidden_IEType!#REF!</formula1>
    </dataValidation>
    <dataValidation type="list" sqref="N1464 N2:N520 N1459:N1462">
      <formula1>[1]hidden_IsExecuted!#REF!</formula1>
    </dataValidation>
    <dataValidation type="list" sqref="I2:I1458 I1463:I1048576">
      <formula1>hidden_IEType!$A$1:$A$5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27"/>
  <sheetViews>
    <sheetView workbookViewId="0">
      <pane ySplit="1" topLeftCell="A2" activePane="bottomLeft" state="frozen"/>
      <selection/>
      <selection pane="bottomLeft" activeCell="K315" sqref="K315"/>
    </sheetView>
  </sheetViews>
  <sheetFormatPr defaultColWidth="9" defaultRowHeight="14.4"/>
  <cols>
    <col min="2" max="2" width="15" customWidth="1"/>
    <col min="3" max="4" width="10" customWidth="1"/>
    <col min="5" max="5" width="13.1388888888889" customWidth="1"/>
    <col min="6" max="6" width="12.712962962963" customWidth="1"/>
    <col min="7" max="7" width="21.4259259259259" customWidth="1"/>
    <col min="8" max="8" width="9.71296296296296" customWidth="1"/>
    <col min="9" max="9" width="9.28703703703704" customWidth="1"/>
  </cols>
  <sheetData>
    <row r="1" ht="15.75" customHeight="1" spans="2:8"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</row>
    <row r="2" spans="2:8">
      <c r="B2" s="2" t="s">
        <v>139</v>
      </c>
      <c r="C2" s="3">
        <v>1</v>
      </c>
      <c r="D2" s="4">
        <v>0.0645</v>
      </c>
      <c r="E2" s="5">
        <f>SUMIFS(导入数据!K:K,导入数据!B:B,B2,导入数据!F:F,C2,导入数据!I:I,"放款")/10000</f>
        <v>0</v>
      </c>
      <c r="F2" s="5">
        <f>SUMIFS(导入数据!K:K,导入数据!B:B,B2,导入数据!L:L,C2,导入数据!I:I,"还款",导入数据!N:N,"是")/10000</f>
        <v>0</v>
      </c>
      <c r="G2" s="5">
        <f>SUMIFS(导入数据!K:K,导入数据!B:B,B2,导入数据!L:L,C2,导入数据!I:I,"还款",导入数据!N:N,"否")/10000</f>
        <v>0</v>
      </c>
      <c r="H2" s="5">
        <f>E2-F2-G2</f>
        <v>0</v>
      </c>
    </row>
    <row r="3" spans="2:8">
      <c r="B3" s="2" t="s">
        <v>140</v>
      </c>
      <c r="C3" s="3">
        <v>1</v>
      </c>
      <c r="D3" s="4">
        <v>0.0678</v>
      </c>
      <c r="E3" s="5">
        <f>SUMIFS(导入数据!K:K,导入数据!B:B,B3,导入数据!F:F,C3,导入数据!I:I,"放款")/10000</f>
        <v>0</v>
      </c>
      <c r="F3" s="5">
        <f>SUMIFS(导入数据!K:K,导入数据!B:B,B3,导入数据!L:L,C3,导入数据!I:I,"还款",导入数据!N:N,"是")/10000</f>
        <v>0</v>
      </c>
      <c r="G3" s="5">
        <f>SUMIFS(导入数据!K:K,导入数据!B:B,B3,导入数据!L:L,C3,导入数据!I:I,"还款",导入数据!N:N,"否")/10000</f>
        <v>0</v>
      </c>
      <c r="H3" s="5">
        <f t="shared" ref="H3:H65" si="0">E3-F3-G3</f>
        <v>0</v>
      </c>
    </row>
    <row r="4" spans="2:8">
      <c r="B4" s="2" t="s">
        <v>141</v>
      </c>
      <c r="C4" s="3">
        <v>1</v>
      </c>
      <c r="D4" s="4">
        <v>0.077</v>
      </c>
      <c r="E4" s="5">
        <f>SUMIFS(导入数据!K:K,导入数据!B:B,B4,导入数据!F:F,C4,导入数据!I:I,"放款")/10000</f>
        <v>0</v>
      </c>
      <c r="F4" s="5">
        <f>SUMIFS(导入数据!K:K,导入数据!B:B,B4,导入数据!L:L,C4,导入数据!I:I,"还款",导入数据!N:N,"是")/10000</f>
        <v>0</v>
      </c>
      <c r="G4" s="5">
        <f>SUMIFS(导入数据!K:K,导入数据!B:B,B4,导入数据!L:L,C4,导入数据!I:I,"还款",导入数据!N:N,"否")/10000</f>
        <v>0</v>
      </c>
      <c r="H4" s="5">
        <f t="shared" si="0"/>
        <v>0</v>
      </c>
    </row>
    <row r="5" spans="2:8">
      <c r="B5" s="2" t="s">
        <v>142</v>
      </c>
      <c r="C5" s="3">
        <v>1</v>
      </c>
      <c r="D5" s="4">
        <v>0.078</v>
      </c>
      <c r="E5" s="5">
        <f>SUMIFS(导入数据!K:K,导入数据!B:B,B5,导入数据!F:F,C5,导入数据!I:I,"放款")/10000</f>
        <v>0</v>
      </c>
      <c r="F5" s="5">
        <f>SUMIFS(导入数据!K:K,导入数据!B:B,B5,导入数据!L:L,C5,导入数据!I:I,"还款",导入数据!N:N,"是")/10000</f>
        <v>0</v>
      </c>
      <c r="G5" s="5">
        <f>SUMIFS(导入数据!K:K,导入数据!B:B,B5,导入数据!L:L,C5,导入数据!I:I,"还款",导入数据!N:N,"否")/10000</f>
        <v>0</v>
      </c>
      <c r="H5" s="5">
        <f t="shared" si="0"/>
        <v>0</v>
      </c>
    </row>
    <row r="6" spans="2:8">
      <c r="B6" s="2" t="s">
        <v>18</v>
      </c>
      <c r="C6" s="3">
        <v>1</v>
      </c>
      <c r="D6" s="4">
        <v>0.059</v>
      </c>
      <c r="E6" s="5">
        <f>SUMIFS(导入数据!K:K,导入数据!B:B,B6,导入数据!F:F,C6,导入数据!I:I,"放款")/10000</f>
        <v>129000</v>
      </c>
      <c r="F6" s="5">
        <f>SUMIFS(导入数据!K:K,导入数据!B:B,B6,导入数据!L:L,C6,导入数据!I:I,"还款",导入数据!N:N,"是")/10000</f>
        <v>0</v>
      </c>
      <c r="G6" s="5">
        <f>SUMIFS(导入数据!K:K,导入数据!B:B,B6,导入数据!L:L,C6,导入数据!I:I,"还款",导入数据!N:N,"否")/10000</f>
        <v>129000</v>
      </c>
      <c r="H6" s="5">
        <f t="shared" si="0"/>
        <v>0</v>
      </c>
    </row>
    <row r="7" spans="2:8">
      <c r="B7" s="2" t="s">
        <v>29</v>
      </c>
      <c r="C7" s="3">
        <v>1</v>
      </c>
      <c r="D7" s="4">
        <v>0.059</v>
      </c>
      <c r="E7" s="5">
        <f>SUMIFS(导入数据!K:K,导入数据!B:B,B7,导入数据!F:F,C7,导入数据!I:I,"放款")/10000</f>
        <v>110600</v>
      </c>
      <c r="F7" s="5">
        <f>SUMIFS(导入数据!K:K,导入数据!B:B,B7,导入数据!L:L,C7,导入数据!I:I,"还款",导入数据!N:N,"是")/10000</f>
        <v>0</v>
      </c>
      <c r="G7" s="5">
        <f>SUMIFS(导入数据!K:K,导入数据!B:B,B7,导入数据!L:L,C7,导入数据!I:I,"还款",导入数据!N:N,"否")/10000</f>
        <v>110600</v>
      </c>
      <c r="H7" s="5">
        <f t="shared" si="0"/>
        <v>0</v>
      </c>
    </row>
    <row r="8" spans="2:8">
      <c r="B8" s="2" t="s">
        <v>35</v>
      </c>
      <c r="C8" s="3">
        <v>1</v>
      </c>
      <c r="D8" s="4">
        <v>0.056</v>
      </c>
      <c r="E8" s="5">
        <f>SUMIFS(导入数据!K:K,导入数据!B:B,B8,导入数据!F:F,C8,导入数据!I:I,"放款")/10000</f>
        <v>165000</v>
      </c>
      <c r="F8" s="5">
        <f>SUMIFS(导入数据!K:K,导入数据!B:B,B8,导入数据!L:L,C8,导入数据!I:I,"还款",导入数据!N:N,"是")/10000</f>
        <v>0</v>
      </c>
      <c r="G8" s="5">
        <f>SUMIFS(导入数据!K:K,导入数据!B:B,B8,导入数据!L:L,C8,导入数据!I:I,"还款",导入数据!N:N,"否")/10000</f>
        <v>165000</v>
      </c>
      <c r="H8" s="5">
        <f t="shared" si="0"/>
        <v>0</v>
      </c>
    </row>
    <row r="9" spans="2:8">
      <c r="B9" s="2" t="s">
        <v>38</v>
      </c>
      <c r="C9" s="3">
        <v>1</v>
      </c>
      <c r="D9" s="4">
        <v>0.0542</v>
      </c>
      <c r="E9" s="5">
        <f>SUMIFS(导入数据!K:K,导入数据!B:B,B9,导入数据!F:F,C9,导入数据!I:I,"放款")/10000</f>
        <v>130000</v>
      </c>
      <c r="F9" s="5">
        <f>SUMIFS(导入数据!K:K,导入数据!B:B,B9,导入数据!L:L,C9,导入数据!I:I,"还款",导入数据!N:N,"是")/10000</f>
        <v>0</v>
      </c>
      <c r="G9" s="5">
        <f>SUMIFS(导入数据!K:K,导入数据!B:B,B9,导入数据!L:L,C9,导入数据!I:I,"还款",导入数据!N:N,"否")/10000</f>
        <v>130000</v>
      </c>
      <c r="H9" s="5">
        <f t="shared" si="0"/>
        <v>0</v>
      </c>
    </row>
    <row r="10" spans="2:8">
      <c r="B10" s="2" t="s">
        <v>143</v>
      </c>
      <c r="C10" s="3">
        <v>1</v>
      </c>
      <c r="D10" s="4">
        <v>0.065</v>
      </c>
      <c r="E10" s="5">
        <f>SUMIFS(导入数据!K:K,导入数据!B:B,B10,导入数据!F:F,C10,导入数据!I:I,"放款")/10000</f>
        <v>0</v>
      </c>
      <c r="F10" s="5">
        <f>SUMIFS(导入数据!K:K,导入数据!B:B,B10,导入数据!L:L,C10,导入数据!I:I,"还款",导入数据!N:N,"是")/10000</f>
        <v>0</v>
      </c>
      <c r="G10" s="5">
        <f>SUMIFS(导入数据!K:K,导入数据!B:B,B10,导入数据!L:L,C10,导入数据!I:I,"还款",导入数据!N:N,"否")/10000</f>
        <v>0</v>
      </c>
      <c r="H10" s="5">
        <f t="shared" si="0"/>
        <v>0</v>
      </c>
    </row>
    <row r="11" spans="2:8">
      <c r="B11" s="2" t="s">
        <v>144</v>
      </c>
      <c r="C11" s="3">
        <v>1</v>
      </c>
      <c r="D11" s="4">
        <v>0.065</v>
      </c>
      <c r="E11" s="5">
        <f>SUMIFS(导入数据!K:K,导入数据!B:B,B11,导入数据!F:F,C11,导入数据!I:I,"放款")/10000</f>
        <v>0</v>
      </c>
      <c r="F11" s="5">
        <f>SUMIFS(导入数据!K:K,导入数据!B:B,B11,导入数据!L:L,C11,导入数据!I:I,"还款",导入数据!N:N,"是")/10000</f>
        <v>0</v>
      </c>
      <c r="G11" s="5">
        <f>SUMIFS(导入数据!K:K,导入数据!B:B,B11,导入数据!L:L,C11,导入数据!I:I,"还款",导入数据!N:N,"否")/10000</f>
        <v>0</v>
      </c>
      <c r="H11" s="5">
        <f t="shared" si="0"/>
        <v>0</v>
      </c>
    </row>
    <row r="12" spans="2:8">
      <c r="B12" s="2" t="s">
        <v>139</v>
      </c>
      <c r="C12" s="3">
        <v>2</v>
      </c>
      <c r="D12" s="4">
        <v>0.0645</v>
      </c>
      <c r="E12" s="5">
        <f>SUMIFS(导入数据!K:K,导入数据!B:B,B12,导入数据!F:F,C12,导入数据!I:I,"放款")/10000</f>
        <v>0</v>
      </c>
      <c r="F12" s="5">
        <f>SUMIFS(导入数据!K:K,导入数据!B:B,B12,导入数据!L:L,C12,导入数据!I:I,"还款",导入数据!N:N,"是")/10000</f>
        <v>0</v>
      </c>
      <c r="G12" s="5">
        <f>SUMIFS(导入数据!K:K,导入数据!B:B,B12,导入数据!L:L,C12,导入数据!I:I,"还款",导入数据!N:N,"否")/10000</f>
        <v>0</v>
      </c>
      <c r="H12" s="5">
        <f t="shared" si="0"/>
        <v>0</v>
      </c>
    </row>
    <row r="13" spans="2:8">
      <c r="B13" s="2" t="s">
        <v>139</v>
      </c>
      <c r="C13" s="3">
        <v>3</v>
      </c>
      <c r="D13" s="4">
        <v>0.0645</v>
      </c>
      <c r="E13" s="5">
        <f>SUMIFS(导入数据!K:K,导入数据!B:B,B13,导入数据!F:F,C13,导入数据!I:I,"放款")/10000</f>
        <v>0</v>
      </c>
      <c r="F13" s="5">
        <f>SUMIFS(导入数据!K:K,导入数据!B:B,B13,导入数据!L:L,C13,导入数据!I:I,"还款",导入数据!N:N,"是")/10000</f>
        <v>0</v>
      </c>
      <c r="G13" s="5">
        <f>SUMIFS(导入数据!K:K,导入数据!B:B,B13,导入数据!L:L,C13,导入数据!I:I,"还款",导入数据!N:N,"否")/10000</f>
        <v>0</v>
      </c>
      <c r="H13" s="5">
        <f t="shared" si="0"/>
        <v>0</v>
      </c>
    </row>
    <row r="14" spans="2:8">
      <c r="B14" s="2" t="s">
        <v>145</v>
      </c>
      <c r="C14" s="3">
        <v>1</v>
      </c>
      <c r="D14" s="4">
        <v>0.0895</v>
      </c>
      <c r="E14" s="5">
        <f>SUMIFS(导入数据!K:K,导入数据!B:B,B14,导入数据!F:F,C14,导入数据!I:I,"放款")/10000</f>
        <v>0</v>
      </c>
      <c r="F14" s="5">
        <f>SUMIFS(导入数据!K:K,导入数据!B:B,B14,导入数据!L:L,C14,导入数据!I:I,"还款",导入数据!N:N,"是")/10000</f>
        <v>0</v>
      </c>
      <c r="G14" s="5">
        <f>SUMIFS(导入数据!K:K,导入数据!B:B,B14,导入数据!L:L,C14,导入数据!I:I,"还款",导入数据!N:N,"否")/10000</f>
        <v>0</v>
      </c>
      <c r="H14" s="5">
        <f t="shared" si="0"/>
        <v>0</v>
      </c>
    </row>
    <row r="15" spans="2:8">
      <c r="B15" s="2" t="s">
        <v>146</v>
      </c>
      <c r="C15" s="3">
        <v>1</v>
      </c>
      <c r="D15" s="4">
        <v>0.105</v>
      </c>
      <c r="E15" s="5">
        <f>SUMIFS(导入数据!K:K,导入数据!B:B,B15,导入数据!F:F,C15,导入数据!I:I,"放款")/10000</f>
        <v>0</v>
      </c>
      <c r="F15" s="5">
        <f>SUMIFS(导入数据!K:K,导入数据!B:B,B15,导入数据!L:L,C15,导入数据!I:I,"还款",导入数据!N:N,"是")/10000</f>
        <v>0</v>
      </c>
      <c r="G15" s="5">
        <f>SUMIFS(导入数据!K:K,导入数据!B:B,B15,导入数据!L:L,C15,导入数据!I:I,"还款",导入数据!N:N,"否")/10000</f>
        <v>0</v>
      </c>
      <c r="H15" s="5">
        <f t="shared" si="0"/>
        <v>0</v>
      </c>
    </row>
    <row r="16" spans="2:8">
      <c r="B16" s="2" t="s">
        <v>147</v>
      </c>
      <c r="C16" s="3">
        <v>1</v>
      </c>
      <c r="D16" s="4">
        <v>0.0895</v>
      </c>
      <c r="E16" s="5">
        <f>SUMIFS(导入数据!K:K,导入数据!B:B,B16,导入数据!F:F,C16,导入数据!I:I,"放款")/10000</f>
        <v>0</v>
      </c>
      <c r="F16" s="5">
        <f>SUMIFS(导入数据!K:K,导入数据!B:B,B16,导入数据!L:L,C16,导入数据!I:I,"还款",导入数据!N:N,"是")/10000</f>
        <v>0</v>
      </c>
      <c r="G16" s="5">
        <f>SUMIFS(导入数据!K:K,导入数据!B:B,B16,导入数据!L:L,C16,导入数据!I:I,"还款",导入数据!N:N,"否")/10000</f>
        <v>0</v>
      </c>
      <c r="H16" s="5">
        <f t="shared" si="0"/>
        <v>0</v>
      </c>
    </row>
    <row r="17" spans="2:8">
      <c r="B17" s="2" t="s">
        <v>148</v>
      </c>
      <c r="C17" s="3">
        <v>1</v>
      </c>
      <c r="D17" s="4">
        <v>0.0875</v>
      </c>
      <c r="E17" s="5">
        <f>SUMIFS(导入数据!K:K,导入数据!B:B,B17,导入数据!F:F,C17,导入数据!I:I,"放款")/10000</f>
        <v>0</v>
      </c>
      <c r="F17" s="5">
        <f>SUMIFS(导入数据!K:K,导入数据!B:B,B17,导入数据!L:L,C17,导入数据!I:I,"还款",导入数据!N:N,"是")/10000</f>
        <v>0</v>
      </c>
      <c r="G17" s="5">
        <f>SUMIFS(导入数据!K:K,导入数据!B:B,B17,导入数据!L:L,C17,导入数据!I:I,"还款",导入数据!N:N,"否")/10000</f>
        <v>0</v>
      </c>
      <c r="H17" s="5">
        <f t="shared" si="0"/>
        <v>0</v>
      </c>
    </row>
    <row r="18" spans="2:8">
      <c r="B18" s="2" t="s">
        <v>149</v>
      </c>
      <c r="C18" s="3">
        <v>1</v>
      </c>
      <c r="D18" s="4">
        <v>0.063</v>
      </c>
      <c r="E18" s="5">
        <f>SUMIFS(导入数据!K:K,导入数据!B:B,B18,导入数据!F:F,C18,导入数据!I:I,"放款")/10000</f>
        <v>0</v>
      </c>
      <c r="F18" s="5">
        <f>SUMIFS(导入数据!K:K,导入数据!B:B,B18,导入数据!L:L,C18,导入数据!I:I,"还款",导入数据!N:N,"是")/10000</f>
        <v>0</v>
      </c>
      <c r="G18" s="5">
        <f>SUMIFS(导入数据!K:K,导入数据!B:B,B18,导入数据!L:L,C18,导入数据!I:I,"还款",导入数据!N:N,"否")/10000</f>
        <v>0</v>
      </c>
      <c r="H18" s="5">
        <f t="shared" si="0"/>
        <v>0</v>
      </c>
    </row>
    <row r="19" spans="2:8">
      <c r="B19" s="2" t="s">
        <v>150</v>
      </c>
      <c r="C19" s="3">
        <v>1</v>
      </c>
      <c r="D19" s="4">
        <v>0.081</v>
      </c>
      <c r="E19" s="5">
        <f>SUMIFS(导入数据!K:K,导入数据!B:B,B19,导入数据!F:F,C19,导入数据!I:I,"放款")/10000</f>
        <v>0</v>
      </c>
      <c r="F19" s="5">
        <f>SUMIFS(导入数据!K:K,导入数据!B:B,B19,导入数据!L:L,C19,导入数据!I:I,"还款",导入数据!N:N,"是")/10000</f>
        <v>0</v>
      </c>
      <c r="G19" s="5">
        <f>SUMIFS(导入数据!K:K,导入数据!B:B,B19,导入数据!L:L,C19,导入数据!I:I,"还款",导入数据!N:N,"否")/10000</f>
        <v>0</v>
      </c>
      <c r="H19" s="5">
        <f t="shared" si="0"/>
        <v>0</v>
      </c>
    </row>
    <row r="20" spans="2:8">
      <c r="B20" s="2" t="s">
        <v>40</v>
      </c>
      <c r="C20" s="3">
        <v>1</v>
      </c>
      <c r="D20" s="4">
        <v>0.0735</v>
      </c>
      <c r="E20" s="5">
        <f>SUMIFS(导入数据!K:K,导入数据!B:B,B20,导入数据!F:F,C20,导入数据!I:I,"放款")/10000</f>
        <v>159767.5</v>
      </c>
      <c r="F20" s="5">
        <f>SUMIFS(导入数据!K:K,导入数据!B:B,B20,导入数据!L:L,C20,导入数据!I:I,"还款",导入数据!N:N,"是")/10000</f>
        <v>0</v>
      </c>
      <c r="G20" s="5">
        <f>SUMIFS(导入数据!K:K,导入数据!B:B,B20,导入数据!L:L,C20,导入数据!I:I,"还款",导入数据!N:N,"否")/10000</f>
        <v>159767.5</v>
      </c>
      <c r="H20" s="5">
        <f t="shared" si="0"/>
        <v>0</v>
      </c>
    </row>
    <row r="21" spans="2:8">
      <c r="B21" s="2" t="s">
        <v>43</v>
      </c>
      <c r="C21" s="3">
        <v>1</v>
      </c>
      <c r="D21" s="4">
        <v>0.0735</v>
      </c>
      <c r="E21" s="5">
        <f>SUMIFS(导入数据!K:K,导入数据!B:B,B21,导入数据!F:F,C21,导入数据!I:I,"放款")/10000</f>
        <v>102251.2</v>
      </c>
      <c r="F21" s="5">
        <f>SUMIFS(导入数据!K:K,导入数据!B:B,B21,导入数据!L:L,C21,导入数据!I:I,"还款",导入数据!N:N,"是")/10000</f>
        <v>0</v>
      </c>
      <c r="G21" s="5">
        <f>SUMIFS(导入数据!K:K,导入数据!B:B,B21,导入数据!L:L,C21,导入数据!I:I,"还款",导入数据!N:N,"否")/10000</f>
        <v>102251.2</v>
      </c>
      <c r="H21" s="5">
        <f t="shared" si="0"/>
        <v>0</v>
      </c>
    </row>
    <row r="22" spans="2:8">
      <c r="B22" s="2" t="s">
        <v>45</v>
      </c>
      <c r="C22" s="3">
        <v>1</v>
      </c>
      <c r="D22" s="4">
        <v>0.0675</v>
      </c>
      <c r="E22" s="5">
        <f>SUMIFS(导入数据!K:K,导入数据!B:B,B22,导入数据!F:F,C22,导入数据!I:I,"放款")/10000</f>
        <v>127814</v>
      </c>
      <c r="F22" s="5">
        <f>SUMIFS(导入数据!K:K,导入数据!B:B,B22,导入数据!L:L,C22,导入数据!I:I,"还款",导入数据!N:N,"是")/10000</f>
        <v>21728.38</v>
      </c>
      <c r="G22" s="5">
        <f>SUMIFS(导入数据!K:K,导入数据!B:B,B22,导入数据!L:L,C22,导入数据!I:I,"还款",导入数据!N:N,"否")/10000</f>
        <v>106085.62</v>
      </c>
      <c r="H22" s="5">
        <f t="shared" si="0"/>
        <v>0</v>
      </c>
    </row>
    <row r="23" spans="2:8">
      <c r="B23" s="2" t="s">
        <v>47</v>
      </c>
      <c r="C23" s="3">
        <v>1</v>
      </c>
      <c r="D23" s="4">
        <v>0.04</v>
      </c>
      <c r="E23" s="5">
        <f>SUMIFS(导入数据!K:K,导入数据!B:B,B23,导入数据!F:F,C23,导入数据!I:I,"放款")/10000</f>
        <v>9586.05</v>
      </c>
      <c r="F23" s="5">
        <f>SUMIFS(导入数据!K:K,导入数据!B:B,B23,导入数据!L:L,C23,导入数据!I:I,"还款",导入数据!N:N,"是")/10000</f>
        <v>0</v>
      </c>
      <c r="G23" s="5">
        <f>SUMIFS(导入数据!K:K,导入数据!B:B,B23,导入数据!L:L,C23,导入数据!I:I,"还款",导入数据!N:N,"否")/10000</f>
        <v>9586.05</v>
      </c>
      <c r="H23" s="5">
        <f t="shared" si="0"/>
        <v>0</v>
      </c>
    </row>
    <row r="24" spans="2:8">
      <c r="B24" s="2" t="s">
        <v>50</v>
      </c>
      <c r="C24" s="3">
        <v>1</v>
      </c>
      <c r="D24" s="4">
        <v>0.04</v>
      </c>
      <c r="E24" s="5">
        <f>SUMIFS(导入数据!K:K,导入数据!B:B,B24,导入数据!F:F,C24,导入数据!I:I,"放款")/10000</f>
        <v>9586.05</v>
      </c>
      <c r="F24" s="5">
        <f>SUMIFS(导入数据!K:K,导入数据!B:B,B24,导入数据!L:L,C24,导入数据!I:I,"还款",导入数据!N:N,"是")/10000</f>
        <v>0</v>
      </c>
      <c r="G24" s="5">
        <f>SUMIFS(导入数据!K:K,导入数据!B:B,B24,导入数据!L:L,C24,导入数据!I:I,"还款",导入数据!N:N,"否")/10000</f>
        <v>9586.05</v>
      </c>
      <c r="H24" s="5">
        <f t="shared" si="0"/>
        <v>0</v>
      </c>
    </row>
    <row r="25" spans="2:8">
      <c r="B25" s="2" t="s">
        <v>151</v>
      </c>
      <c r="C25" s="3">
        <v>1</v>
      </c>
      <c r="D25" s="4">
        <v>0.071</v>
      </c>
      <c r="E25" s="5">
        <f>SUMIFS(导入数据!K:K,导入数据!B:B,B25,导入数据!F:F,C25,导入数据!I:I,"放款")/10000</f>
        <v>0</v>
      </c>
      <c r="F25" s="5">
        <f>SUMIFS(导入数据!K:K,导入数据!B:B,B25,导入数据!L:L,C25,导入数据!I:I,"还款",导入数据!N:N,"是")/10000</f>
        <v>0</v>
      </c>
      <c r="G25" s="5">
        <f>SUMIFS(导入数据!K:K,导入数据!B:B,B25,导入数据!L:L,C25,导入数据!I:I,"还款",导入数据!N:N,"否")/10000</f>
        <v>0</v>
      </c>
      <c r="H25" s="5">
        <f t="shared" si="0"/>
        <v>0</v>
      </c>
    </row>
    <row r="26" spans="2:8">
      <c r="B26" s="2" t="s">
        <v>152</v>
      </c>
      <c r="C26" s="3">
        <v>1</v>
      </c>
      <c r="D26" s="4">
        <v>0.055</v>
      </c>
      <c r="E26" s="5">
        <f>SUMIFS(导入数据!K:K,导入数据!B:B,B26,导入数据!F:F,C26,导入数据!I:I,"放款")/10000</f>
        <v>0</v>
      </c>
      <c r="F26" s="5">
        <f>SUMIFS(导入数据!K:K,导入数据!B:B,B26,导入数据!L:L,C26,导入数据!I:I,"还款",导入数据!N:N,"是")/10000</f>
        <v>0</v>
      </c>
      <c r="G26" s="5">
        <f>SUMIFS(导入数据!K:K,导入数据!B:B,B26,导入数据!L:L,C26,导入数据!I:I,"还款",导入数据!N:N,"否")/10000</f>
        <v>0</v>
      </c>
      <c r="H26" s="5">
        <f t="shared" si="0"/>
        <v>0</v>
      </c>
    </row>
    <row r="27" spans="2:8">
      <c r="B27" s="2" t="s">
        <v>153</v>
      </c>
      <c r="C27" s="3">
        <v>1</v>
      </c>
      <c r="D27" s="4">
        <v>0.05</v>
      </c>
      <c r="E27" s="5">
        <f>SUMIFS(导入数据!K:K,导入数据!B:B,B27,导入数据!F:F,C27,导入数据!I:I,"放款")/10000</f>
        <v>0</v>
      </c>
      <c r="F27" s="5">
        <f>SUMIFS(导入数据!K:K,导入数据!B:B,B27,导入数据!L:L,C27,导入数据!I:I,"还款",导入数据!N:N,"是")/10000</f>
        <v>0</v>
      </c>
      <c r="G27" s="5">
        <f>SUMIFS(导入数据!K:K,导入数据!B:B,B27,导入数据!L:L,C27,导入数据!I:I,"还款",导入数据!N:N,"否")/10000</f>
        <v>0</v>
      </c>
      <c r="H27" s="5">
        <f t="shared" si="0"/>
        <v>0</v>
      </c>
    </row>
    <row r="28" spans="2:8">
      <c r="B28" s="2" t="s">
        <v>154</v>
      </c>
      <c r="C28" s="3">
        <v>1</v>
      </c>
      <c r="D28" s="4">
        <v>0.0385</v>
      </c>
      <c r="E28" s="5">
        <f>SUMIFS(导入数据!K:K,导入数据!B:B,B28,导入数据!F:F,C28,导入数据!I:I,"放款")/10000</f>
        <v>0</v>
      </c>
      <c r="F28" s="5">
        <f>SUMIFS(导入数据!K:K,导入数据!B:B,B28,导入数据!L:L,C28,导入数据!I:I,"还款",导入数据!N:N,"是")/10000</f>
        <v>0</v>
      </c>
      <c r="G28" s="5">
        <f>SUMIFS(导入数据!K:K,导入数据!B:B,B28,导入数据!L:L,C28,导入数据!I:I,"还款",导入数据!N:N,"否")/10000</f>
        <v>0</v>
      </c>
      <c r="H28" s="5">
        <f t="shared" si="0"/>
        <v>0</v>
      </c>
    </row>
    <row r="29" spans="2:8">
      <c r="B29" s="2" t="s">
        <v>155</v>
      </c>
      <c r="C29" s="3">
        <v>1</v>
      </c>
      <c r="D29" s="4">
        <v>0.0495</v>
      </c>
      <c r="E29" s="5">
        <f>SUMIFS(导入数据!K:K,导入数据!B:B,B29,导入数据!F:F,C29,导入数据!I:I,"放款")/10000</f>
        <v>0</v>
      </c>
      <c r="F29" s="5">
        <f>SUMIFS(导入数据!K:K,导入数据!B:B,B29,导入数据!L:L,C29,导入数据!I:I,"还款",导入数据!N:N,"是")/10000</f>
        <v>0</v>
      </c>
      <c r="G29" s="5">
        <f>SUMIFS(导入数据!K:K,导入数据!B:B,B29,导入数据!L:L,C29,导入数据!I:I,"还款",导入数据!N:N,"否")/10000</f>
        <v>0</v>
      </c>
      <c r="H29" s="5">
        <f t="shared" si="0"/>
        <v>0</v>
      </c>
    </row>
    <row r="30" spans="2:8">
      <c r="B30" s="2" t="s">
        <v>156</v>
      </c>
      <c r="C30" s="3">
        <v>1</v>
      </c>
      <c r="D30" s="4">
        <v>0.0525</v>
      </c>
      <c r="E30" s="5">
        <f>SUMIFS(导入数据!K:K,导入数据!B:B,B30,导入数据!F:F,C30,导入数据!I:I,"放款")/10000</f>
        <v>0</v>
      </c>
      <c r="F30" s="5">
        <f>SUMIFS(导入数据!K:K,导入数据!B:B,B30,导入数据!L:L,C30,导入数据!I:I,"还款",导入数据!N:N,"是")/10000</f>
        <v>0</v>
      </c>
      <c r="G30" s="5">
        <f>SUMIFS(导入数据!K:K,导入数据!B:B,B30,导入数据!L:L,C30,导入数据!I:I,"还款",导入数据!N:N,"否")/10000</f>
        <v>0</v>
      </c>
      <c r="H30" s="5">
        <f t="shared" si="0"/>
        <v>0</v>
      </c>
    </row>
    <row r="31" spans="2:8">
      <c r="B31" s="2" t="s">
        <v>157</v>
      </c>
      <c r="C31" s="3">
        <v>1</v>
      </c>
      <c r="D31" s="4">
        <v>0.0495</v>
      </c>
      <c r="E31" s="5">
        <f>SUMIFS(导入数据!K:K,导入数据!B:B,B31,导入数据!F:F,C31,导入数据!I:I,"放款")/10000</f>
        <v>0</v>
      </c>
      <c r="F31" s="5">
        <f>SUMIFS(导入数据!K:K,导入数据!B:B,B31,导入数据!L:L,C31,导入数据!I:I,"还款",导入数据!N:N,"是")/10000</f>
        <v>0</v>
      </c>
      <c r="G31" s="5">
        <f>SUMIFS(导入数据!K:K,导入数据!B:B,B31,导入数据!L:L,C31,导入数据!I:I,"还款",导入数据!N:N,"否")/10000</f>
        <v>0</v>
      </c>
      <c r="H31" s="5">
        <f t="shared" si="0"/>
        <v>0</v>
      </c>
    </row>
    <row r="32" spans="2:8">
      <c r="B32" s="2" t="s">
        <v>155</v>
      </c>
      <c r="C32" s="3">
        <v>2</v>
      </c>
      <c r="D32" s="4">
        <v>0.0495</v>
      </c>
      <c r="E32" s="5">
        <f>SUMIFS(导入数据!K:K,导入数据!B:B,B32,导入数据!F:F,C32,导入数据!I:I,"放款")/10000</f>
        <v>0</v>
      </c>
      <c r="F32" s="5">
        <f>SUMIFS(导入数据!K:K,导入数据!B:B,B32,导入数据!L:L,C32,导入数据!I:I,"还款",导入数据!N:N,"是")/10000</f>
        <v>0</v>
      </c>
      <c r="G32" s="5">
        <f>SUMIFS(导入数据!K:K,导入数据!B:B,B32,导入数据!L:L,C32,导入数据!I:I,"还款",导入数据!N:N,"否")/10000</f>
        <v>0</v>
      </c>
      <c r="H32" s="5">
        <f t="shared" si="0"/>
        <v>0</v>
      </c>
    </row>
    <row r="33" spans="2:8">
      <c r="B33" s="2" t="s">
        <v>158</v>
      </c>
      <c r="C33" s="3">
        <v>1</v>
      </c>
      <c r="D33" s="4">
        <v>0.064125</v>
      </c>
      <c r="E33" s="5">
        <f>SUMIFS(导入数据!K:K,导入数据!B:B,B33,导入数据!F:F,C33,导入数据!I:I,"放款")/10000</f>
        <v>0</v>
      </c>
      <c r="F33" s="5">
        <f>SUMIFS(导入数据!K:K,导入数据!B:B,B33,导入数据!L:L,C33,导入数据!I:I,"还款",导入数据!N:N,"是")/10000</f>
        <v>0</v>
      </c>
      <c r="G33" s="5">
        <f>SUMIFS(导入数据!K:K,导入数据!B:B,B33,导入数据!L:L,C33,导入数据!I:I,"还款",导入数据!N:N,"否")/10000</f>
        <v>0</v>
      </c>
      <c r="H33" s="5">
        <f t="shared" si="0"/>
        <v>0</v>
      </c>
    </row>
    <row r="34" spans="2:8">
      <c r="B34" s="2" t="s">
        <v>52</v>
      </c>
      <c r="C34" s="3">
        <v>1</v>
      </c>
      <c r="D34" s="4">
        <v>0.0500004</v>
      </c>
      <c r="E34" s="5">
        <f>SUMIFS(导入数据!K:K,导入数据!B:B,B34,导入数据!F:F,C34,导入数据!I:I,"放款")/10000</f>
        <v>80000</v>
      </c>
      <c r="F34" s="5">
        <f>SUMIFS(导入数据!K:K,导入数据!B:B,B34,导入数据!L:L,C34,导入数据!I:I,"还款",导入数据!N:N,"是")/10000</f>
        <v>80000</v>
      </c>
      <c r="G34" s="5">
        <f>SUMIFS(导入数据!K:K,导入数据!B:B,B34,导入数据!L:L,C34,导入数据!I:I,"还款",导入数据!N:N,"否")/10000</f>
        <v>0</v>
      </c>
      <c r="H34" s="5">
        <f t="shared" si="0"/>
        <v>0</v>
      </c>
    </row>
    <row r="35" spans="2:8">
      <c r="B35" s="2" t="s">
        <v>52</v>
      </c>
      <c r="C35" s="3">
        <v>2</v>
      </c>
      <c r="D35" s="4">
        <v>0.0500004</v>
      </c>
      <c r="E35" s="5">
        <f>SUMIFS(导入数据!K:K,导入数据!B:B,B35,导入数据!F:F,C35,导入数据!I:I,"放款")/10000</f>
        <v>45000</v>
      </c>
      <c r="F35" s="5">
        <f>SUMIFS(导入数据!K:K,导入数据!B:B,B35,导入数据!L:L,C35,导入数据!I:I,"还款",导入数据!N:N,"是")/10000</f>
        <v>45000</v>
      </c>
      <c r="G35" s="5">
        <f>SUMIFS(导入数据!K:K,导入数据!B:B,B35,导入数据!L:L,C35,导入数据!I:I,"还款",导入数据!N:N,"否")/10000</f>
        <v>0</v>
      </c>
      <c r="H35" s="5">
        <f t="shared" si="0"/>
        <v>0</v>
      </c>
    </row>
    <row r="36" spans="2:8">
      <c r="B36" s="2" t="s">
        <v>52</v>
      </c>
      <c r="C36" s="3">
        <v>3</v>
      </c>
      <c r="D36" s="4">
        <v>0.0500004</v>
      </c>
      <c r="E36" s="5">
        <f>SUMIFS(导入数据!K:K,导入数据!B:B,B36,导入数据!F:F,C36,导入数据!I:I,"放款")/10000</f>
        <v>50000</v>
      </c>
      <c r="F36" s="5">
        <f>SUMIFS(导入数据!K:K,导入数据!B:B,B36,导入数据!L:L,C36,导入数据!I:I,"还款",导入数据!N:N,"是")/10000</f>
        <v>50000</v>
      </c>
      <c r="G36" s="5">
        <f>SUMIFS(导入数据!K:K,导入数据!B:B,B36,导入数据!L:L,C36,导入数据!I:I,"还款",导入数据!N:N,"否")/10000</f>
        <v>0</v>
      </c>
      <c r="H36" s="5">
        <f t="shared" si="0"/>
        <v>0</v>
      </c>
    </row>
    <row r="37" spans="2:8">
      <c r="B37" s="2" t="s">
        <v>52</v>
      </c>
      <c r="C37" s="3">
        <v>4</v>
      </c>
      <c r="D37" s="4">
        <v>0.0500004</v>
      </c>
      <c r="E37" s="5">
        <f>SUMIFS(导入数据!K:K,导入数据!B:B,B37,导入数据!F:F,C37,导入数据!I:I,"放款")/10000</f>
        <v>52000</v>
      </c>
      <c r="F37" s="5">
        <f>SUMIFS(导入数据!K:K,导入数据!B:B,B37,导入数据!L:L,C37,导入数据!I:I,"还款",导入数据!N:N,"是")/10000</f>
        <v>33000</v>
      </c>
      <c r="G37" s="5">
        <f>SUMIFS(导入数据!K:K,导入数据!B:B,B37,导入数据!L:L,C37,导入数据!I:I,"还款",导入数据!N:N,"否")/10000</f>
        <v>19000</v>
      </c>
      <c r="H37" s="5">
        <f t="shared" si="0"/>
        <v>0</v>
      </c>
    </row>
    <row r="38" spans="2:8">
      <c r="B38" s="2" t="s">
        <v>52</v>
      </c>
      <c r="C38" s="3">
        <v>5</v>
      </c>
      <c r="D38" s="4">
        <v>0.0500004</v>
      </c>
      <c r="E38" s="5">
        <f>SUMIFS(导入数据!K:K,导入数据!B:B,B38,导入数据!F:F,C38,导入数据!I:I,"放款")/10000</f>
        <v>23000</v>
      </c>
      <c r="F38" s="5">
        <f>SUMIFS(导入数据!K:K,导入数据!B:B,B38,导入数据!L:L,C38,导入数据!I:I,"还款",导入数据!N:N,"是")/10000</f>
        <v>0</v>
      </c>
      <c r="G38" s="5">
        <f>SUMIFS(导入数据!K:K,导入数据!B:B,B38,导入数据!L:L,C38,导入数据!I:I,"还款",导入数据!N:N,"否")/10000</f>
        <v>23000</v>
      </c>
      <c r="H38" s="5">
        <f t="shared" si="0"/>
        <v>0</v>
      </c>
    </row>
    <row r="39" spans="2:8">
      <c r="B39" s="2" t="s">
        <v>159</v>
      </c>
      <c r="C39" s="3">
        <v>1</v>
      </c>
      <c r="D39" s="4">
        <v>0.0854</v>
      </c>
      <c r="E39" s="5">
        <f>SUMIFS(导入数据!K:K,导入数据!B:B,B39,导入数据!F:F,C39,导入数据!I:I,"放款")/10000</f>
        <v>0</v>
      </c>
      <c r="F39" s="5">
        <f>SUMIFS(导入数据!K:K,导入数据!B:B,B39,导入数据!L:L,C39,导入数据!I:I,"还款",导入数据!N:N,"是")/10000</f>
        <v>0</v>
      </c>
      <c r="G39" s="5">
        <f>SUMIFS(导入数据!K:K,导入数据!B:B,B39,导入数据!L:L,C39,导入数据!I:I,"还款",导入数据!N:N,"否")/10000</f>
        <v>0</v>
      </c>
      <c r="H39" s="5">
        <f t="shared" si="0"/>
        <v>0</v>
      </c>
    </row>
    <row r="40" spans="2:8">
      <c r="B40" s="2" t="s">
        <v>55</v>
      </c>
      <c r="C40" s="3">
        <v>1</v>
      </c>
      <c r="D40" s="4">
        <v>0.0475</v>
      </c>
      <c r="E40" s="5">
        <f>SUMIFS(导入数据!K:K,导入数据!B:B,B40,导入数据!F:F,C40,导入数据!I:I,"放款")/10000</f>
        <v>13640</v>
      </c>
      <c r="F40" s="5">
        <f>SUMIFS(导入数据!K:K,导入数据!B:B,B40,导入数据!L:L,C40,导入数据!I:I,"还款",导入数据!N:N,"是")/10000</f>
        <v>13640</v>
      </c>
      <c r="G40" s="5">
        <f>SUMIFS(导入数据!K:K,导入数据!B:B,B40,导入数据!L:L,C40,导入数据!I:I,"还款",导入数据!N:N,"否")/10000</f>
        <v>0</v>
      </c>
      <c r="H40" s="5">
        <f t="shared" si="0"/>
        <v>0</v>
      </c>
    </row>
    <row r="41" spans="2:8">
      <c r="B41" s="2" t="s">
        <v>55</v>
      </c>
      <c r="C41" s="3">
        <v>2</v>
      </c>
      <c r="D41" s="4">
        <v>0.0475</v>
      </c>
      <c r="E41" s="5">
        <f>SUMIFS(导入数据!K:K,导入数据!B:B,B41,导入数据!F:F,C41,导入数据!I:I,"放款")/10000</f>
        <v>11160</v>
      </c>
      <c r="F41" s="5">
        <f>SUMIFS(导入数据!K:K,导入数据!B:B,B41,导入数据!L:L,C41,导入数据!I:I,"还款",导入数据!N:N,"是")/10000</f>
        <v>11160</v>
      </c>
      <c r="G41" s="5">
        <f>SUMIFS(导入数据!K:K,导入数据!B:B,B41,导入数据!L:L,C41,导入数据!I:I,"还款",导入数据!N:N,"否")/10000</f>
        <v>0</v>
      </c>
      <c r="H41" s="5">
        <f t="shared" si="0"/>
        <v>0</v>
      </c>
    </row>
    <row r="42" spans="2:8">
      <c r="B42" s="2" t="s">
        <v>55</v>
      </c>
      <c r="C42" s="3">
        <v>3</v>
      </c>
      <c r="D42" s="4">
        <v>0.0475</v>
      </c>
      <c r="E42" s="5">
        <f>SUMIFS(导入数据!K:K,导入数据!B:B,B42,导入数据!F:F,C42,导入数据!I:I,"放款")/10000</f>
        <v>5500</v>
      </c>
      <c r="F42" s="5">
        <f>SUMIFS(导入数据!K:K,导入数据!B:B,B42,导入数据!L:L,C42,导入数据!I:I,"还款",导入数据!N:N,"是")/10000</f>
        <v>5460</v>
      </c>
      <c r="G42" s="5">
        <f>SUMIFS(导入数据!K:K,导入数据!B:B,B42,导入数据!L:L,C42,导入数据!I:I,"还款",导入数据!N:N,"否")/10000</f>
        <v>40</v>
      </c>
      <c r="H42" s="5">
        <f t="shared" si="0"/>
        <v>0</v>
      </c>
    </row>
    <row r="43" spans="2:8">
      <c r="B43" s="2" t="s">
        <v>55</v>
      </c>
      <c r="C43" s="3">
        <v>4</v>
      </c>
      <c r="D43" s="4">
        <v>0.0475</v>
      </c>
      <c r="E43" s="5">
        <f>SUMIFS(导入数据!K:K,导入数据!B:B,B43,导入数据!F:F,C43,导入数据!I:I,"放款")/10000</f>
        <v>4500</v>
      </c>
      <c r="F43" s="5">
        <f>SUMIFS(导入数据!K:K,导入数据!B:B,B43,导入数据!L:L,C43,导入数据!I:I,"还款",导入数据!N:N,"是")/10000</f>
        <v>4500</v>
      </c>
      <c r="G43" s="5">
        <f>SUMIFS(导入数据!K:K,导入数据!B:B,B43,导入数据!L:L,C43,导入数据!I:I,"还款",导入数据!N:N,"否")/10000</f>
        <v>0</v>
      </c>
      <c r="H43" s="5">
        <f t="shared" si="0"/>
        <v>0</v>
      </c>
    </row>
    <row r="44" spans="2:8">
      <c r="B44" s="2" t="s">
        <v>55</v>
      </c>
      <c r="C44" s="3">
        <v>5</v>
      </c>
      <c r="D44" s="4">
        <v>0.0475</v>
      </c>
      <c r="E44" s="5">
        <f>SUMIFS(导入数据!K:K,导入数据!B:B,B44,导入数据!F:F,C44,导入数据!I:I,"放款")/10000</f>
        <v>10000</v>
      </c>
      <c r="F44" s="5">
        <f>SUMIFS(导入数据!K:K,导入数据!B:B,B44,导入数据!L:L,C44,导入数据!I:I,"还款",导入数据!N:N,"是")/10000</f>
        <v>0</v>
      </c>
      <c r="G44" s="5">
        <f>SUMIFS(导入数据!K:K,导入数据!B:B,B44,导入数据!L:L,C44,导入数据!I:I,"还款",导入数据!N:N,"否")/10000</f>
        <v>10000</v>
      </c>
      <c r="H44" s="5">
        <f t="shared" si="0"/>
        <v>0</v>
      </c>
    </row>
    <row r="45" spans="2:8">
      <c r="B45" s="2" t="s">
        <v>55</v>
      </c>
      <c r="C45" s="3">
        <v>6</v>
      </c>
      <c r="D45" s="4">
        <v>0.0475</v>
      </c>
      <c r="E45" s="5">
        <f>SUMIFS(导入数据!K:K,导入数据!B:B,B45,导入数据!F:F,C45,导入数据!I:I,"放款")/10000</f>
        <v>1</v>
      </c>
      <c r="F45" s="5">
        <f>SUMIFS(导入数据!K:K,导入数据!B:B,B45,导入数据!L:L,C45,导入数据!I:I,"还款",导入数据!N:N,"是")/10000</f>
        <v>0</v>
      </c>
      <c r="G45" s="5">
        <f>SUMIFS(导入数据!K:K,导入数据!B:B,B45,导入数据!L:L,C45,导入数据!I:I,"还款",导入数据!N:N,"否")/10000</f>
        <v>1</v>
      </c>
      <c r="H45" s="5">
        <f t="shared" si="0"/>
        <v>0</v>
      </c>
    </row>
    <row r="46" spans="2:8">
      <c r="B46" s="2" t="s">
        <v>55</v>
      </c>
      <c r="C46" s="3">
        <v>7</v>
      </c>
      <c r="D46" s="4">
        <v>0.0475</v>
      </c>
      <c r="E46" s="5">
        <f>SUMIFS(导入数据!K:K,导入数据!B:B,B46,导入数据!F:F,C46,导入数据!I:I,"放款")/10000</f>
        <v>5000</v>
      </c>
      <c r="F46" s="5">
        <f>SUMIFS(导入数据!K:K,导入数据!B:B,B46,导入数据!L:L,C46,导入数据!I:I,"还款",导入数据!N:N,"是")/10000</f>
        <v>76</v>
      </c>
      <c r="G46" s="5">
        <f>SUMIFS(导入数据!K:K,导入数据!B:B,B46,导入数据!L:L,C46,导入数据!I:I,"还款",导入数据!N:N,"否")/10000</f>
        <v>4924</v>
      </c>
      <c r="H46" s="5">
        <f t="shared" si="0"/>
        <v>0</v>
      </c>
    </row>
    <row r="47" spans="2:8">
      <c r="B47" s="2" t="s">
        <v>160</v>
      </c>
      <c r="C47" s="3">
        <v>1</v>
      </c>
      <c r="D47" s="4">
        <v>0.05225</v>
      </c>
      <c r="E47" s="5">
        <f>SUMIFS(导入数据!K:K,导入数据!B:B,B47,导入数据!F:F,C47,导入数据!I:I,"放款")/10000</f>
        <v>0</v>
      </c>
      <c r="F47" s="5">
        <f>SUMIFS(导入数据!K:K,导入数据!B:B,B47,导入数据!L:L,C47,导入数据!I:I,"还款",导入数据!N:N,"是")/10000</f>
        <v>0</v>
      </c>
      <c r="G47" s="5">
        <f>SUMIFS(导入数据!K:K,导入数据!B:B,B47,导入数据!L:L,C47,导入数据!I:I,"还款",导入数据!N:N,"否")/10000</f>
        <v>0</v>
      </c>
      <c r="H47" s="5">
        <f t="shared" si="0"/>
        <v>0</v>
      </c>
    </row>
    <row r="48" spans="2:8">
      <c r="B48" s="2" t="s">
        <v>160</v>
      </c>
      <c r="C48" s="3">
        <v>2</v>
      </c>
      <c r="D48" s="4">
        <v>0.05175</v>
      </c>
      <c r="E48" s="5">
        <f>SUMIFS(导入数据!K:K,导入数据!B:B,B48,导入数据!F:F,C48,导入数据!I:I,"放款")/10000</f>
        <v>0</v>
      </c>
      <c r="F48" s="5">
        <f>SUMIFS(导入数据!K:K,导入数据!B:B,B48,导入数据!L:L,C48,导入数据!I:I,"还款",导入数据!N:N,"是")/10000</f>
        <v>0</v>
      </c>
      <c r="G48" s="5">
        <f>SUMIFS(导入数据!K:K,导入数据!B:B,B48,导入数据!L:L,C48,导入数据!I:I,"还款",导入数据!N:N,"否")/10000</f>
        <v>0</v>
      </c>
      <c r="H48" s="5">
        <f t="shared" si="0"/>
        <v>0</v>
      </c>
    </row>
    <row r="49" spans="2:8">
      <c r="B49" s="2" t="s">
        <v>160</v>
      </c>
      <c r="C49" s="3">
        <v>3</v>
      </c>
      <c r="D49" s="4">
        <v>0.05075</v>
      </c>
      <c r="E49" s="5">
        <f>SUMIFS(导入数据!K:K,导入数据!B:B,B49,导入数据!F:F,C49,导入数据!I:I,"放款")/10000</f>
        <v>0</v>
      </c>
      <c r="F49" s="5">
        <f>SUMIFS(导入数据!K:K,导入数据!B:B,B49,导入数据!L:L,C49,导入数据!I:I,"还款",导入数据!N:N,"是")/10000</f>
        <v>0</v>
      </c>
      <c r="G49" s="5">
        <f>SUMIFS(导入数据!K:K,导入数据!B:B,B49,导入数据!L:L,C49,导入数据!I:I,"还款",导入数据!N:N,"否")/10000</f>
        <v>0</v>
      </c>
      <c r="H49" s="5">
        <f t="shared" si="0"/>
        <v>0</v>
      </c>
    </row>
    <row r="50" spans="2:8">
      <c r="B50" s="2" t="s">
        <v>59</v>
      </c>
      <c r="C50" s="3">
        <v>1</v>
      </c>
      <c r="D50" s="4">
        <v>0.0475</v>
      </c>
      <c r="E50" s="5">
        <f>SUMIFS(导入数据!K:K,导入数据!B:B,B50,导入数据!F:F,C50,导入数据!I:I,"放款")/10000</f>
        <v>45000</v>
      </c>
      <c r="F50" s="5">
        <f>SUMIFS(导入数据!K:K,导入数据!B:B,B50,导入数据!L:L,C50,导入数据!I:I,"还款",导入数据!N:N,"是")/10000</f>
        <v>45000</v>
      </c>
      <c r="G50" s="5">
        <f>SUMIFS(导入数据!K:K,导入数据!B:B,B50,导入数据!L:L,C50,导入数据!I:I,"还款",导入数据!N:N,"否")/10000</f>
        <v>0</v>
      </c>
      <c r="H50" s="5">
        <f t="shared" si="0"/>
        <v>0</v>
      </c>
    </row>
    <row r="51" spans="2:8">
      <c r="B51" s="2" t="s">
        <v>59</v>
      </c>
      <c r="C51" s="3">
        <v>2</v>
      </c>
      <c r="D51" s="4">
        <v>0.0475</v>
      </c>
      <c r="E51" s="5">
        <f>SUMIFS(导入数据!K:K,导入数据!B:B,B51,导入数据!F:F,C51,导入数据!I:I,"放款")/10000</f>
        <v>5</v>
      </c>
      <c r="F51" s="5">
        <f>SUMIFS(导入数据!K:K,导入数据!B:B,B51,导入数据!L:L,C51,导入数据!I:I,"还款",导入数据!N:N,"是")/10000</f>
        <v>0</v>
      </c>
      <c r="G51" s="5">
        <f>SUMIFS(导入数据!K:K,导入数据!B:B,B51,导入数据!L:L,C51,导入数据!I:I,"还款",导入数据!N:N,"否")/10000</f>
        <v>5</v>
      </c>
      <c r="H51" s="5">
        <f t="shared" si="0"/>
        <v>0</v>
      </c>
    </row>
    <row r="52" spans="2:8">
      <c r="B52" s="2" t="s">
        <v>59</v>
      </c>
      <c r="C52" s="3">
        <v>3</v>
      </c>
      <c r="D52" s="4">
        <v>0.0475</v>
      </c>
      <c r="E52" s="5">
        <f>SUMIFS(导入数据!K:K,导入数据!B:B,B52,导入数据!F:F,C52,导入数据!I:I,"放款")/10000</f>
        <v>500</v>
      </c>
      <c r="F52" s="5">
        <f>SUMIFS(导入数据!K:K,导入数据!B:B,B52,导入数据!L:L,C52,导入数据!I:I,"还款",导入数据!N:N,"是")/10000</f>
        <v>0</v>
      </c>
      <c r="G52" s="5">
        <f>SUMIFS(导入数据!K:K,导入数据!B:B,B52,导入数据!L:L,C52,导入数据!I:I,"还款",导入数据!N:N,"否")/10000</f>
        <v>500</v>
      </c>
      <c r="H52" s="5">
        <f t="shared" si="0"/>
        <v>0</v>
      </c>
    </row>
    <row r="53" spans="2:8">
      <c r="B53" s="2" t="s">
        <v>59</v>
      </c>
      <c r="C53" s="3">
        <v>4</v>
      </c>
      <c r="D53" s="4">
        <v>0.0475</v>
      </c>
      <c r="E53" s="5">
        <f>SUMIFS(导入数据!K:K,导入数据!B:B,B53,导入数据!F:F,C53,导入数据!I:I,"放款")/10000</f>
        <v>24500</v>
      </c>
      <c r="F53" s="5">
        <f>SUMIFS(导入数据!K:K,导入数据!B:B,B53,导入数据!L:L,C53,导入数据!I:I,"还款",导入数据!N:N,"是")/10000</f>
        <v>20500</v>
      </c>
      <c r="G53" s="5">
        <f>SUMIFS(导入数据!K:K,导入数据!B:B,B53,导入数据!L:L,C53,导入数据!I:I,"还款",导入数据!N:N,"否")/10000</f>
        <v>4000</v>
      </c>
      <c r="H53" s="5">
        <f t="shared" si="0"/>
        <v>0</v>
      </c>
    </row>
    <row r="54" spans="2:8">
      <c r="B54" s="2" t="s">
        <v>59</v>
      </c>
      <c r="C54" s="3">
        <v>5</v>
      </c>
      <c r="D54" s="4">
        <v>0.0475</v>
      </c>
      <c r="E54" s="5">
        <f>SUMIFS(导入数据!K:K,导入数据!B:B,B54,导入数据!F:F,C54,导入数据!I:I,"放款")/10000</f>
        <v>300</v>
      </c>
      <c r="F54" s="5">
        <f>SUMIFS(导入数据!K:K,导入数据!B:B,B54,导入数据!L:L,C54,导入数据!I:I,"还款",导入数据!N:N,"是")/10000</f>
        <v>0</v>
      </c>
      <c r="G54" s="5">
        <f>SUMIFS(导入数据!K:K,导入数据!B:B,B54,导入数据!L:L,C54,导入数据!I:I,"还款",导入数据!N:N,"否")/10000</f>
        <v>300</v>
      </c>
      <c r="H54" s="5">
        <f t="shared" si="0"/>
        <v>0</v>
      </c>
    </row>
    <row r="55" spans="2:8">
      <c r="B55" s="2" t="s">
        <v>59</v>
      </c>
      <c r="C55" s="3">
        <v>6</v>
      </c>
      <c r="D55" s="4">
        <v>0.0475</v>
      </c>
      <c r="E55" s="5">
        <f>SUMIFS(导入数据!K:K,导入数据!B:B,B55,导入数据!F:F,C55,导入数据!I:I,"放款")/10000</f>
        <v>9700</v>
      </c>
      <c r="F55" s="5">
        <f>SUMIFS(导入数据!K:K,导入数据!B:B,B55,导入数据!L:L,C55,导入数据!I:I,"还款",导入数据!N:N,"是")/10000</f>
        <v>9050</v>
      </c>
      <c r="G55" s="5">
        <f>SUMIFS(导入数据!K:K,导入数据!B:B,B55,导入数据!L:L,C55,导入数据!I:I,"还款",导入数据!N:N,"否")/10000</f>
        <v>650</v>
      </c>
      <c r="H55" s="5">
        <f t="shared" si="0"/>
        <v>0</v>
      </c>
    </row>
    <row r="56" spans="2:8">
      <c r="B56" s="2" t="s">
        <v>61</v>
      </c>
      <c r="C56" s="3">
        <v>1</v>
      </c>
      <c r="D56" s="4">
        <v>0.063</v>
      </c>
      <c r="E56" s="5">
        <f>SUMIFS(导入数据!K:K,导入数据!B:B,B56,导入数据!F:F,C56,导入数据!I:I,"放款")/10000</f>
        <v>18000</v>
      </c>
      <c r="F56" s="5">
        <f>SUMIFS(导入数据!K:K,导入数据!B:B,B56,导入数据!L:L,C56,导入数据!I:I,"还款",导入数据!N:N,"是")/10000</f>
        <v>8000</v>
      </c>
      <c r="G56" s="5">
        <f>SUMIFS(导入数据!K:K,导入数据!B:B,B56,导入数据!L:L,C56,导入数据!I:I,"还款",导入数据!N:N,"否")/10000</f>
        <v>10000</v>
      </c>
      <c r="H56" s="5">
        <f t="shared" si="0"/>
        <v>0</v>
      </c>
    </row>
    <row r="57" spans="2:8">
      <c r="B57" s="2" t="s">
        <v>61</v>
      </c>
      <c r="C57" s="3">
        <v>2</v>
      </c>
      <c r="D57" s="4">
        <v>0.063</v>
      </c>
      <c r="E57" s="5">
        <f>SUMIFS(导入数据!K:K,导入数据!B:B,B57,导入数据!F:F,C57,导入数据!I:I,"放款")/10000</f>
        <v>10000</v>
      </c>
      <c r="F57" s="5">
        <f>SUMIFS(导入数据!K:K,导入数据!B:B,B57,导入数据!L:L,C57,导入数据!I:I,"还款",导入数据!N:N,"是")/10000</f>
        <v>2000</v>
      </c>
      <c r="G57" s="5">
        <f>SUMIFS(导入数据!K:K,导入数据!B:B,B57,导入数据!L:L,C57,导入数据!I:I,"还款",导入数据!N:N,"否")/10000</f>
        <v>8000</v>
      </c>
      <c r="H57" s="5">
        <f t="shared" si="0"/>
        <v>0</v>
      </c>
    </row>
    <row r="58" spans="2:8">
      <c r="B58" s="2" t="s">
        <v>63</v>
      </c>
      <c r="C58" s="3">
        <v>1</v>
      </c>
      <c r="D58" s="4">
        <v>0.0475</v>
      </c>
      <c r="E58" s="5">
        <f>SUMIFS(导入数据!K:K,导入数据!B:B,B58,导入数据!F:F,C58,导入数据!I:I,"放款")/10000</f>
        <v>30000</v>
      </c>
      <c r="F58" s="5">
        <f>SUMIFS(导入数据!K:K,导入数据!B:B,B58,导入数据!L:L,C58,导入数据!I:I,"还款",导入数据!N:N,"是")/10000</f>
        <v>10700</v>
      </c>
      <c r="G58" s="5">
        <f>SUMIFS(导入数据!K:K,导入数据!B:B,B58,导入数据!L:L,C58,导入数据!I:I,"还款",导入数据!N:N,"否")/10000</f>
        <v>19300</v>
      </c>
      <c r="H58" s="5">
        <f t="shared" si="0"/>
        <v>0</v>
      </c>
    </row>
    <row r="59" spans="2:8">
      <c r="B59" s="2" t="s">
        <v>65</v>
      </c>
      <c r="C59" s="3">
        <v>1</v>
      </c>
      <c r="D59" s="4">
        <v>0.0475</v>
      </c>
      <c r="E59" s="5">
        <f>SUMIFS(导入数据!K:K,导入数据!B:B,B59,导入数据!F:F,C59,导入数据!I:I,"放款")/10000</f>
        <v>40000</v>
      </c>
      <c r="F59" s="5">
        <f>SUMIFS(导入数据!K:K,导入数据!B:B,B59,导入数据!L:L,C59,导入数据!I:I,"还款",导入数据!N:N,"是")/10000</f>
        <v>24000</v>
      </c>
      <c r="G59" s="5">
        <f>SUMIFS(导入数据!K:K,导入数据!B:B,B59,导入数据!L:L,C59,导入数据!I:I,"还款",导入数据!N:N,"否")/10000</f>
        <v>16000</v>
      </c>
      <c r="H59" s="5">
        <f t="shared" si="0"/>
        <v>0</v>
      </c>
    </row>
    <row r="60" spans="2:8">
      <c r="B60" s="2" t="s">
        <v>67</v>
      </c>
      <c r="C60" s="3">
        <v>1</v>
      </c>
      <c r="D60" s="4">
        <v>0.0475</v>
      </c>
      <c r="E60" s="5">
        <f>SUMIFS(导入数据!K:K,导入数据!B:B,B60,导入数据!F:F,C60,导入数据!I:I,"放款")/10000</f>
        <v>5000</v>
      </c>
      <c r="F60" s="5">
        <f>SUMIFS(导入数据!K:K,导入数据!B:B,B60,导入数据!L:L,C60,导入数据!I:I,"还款",导入数据!N:N,"是")/10000</f>
        <v>5000</v>
      </c>
      <c r="G60" s="5">
        <f>SUMIFS(导入数据!K:K,导入数据!B:B,B60,导入数据!L:L,C60,导入数据!I:I,"还款",导入数据!N:N,"否")/10000</f>
        <v>0</v>
      </c>
      <c r="H60" s="5">
        <f t="shared" si="0"/>
        <v>0</v>
      </c>
    </row>
    <row r="61" spans="2:8">
      <c r="B61" s="2" t="s">
        <v>69</v>
      </c>
      <c r="C61" s="3">
        <v>1</v>
      </c>
      <c r="D61" s="4">
        <v>0.0475</v>
      </c>
      <c r="E61" s="5">
        <f>SUMIFS(导入数据!K:K,导入数据!B:B,B61,导入数据!F:F,C61,导入数据!I:I,"放款")/10000</f>
        <v>10000</v>
      </c>
      <c r="F61" s="5">
        <f>SUMIFS(导入数据!K:K,导入数据!B:B,B61,导入数据!L:L,C61,导入数据!I:I,"还款",导入数据!N:N,"是")/10000</f>
        <v>10000</v>
      </c>
      <c r="G61" s="5">
        <f>SUMIFS(导入数据!K:K,导入数据!B:B,B61,导入数据!L:L,C61,导入数据!I:I,"还款",导入数据!N:N,"否")/10000</f>
        <v>0</v>
      </c>
      <c r="H61" s="5">
        <f t="shared" si="0"/>
        <v>0</v>
      </c>
    </row>
    <row r="62" spans="2:8">
      <c r="B62" s="2" t="s">
        <v>71</v>
      </c>
      <c r="C62" s="3">
        <v>1</v>
      </c>
      <c r="D62" s="4">
        <v>0.0475</v>
      </c>
      <c r="E62" s="5">
        <f>SUMIFS(导入数据!K:K,导入数据!B:B,B62,导入数据!F:F,C62,导入数据!I:I,"放款")/10000</f>
        <v>1000</v>
      </c>
      <c r="F62" s="5">
        <f>SUMIFS(导入数据!K:K,导入数据!B:B,B62,导入数据!L:L,C62,导入数据!I:I,"还款",导入数据!N:N,"是")/10000</f>
        <v>1000</v>
      </c>
      <c r="G62" s="5">
        <f>SUMIFS(导入数据!K:K,导入数据!B:B,B62,导入数据!L:L,C62,导入数据!I:I,"还款",导入数据!N:N,"否")/10000</f>
        <v>0</v>
      </c>
      <c r="H62" s="5">
        <f t="shared" si="0"/>
        <v>0</v>
      </c>
    </row>
    <row r="63" spans="2:8">
      <c r="B63" s="2" t="s">
        <v>67</v>
      </c>
      <c r="C63" s="3">
        <v>2</v>
      </c>
      <c r="D63" s="4">
        <v>0.0475</v>
      </c>
      <c r="E63" s="5">
        <f>SUMIFS(导入数据!K:K,导入数据!B:B,B63,导入数据!F:F,C63,导入数据!I:I,"放款")/10000</f>
        <v>4000</v>
      </c>
      <c r="F63" s="5">
        <f>SUMIFS(导入数据!K:K,导入数据!B:B,B63,导入数据!L:L,C63,导入数据!I:I,"还款",导入数据!N:N,"是")/10000</f>
        <v>4000</v>
      </c>
      <c r="G63" s="5">
        <f>SUMIFS(导入数据!K:K,导入数据!B:B,B63,导入数据!L:L,C63,导入数据!I:I,"还款",导入数据!N:N,"否")/10000</f>
        <v>0</v>
      </c>
      <c r="H63" s="5">
        <f t="shared" si="0"/>
        <v>0</v>
      </c>
    </row>
    <row r="64" spans="2:8">
      <c r="B64" s="2" t="s">
        <v>69</v>
      </c>
      <c r="C64" s="3">
        <v>2</v>
      </c>
      <c r="D64" s="4">
        <v>0.0475</v>
      </c>
      <c r="E64" s="5">
        <f>SUMIFS(导入数据!K:K,导入数据!B:B,B64,导入数据!F:F,C64,导入数据!I:I,"放款")/10000</f>
        <v>15000</v>
      </c>
      <c r="F64" s="5">
        <f>SUMIFS(导入数据!K:K,导入数据!B:B,B64,导入数据!L:L,C64,导入数据!I:I,"还款",导入数据!N:N,"是")/10000</f>
        <v>12400</v>
      </c>
      <c r="G64" s="5">
        <f>SUMIFS(导入数据!K:K,导入数据!B:B,B64,导入数据!L:L,C64,导入数据!I:I,"还款",导入数据!N:N,"否")/10000</f>
        <v>2600</v>
      </c>
      <c r="H64" s="5">
        <f t="shared" si="0"/>
        <v>0</v>
      </c>
    </row>
    <row r="65" spans="2:8">
      <c r="B65" s="2" t="s">
        <v>65</v>
      </c>
      <c r="C65" s="3">
        <v>2</v>
      </c>
      <c r="D65" s="4">
        <v>0.0475</v>
      </c>
      <c r="E65" s="5">
        <f>SUMIFS(导入数据!K:K,导入数据!B:B,B65,导入数据!F:F,C65,导入数据!I:I,"放款")/10000</f>
        <v>20000</v>
      </c>
      <c r="F65" s="5">
        <f>SUMIFS(导入数据!K:K,导入数据!B:B,B65,导入数据!L:L,C65,导入数据!I:I,"还款",导入数据!N:N,"是")/10000</f>
        <v>0</v>
      </c>
      <c r="G65" s="5">
        <f>SUMIFS(导入数据!K:K,导入数据!B:B,B65,导入数据!L:L,C65,导入数据!I:I,"还款",导入数据!N:N,"否")/10000</f>
        <v>20000</v>
      </c>
      <c r="H65" s="5">
        <f t="shared" si="0"/>
        <v>0</v>
      </c>
    </row>
    <row r="66" spans="2:8">
      <c r="B66" s="2" t="s">
        <v>67</v>
      </c>
      <c r="C66" s="3">
        <v>3</v>
      </c>
      <c r="D66" s="4">
        <v>0.0475</v>
      </c>
      <c r="E66" s="5">
        <f>SUMIFS(导入数据!K:K,导入数据!B:B,B66,导入数据!F:F,C66,导入数据!I:I,"放款")/10000</f>
        <v>5000</v>
      </c>
      <c r="F66" s="5">
        <f>SUMIFS(导入数据!K:K,导入数据!B:B,B66,导入数据!L:L,C66,导入数据!I:I,"还款",导入数据!N:N,"是")/10000</f>
        <v>5000</v>
      </c>
      <c r="G66" s="5">
        <f>SUMIFS(导入数据!K:K,导入数据!B:B,B66,导入数据!L:L,C66,导入数据!I:I,"还款",导入数据!N:N,"否")/10000</f>
        <v>0</v>
      </c>
      <c r="H66" s="5">
        <f t="shared" ref="H66:H117" si="1">E66-F66-G66</f>
        <v>0</v>
      </c>
    </row>
    <row r="67" spans="2:8">
      <c r="B67" s="2" t="s">
        <v>69</v>
      </c>
      <c r="C67" s="3">
        <v>3</v>
      </c>
      <c r="D67" s="4">
        <v>0.0475</v>
      </c>
      <c r="E67" s="5">
        <f>SUMIFS(导入数据!K:K,导入数据!B:B,B67,导入数据!F:F,C67,导入数据!I:I,"放款")/10000</f>
        <v>23000</v>
      </c>
      <c r="F67" s="5">
        <f>SUMIFS(导入数据!K:K,导入数据!B:B,B67,导入数据!L:L,C67,导入数据!I:I,"还款",导入数据!N:N,"是")/10000</f>
        <v>0</v>
      </c>
      <c r="G67" s="5">
        <f>SUMIFS(导入数据!K:K,导入数据!B:B,B67,导入数据!L:L,C67,导入数据!I:I,"还款",导入数据!N:N,"否")/10000</f>
        <v>23000</v>
      </c>
      <c r="H67" s="5">
        <f t="shared" si="1"/>
        <v>0</v>
      </c>
    </row>
    <row r="68" spans="2:8">
      <c r="B68" s="2" t="s">
        <v>71</v>
      </c>
      <c r="C68" s="3">
        <v>2</v>
      </c>
      <c r="D68" s="4">
        <v>0.0475</v>
      </c>
      <c r="E68" s="5">
        <f>SUMIFS(导入数据!K:K,导入数据!B:B,B68,导入数据!F:F,C68,导入数据!I:I,"放款")/10000</f>
        <v>10000</v>
      </c>
      <c r="F68" s="5">
        <f>SUMIFS(导入数据!K:K,导入数据!B:B,B68,导入数据!L:L,C68,导入数据!I:I,"还款",导入数据!N:N,"是")/10000</f>
        <v>10000</v>
      </c>
      <c r="G68" s="5">
        <f>SUMIFS(导入数据!K:K,导入数据!B:B,B68,导入数据!L:L,C68,导入数据!I:I,"还款",导入数据!N:N,"否")/10000</f>
        <v>0</v>
      </c>
      <c r="H68" s="5">
        <f t="shared" si="1"/>
        <v>0</v>
      </c>
    </row>
    <row r="69" spans="2:8">
      <c r="B69" s="2" t="s">
        <v>71</v>
      </c>
      <c r="C69" s="3">
        <v>3</v>
      </c>
      <c r="D69" s="4">
        <v>0.0475</v>
      </c>
      <c r="E69" s="5">
        <f>SUMIFS(导入数据!K:K,导入数据!B:B,B69,导入数据!F:F,C69,导入数据!I:I,"放款")/10000</f>
        <v>40000</v>
      </c>
      <c r="F69" s="5">
        <f>SUMIFS(导入数据!K:K,导入数据!B:B,B69,导入数据!L:L,C69,导入数据!I:I,"还款",导入数据!N:N,"是")/10000</f>
        <v>14375</v>
      </c>
      <c r="G69" s="5">
        <f>SUMIFS(导入数据!K:K,导入数据!B:B,B69,导入数据!L:L,C69,导入数据!I:I,"还款",导入数据!N:N,"否")/10000</f>
        <v>25625</v>
      </c>
      <c r="H69" s="5">
        <f t="shared" si="1"/>
        <v>0</v>
      </c>
    </row>
    <row r="70" spans="2:8">
      <c r="B70" s="2" t="s">
        <v>65</v>
      </c>
      <c r="C70" s="3">
        <v>3</v>
      </c>
      <c r="D70" s="4">
        <v>0.0475</v>
      </c>
      <c r="E70" s="5">
        <f>SUMIFS(导入数据!K:K,导入数据!B:B,B70,导入数据!F:F,C70,导入数据!I:I,"放款")/10000</f>
        <v>10000</v>
      </c>
      <c r="F70" s="5">
        <f>SUMIFS(导入数据!K:K,导入数据!B:B,B70,导入数据!L:L,C70,导入数据!I:I,"还款",导入数据!N:N,"是")/10000</f>
        <v>10000</v>
      </c>
      <c r="G70" s="5">
        <f>SUMIFS(导入数据!K:K,导入数据!B:B,B70,导入数据!L:L,C70,导入数据!I:I,"还款",导入数据!N:N,"否")/10000</f>
        <v>0</v>
      </c>
      <c r="H70" s="5">
        <f t="shared" si="1"/>
        <v>0</v>
      </c>
    </row>
    <row r="71" spans="2:8">
      <c r="B71" s="2" t="s">
        <v>67</v>
      </c>
      <c r="C71" s="3">
        <v>4</v>
      </c>
      <c r="D71" s="4">
        <v>0.0475</v>
      </c>
      <c r="E71" s="5">
        <f>SUMIFS(导入数据!K:K,导入数据!B:B,B71,导入数据!F:F,C71,导入数据!I:I,"放款")/10000</f>
        <v>3000</v>
      </c>
      <c r="F71" s="5">
        <f>SUMIFS(导入数据!K:K,导入数据!B:B,B71,导入数据!L:L,C71,导入数据!I:I,"还款",导入数据!N:N,"是")/10000</f>
        <v>700</v>
      </c>
      <c r="G71" s="5">
        <f>SUMIFS(导入数据!K:K,导入数据!B:B,B71,导入数据!L:L,C71,导入数据!I:I,"还款",导入数据!N:N,"否")/10000</f>
        <v>2300</v>
      </c>
      <c r="H71" s="5">
        <f t="shared" si="1"/>
        <v>0</v>
      </c>
    </row>
    <row r="72" spans="2:8">
      <c r="B72" s="2" t="s">
        <v>65</v>
      </c>
      <c r="C72" s="3">
        <v>4</v>
      </c>
      <c r="D72" s="4">
        <v>0.0475</v>
      </c>
      <c r="E72" s="5">
        <f>SUMIFS(导入数据!K:K,导入数据!B:B,B72,导入数据!F:F,C72,导入数据!I:I,"放款")/10000</f>
        <v>30000</v>
      </c>
      <c r="F72" s="5">
        <f>SUMIFS(导入数据!K:K,导入数据!B:B,B72,导入数据!L:L,C72,导入数据!I:I,"还款",导入数据!N:N,"是")/10000</f>
        <v>6000</v>
      </c>
      <c r="G72" s="5">
        <f>SUMIFS(导入数据!K:K,导入数据!B:B,B72,导入数据!L:L,C72,导入数据!I:I,"还款",导入数据!N:N,"否")/10000</f>
        <v>24000</v>
      </c>
      <c r="H72" s="5">
        <f t="shared" si="1"/>
        <v>0</v>
      </c>
    </row>
    <row r="73" spans="2:8">
      <c r="B73" s="2" t="s">
        <v>69</v>
      </c>
      <c r="C73" s="3">
        <v>4</v>
      </c>
      <c r="D73" s="4">
        <v>0.0475</v>
      </c>
      <c r="E73" s="5">
        <f>SUMIFS(导入数据!K:K,导入数据!B:B,B73,导入数据!F:F,C73,导入数据!I:I,"放款")/10000</f>
        <v>8000</v>
      </c>
      <c r="F73" s="5">
        <f>SUMIFS(导入数据!K:K,导入数据!B:B,B73,导入数据!L:L,C73,导入数据!I:I,"还款",导入数据!N:N,"是")/10000</f>
        <v>0</v>
      </c>
      <c r="G73" s="5">
        <f>SUMIFS(导入数据!K:K,导入数据!B:B,B73,导入数据!L:L,C73,导入数据!I:I,"还款",导入数据!N:N,"否")/10000</f>
        <v>8000</v>
      </c>
      <c r="H73" s="5">
        <f t="shared" si="1"/>
        <v>0</v>
      </c>
    </row>
    <row r="74" spans="2:8">
      <c r="B74" s="2" t="s">
        <v>67</v>
      </c>
      <c r="C74" s="3">
        <v>5</v>
      </c>
      <c r="D74" s="4">
        <v>0.0475</v>
      </c>
      <c r="E74" s="5">
        <f>SUMIFS(导入数据!K:K,导入数据!B:B,B74,导入数据!F:F,C74,导入数据!I:I,"放款")/10000</f>
        <v>32750</v>
      </c>
      <c r="F74" s="5">
        <f>SUMIFS(导入数据!K:K,导入数据!B:B,B74,导入数据!L:L,C74,导入数据!I:I,"还款",导入数据!N:N,"是")/10000</f>
        <v>0</v>
      </c>
      <c r="G74" s="5">
        <f>SUMIFS(导入数据!K:K,导入数据!B:B,B74,导入数据!L:L,C74,导入数据!I:I,"还款",导入数据!N:N,"否")/10000</f>
        <v>32750</v>
      </c>
      <c r="H74" s="5">
        <f t="shared" si="1"/>
        <v>0</v>
      </c>
    </row>
    <row r="75" spans="2:8">
      <c r="B75" s="2" t="s">
        <v>73</v>
      </c>
      <c r="C75" s="3">
        <v>1</v>
      </c>
      <c r="D75" s="4">
        <v>0.0620004</v>
      </c>
      <c r="E75" s="5">
        <f>SUMIFS(导入数据!K:K,导入数据!B:B,B75,导入数据!F:F,C75,导入数据!I:I,"放款")/10000</f>
        <v>30602.1</v>
      </c>
      <c r="F75" s="5">
        <f>SUMIFS(导入数据!K:K,导入数据!B:B,B75,导入数据!L:L,C75,导入数据!I:I,"还款",导入数据!N:N,"是")/10000</f>
        <v>0</v>
      </c>
      <c r="G75" s="5">
        <f>SUMIFS(导入数据!K:K,导入数据!B:B,B75,导入数据!L:L,C75,导入数据!I:I,"还款",导入数据!N:N,"否")/10000</f>
        <v>30602.1</v>
      </c>
      <c r="H75" s="5">
        <f t="shared" si="1"/>
        <v>0</v>
      </c>
    </row>
    <row r="76" spans="2:8">
      <c r="B76" s="2" t="s">
        <v>73</v>
      </c>
      <c r="C76" s="3">
        <v>2</v>
      </c>
      <c r="D76" s="4">
        <v>0.0620004</v>
      </c>
      <c r="E76" s="5">
        <f>SUMIFS(导入数据!K:K,导入数据!B:B,B76,导入数据!F:F,C76,导入数据!I:I,"放款")/10000</f>
        <v>10000</v>
      </c>
      <c r="F76" s="5">
        <f>SUMIFS(导入数据!K:K,导入数据!B:B,B76,导入数据!L:L,C76,导入数据!I:I,"还款",导入数据!N:N,"是")/10000</f>
        <v>0</v>
      </c>
      <c r="G76" s="5">
        <f>SUMIFS(导入数据!K:K,导入数据!B:B,B76,导入数据!L:L,C76,导入数据!I:I,"还款",导入数据!N:N,"否")/10000</f>
        <v>10000</v>
      </c>
      <c r="H76" s="5">
        <f t="shared" si="1"/>
        <v>0</v>
      </c>
    </row>
    <row r="77" spans="2:8">
      <c r="B77" s="2" t="s">
        <v>73</v>
      </c>
      <c r="C77" s="3">
        <v>3</v>
      </c>
      <c r="D77" s="4">
        <v>0.0620004</v>
      </c>
      <c r="E77" s="5">
        <f>SUMIFS(导入数据!K:K,导入数据!B:B,B77,导入数据!F:F,C77,导入数据!I:I,"放款")/10000</f>
        <v>10397.9</v>
      </c>
      <c r="F77" s="5">
        <f>SUMIFS(导入数据!K:K,导入数据!B:B,B77,导入数据!L:L,C77,导入数据!I:I,"还款",导入数据!N:N,"是")/10000</f>
        <v>0</v>
      </c>
      <c r="G77" s="5">
        <f>SUMIFS(导入数据!K:K,导入数据!B:B,B77,导入数据!L:L,C77,导入数据!I:I,"还款",导入数据!N:N,"否")/10000</f>
        <v>10397.9</v>
      </c>
      <c r="H77" s="5">
        <f t="shared" si="1"/>
        <v>0</v>
      </c>
    </row>
    <row r="78" spans="2:8">
      <c r="B78" s="2" t="s">
        <v>73</v>
      </c>
      <c r="C78" s="3">
        <v>4</v>
      </c>
      <c r="D78" s="4">
        <v>0.0620004</v>
      </c>
      <c r="E78" s="5">
        <f>SUMIFS(导入数据!K:K,导入数据!B:B,B78,导入数据!F:F,C78,导入数据!I:I,"放款")/10000</f>
        <v>9000</v>
      </c>
      <c r="F78" s="5">
        <f>SUMIFS(导入数据!K:K,导入数据!B:B,B78,导入数据!L:L,C78,导入数据!I:I,"还款",导入数据!N:N,"是")/10000</f>
        <v>2000</v>
      </c>
      <c r="G78" s="5">
        <f>SUMIFS(导入数据!K:K,导入数据!B:B,B78,导入数据!L:L,C78,导入数据!I:I,"还款",导入数据!N:N,"否")/10000</f>
        <v>7000</v>
      </c>
      <c r="H78" s="5">
        <f t="shared" si="1"/>
        <v>0</v>
      </c>
    </row>
    <row r="79" spans="2:8">
      <c r="B79" s="2" t="s">
        <v>75</v>
      </c>
      <c r="C79" s="3">
        <v>1</v>
      </c>
      <c r="D79" s="4">
        <v>0.0465</v>
      </c>
      <c r="E79" s="5">
        <f>SUMIFS(导入数据!K:K,导入数据!B:B,B79,导入数据!F:F,C79,导入数据!I:I,"放款")/10000</f>
        <v>10000</v>
      </c>
      <c r="F79" s="5">
        <f>SUMIFS(导入数据!K:K,导入数据!B:B,B79,导入数据!L:L,C79,导入数据!I:I,"还款",导入数据!N:N,"是")/10000</f>
        <v>2900</v>
      </c>
      <c r="G79" s="5">
        <f>SUMIFS(导入数据!K:K,导入数据!B:B,B79,导入数据!L:L,C79,导入数据!I:I,"还款",导入数据!N:N,"否")/10000</f>
        <v>7100</v>
      </c>
      <c r="H79" s="5">
        <f t="shared" si="1"/>
        <v>0</v>
      </c>
    </row>
    <row r="80" spans="2:8">
      <c r="B80" s="2" t="s">
        <v>75</v>
      </c>
      <c r="C80" s="3">
        <v>2</v>
      </c>
      <c r="D80" s="4">
        <v>0.0465</v>
      </c>
      <c r="E80" s="5">
        <f>SUMIFS(导入数据!K:K,导入数据!B:B,B80,导入数据!F:F,C80,导入数据!I:I,"放款")/10000</f>
        <v>10000</v>
      </c>
      <c r="F80" s="5">
        <f>SUMIFS(导入数据!K:K,导入数据!B:B,B80,导入数据!L:L,C80,导入数据!I:I,"还款",导入数据!N:N,"是")/10000</f>
        <v>3900</v>
      </c>
      <c r="G80" s="5">
        <f>SUMIFS(导入数据!K:K,导入数据!B:B,B80,导入数据!L:L,C80,导入数据!I:I,"还款",导入数据!N:N,"否")/10000</f>
        <v>6100</v>
      </c>
      <c r="H80" s="5">
        <f t="shared" si="1"/>
        <v>0</v>
      </c>
    </row>
    <row r="81" spans="2:8">
      <c r="B81" s="2" t="s">
        <v>75</v>
      </c>
      <c r="C81" s="3">
        <v>3</v>
      </c>
      <c r="D81" s="4">
        <v>0.0465</v>
      </c>
      <c r="E81" s="5">
        <f>SUMIFS(导入数据!K:K,导入数据!B:B,B81,导入数据!F:F,C81,导入数据!I:I,"放款")/10000</f>
        <v>10000</v>
      </c>
      <c r="F81" s="5">
        <f>SUMIFS(导入数据!K:K,导入数据!B:B,B81,导入数据!L:L,C81,导入数据!I:I,"还款",导入数据!N:N,"是")/10000</f>
        <v>400</v>
      </c>
      <c r="G81" s="5">
        <f>SUMIFS(导入数据!K:K,导入数据!B:B,B81,导入数据!L:L,C81,导入数据!I:I,"还款",导入数据!N:N,"否")/10000</f>
        <v>9600</v>
      </c>
      <c r="H81" s="5">
        <f t="shared" si="1"/>
        <v>0</v>
      </c>
    </row>
    <row r="82" spans="2:8">
      <c r="B82" s="2" t="s">
        <v>75</v>
      </c>
      <c r="C82" s="3">
        <v>4</v>
      </c>
      <c r="D82" s="4">
        <v>0.0465</v>
      </c>
      <c r="E82" s="5">
        <f>SUMIFS(导入数据!K:K,导入数据!B:B,B82,导入数据!F:F,C82,导入数据!I:I,"放款")/10000</f>
        <v>4000</v>
      </c>
      <c r="F82" s="5">
        <f>SUMIFS(导入数据!K:K,导入数据!B:B,B82,导入数据!L:L,C82,导入数据!I:I,"还款",导入数据!N:N,"是")/10000</f>
        <v>160</v>
      </c>
      <c r="G82" s="5">
        <f>SUMIFS(导入数据!K:K,导入数据!B:B,B82,导入数据!L:L,C82,导入数据!I:I,"还款",导入数据!N:N,"否")/10000</f>
        <v>3840</v>
      </c>
      <c r="H82" s="5">
        <f t="shared" si="1"/>
        <v>0</v>
      </c>
    </row>
    <row r="83" spans="2:8">
      <c r="B83" s="2" t="s">
        <v>75</v>
      </c>
      <c r="C83" s="3">
        <v>5</v>
      </c>
      <c r="D83" s="4">
        <v>0.0465</v>
      </c>
      <c r="E83" s="5">
        <f>SUMIFS(导入数据!K:K,导入数据!B:B,B83,导入数据!F:F,C83,导入数据!I:I,"放款")/10000</f>
        <v>3000</v>
      </c>
      <c r="F83" s="5">
        <f>SUMIFS(导入数据!K:K,导入数据!B:B,B83,导入数据!L:L,C83,导入数据!I:I,"还款",导入数据!N:N,"是")/10000</f>
        <v>140</v>
      </c>
      <c r="G83" s="5">
        <f>SUMIFS(导入数据!K:K,导入数据!B:B,B83,导入数据!L:L,C83,导入数据!I:I,"还款",导入数据!N:N,"否")/10000</f>
        <v>2860</v>
      </c>
      <c r="H83" s="5">
        <f t="shared" si="1"/>
        <v>0</v>
      </c>
    </row>
    <row r="84" spans="2:8">
      <c r="B84" s="2" t="s">
        <v>75</v>
      </c>
      <c r="C84" s="3">
        <v>6</v>
      </c>
      <c r="D84" s="4">
        <v>0.0465</v>
      </c>
      <c r="E84" s="5">
        <f>SUMIFS(导入数据!K:K,导入数据!B:B,B84,导入数据!F:F,C84,导入数据!I:I,"放款")/10000</f>
        <v>10000</v>
      </c>
      <c r="F84" s="5">
        <f>SUMIFS(导入数据!K:K,导入数据!B:B,B84,导入数据!L:L,C84,导入数据!I:I,"还款",导入数据!N:N,"是")/10000</f>
        <v>700</v>
      </c>
      <c r="G84" s="5">
        <f>SUMIFS(导入数据!K:K,导入数据!B:B,B84,导入数据!L:L,C84,导入数据!I:I,"还款",导入数据!N:N,"否")/10000</f>
        <v>9300</v>
      </c>
      <c r="H84" s="5">
        <f t="shared" si="1"/>
        <v>0</v>
      </c>
    </row>
    <row r="85" spans="2:8">
      <c r="B85" s="2" t="s">
        <v>75</v>
      </c>
      <c r="C85" s="3">
        <v>7</v>
      </c>
      <c r="D85" s="4">
        <v>0.0465</v>
      </c>
      <c r="E85" s="5">
        <f>SUMIFS(导入数据!K:K,导入数据!B:B,B85,导入数据!F:F,C85,导入数据!I:I,"放款")/10000</f>
        <v>5000</v>
      </c>
      <c r="F85" s="5">
        <f>SUMIFS(导入数据!K:K,导入数据!B:B,B85,导入数据!L:L,C85,导入数据!I:I,"还款",导入数据!N:N,"是")/10000</f>
        <v>350</v>
      </c>
      <c r="G85" s="5">
        <f>SUMIFS(导入数据!K:K,导入数据!B:B,B85,导入数据!L:L,C85,导入数据!I:I,"还款",导入数据!N:N,"否")/10000</f>
        <v>4650</v>
      </c>
      <c r="H85" s="5">
        <f t="shared" si="1"/>
        <v>0</v>
      </c>
    </row>
    <row r="86" spans="2:8">
      <c r="B86" s="2" t="s">
        <v>75</v>
      </c>
      <c r="C86" s="3">
        <v>8</v>
      </c>
      <c r="D86" s="4">
        <v>0.0465</v>
      </c>
      <c r="E86" s="5">
        <f>SUMIFS(导入数据!K:K,导入数据!B:B,B86,导入数据!F:F,C86,导入数据!I:I,"放款")/10000</f>
        <v>2200</v>
      </c>
      <c r="F86" s="5">
        <f>SUMIFS(导入数据!K:K,导入数据!B:B,B86,导入数据!L:L,C86,导入数据!I:I,"还款",导入数据!N:N,"是")/10000</f>
        <v>154</v>
      </c>
      <c r="G86" s="5">
        <f>SUMIFS(导入数据!K:K,导入数据!B:B,B86,导入数据!L:L,C86,导入数据!I:I,"还款",导入数据!N:N,"否")/10000</f>
        <v>2046</v>
      </c>
      <c r="H86" s="5">
        <f t="shared" si="1"/>
        <v>0</v>
      </c>
    </row>
    <row r="87" spans="2:8">
      <c r="B87" s="2" t="s">
        <v>77</v>
      </c>
      <c r="C87" s="3">
        <v>1</v>
      </c>
      <c r="D87" s="4">
        <v>0.048</v>
      </c>
      <c r="E87" s="5">
        <f>SUMIFS(导入数据!K:K,导入数据!B:B,B87,导入数据!F:F,C87,导入数据!I:I,"放款")/10000</f>
        <v>73950</v>
      </c>
      <c r="F87" s="5">
        <f>SUMIFS(导入数据!K:K,导入数据!B:B,B87,导入数据!L:L,C87,导入数据!I:I,"还款",导入数据!N:N,"是")/10000</f>
        <v>68000</v>
      </c>
      <c r="G87" s="5">
        <f>SUMIFS(导入数据!K:K,导入数据!B:B,B87,导入数据!L:L,C87,导入数据!I:I,"还款",导入数据!N:N,"否")/10000</f>
        <v>5950</v>
      </c>
      <c r="H87" s="5">
        <f t="shared" si="1"/>
        <v>0</v>
      </c>
    </row>
    <row r="88" spans="2:8">
      <c r="B88" s="2" t="s">
        <v>77</v>
      </c>
      <c r="C88" s="3">
        <v>2</v>
      </c>
      <c r="D88" s="4">
        <v>0.048</v>
      </c>
      <c r="E88" s="5">
        <f>SUMIFS(导入数据!K:K,导入数据!B:B,B88,导入数据!F:F,C88,导入数据!I:I,"放款")/10000</f>
        <v>46050</v>
      </c>
      <c r="F88" s="5">
        <f>SUMIFS(导入数据!K:K,导入数据!B:B,B88,导入数据!L:L,C88,导入数据!I:I,"还款",导入数据!N:N,"是")/10000</f>
        <v>0</v>
      </c>
      <c r="G88" s="5">
        <f>SUMIFS(导入数据!K:K,导入数据!B:B,B88,导入数据!L:L,C88,导入数据!I:I,"还款",导入数据!N:N,"否")/10000</f>
        <v>46050</v>
      </c>
      <c r="H88" s="5">
        <f t="shared" si="1"/>
        <v>0</v>
      </c>
    </row>
    <row r="89" spans="2:8">
      <c r="B89" s="2" t="s">
        <v>77</v>
      </c>
      <c r="C89" s="3">
        <v>3</v>
      </c>
      <c r="D89" s="4">
        <v>0.048</v>
      </c>
      <c r="E89" s="5">
        <f>SUMIFS(导入数据!K:K,导入数据!B:B,B89,导入数据!F:F,C89,导入数据!I:I,"放款")/10000</f>
        <v>30000</v>
      </c>
      <c r="F89" s="5">
        <f>SUMIFS(导入数据!K:K,导入数据!B:B,B89,导入数据!L:L,C89,导入数据!I:I,"还款",导入数据!N:N,"是")/10000</f>
        <v>0</v>
      </c>
      <c r="G89" s="5">
        <f>SUMIFS(导入数据!K:K,导入数据!B:B,B89,导入数据!L:L,C89,导入数据!I:I,"还款",导入数据!N:N,"否")/10000</f>
        <v>30000</v>
      </c>
      <c r="H89" s="5">
        <f t="shared" si="1"/>
        <v>0</v>
      </c>
    </row>
    <row r="90" spans="2:8">
      <c r="B90" s="2" t="s">
        <v>79</v>
      </c>
      <c r="C90" s="3">
        <v>1</v>
      </c>
      <c r="D90" s="4">
        <v>0.04275</v>
      </c>
      <c r="E90" s="5">
        <f>SUMIFS(导入数据!K:K,导入数据!B:B,B90,导入数据!F:F,C90,导入数据!I:I,"放款")/10000</f>
        <v>50000</v>
      </c>
      <c r="F90" s="5">
        <f>SUMIFS(导入数据!K:K,导入数据!B:B,B90,导入数据!L:L,C90,导入数据!I:I,"还款",导入数据!N:N,"是")/10000</f>
        <v>12000</v>
      </c>
      <c r="G90" s="5">
        <f>SUMIFS(导入数据!K:K,导入数据!B:B,B90,导入数据!L:L,C90,导入数据!I:I,"还款",导入数据!N:N,"否")/10000</f>
        <v>38000</v>
      </c>
      <c r="H90" s="5">
        <f t="shared" si="1"/>
        <v>0</v>
      </c>
    </row>
    <row r="91" spans="2:8">
      <c r="B91" s="2" t="s">
        <v>79</v>
      </c>
      <c r="C91" s="3">
        <v>2</v>
      </c>
      <c r="D91" s="4">
        <v>0.04275</v>
      </c>
      <c r="E91" s="5">
        <f>SUMIFS(导入数据!K:K,导入数据!B:B,B91,导入数据!F:F,C91,导入数据!I:I,"放款")/10000</f>
        <v>22490</v>
      </c>
      <c r="F91" s="5">
        <f>SUMIFS(导入数据!K:K,导入数据!B:B,B91,导入数据!L:L,C91,导入数据!I:I,"还款",导入数据!N:N,"是")/10000</f>
        <v>0</v>
      </c>
      <c r="G91" s="5">
        <f>SUMIFS(导入数据!K:K,导入数据!B:B,B91,导入数据!L:L,C91,导入数据!I:I,"还款",导入数据!N:N,"否")/10000</f>
        <v>22490</v>
      </c>
      <c r="H91" s="5">
        <f t="shared" si="1"/>
        <v>0</v>
      </c>
    </row>
    <row r="92" spans="2:8">
      <c r="B92" s="2" t="s">
        <v>79</v>
      </c>
      <c r="C92" s="3">
        <v>3</v>
      </c>
      <c r="D92" s="4">
        <v>0.04275</v>
      </c>
      <c r="E92" s="5">
        <f>SUMIFS(导入数据!K:K,导入数据!B:B,B92,导入数据!F:F,C92,导入数据!I:I,"放款")/10000</f>
        <v>19000</v>
      </c>
      <c r="F92" s="5">
        <f>SUMIFS(导入数据!K:K,导入数据!B:B,B92,导入数据!L:L,C92,导入数据!I:I,"还款",导入数据!N:N,"是")/10000</f>
        <v>0</v>
      </c>
      <c r="G92" s="5">
        <f>SUMIFS(导入数据!K:K,导入数据!B:B,B92,导入数据!L:L,C92,导入数据!I:I,"还款",导入数据!N:N,"否")/10000</f>
        <v>19000</v>
      </c>
      <c r="H92" s="5">
        <f t="shared" si="1"/>
        <v>0</v>
      </c>
    </row>
    <row r="93" spans="2:8">
      <c r="B93" s="2" t="s">
        <v>79</v>
      </c>
      <c r="C93" s="3">
        <v>4</v>
      </c>
      <c r="D93" s="4">
        <v>0.04275</v>
      </c>
      <c r="E93" s="5">
        <f>SUMIFS(导入数据!K:K,导入数据!B:B,B93,导入数据!F:F,C93,导入数据!I:I,"放款")/10000</f>
        <v>1020</v>
      </c>
      <c r="F93" s="5">
        <f>SUMIFS(导入数据!K:K,导入数据!B:B,B93,导入数据!L:L,C93,导入数据!I:I,"还款",导入数据!N:N,"是")/10000</f>
        <v>0</v>
      </c>
      <c r="G93" s="5">
        <f>SUMIFS(导入数据!K:K,导入数据!B:B,B93,导入数据!L:L,C93,导入数据!I:I,"还款",导入数据!N:N,"否")/10000</f>
        <v>1020</v>
      </c>
      <c r="H93" s="5">
        <f t="shared" si="1"/>
        <v>0</v>
      </c>
    </row>
    <row r="94" spans="2:8">
      <c r="B94" s="2" t="s">
        <v>81</v>
      </c>
      <c r="C94" s="3">
        <v>1</v>
      </c>
      <c r="D94" s="4">
        <v>0.05</v>
      </c>
      <c r="E94" s="5">
        <f>SUMIFS(导入数据!K:K,导入数据!B:B,B94,导入数据!F:F,C94,导入数据!I:I,"放款")/10000</f>
        <v>30000</v>
      </c>
      <c r="F94" s="5">
        <f>SUMIFS(导入数据!K:K,导入数据!B:B,B94,导入数据!L:L,C94,导入数据!I:I,"还款",导入数据!N:N,"是")/10000</f>
        <v>30000</v>
      </c>
      <c r="G94" s="5">
        <f>SUMIFS(导入数据!K:K,导入数据!B:B,B94,导入数据!L:L,C94,导入数据!I:I,"还款",导入数据!N:N,"否")/10000</f>
        <v>0</v>
      </c>
      <c r="H94" s="5">
        <f t="shared" si="1"/>
        <v>0</v>
      </c>
    </row>
    <row r="95" spans="2:8">
      <c r="B95" s="2" t="s">
        <v>81</v>
      </c>
      <c r="C95" s="3">
        <v>2</v>
      </c>
      <c r="D95" s="4">
        <v>0.05</v>
      </c>
      <c r="E95" s="5">
        <f>SUMIFS(导入数据!K:K,导入数据!B:B,B95,导入数据!F:F,C95,导入数据!I:I,"放款")/10000</f>
        <v>50000</v>
      </c>
      <c r="F95" s="5">
        <f>SUMIFS(导入数据!K:K,导入数据!B:B,B95,导入数据!L:L,C95,导入数据!I:I,"还款",导入数据!N:N,"是")/10000</f>
        <v>0</v>
      </c>
      <c r="G95" s="5">
        <f>SUMIFS(导入数据!K:K,导入数据!B:B,B95,导入数据!L:L,C95,导入数据!I:I,"还款",导入数据!N:N,"否")/10000</f>
        <v>50000</v>
      </c>
      <c r="H95" s="5">
        <f t="shared" si="1"/>
        <v>0</v>
      </c>
    </row>
    <row r="96" spans="2:8">
      <c r="B96" s="2" t="s">
        <v>81</v>
      </c>
      <c r="C96" s="3">
        <v>3</v>
      </c>
      <c r="D96" s="4">
        <v>0.05</v>
      </c>
      <c r="E96" s="5">
        <f>SUMIFS(导入数据!K:K,导入数据!B:B,B96,导入数据!F:F,C96,导入数据!I:I,"放款")/10000</f>
        <v>36000</v>
      </c>
      <c r="F96" s="5">
        <f>SUMIFS(导入数据!K:K,导入数据!B:B,B96,导入数据!L:L,C96,导入数据!I:I,"还款",导入数据!N:N,"是")/10000</f>
        <v>0</v>
      </c>
      <c r="G96" s="5">
        <f>SUMIFS(导入数据!K:K,导入数据!B:B,B96,导入数据!L:L,C96,导入数据!I:I,"还款",导入数据!N:N,"否")/10000</f>
        <v>36000</v>
      </c>
      <c r="H96" s="5">
        <f t="shared" si="1"/>
        <v>0</v>
      </c>
    </row>
    <row r="97" spans="2:8">
      <c r="B97" s="2" t="s">
        <v>161</v>
      </c>
      <c r="C97" s="3">
        <v>1</v>
      </c>
      <c r="D97" s="4">
        <v>0.0475</v>
      </c>
      <c r="E97" s="5">
        <f>SUMIFS(导入数据!K:K,导入数据!B:B,B97,导入数据!F:F,C97,导入数据!I:I,"放款")/10000</f>
        <v>0</v>
      </c>
      <c r="F97" s="5">
        <f>SUMIFS(导入数据!K:K,导入数据!B:B,B97,导入数据!L:L,C97,导入数据!I:I,"还款",导入数据!N:N,"是")/10000</f>
        <v>0</v>
      </c>
      <c r="G97" s="5">
        <f>SUMIFS(导入数据!K:K,导入数据!B:B,B97,导入数据!L:L,C97,导入数据!I:I,"还款",导入数据!N:N,"否")/10000</f>
        <v>0</v>
      </c>
      <c r="H97" s="5">
        <f t="shared" si="1"/>
        <v>0</v>
      </c>
    </row>
    <row r="98" spans="2:8">
      <c r="B98" s="2" t="s">
        <v>161</v>
      </c>
      <c r="C98" s="3">
        <v>2</v>
      </c>
      <c r="D98" s="4">
        <v>0.0475</v>
      </c>
      <c r="E98" s="5">
        <f>SUMIFS(导入数据!K:K,导入数据!B:B,B98,导入数据!F:F,C98,导入数据!I:I,"放款")/10000</f>
        <v>0</v>
      </c>
      <c r="F98" s="5">
        <f>SUMIFS(导入数据!K:K,导入数据!B:B,B98,导入数据!L:L,C98,导入数据!I:I,"还款",导入数据!N:N,"是")/10000</f>
        <v>0</v>
      </c>
      <c r="G98" s="5">
        <f>SUMIFS(导入数据!K:K,导入数据!B:B,B98,导入数据!L:L,C98,导入数据!I:I,"还款",导入数据!N:N,"否")/10000</f>
        <v>0</v>
      </c>
      <c r="H98" s="5">
        <f t="shared" si="1"/>
        <v>0</v>
      </c>
    </row>
    <row r="99" spans="2:8">
      <c r="B99" s="2" t="s">
        <v>161</v>
      </c>
      <c r="C99" s="3">
        <v>3</v>
      </c>
      <c r="D99" s="4">
        <v>0.0475</v>
      </c>
      <c r="E99" s="5">
        <f>SUMIFS(导入数据!K:K,导入数据!B:B,B99,导入数据!F:F,C99,导入数据!I:I,"放款")/10000</f>
        <v>0</v>
      </c>
      <c r="F99" s="5">
        <f>SUMIFS(导入数据!K:K,导入数据!B:B,B99,导入数据!L:L,C99,导入数据!I:I,"还款",导入数据!N:N,"是")/10000</f>
        <v>0</v>
      </c>
      <c r="G99" s="5">
        <f>SUMIFS(导入数据!K:K,导入数据!B:B,B99,导入数据!L:L,C99,导入数据!I:I,"还款",导入数据!N:N,"否")/10000</f>
        <v>0</v>
      </c>
      <c r="H99" s="5">
        <f t="shared" si="1"/>
        <v>0</v>
      </c>
    </row>
    <row r="100" spans="2:8">
      <c r="B100" s="2" t="s">
        <v>161</v>
      </c>
      <c r="C100" s="3">
        <v>4</v>
      </c>
      <c r="D100" s="4">
        <v>0.0475</v>
      </c>
      <c r="E100" s="5">
        <f>SUMIFS(导入数据!K:K,导入数据!B:B,B100,导入数据!F:F,C100,导入数据!I:I,"放款")/10000</f>
        <v>0</v>
      </c>
      <c r="F100" s="5">
        <f>SUMIFS(导入数据!K:K,导入数据!B:B,B100,导入数据!L:L,C100,导入数据!I:I,"还款",导入数据!N:N,"是")/10000</f>
        <v>0</v>
      </c>
      <c r="G100" s="5">
        <f>SUMIFS(导入数据!K:K,导入数据!B:B,B100,导入数据!L:L,C100,导入数据!I:I,"还款",导入数据!N:N,"否")/10000</f>
        <v>0</v>
      </c>
      <c r="H100" s="5">
        <f t="shared" si="1"/>
        <v>0</v>
      </c>
    </row>
    <row r="101" spans="2:8">
      <c r="B101" s="2" t="s">
        <v>162</v>
      </c>
      <c r="C101" s="3">
        <v>1</v>
      </c>
      <c r="D101" s="4">
        <v>0.0515</v>
      </c>
      <c r="E101" s="5">
        <f>SUMIFS(导入数据!K:K,导入数据!B:B,B101,导入数据!F:F,C101,导入数据!I:I,"放款")/10000</f>
        <v>0</v>
      </c>
      <c r="F101" s="5">
        <f>SUMIFS(导入数据!K:K,导入数据!B:B,B101,导入数据!L:L,C101,导入数据!I:I,"还款",导入数据!N:N,"是")/10000</f>
        <v>0</v>
      </c>
      <c r="G101" s="5">
        <f>SUMIFS(导入数据!K:K,导入数据!B:B,B101,导入数据!L:L,C101,导入数据!I:I,"还款",导入数据!N:N,"否")/10000</f>
        <v>0</v>
      </c>
      <c r="H101" s="5">
        <f t="shared" si="1"/>
        <v>0</v>
      </c>
    </row>
    <row r="102" spans="2:8">
      <c r="B102" s="2" t="s">
        <v>162</v>
      </c>
      <c r="C102" s="3">
        <v>2</v>
      </c>
      <c r="D102" s="4">
        <v>0.0515</v>
      </c>
      <c r="E102" s="5">
        <f>SUMIFS(导入数据!K:K,导入数据!B:B,B102,导入数据!F:F,C102,导入数据!I:I,"放款")/10000</f>
        <v>0</v>
      </c>
      <c r="F102" s="5">
        <f>SUMIFS(导入数据!K:K,导入数据!B:B,B102,导入数据!L:L,C102,导入数据!I:I,"还款",导入数据!N:N,"是")/10000</f>
        <v>0</v>
      </c>
      <c r="G102" s="5">
        <f>SUMIFS(导入数据!K:K,导入数据!B:B,B102,导入数据!L:L,C102,导入数据!I:I,"还款",导入数据!N:N,"否")/10000</f>
        <v>0</v>
      </c>
      <c r="H102" s="5">
        <f t="shared" si="1"/>
        <v>0</v>
      </c>
    </row>
    <row r="103" spans="2:8">
      <c r="B103" s="2" t="s">
        <v>162</v>
      </c>
      <c r="C103" s="3">
        <v>3</v>
      </c>
      <c r="D103" s="4">
        <v>0.0515</v>
      </c>
      <c r="E103" s="5">
        <f>SUMIFS(导入数据!K:K,导入数据!B:B,B103,导入数据!F:F,C103,导入数据!I:I,"放款")/10000</f>
        <v>0</v>
      </c>
      <c r="F103" s="5">
        <f>SUMIFS(导入数据!K:K,导入数据!B:B,B103,导入数据!L:L,C103,导入数据!I:I,"还款",导入数据!N:N,"是")/10000</f>
        <v>0</v>
      </c>
      <c r="G103" s="5">
        <f>SUMIFS(导入数据!K:K,导入数据!B:B,B103,导入数据!L:L,C103,导入数据!I:I,"还款",导入数据!N:N,"否")/10000</f>
        <v>0</v>
      </c>
      <c r="H103" s="5">
        <f t="shared" si="1"/>
        <v>0</v>
      </c>
    </row>
    <row r="104" spans="2:8">
      <c r="B104" s="2" t="s">
        <v>161</v>
      </c>
      <c r="C104" s="3">
        <v>5</v>
      </c>
      <c r="D104" s="4">
        <v>0.0475</v>
      </c>
      <c r="E104" s="5">
        <f>SUMIFS(导入数据!K:K,导入数据!B:B,B104,导入数据!F:F,C104,导入数据!I:I,"放款")/10000</f>
        <v>0</v>
      </c>
      <c r="F104" s="5">
        <f>SUMIFS(导入数据!K:K,导入数据!B:B,B104,导入数据!L:L,C104,导入数据!I:I,"还款",导入数据!N:N,"是")/10000</f>
        <v>0</v>
      </c>
      <c r="G104" s="5">
        <f>SUMIFS(导入数据!K:K,导入数据!B:B,B104,导入数据!L:L,C104,导入数据!I:I,"还款",导入数据!N:N,"否")/10000</f>
        <v>0</v>
      </c>
      <c r="H104" s="5">
        <f t="shared" si="1"/>
        <v>0</v>
      </c>
    </row>
    <row r="105" spans="2:8">
      <c r="B105" s="2" t="s">
        <v>161</v>
      </c>
      <c r="C105" s="3">
        <v>6</v>
      </c>
      <c r="D105" s="4">
        <v>0.0475</v>
      </c>
      <c r="E105" s="5">
        <f>SUMIFS(导入数据!K:K,导入数据!B:B,B105,导入数据!F:F,C105,导入数据!I:I,"放款")/10000</f>
        <v>0</v>
      </c>
      <c r="F105" s="5">
        <f>SUMIFS(导入数据!K:K,导入数据!B:B,B105,导入数据!L:L,C105,导入数据!I:I,"还款",导入数据!N:N,"是")/10000</f>
        <v>0</v>
      </c>
      <c r="G105" s="5">
        <f>SUMIFS(导入数据!K:K,导入数据!B:B,B105,导入数据!L:L,C105,导入数据!I:I,"还款",导入数据!N:N,"否")/10000</f>
        <v>0</v>
      </c>
      <c r="H105" s="5">
        <f t="shared" si="1"/>
        <v>0</v>
      </c>
    </row>
    <row r="106" spans="2:8">
      <c r="B106" s="2" t="s">
        <v>162</v>
      </c>
      <c r="C106" s="3">
        <v>4</v>
      </c>
      <c r="D106" s="4">
        <v>0.0515</v>
      </c>
      <c r="E106" s="5">
        <f>SUMIFS(导入数据!K:K,导入数据!B:B,B106,导入数据!F:F,C106,导入数据!I:I,"放款")/10000</f>
        <v>0</v>
      </c>
      <c r="F106" s="5">
        <f>SUMIFS(导入数据!K:K,导入数据!B:B,B106,导入数据!L:L,C106,导入数据!I:I,"还款",导入数据!N:N,"是")/10000</f>
        <v>0</v>
      </c>
      <c r="G106" s="5">
        <f>SUMIFS(导入数据!K:K,导入数据!B:B,B106,导入数据!L:L,C106,导入数据!I:I,"还款",导入数据!N:N,"否")/10000</f>
        <v>0</v>
      </c>
      <c r="H106" s="5">
        <f t="shared" si="1"/>
        <v>0</v>
      </c>
    </row>
    <row r="107" spans="2:8">
      <c r="B107" s="2" t="s">
        <v>161</v>
      </c>
      <c r="C107" s="3">
        <v>7</v>
      </c>
      <c r="D107" s="4">
        <v>0.0475</v>
      </c>
      <c r="E107" s="5">
        <f>SUMIFS(导入数据!K:K,导入数据!B:B,B107,导入数据!F:F,C107,导入数据!I:I,"放款")/10000</f>
        <v>0</v>
      </c>
      <c r="F107" s="5">
        <f>SUMIFS(导入数据!K:K,导入数据!B:B,B107,导入数据!L:L,C107,导入数据!I:I,"还款",导入数据!N:N,"是")/10000</f>
        <v>0</v>
      </c>
      <c r="G107" s="5">
        <f>SUMIFS(导入数据!K:K,导入数据!B:B,B107,导入数据!L:L,C107,导入数据!I:I,"还款",导入数据!N:N,"否")/10000</f>
        <v>0</v>
      </c>
      <c r="H107" s="5">
        <f t="shared" si="1"/>
        <v>0</v>
      </c>
    </row>
    <row r="108" spans="2:8">
      <c r="B108" s="2" t="s">
        <v>83</v>
      </c>
      <c r="C108" s="3">
        <v>1</v>
      </c>
      <c r="D108" s="4">
        <v>0.0465</v>
      </c>
      <c r="E108" s="5">
        <f>SUMIFS(导入数据!K:K,导入数据!B:B,B108,导入数据!F:F,C108,导入数据!I:I,"放款")/10000</f>
        <v>19300</v>
      </c>
      <c r="F108" s="5">
        <f>SUMIFS(导入数据!K:K,导入数据!B:B,B108,导入数据!L:L,C108,导入数据!I:I,"还款",导入数据!N:N,"是")/10000</f>
        <v>350</v>
      </c>
      <c r="G108" s="5">
        <f>SUMIFS(导入数据!K:K,导入数据!B:B,B108,导入数据!L:L,C108,导入数据!I:I,"还款",导入数据!N:N,"否")/10000</f>
        <v>18950</v>
      </c>
      <c r="H108" s="5">
        <f t="shared" si="1"/>
        <v>0</v>
      </c>
    </row>
    <row r="109" spans="2:8">
      <c r="B109" s="2" t="s">
        <v>163</v>
      </c>
      <c r="C109" s="3">
        <v>1</v>
      </c>
      <c r="D109" s="4">
        <v>0.068</v>
      </c>
      <c r="E109" s="5">
        <f>SUMIFS(导入数据!K:K,导入数据!B:B,B109,导入数据!F:F,C109,导入数据!I:I,"放款")/10000</f>
        <v>0</v>
      </c>
      <c r="F109" s="5">
        <f>SUMIFS(导入数据!K:K,导入数据!B:B,B109,导入数据!L:L,C109,导入数据!I:I,"还款",导入数据!N:N,"是")/10000</f>
        <v>0</v>
      </c>
      <c r="G109" s="5">
        <f>SUMIFS(导入数据!K:K,导入数据!B:B,B109,导入数据!L:L,C109,导入数据!I:I,"还款",导入数据!N:N,"否")/10000</f>
        <v>0</v>
      </c>
      <c r="H109" s="5">
        <f t="shared" si="1"/>
        <v>0</v>
      </c>
    </row>
    <row r="110" spans="2:8">
      <c r="B110" s="2" t="s">
        <v>163</v>
      </c>
      <c r="C110" s="3">
        <v>2</v>
      </c>
      <c r="D110" s="4">
        <v>0.068</v>
      </c>
      <c r="E110" s="5">
        <f>SUMIFS(导入数据!K:K,导入数据!B:B,B110,导入数据!F:F,C110,导入数据!I:I,"放款")/10000</f>
        <v>0</v>
      </c>
      <c r="F110" s="5">
        <f>SUMIFS(导入数据!K:K,导入数据!B:B,B110,导入数据!L:L,C110,导入数据!I:I,"还款",导入数据!N:N,"是")/10000</f>
        <v>0</v>
      </c>
      <c r="G110" s="5">
        <f>SUMIFS(导入数据!K:K,导入数据!B:B,B110,导入数据!L:L,C110,导入数据!I:I,"还款",导入数据!N:N,"否")/10000</f>
        <v>0</v>
      </c>
      <c r="H110" s="5">
        <f t="shared" si="1"/>
        <v>0</v>
      </c>
    </row>
    <row r="111" spans="2:8">
      <c r="B111" s="2" t="s">
        <v>163</v>
      </c>
      <c r="C111" s="3">
        <v>3</v>
      </c>
      <c r="D111" s="4">
        <v>0.068</v>
      </c>
      <c r="E111" s="5">
        <f>SUMIFS(导入数据!K:K,导入数据!B:B,B111,导入数据!F:F,C111,导入数据!I:I,"放款")/10000</f>
        <v>0</v>
      </c>
      <c r="F111" s="5">
        <f>SUMIFS(导入数据!K:K,导入数据!B:B,B111,导入数据!L:L,C111,导入数据!I:I,"还款",导入数据!N:N,"是")/10000</f>
        <v>0</v>
      </c>
      <c r="G111" s="5">
        <f>SUMIFS(导入数据!K:K,导入数据!B:B,B111,导入数据!L:L,C111,导入数据!I:I,"还款",导入数据!N:N,"否")/10000</f>
        <v>0</v>
      </c>
      <c r="H111" s="5">
        <f t="shared" si="1"/>
        <v>0</v>
      </c>
    </row>
    <row r="112" spans="2:8">
      <c r="B112" s="2" t="s">
        <v>163</v>
      </c>
      <c r="C112" s="3">
        <v>4</v>
      </c>
      <c r="D112" s="4">
        <v>0.068</v>
      </c>
      <c r="E112" s="5">
        <f>SUMIFS(导入数据!K:K,导入数据!B:B,B112,导入数据!F:F,C112,导入数据!I:I,"放款")/10000</f>
        <v>0</v>
      </c>
      <c r="F112" s="5">
        <f>SUMIFS(导入数据!K:K,导入数据!B:B,B112,导入数据!L:L,C112,导入数据!I:I,"还款",导入数据!N:N,"是")/10000</f>
        <v>0</v>
      </c>
      <c r="G112" s="5">
        <f>SUMIFS(导入数据!K:K,导入数据!B:B,B112,导入数据!L:L,C112,导入数据!I:I,"还款",导入数据!N:N,"否")/10000</f>
        <v>0</v>
      </c>
      <c r="H112" s="5">
        <f t="shared" si="1"/>
        <v>0</v>
      </c>
    </row>
    <row r="113" spans="2:8">
      <c r="B113" s="2" t="s">
        <v>163</v>
      </c>
      <c r="C113" s="3">
        <v>5</v>
      </c>
      <c r="D113" s="4">
        <v>0.068</v>
      </c>
      <c r="E113" s="5">
        <f>SUMIFS(导入数据!K:K,导入数据!B:B,B113,导入数据!F:F,C113,导入数据!I:I,"放款")/10000</f>
        <v>0</v>
      </c>
      <c r="F113" s="5">
        <f>SUMIFS(导入数据!K:K,导入数据!B:B,B113,导入数据!L:L,C113,导入数据!I:I,"还款",导入数据!N:N,"是")/10000</f>
        <v>0</v>
      </c>
      <c r="G113" s="5">
        <f>SUMIFS(导入数据!K:K,导入数据!B:B,B113,导入数据!L:L,C113,导入数据!I:I,"还款",导入数据!N:N,"否")/10000</f>
        <v>0</v>
      </c>
      <c r="H113" s="5">
        <f t="shared" si="1"/>
        <v>0</v>
      </c>
    </row>
    <row r="114" spans="2:8">
      <c r="B114" s="2" t="s">
        <v>164</v>
      </c>
      <c r="C114" s="3">
        <v>1</v>
      </c>
      <c r="D114" s="4">
        <v>0.05</v>
      </c>
      <c r="E114" s="5">
        <f>SUMIFS(导入数据!K:K,导入数据!B:B,B114,导入数据!F:F,C114,导入数据!I:I,"放款")/10000</f>
        <v>0</v>
      </c>
      <c r="F114" s="5">
        <f>SUMIFS(导入数据!K:K,导入数据!B:B,B114,导入数据!L:L,C114,导入数据!I:I,"还款",导入数据!N:N,"是")/10000</f>
        <v>0</v>
      </c>
      <c r="G114" s="5">
        <f>SUMIFS(导入数据!K:K,导入数据!B:B,B114,导入数据!L:L,C114,导入数据!I:I,"还款",导入数据!N:N,"否")/10000</f>
        <v>0</v>
      </c>
      <c r="H114" s="5">
        <f t="shared" si="1"/>
        <v>0</v>
      </c>
    </row>
    <row r="115" spans="2:8">
      <c r="B115" s="2" t="s">
        <v>165</v>
      </c>
      <c r="C115" s="3">
        <v>1</v>
      </c>
      <c r="D115" s="4">
        <v>0.052</v>
      </c>
      <c r="E115" s="5">
        <f>SUMIFS(导入数据!K:K,导入数据!B:B,B115,导入数据!F:F,C115,导入数据!I:I,"放款")/10000</f>
        <v>0</v>
      </c>
      <c r="F115" s="5">
        <f>SUMIFS(导入数据!K:K,导入数据!B:B,B115,导入数据!L:L,C115,导入数据!I:I,"还款",导入数据!N:N,"是")/10000</f>
        <v>0</v>
      </c>
      <c r="G115" s="5">
        <f>SUMIFS(导入数据!K:K,导入数据!B:B,B115,导入数据!L:L,C115,导入数据!I:I,"还款",导入数据!N:N,"否")/10000</f>
        <v>0</v>
      </c>
      <c r="H115" s="5">
        <f t="shared" si="1"/>
        <v>0</v>
      </c>
    </row>
    <row r="116" spans="2:8">
      <c r="B116" s="2" t="s">
        <v>165</v>
      </c>
      <c r="C116" s="3">
        <v>2</v>
      </c>
      <c r="D116" s="4">
        <v>0.052</v>
      </c>
      <c r="E116" s="5">
        <f>SUMIFS(导入数据!K:K,导入数据!B:B,B116,导入数据!F:F,C116,导入数据!I:I,"放款")/10000</f>
        <v>0</v>
      </c>
      <c r="F116" s="5">
        <f>SUMIFS(导入数据!K:K,导入数据!B:B,B116,导入数据!L:L,C116,导入数据!I:I,"还款",导入数据!N:N,"是")/10000</f>
        <v>0</v>
      </c>
      <c r="G116" s="5">
        <f>SUMIFS(导入数据!K:K,导入数据!B:B,B116,导入数据!L:L,C116,导入数据!I:I,"还款",导入数据!N:N,"否")/10000</f>
        <v>0</v>
      </c>
      <c r="H116" s="5">
        <f t="shared" si="1"/>
        <v>0</v>
      </c>
    </row>
    <row r="117" spans="2:8">
      <c r="B117" s="2" t="s">
        <v>165</v>
      </c>
      <c r="C117" s="3">
        <v>3</v>
      </c>
      <c r="D117" s="4">
        <v>0.0449</v>
      </c>
      <c r="E117" s="5">
        <f>SUMIFS(导入数据!K:K,导入数据!B:B,B117,导入数据!F:F,C117,导入数据!I:I,"放款")/10000</f>
        <v>0</v>
      </c>
      <c r="F117" s="5">
        <f>SUMIFS(导入数据!K:K,导入数据!B:B,B117,导入数据!L:L,C117,导入数据!I:I,"还款",导入数据!N:N,"是")/10000</f>
        <v>0</v>
      </c>
      <c r="G117" s="5">
        <f>SUMIFS(导入数据!K:K,导入数据!B:B,B117,导入数据!L:L,C117,导入数据!I:I,"还款",导入数据!N:N,"否")/10000</f>
        <v>0</v>
      </c>
      <c r="H117" s="5">
        <f t="shared" si="1"/>
        <v>0</v>
      </c>
    </row>
    <row r="118" spans="2:8">
      <c r="B118" s="2" t="s">
        <v>166</v>
      </c>
      <c r="C118" s="3">
        <v>1</v>
      </c>
      <c r="D118" s="4">
        <v>0.052</v>
      </c>
      <c r="E118" s="5">
        <f>SUMIFS(导入数据!K:K,导入数据!B:B,B118,导入数据!F:F,C118,导入数据!I:I,"放款")/10000</f>
        <v>0</v>
      </c>
      <c r="F118" s="5">
        <f>SUMIFS(导入数据!K:K,导入数据!B:B,B118,导入数据!L:L,C118,导入数据!I:I,"还款",导入数据!N:N,"是")/10000</f>
        <v>0</v>
      </c>
      <c r="G118" s="5">
        <f>SUMIFS(导入数据!K:K,导入数据!B:B,B118,导入数据!L:L,C118,导入数据!I:I,"还款",导入数据!N:N,"否")/10000</f>
        <v>0</v>
      </c>
      <c r="H118" s="5">
        <f t="shared" ref="H118:H180" si="2">E118-F118-G118</f>
        <v>0</v>
      </c>
    </row>
    <row r="119" spans="2:8">
      <c r="B119" s="2" t="s">
        <v>166</v>
      </c>
      <c r="C119" s="3">
        <v>2</v>
      </c>
      <c r="D119" s="4">
        <v>0.052</v>
      </c>
      <c r="E119" s="5">
        <f>SUMIFS(导入数据!K:K,导入数据!B:B,B119,导入数据!F:F,C119,导入数据!I:I,"放款")/10000</f>
        <v>0</v>
      </c>
      <c r="F119" s="5">
        <f>SUMIFS(导入数据!K:K,导入数据!B:B,B119,导入数据!L:L,C119,导入数据!I:I,"还款",导入数据!N:N,"是")/10000</f>
        <v>0</v>
      </c>
      <c r="G119" s="5">
        <f>SUMIFS(导入数据!K:K,导入数据!B:B,B119,导入数据!L:L,C119,导入数据!I:I,"还款",导入数据!N:N,"否")/10000</f>
        <v>0</v>
      </c>
      <c r="H119" s="5">
        <f t="shared" si="2"/>
        <v>0</v>
      </c>
    </row>
    <row r="120" spans="2:8">
      <c r="B120" s="2" t="s">
        <v>166</v>
      </c>
      <c r="C120" s="3">
        <v>3</v>
      </c>
      <c r="D120" s="4">
        <v>0.052</v>
      </c>
      <c r="E120" s="5">
        <f>SUMIFS(导入数据!K:K,导入数据!B:B,B120,导入数据!F:F,C120,导入数据!I:I,"放款")/10000</f>
        <v>0</v>
      </c>
      <c r="F120" s="5">
        <f>SUMIFS(导入数据!K:K,导入数据!B:B,B120,导入数据!L:L,C120,导入数据!I:I,"还款",导入数据!N:N,"是")/10000</f>
        <v>0</v>
      </c>
      <c r="G120" s="5">
        <f>SUMIFS(导入数据!K:K,导入数据!B:B,B120,导入数据!L:L,C120,导入数据!I:I,"还款",导入数据!N:N,"否")/10000</f>
        <v>0</v>
      </c>
      <c r="H120" s="5">
        <f t="shared" si="2"/>
        <v>0</v>
      </c>
    </row>
    <row r="121" spans="2:8">
      <c r="B121" s="2" t="s">
        <v>166</v>
      </c>
      <c r="C121" s="3">
        <v>4</v>
      </c>
      <c r="D121" s="4">
        <v>0.0449</v>
      </c>
      <c r="E121" s="5">
        <f>SUMIFS(导入数据!K:K,导入数据!B:B,B121,导入数据!F:F,C121,导入数据!I:I,"放款")/10000</f>
        <v>0</v>
      </c>
      <c r="F121" s="5">
        <f>SUMIFS(导入数据!K:K,导入数据!B:B,B121,导入数据!L:L,C121,导入数据!I:I,"还款",导入数据!N:N,"是")/10000</f>
        <v>0</v>
      </c>
      <c r="G121" s="5">
        <f>SUMIFS(导入数据!K:K,导入数据!B:B,B121,导入数据!L:L,C121,导入数据!I:I,"还款",导入数据!N:N,"否")/10000</f>
        <v>0</v>
      </c>
      <c r="H121" s="5">
        <f t="shared" si="2"/>
        <v>0</v>
      </c>
    </row>
    <row r="122" spans="2:8">
      <c r="B122" s="2" t="s">
        <v>167</v>
      </c>
      <c r="C122" s="3">
        <v>1</v>
      </c>
      <c r="D122" s="4">
        <v>0.0864</v>
      </c>
      <c r="E122" s="5">
        <f>SUMIFS(导入数据!K:K,导入数据!B:B,B122,导入数据!F:F,C122,导入数据!I:I,"放款")/10000</f>
        <v>0</v>
      </c>
      <c r="F122" s="5">
        <f>SUMIFS(导入数据!K:K,导入数据!B:B,B122,导入数据!L:L,C122,导入数据!I:I,"还款",导入数据!N:N,"是")/10000</f>
        <v>0</v>
      </c>
      <c r="G122" s="5">
        <f>SUMIFS(导入数据!K:K,导入数据!B:B,B122,导入数据!L:L,C122,导入数据!I:I,"还款",导入数据!N:N,"否")/10000</f>
        <v>0</v>
      </c>
      <c r="H122" s="5">
        <f t="shared" si="2"/>
        <v>0</v>
      </c>
    </row>
    <row r="123" spans="2:8">
      <c r="B123" s="2" t="s">
        <v>167</v>
      </c>
      <c r="C123" s="3">
        <v>2</v>
      </c>
      <c r="D123" s="4">
        <v>0.0864</v>
      </c>
      <c r="E123" s="5">
        <f>SUMIFS(导入数据!K:K,导入数据!B:B,B123,导入数据!F:F,C123,导入数据!I:I,"放款")/10000</f>
        <v>0</v>
      </c>
      <c r="F123" s="5">
        <f>SUMIFS(导入数据!K:K,导入数据!B:B,B123,导入数据!L:L,C123,导入数据!I:I,"还款",导入数据!N:N,"是")/10000</f>
        <v>0</v>
      </c>
      <c r="G123" s="5">
        <f>SUMIFS(导入数据!K:K,导入数据!B:B,B123,导入数据!L:L,C123,导入数据!I:I,"还款",导入数据!N:N,"否")/10000</f>
        <v>0</v>
      </c>
      <c r="H123" s="5">
        <f t="shared" si="2"/>
        <v>0</v>
      </c>
    </row>
    <row r="124" spans="2:8">
      <c r="B124" s="2" t="s">
        <v>167</v>
      </c>
      <c r="C124" s="3">
        <v>3</v>
      </c>
      <c r="D124" s="4">
        <v>0.0864</v>
      </c>
      <c r="E124" s="5">
        <f>SUMIFS(导入数据!K:K,导入数据!B:B,B124,导入数据!F:F,C124,导入数据!I:I,"放款")/10000</f>
        <v>0</v>
      </c>
      <c r="F124" s="5">
        <f>SUMIFS(导入数据!K:K,导入数据!B:B,B124,导入数据!L:L,C124,导入数据!I:I,"还款",导入数据!N:N,"是")/10000</f>
        <v>0</v>
      </c>
      <c r="G124" s="5">
        <f>SUMIFS(导入数据!K:K,导入数据!B:B,B124,导入数据!L:L,C124,导入数据!I:I,"还款",导入数据!N:N,"否")/10000</f>
        <v>0</v>
      </c>
      <c r="H124" s="5">
        <f t="shared" si="2"/>
        <v>0</v>
      </c>
    </row>
    <row r="125" spans="2:8">
      <c r="B125" s="2" t="s">
        <v>167</v>
      </c>
      <c r="C125" s="3">
        <v>4</v>
      </c>
      <c r="D125" s="4">
        <v>0.0864</v>
      </c>
      <c r="E125" s="5">
        <f>SUMIFS(导入数据!K:K,导入数据!B:B,B125,导入数据!F:F,C125,导入数据!I:I,"放款")/10000</f>
        <v>0</v>
      </c>
      <c r="F125" s="5">
        <f>SUMIFS(导入数据!K:K,导入数据!B:B,B125,导入数据!L:L,C125,导入数据!I:I,"还款",导入数据!N:N,"是")/10000</f>
        <v>0</v>
      </c>
      <c r="G125" s="5">
        <f>SUMIFS(导入数据!K:K,导入数据!B:B,B125,导入数据!L:L,C125,导入数据!I:I,"还款",导入数据!N:N,"否")/10000</f>
        <v>0</v>
      </c>
      <c r="H125" s="5">
        <f t="shared" si="2"/>
        <v>0</v>
      </c>
    </row>
    <row r="126" spans="2:8">
      <c r="B126" s="2" t="s">
        <v>167</v>
      </c>
      <c r="C126" s="3">
        <v>5</v>
      </c>
      <c r="D126" s="4">
        <v>0.0864</v>
      </c>
      <c r="E126" s="5">
        <f>SUMIFS(导入数据!K:K,导入数据!B:B,B126,导入数据!F:F,C126,导入数据!I:I,"放款")/10000</f>
        <v>0</v>
      </c>
      <c r="F126" s="5">
        <f>SUMIFS(导入数据!K:K,导入数据!B:B,B126,导入数据!L:L,C126,导入数据!I:I,"还款",导入数据!N:N,"是")/10000</f>
        <v>0</v>
      </c>
      <c r="G126" s="5">
        <f>SUMIFS(导入数据!K:K,导入数据!B:B,B126,导入数据!L:L,C126,导入数据!I:I,"还款",导入数据!N:N,"否")/10000</f>
        <v>0</v>
      </c>
      <c r="H126" s="5">
        <f t="shared" si="2"/>
        <v>0</v>
      </c>
    </row>
    <row r="127" spans="2:8">
      <c r="B127" s="2" t="s">
        <v>168</v>
      </c>
      <c r="C127" s="3">
        <v>1</v>
      </c>
      <c r="D127" s="4">
        <v>0.07</v>
      </c>
      <c r="E127" s="5">
        <f>SUMIFS(导入数据!K:K,导入数据!B:B,B127,导入数据!F:F,C127,导入数据!I:I,"放款")/10000</f>
        <v>0</v>
      </c>
      <c r="F127" s="5">
        <f>SUMIFS(导入数据!K:K,导入数据!B:B,B127,导入数据!L:L,C127,导入数据!I:I,"还款",导入数据!N:N,"是")/10000</f>
        <v>0</v>
      </c>
      <c r="G127" s="5">
        <f>SUMIFS(导入数据!K:K,导入数据!B:B,B127,导入数据!L:L,C127,导入数据!I:I,"还款",导入数据!N:N,"否")/10000</f>
        <v>0</v>
      </c>
      <c r="H127" s="5">
        <f t="shared" si="2"/>
        <v>0</v>
      </c>
    </row>
    <row r="128" spans="2:8">
      <c r="B128" s="2" t="s">
        <v>168</v>
      </c>
      <c r="C128" s="3">
        <v>2</v>
      </c>
      <c r="D128" s="4">
        <v>0.07</v>
      </c>
      <c r="E128" s="5">
        <f>SUMIFS(导入数据!K:K,导入数据!B:B,B128,导入数据!F:F,C128,导入数据!I:I,"放款")/10000</f>
        <v>0</v>
      </c>
      <c r="F128" s="5">
        <f>SUMIFS(导入数据!K:K,导入数据!B:B,B128,导入数据!L:L,C128,导入数据!I:I,"还款",导入数据!N:N,"是")/10000</f>
        <v>0</v>
      </c>
      <c r="G128" s="5">
        <f>SUMIFS(导入数据!K:K,导入数据!B:B,B128,导入数据!L:L,C128,导入数据!I:I,"还款",导入数据!N:N,"否")/10000</f>
        <v>0</v>
      </c>
      <c r="H128" s="5">
        <f t="shared" si="2"/>
        <v>0</v>
      </c>
    </row>
    <row r="129" spans="2:8">
      <c r="B129" s="2" t="s">
        <v>169</v>
      </c>
      <c r="C129" s="3">
        <v>1</v>
      </c>
      <c r="D129" s="4">
        <v>0.0535</v>
      </c>
      <c r="E129" s="5">
        <f>SUMIFS(导入数据!K:K,导入数据!B:B,B129,导入数据!F:F,C129,导入数据!I:I,"放款")/10000</f>
        <v>0</v>
      </c>
      <c r="F129" s="5">
        <f>SUMIFS(导入数据!K:K,导入数据!B:B,B129,导入数据!L:L,C129,导入数据!I:I,"还款",导入数据!N:N,"是")/10000</f>
        <v>0</v>
      </c>
      <c r="G129" s="5">
        <f>SUMIFS(导入数据!K:K,导入数据!B:B,B129,导入数据!L:L,C129,导入数据!I:I,"还款",导入数据!N:N,"否")/10000</f>
        <v>0</v>
      </c>
      <c r="H129" s="5">
        <f t="shared" si="2"/>
        <v>0</v>
      </c>
    </row>
    <row r="130" spans="2:8">
      <c r="B130" s="2" t="s">
        <v>170</v>
      </c>
      <c r="C130" s="3">
        <v>1</v>
      </c>
      <c r="D130" s="4">
        <v>0.051</v>
      </c>
      <c r="E130" s="5">
        <f>SUMIFS(导入数据!K:K,导入数据!B:B,B130,导入数据!F:F,C130,导入数据!I:I,"放款")/10000</f>
        <v>0</v>
      </c>
      <c r="F130" s="5">
        <f>SUMIFS(导入数据!K:K,导入数据!B:B,B130,导入数据!L:L,C130,导入数据!I:I,"还款",导入数据!N:N,"是")/10000</f>
        <v>0</v>
      </c>
      <c r="G130" s="5">
        <f>SUMIFS(导入数据!K:K,导入数据!B:B,B130,导入数据!L:L,C130,导入数据!I:I,"还款",导入数据!N:N,"否")/10000</f>
        <v>0</v>
      </c>
      <c r="H130" s="5">
        <f t="shared" si="2"/>
        <v>0</v>
      </c>
    </row>
    <row r="131" spans="2:8">
      <c r="B131" s="2" t="s">
        <v>170</v>
      </c>
      <c r="C131" s="3">
        <v>2</v>
      </c>
      <c r="D131" s="4">
        <v>0.051</v>
      </c>
      <c r="E131" s="5">
        <f>SUMIFS(导入数据!K:K,导入数据!B:B,B131,导入数据!F:F,C131,导入数据!I:I,"放款")/10000</f>
        <v>0</v>
      </c>
      <c r="F131" s="5">
        <f>SUMIFS(导入数据!K:K,导入数据!B:B,B131,导入数据!L:L,C131,导入数据!I:I,"还款",导入数据!N:N,"是")/10000</f>
        <v>0</v>
      </c>
      <c r="G131" s="5">
        <f>SUMIFS(导入数据!K:K,导入数据!B:B,B131,导入数据!L:L,C131,导入数据!I:I,"还款",导入数据!N:N,"否")/10000</f>
        <v>0</v>
      </c>
      <c r="H131" s="5">
        <f t="shared" si="2"/>
        <v>0</v>
      </c>
    </row>
    <row r="132" spans="2:8">
      <c r="B132" s="2" t="s">
        <v>170</v>
      </c>
      <c r="C132" s="3">
        <v>3</v>
      </c>
      <c r="D132" s="4">
        <v>0.051</v>
      </c>
      <c r="E132" s="5">
        <f>SUMIFS(导入数据!K:K,导入数据!B:B,B132,导入数据!F:F,C132,导入数据!I:I,"放款")/10000</f>
        <v>0</v>
      </c>
      <c r="F132" s="5">
        <f>SUMIFS(导入数据!K:K,导入数据!B:B,B132,导入数据!L:L,C132,导入数据!I:I,"还款",导入数据!N:N,"是")/10000</f>
        <v>0</v>
      </c>
      <c r="G132" s="5">
        <f>SUMIFS(导入数据!K:K,导入数据!B:B,B132,导入数据!L:L,C132,导入数据!I:I,"还款",导入数据!N:N,"否")/10000</f>
        <v>0</v>
      </c>
      <c r="H132" s="5">
        <f t="shared" si="2"/>
        <v>0</v>
      </c>
    </row>
    <row r="133" spans="2:8">
      <c r="B133" s="2" t="s">
        <v>171</v>
      </c>
      <c r="C133" s="3">
        <v>1</v>
      </c>
      <c r="D133" s="4">
        <v>0.054</v>
      </c>
      <c r="E133" s="5">
        <f>SUMIFS(导入数据!K:K,导入数据!B:B,B133,导入数据!F:F,C133,导入数据!I:I,"放款")/10000</f>
        <v>0</v>
      </c>
      <c r="F133" s="5">
        <f>SUMIFS(导入数据!K:K,导入数据!B:B,B133,导入数据!L:L,C133,导入数据!I:I,"还款",导入数据!N:N,"是")/10000</f>
        <v>0</v>
      </c>
      <c r="G133" s="5">
        <f>SUMIFS(导入数据!K:K,导入数据!B:B,B133,导入数据!L:L,C133,导入数据!I:I,"还款",导入数据!N:N,"否")/10000</f>
        <v>0</v>
      </c>
      <c r="H133" s="5">
        <f t="shared" si="2"/>
        <v>0</v>
      </c>
    </row>
    <row r="134" spans="2:8">
      <c r="B134" s="2" t="s">
        <v>172</v>
      </c>
      <c r="C134" s="3">
        <v>1</v>
      </c>
      <c r="D134" s="4">
        <v>0.075</v>
      </c>
      <c r="E134" s="5">
        <f>SUMIFS(导入数据!K:K,导入数据!B:B,B134,导入数据!F:F,C134,导入数据!I:I,"放款")/10000</f>
        <v>0</v>
      </c>
      <c r="F134" s="5">
        <f>SUMIFS(导入数据!K:K,导入数据!B:B,B134,导入数据!L:L,C134,导入数据!I:I,"还款",导入数据!N:N,"是")/10000</f>
        <v>0</v>
      </c>
      <c r="G134" s="5">
        <f>SUMIFS(导入数据!K:K,导入数据!B:B,B134,导入数据!L:L,C134,导入数据!I:I,"还款",导入数据!N:N,"否")/10000</f>
        <v>0</v>
      </c>
      <c r="H134" s="5">
        <f t="shared" si="2"/>
        <v>0</v>
      </c>
    </row>
    <row r="135" spans="2:8">
      <c r="B135" s="2" t="s">
        <v>173</v>
      </c>
      <c r="C135" s="3">
        <v>1</v>
      </c>
      <c r="D135" s="4">
        <v>0.13</v>
      </c>
      <c r="E135" s="5">
        <f>SUMIFS(导入数据!K:K,导入数据!B:B,B135,导入数据!F:F,C135,导入数据!I:I,"放款")/10000</f>
        <v>0</v>
      </c>
      <c r="F135" s="5">
        <f>SUMIFS(导入数据!K:K,导入数据!B:B,B135,导入数据!L:L,C135,导入数据!I:I,"还款",导入数据!N:N,"是")/10000</f>
        <v>0</v>
      </c>
      <c r="G135" s="5">
        <f>SUMIFS(导入数据!K:K,导入数据!B:B,B135,导入数据!L:L,C135,导入数据!I:I,"还款",导入数据!N:N,"否")/10000</f>
        <v>0</v>
      </c>
      <c r="H135" s="5">
        <f t="shared" si="2"/>
        <v>0</v>
      </c>
    </row>
    <row r="136" spans="2:8">
      <c r="B136" s="2" t="s">
        <v>174</v>
      </c>
      <c r="C136" s="3">
        <v>1</v>
      </c>
      <c r="D136" s="4">
        <v>0.095</v>
      </c>
      <c r="E136" s="5">
        <f>SUMIFS(导入数据!K:K,导入数据!B:B,B136,导入数据!F:F,C136,导入数据!I:I,"放款")/10000</f>
        <v>0</v>
      </c>
      <c r="F136" s="5">
        <f>SUMIFS(导入数据!K:K,导入数据!B:B,B136,导入数据!L:L,C136,导入数据!I:I,"还款",导入数据!N:N,"是")/10000</f>
        <v>0</v>
      </c>
      <c r="G136" s="5">
        <f>SUMIFS(导入数据!K:K,导入数据!B:B,B136,导入数据!L:L,C136,导入数据!I:I,"还款",导入数据!N:N,"否")/10000</f>
        <v>0</v>
      </c>
      <c r="H136" s="5">
        <f t="shared" si="2"/>
        <v>0</v>
      </c>
    </row>
    <row r="137" spans="2:8">
      <c r="B137" s="2" t="s">
        <v>175</v>
      </c>
      <c r="C137" s="3">
        <v>1</v>
      </c>
      <c r="D137" s="4">
        <v>0.093</v>
      </c>
      <c r="E137" s="5">
        <f>SUMIFS(导入数据!K:K,导入数据!B:B,B137,导入数据!F:F,C137,导入数据!I:I,"放款")/10000</f>
        <v>0</v>
      </c>
      <c r="F137" s="5">
        <f>SUMIFS(导入数据!K:K,导入数据!B:B,B137,导入数据!L:L,C137,导入数据!I:I,"还款",导入数据!N:N,"是")/10000</f>
        <v>0</v>
      </c>
      <c r="G137" s="5">
        <f>SUMIFS(导入数据!K:K,导入数据!B:B,B137,导入数据!L:L,C137,导入数据!I:I,"还款",导入数据!N:N,"否")/10000</f>
        <v>0</v>
      </c>
      <c r="H137" s="5">
        <f t="shared" si="2"/>
        <v>0</v>
      </c>
    </row>
    <row r="138" spans="2:8">
      <c r="B138" s="2" t="s">
        <v>176</v>
      </c>
      <c r="C138" s="3">
        <v>1</v>
      </c>
      <c r="D138" s="4">
        <v>0.07</v>
      </c>
      <c r="E138" s="5">
        <f>SUMIFS(导入数据!K:K,导入数据!B:B,B138,导入数据!F:F,C138,导入数据!I:I,"放款")/10000</f>
        <v>0</v>
      </c>
      <c r="F138" s="5">
        <f>SUMIFS(导入数据!K:K,导入数据!B:B,B138,导入数据!L:L,C138,导入数据!I:I,"还款",导入数据!N:N,"是")/10000</f>
        <v>0</v>
      </c>
      <c r="G138" s="5">
        <f>SUMIFS(导入数据!K:K,导入数据!B:B,B138,导入数据!L:L,C138,导入数据!I:I,"还款",导入数据!N:N,"否")/10000</f>
        <v>0</v>
      </c>
      <c r="H138" s="5">
        <f t="shared" si="2"/>
        <v>0</v>
      </c>
    </row>
    <row r="139" spans="2:8">
      <c r="B139" s="2" t="s">
        <v>177</v>
      </c>
      <c r="C139" s="3">
        <v>1</v>
      </c>
      <c r="D139" s="4">
        <v>0.065075</v>
      </c>
      <c r="E139" s="5">
        <f>SUMIFS(导入数据!K:K,导入数据!B:B,B139,导入数据!F:F,C139,导入数据!I:I,"放款")/10000</f>
        <v>0</v>
      </c>
      <c r="F139" s="5">
        <f>SUMIFS(导入数据!K:K,导入数据!B:B,B139,导入数据!L:L,C139,导入数据!I:I,"还款",导入数据!N:N,"是")/10000</f>
        <v>0</v>
      </c>
      <c r="G139" s="5">
        <f>SUMIFS(导入数据!K:K,导入数据!B:B,B139,导入数据!L:L,C139,导入数据!I:I,"还款",导入数据!N:N,"否")/10000</f>
        <v>0</v>
      </c>
      <c r="H139" s="5">
        <f t="shared" si="2"/>
        <v>0</v>
      </c>
    </row>
    <row r="140" spans="2:8">
      <c r="B140" s="2" t="s">
        <v>177</v>
      </c>
      <c r="C140" s="3">
        <v>2</v>
      </c>
      <c r="D140" s="4">
        <v>0.065075</v>
      </c>
      <c r="E140" s="5">
        <f>SUMIFS(导入数据!K:K,导入数据!B:B,B140,导入数据!F:F,C140,导入数据!I:I,"放款")/10000</f>
        <v>0</v>
      </c>
      <c r="F140" s="5">
        <f>SUMIFS(导入数据!K:K,导入数据!B:B,B140,导入数据!L:L,C140,导入数据!I:I,"还款",导入数据!N:N,"是")/10000</f>
        <v>0</v>
      </c>
      <c r="G140" s="5">
        <f>SUMIFS(导入数据!K:K,导入数据!B:B,B140,导入数据!L:L,C140,导入数据!I:I,"还款",导入数据!N:N,"否")/10000</f>
        <v>0</v>
      </c>
      <c r="H140" s="5">
        <f t="shared" si="2"/>
        <v>0</v>
      </c>
    </row>
    <row r="141" spans="2:8">
      <c r="B141" s="2" t="s">
        <v>89</v>
      </c>
      <c r="C141" s="3">
        <v>1</v>
      </c>
      <c r="D141" s="4">
        <v>0.052</v>
      </c>
      <c r="E141" s="5">
        <f>SUMIFS(导入数据!K:K,导入数据!B:B,B141,导入数据!F:F,C141,导入数据!I:I,"放款")/10000</f>
        <v>220000</v>
      </c>
      <c r="F141" s="5">
        <f>SUMIFS(导入数据!K:K,导入数据!B:B,B141,导入数据!L:L,C141,导入数据!I:I,"还款",导入数据!N:N,"是")/10000</f>
        <v>1449</v>
      </c>
      <c r="G141" s="5">
        <f>SUMIFS(导入数据!K:K,导入数据!B:B,B141,导入数据!L:L,C141,导入数据!I:I,"还款",导入数据!N:N,"否")/10000</f>
        <v>218551</v>
      </c>
      <c r="H141" s="5">
        <f t="shared" si="2"/>
        <v>0</v>
      </c>
    </row>
    <row r="142" spans="2:8">
      <c r="B142" s="2" t="s">
        <v>178</v>
      </c>
      <c r="C142" s="3">
        <v>1</v>
      </c>
      <c r="D142" s="4">
        <v>0.0588</v>
      </c>
      <c r="E142" s="5">
        <f>SUMIFS(导入数据!K:K,导入数据!B:B,B142,导入数据!F:F,C142,导入数据!I:I,"放款")/10000</f>
        <v>0</v>
      </c>
      <c r="F142" s="5">
        <f>SUMIFS(导入数据!K:K,导入数据!B:B,B142,导入数据!L:L,C142,导入数据!I:I,"还款",导入数据!N:N,"是")/10000</f>
        <v>0</v>
      </c>
      <c r="G142" s="5">
        <f>SUMIFS(导入数据!K:K,导入数据!B:B,B142,导入数据!L:L,C142,导入数据!I:I,"还款",导入数据!N:N,"否")/10000</f>
        <v>0</v>
      </c>
      <c r="H142" s="5">
        <f t="shared" si="2"/>
        <v>0</v>
      </c>
    </row>
    <row r="143" spans="2:8">
      <c r="B143" s="2" t="s">
        <v>178</v>
      </c>
      <c r="C143" s="3">
        <v>2</v>
      </c>
      <c r="D143" s="4">
        <v>0.0588</v>
      </c>
      <c r="E143" s="5">
        <f>SUMIFS(导入数据!K:K,导入数据!B:B,B143,导入数据!F:F,C143,导入数据!I:I,"放款")/10000</f>
        <v>0</v>
      </c>
      <c r="F143" s="5">
        <f>SUMIFS(导入数据!K:K,导入数据!B:B,B143,导入数据!L:L,C143,导入数据!I:I,"还款",导入数据!N:N,"是")/10000</f>
        <v>0</v>
      </c>
      <c r="G143" s="5">
        <f>SUMIFS(导入数据!K:K,导入数据!B:B,B143,导入数据!L:L,C143,导入数据!I:I,"还款",导入数据!N:N,"否")/10000</f>
        <v>0</v>
      </c>
      <c r="H143" s="5">
        <f t="shared" si="2"/>
        <v>0</v>
      </c>
    </row>
    <row r="144" spans="2:8">
      <c r="B144" s="2" t="s">
        <v>178</v>
      </c>
      <c r="C144" s="3">
        <v>3</v>
      </c>
      <c r="D144" s="4">
        <v>0.0588</v>
      </c>
      <c r="E144" s="5">
        <f>SUMIFS(导入数据!K:K,导入数据!B:B,B144,导入数据!F:F,C144,导入数据!I:I,"放款")/10000</f>
        <v>0</v>
      </c>
      <c r="F144" s="5">
        <f>SUMIFS(导入数据!K:K,导入数据!B:B,B144,导入数据!L:L,C144,导入数据!I:I,"还款",导入数据!N:N,"是")/10000</f>
        <v>0</v>
      </c>
      <c r="G144" s="5">
        <f>SUMIFS(导入数据!K:K,导入数据!B:B,B144,导入数据!L:L,C144,导入数据!I:I,"还款",导入数据!N:N,"否")/10000</f>
        <v>0</v>
      </c>
      <c r="H144" s="5">
        <f t="shared" si="2"/>
        <v>0</v>
      </c>
    </row>
    <row r="145" spans="2:8">
      <c r="B145" s="2" t="s">
        <v>179</v>
      </c>
      <c r="C145" s="3">
        <v>1</v>
      </c>
      <c r="D145" s="4">
        <v>0.0475</v>
      </c>
      <c r="E145" s="5">
        <f>SUMIFS(导入数据!K:K,导入数据!B:B,B145,导入数据!F:F,C145,导入数据!I:I,"放款")/10000</f>
        <v>0</v>
      </c>
      <c r="F145" s="5">
        <f>SUMIFS(导入数据!K:K,导入数据!B:B,B145,导入数据!L:L,C145,导入数据!I:I,"还款",导入数据!N:N,"是")/10000</f>
        <v>0</v>
      </c>
      <c r="G145" s="5">
        <f>SUMIFS(导入数据!K:K,导入数据!B:B,B145,导入数据!L:L,C145,导入数据!I:I,"还款",导入数据!N:N,"否")/10000</f>
        <v>0</v>
      </c>
      <c r="H145" s="5">
        <f t="shared" si="2"/>
        <v>0</v>
      </c>
    </row>
    <row r="146" spans="2:8">
      <c r="B146" s="2" t="s">
        <v>180</v>
      </c>
      <c r="C146" s="3">
        <v>1</v>
      </c>
      <c r="D146" s="4">
        <v>0.0475</v>
      </c>
      <c r="E146" s="5">
        <f>SUMIFS(导入数据!K:K,导入数据!B:B,B146,导入数据!F:F,C146,导入数据!I:I,"放款")/10000</f>
        <v>0</v>
      </c>
      <c r="F146" s="5">
        <f>SUMIFS(导入数据!K:K,导入数据!B:B,B146,导入数据!L:L,C146,导入数据!I:I,"还款",导入数据!N:N,"是")/10000</f>
        <v>0</v>
      </c>
      <c r="G146" s="5">
        <f>SUMIFS(导入数据!K:K,导入数据!B:B,B146,导入数据!L:L,C146,导入数据!I:I,"还款",导入数据!N:N,"否")/10000</f>
        <v>0</v>
      </c>
      <c r="H146" s="5">
        <f t="shared" si="2"/>
        <v>0</v>
      </c>
    </row>
    <row r="147" spans="2:8">
      <c r="B147" s="2" t="s">
        <v>181</v>
      </c>
      <c r="C147" s="3">
        <v>1</v>
      </c>
      <c r="D147" s="4">
        <v>0.0475</v>
      </c>
      <c r="E147" s="5">
        <f>SUMIFS(导入数据!K:K,导入数据!B:B,B147,导入数据!F:F,C147,导入数据!I:I,"放款")/10000</f>
        <v>0</v>
      </c>
      <c r="F147" s="5">
        <f>SUMIFS(导入数据!K:K,导入数据!B:B,B147,导入数据!L:L,C147,导入数据!I:I,"还款",导入数据!N:N,"是")/10000</f>
        <v>0</v>
      </c>
      <c r="G147" s="5">
        <f>SUMIFS(导入数据!K:K,导入数据!B:B,B147,导入数据!L:L,C147,导入数据!I:I,"还款",导入数据!N:N,"否")/10000</f>
        <v>0</v>
      </c>
      <c r="H147" s="5">
        <f t="shared" si="2"/>
        <v>0</v>
      </c>
    </row>
    <row r="148" spans="2:8">
      <c r="B148" s="2" t="s">
        <v>181</v>
      </c>
      <c r="C148" s="3">
        <v>2</v>
      </c>
      <c r="D148" s="4">
        <v>0.0475</v>
      </c>
      <c r="E148" s="5">
        <f>SUMIFS(导入数据!K:K,导入数据!B:B,B148,导入数据!F:F,C148,导入数据!I:I,"放款")/10000</f>
        <v>0</v>
      </c>
      <c r="F148" s="5">
        <f>SUMIFS(导入数据!K:K,导入数据!B:B,B148,导入数据!L:L,C148,导入数据!I:I,"还款",导入数据!N:N,"是")/10000</f>
        <v>0</v>
      </c>
      <c r="G148" s="5">
        <f>SUMIFS(导入数据!K:K,导入数据!B:B,B148,导入数据!L:L,C148,导入数据!I:I,"还款",导入数据!N:N,"否")/10000</f>
        <v>0</v>
      </c>
      <c r="H148" s="5">
        <f t="shared" si="2"/>
        <v>0</v>
      </c>
    </row>
    <row r="149" spans="2:8">
      <c r="B149" s="2" t="s">
        <v>179</v>
      </c>
      <c r="C149" s="3">
        <v>2</v>
      </c>
      <c r="D149" s="4">
        <v>0.0475</v>
      </c>
      <c r="E149" s="5">
        <f>SUMIFS(导入数据!K:K,导入数据!B:B,B149,导入数据!F:F,C149,导入数据!I:I,"放款")/10000</f>
        <v>0</v>
      </c>
      <c r="F149" s="5">
        <f>SUMIFS(导入数据!K:K,导入数据!B:B,B149,导入数据!L:L,C149,导入数据!I:I,"还款",导入数据!N:N,"是")/10000</f>
        <v>0</v>
      </c>
      <c r="G149" s="5">
        <f>SUMIFS(导入数据!K:K,导入数据!B:B,B149,导入数据!L:L,C149,导入数据!I:I,"还款",导入数据!N:N,"否")/10000</f>
        <v>0</v>
      </c>
      <c r="H149" s="5">
        <f t="shared" si="2"/>
        <v>0</v>
      </c>
    </row>
    <row r="150" spans="2:8">
      <c r="B150" s="2" t="s">
        <v>181</v>
      </c>
      <c r="C150" s="3">
        <v>3</v>
      </c>
      <c r="D150" s="4">
        <v>0.0475</v>
      </c>
      <c r="E150" s="5">
        <f>SUMIFS(导入数据!K:K,导入数据!B:B,B150,导入数据!F:F,C150,导入数据!I:I,"放款")/10000</f>
        <v>0</v>
      </c>
      <c r="F150" s="5">
        <f>SUMIFS(导入数据!K:K,导入数据!B:B,B150,导入数据!L:L,C150,导入数据!I:I,"还款",导入数据!N:N,"是")/10000</f>
        <v>0</v>
      </c>
      <c r="G150" s="5">
        <f>SUMIFS(导入数据!K:K,导入数据!B:B,B150,导入数据!L:L,C150,导入数据!I:I,"还款",导入数据!N:N,"否")/10000</f>
        <v>0</v>
      </c>
      <c r="H150" s="5">
        <f t="shared" si="2"/>
        <v>0</v>
      </c>
    </row>
    <row r="151" spans="2:8">
      <c r="B151" s="2" t="s">
        <v>181</v>
      </c>
      <c r="C151" s="3">
        <v>4</v>
      </c>
      <c r="D151" s="4">
        <v>0.0475</v>
      </c>
      <c r="E151" s="5">
        <f>SUMIFS(导入数据!K:K,导入数据!B:B,B151,导入数据!F:F,C151,导入数据!I:I,"放款")/10000</f>
        <v>0</v>
      </c>
      <c r="F151" s="5">
        <f>SUMIFS(导入数据!K:K,导入数据!B:B,B151,导入数据!L:L,C151,导入数据!I:I,"还款",导入数据!N:N,"是")/10000</f>
        <v>0</v>
      </c>
      <c r="G151" s="5">
        <f>SUMIFS(导入数据!K:K,导入数据!B:B,B151,导入数据!L:L,C151,导入数据!I:I,"还款",导入数据!N:N,"否")/10000</f>
        <v>0</v>
      </c>
      <c r="H151" s="5">
        <f t="shared" si="2"/>
        <v>0</v>
      </c>
    </row>
    <row r="152" spans="2:8">
      <c r="B152" s="2" t="s">
        <v>180</v>
      </c>
      <c r="C152" s="3">
        <v>2</v>
      </c>
      <c r="D152" s="4">
        <v>0.0475</v>
      </c>
      <c r="E152" s="5">
        <f>SUMIFS(导入数据!K:K,导入数据!B:B,B152,导入数据!F:F,C152,导入数据!I:I,"放款")/10000</f>
        <v>0</v>
      </c>
      <c r="F152" s="5">
        <f>SUMIFS(导入数据!K:K,导入数据!B:B,B152,导入数据!L:L,C152,导入数据!I:I,"还款",导入数据!N:N,"是")/10000</f>
        <v>0</v>
      </c>
      <c r="G152" s="5">
        <f>SUMIFS(导入数据!K:K,导入数据!B:B,B152,导入数据!L:L,C152,导入数据!I:I,"还款",导入数据!N:N,"否")/10000</f>
        <v>0</v>
      </c>
      <c r="H152" s="5">
        <f t="shared" si="2"/>
        <v>0</v>
      </c>
    </row>
    <row r="153" spans="2:8">
      <c r="B153" s="2" t="s">
        <v>180</v>
      </c>
      <c r="C153" s="3">
        <v>3</v>
      </c>
      <c r="D153" s="4">
        <v>0.0475</v>
      </c>
      <c r="E153" s="5">
        <f>SUMIFS(导入数据!K:K,导入数据!B:B,B153,导入数据!F:F,C153,导入数据!I:I,"放款")/10000</f>
        <v>0</v>
      </c>
      <c r="F153" s="5">
        <f>SUMIFS(导入数据!K:K,导入数据!B:B,B153,导入数据!L:L,C153,导入数据!I:I,"还款",导入数据!N:N,"是")/10000</f>
        <v>0</v>
      </c>
      <c r="G153" s="5">
        <f>SUMIFS(导入数据!K:K,导入数据!B:B,B153,导入数据!L:L,C153,导入数据!I:I,"还款",导入数据!N:N,"否")/10000</f>
        <v>0</v>
      </c>
      <c r="H153" s="5">
        <f t="shared" si="2"/>
        <v>0</v>
      </c>
    </row>
    <row r="154" spans="2:8">
      <c r="B154" s="2" t="s">
        <v>182</v>
      </c>
      <c r="C154" s="3">
        <v>1</v>
      </c>
      <c r="D154" s="4">
        <v>0.0475</v>
      </c>
      <c r="E154" s="5">
        <f>SUMIFS(导入数据!K:K,导入数据!B:B,B154,导入数据!F:F,C154,导入数据!I:I,"放款")/10000</f>
        <v>0</v>
      </c>
      <c r="F154" s="5">
        <f>SUMIFS(导入数据!K:K,导入数据!B:B,B154,导入数据!L:L,C154,导入数据!I:I,"还款",导入数据!N:N,"是")/10000</f>
        <v>0</v>
      </c>
      <c r="G154" s="5">
        <f>SUMIFS(导入数据!K:K,导入数据!B:B,B154,导入数据!L:L,C154,导入数据!I:I,"还款",导入数据!N:N,"否")/10000</f>
        <v>0</v>
      </c>
      <c r="H154" s="5">
        <f t="shared" si="2"/>
        <v>0</v>
      </c>
    </row>
    <row r="155" spans="2:8">
      <c r="B155" s="2" t="s">
        <v>182</v>
      </c>
      <c r="C155" s="3">
        <v>2</v>
      </c>
      <c r="D155" s="4">
        <v>0.0475</v>
      </c>
      <c r="E155" s="5">
        <f>SUMIFS(导入数据!K:K,导入数据!B:B,B155,导入数据!F:F,C155,导入数据!I:I,"放款")/10000</f>
        <v>0</v>
      </c>
      <c r="F155" s="5">
        <f>SUMIFS(导入数据!K:K,导入数据!B:B,B155,导入数据!L:L,C155,导入数据!I:I,"还款",导入数据!N:N,"是")/10000</f>
        <v>0</v>
      </c>
      <c r="G155" s="5">
        <f>SUMIFS(导入数据!K:K,导入数据!B:B,B155,导入数据!L:L,C155,导入数据!I:I,"还款",导入数据!N:N,"否")/10000</f>
        <v>0</v>
      </c>
      <c r="H155" s="5">
        <f t="shared" si="2"/>
        <v>0</v>
      </c>
    </row>
    <row r="156" spans="2:8">
      <c r="B156" s="2" t="s">
        <v>181</v>
      </c>
      <c r="C156" s="3">
        <v>5</v>
      </c>
      <c r="D156" s="4">
        <v>0.0475</v>
      </c>
      <c r="E156" s="5">
        <f>SUMIFS(导入数据!K:K,导入数据!B:B,B156,导入数据!F:F,C156,导入数据!I:I,"放款")/10000</f>
        <v>0</v>
      </c>
      <c r="F156" s="5">
        <f>SUMIFS(导入数据!K:K,导入数据!B:B,B156,导入数据!L:L,C156,导入数据!I:I,"还款",导入数据!N:N,"是")/10000</f>
        <v>0</v>
      </c>
      <c r="G156" s="5">
        <f>SUMIFS(导入数据!K:K,导入数据!B:B,B156,导入数据!L:L,C156,导入数据!I:I,"还款",导入数据!N:N,"否")/10000</f>
        <v>0</v>
      </c>
      <c r="H156" s="5">
        <f t="shared" si="2"/>
        <v>0</v>
      </c>
    </row>
    <row r="157" spans="2:8">
      <c r="B157" s="2" t="s">
        <v>182</v>
      </c>
      <c r="C157" s="3">
        <v>3</v>
      </c>
      <c r="D157" s="4">
        <v>0.0475</v>
      </c>
      <c r="E157" s="5">
        <f>SUMIFS(导入数据!K:K,导入数据!B:B,B157,导入数据!F:F,C157,导入数据!I:I,"放款")/10000</f>
        <v>0</v>
      </c>
      <c r="F157" s="5">
        <f>SUMIFS(导入数据!K:K,导入数据!B:B,B157,导入数据!L:L,C157,导入数据!I:I,"还款",导入数据!N:N,"是")/10000</f>
        <v>0</v>
      </c>
      <c r="G157" s="5">
        <f>SUMIFS(导入数据!K:K,导入数据!B:B,B157,导入数据!L:L,C157,导入数据!I:I,"还款",导入数据!N:N,"否")/10000</f>
        <v>0</v>
      </c>
      <c r="H157" s="5">
        <f t="shared" si="2"/>
        <v>0</v>
      </c>
    </row>
    <row r="158" spans="2:8">
      <c r="B158" s="2" t="s">
        <v>182</v>
      </c>
      <c r="C158" s="3">
        <v>4</v>
      </c>
      <c r="D158" s="4">
        <v>0.0475</v>
      </c>
      <c r="E158" s="5">
        <f>SUMIFS(导入数据!K:K,导入数据!B:B,B158,导入数据!F:F,C158,导入数据!I:I,"放款")/10000</f>
        <v>0</v>
      </c>
      <c r="F158" s="5">
        <f>SUMIFS(导入数据!K:K,导入数据!B:B,B158,导入数据!L:L,C158,导入数据!I:I,"还款",导入数据!N:N,"是")/10000</f>
        <v>0</v>
      </c>
      <c r="G158" s="5">
        <f>SUMIFS(导入数据!K:K,导入数据!B:B,B158,导入数据!L:L,C158,导入数据!I:I,"还款",导入数据!N:N,"否")/10000</f>
        <v>0</v>
      </c>
      <c r="H158" s="5">
        <f t="shared" si="2"/>
        <v>0</v>
      </c>
    </row>
    <row r="159" spans="2:8">
      <c r="B159" s="2" t="s">
        <v>180</v>
      </c>
      <c r="C159" s="3">
        <v>4</v>
      </c>
      <c r="D159" s="4">
        <v>0.0475</v>
      </c>
      <c r="E159" s="5">
        <f>SUMIFS(导入数据!K:K,导入数据!B:B,B159,导入数据!F:F,C159,导入数据!I:I,"放款")/10000</f>
        <v>0</v>
      </c>
      <c r="F159" s="5">
        <f>SUMIFS(导入数据!K:K,导入数据!B:B,B159,导入数据!L:L,C159,导入数据!I:I,"还款",导入数据!N:N,"是")/10000</f>
        <v>0</v>
      </c>
      <c r="G159" s="5">
        <f>SUMIFS(导入数据!K:K,导入数据!B:B,B159,导入数据!L:L,C159,导入数据!I:I,"还款",导入数据!N:N,"否")/10000</f>
        <v>0</v>
      </c>
      <c r="H159" s="5">
        <f t="shared" si="2"/>
        <v>0</v>
      </c>
    </row>
    <row r="160" spans="2:8">
      <c r="B160" s="2" t="s">
        <v>180</v>
      </c>
      <c r="C160" s="3">
        <v>5</v>
      </c>
      <c r="D160" s="4">
        <v>0.0475</v>
      </c>
      <c r="E160" s="5">
        <f>SUMIFS(导入数据!K:K,导入数据!B:B,B160,导入数据!F:F,C160,导入数据!I:I,"放款")/10000</f>
        <v>0</v>
      </c>
      <c r="F160" s="5">
        <f>SUMIFS(导入数据!K:K,导入数据!B:B,B160,导入数据!L:L,C160,导入数据!I:I,"还款",导入数据!N:N,"是")/10000</f>
        <v>0</v>
      </c>
      <c r="G160" s="5">
        <f>SUMIFS(导入数据!K:K,导入数据!B:B,B160,导入数据!L:L,C160,导入数据!I:I,"还款",导入数据!N:N,"否")/10000</f>
        <v>0</v>
      </c>
      <c r="H160" s="5">
        <f t="shared" si="2"/>
        <v>0</v>
      </c>
    </row>
    <row r="161" spans="2:8">
      <c r="B161" s="2" t="s">
        <v>180</v>
      </c>
      <c r="C161" s="3">
        <v>6</v>
      </c>
      <c r="D161" s="4">
        <v>0.0475</v>
      </c>
      <c r="E161" s="5">
        <f>SUMIFS(导入数据!K:K,导入数据!B:B,B161,导入数据!F:F,C161,导入数据!I:I,"放款")/10000</f>
        <v>0</v>
      </c>
      <c r="F161" s="5">
        <f>SUMIFS(导入数据!K:K,导入数据!B:B,B161,导入数据!L:L,C161,导入数据!I:I,"还款",导入数据!N:N,"是")/10000</f>
        <v>0</v>
      </c>
      <c r="G161" s="5">
        <f>SUMIFS(导入数据!K:K,导入数据!B:B,B161,导入数据!L:L,C161,导入数据!I:I,"还款",导入数据!N:N,"否")/10000</f>
        <v>0</v>
      </c>
      <c r="H161" s="5">
        <f t="shared" si="2"/>
        <v>0</v>
      </c>
    </row>
    <row r="162" spans="2:8">
      <c r="B162" s="2" t="s">
        <v>183</v>
      </c>
      <c r="C162" s="3">
        <v>1</v>
      </c>
      <c r="D162" s="4">
        <v>0.0475</v>
      </c>
      <c r="E162" s="5">
        <f>SUMIFS(导入数据!K:K,导入数据!B:B,B162,导入数据!F:F,C162,导入数据!I:I,"放款")/10000</f>
        <v>0</v>
      </c>
      <c r="F162" s="5">
        <f>SUMIFS(导入数据!K:K,导入数据!B:B,B162,导入数据!L:L,C162,导入数据!I:I,"还款",导入数据!N:N,"是")/10000</f>
        <v>0</v>
      </c>
      <c r="G162" s="5">
        <f>SUMIFS(导入数据!K:K,导入数据!B:B,B162,导入数据!L:L,C162,导入数据!I:I,"还款",导入数据!N:N,"否")/10000</f>
        <v>0</v>
      </c>
      <c r="H162" s="5">
        <f t="shared" si="2"/>
        <v>0</v>
      </c>
    </row>
    <row r="163" spans="2:8">
      <c r="B163" s="2" t="s">
        <v>182</v>
      </c>
      <c r="C163" s="3">
        <v>5</v>
      </c>
      <c r="D163" s="4">
        <v>0.0475</v>
      </c>
      <c r="E163" s="5">
        <f>SUMIFS(导入数据!K:K,导入数据!B:B,B163,导入数据!F:F,C163,导入数据!I:I,"放款")/10000</f>
        <v>0</v>
      </c>
      <c r="F163" s="5">
        <f>SUMIFS(导入数据!K:K,导入数据!B:B,B163,导入数据!L:L,C163,导入数据!I:I,"还款",导入数据!N:N,"是")/10000</f>
        <v>0</v>
      </c>
      <c r="G163" s="5">
        <f>SUMIFS(导入数据!K:K,导入数据!B:B,B163,导入数据!L:L,C163,导入数据!I:I,"还款",导入数据!N:N,"否")/10000</f>
        <v>0</v>
      </c>
      <c r="H163" s="5">
        <f t="shared" si="2"/>
        <v>0</v>
      </c>
    </row>
    <row r="164" spans="2:8">
      <c r="B164" s="2" t="s">
        <v>183</v>
      </c>
      <c r="C164" s="3">
        <v>2</v>
      </c>
      <c r="D164" s="4">
        <v>0.0475</v>
      </c>
      <c r="E164" s="5">
        <f>SUMIFS(导入数据!K:K,导入数据!B:B,B164,导入数据!F:F,C164,导入数据!I:I,"放款")/10000</f>
        <v>0</v>
      </c>
      <c r="F164" s="5">
        <f>SUMIFS(导入数据!K:K,导入数据!B:B,B164,导入数据!L:L,C164,导入数据!I:I,"还款",导入数据!N:N,"是")/10000</f>
        <v>0</v>
      </c>
      <c r="G164" s="5">
        <f>SUMIFS(导入数据!K:K,导入数据!B:B,B164,导入数据!L:L,C164,导入数据!I:I,"还款",导入数据!N:N,"否")/10000</f>
        <v>0</v>
      </c>
      <c r="H164" s="5">
        <f t="shared" si="2"/>
        <v>0</v>
      </c>
    </row>
    <row r="165" spans="2:8">
      <c r="B165" s="2" t="s">
        <v>181</v>
      </c>
      <c r="C165" s="3">
        <v>6</v>
      </c>
      <c r="D165" s="4">
        <v>0.0475</v>
      </c>
      <c r="E165" s="5">
        <f>SUMIFS(导入数据!K:K,导入数据!B:B,B165,导入数据!F:F,C165,导入数据!I:I,"放款")/10000</f>
        <v>0</v>
      </c>
      <c r="F165" s="5">
        <f>SUMIFS(导入数据!K:K,导入数据!B:B,B165,导入数据!L:L,C165,导入数据!I:I,"还款",导入数据!N:N,"是")/10000</f>
        <v>0</v>
      </c>
      <c r="G165" s="5">
        <f>SUMIFS(导入数据!K:K,导入数据!B:B,B165,导入数据!L:L,C165,导入数据!I:I,"还款",导入数据!N:N,"否")/10000</f>
        <v>0</v>
      </c>
      <c r="H165" s="5">
        <f t="shared" si="2"/>
        <v>0</v>
      </c>
    </row>
    <row r="166" spans="2:8">
      <c r="B166" s="2" t="s">
        <v>179</v>
      </c>
      <c r="C166" s="3">
        <v>3</v>
      </c>
      <c r="D166" s="4">
        <v>0.0475</v>
      </c>
      <c r="E166" s="5">
        <f>SUMIFS(导入数据!K:K,导入数据!B:B,B166,导入数据!F:F,C166,导入数据!I:I,"放款")/10000</f>
        <v>0</v>
      </c>
      <c r="F166" s="5">
        <f>SUMIFS(导入数据!K:K,导入数据!B:B,B166,导入数据!L:L,C166,导入数据!I:I,"还款",导入数据!N:N,"是")/10000</f>
        <v>0</v>
      </c>
      <c r="G166" s="5">
        <f>SUMIFS(导入数据!K:K,导入数据!B:B,B166,导入数据!L:L,C166,导入数据!I:I,"还款",导入数据!N:N,"否")/10000</f>
        <v>0</v>
      </c>
      <c r="H166" s="5">
        <f t="shared" si="2"/>
        <v>0</v>
      </c>
    </row>
    <row r="167" spans="2:8">
      <c r="B167" s="2" t="s">
        <v>184</v>
      </c>
      <c r="C167" s="3">
        <v>1</v>
      </c>
      <c r="D167" s="4">
        <v>0.058</v>
      </c>
      <c r="E167" s="5">
        <f>SUMIFS(导入数据!K:K,导入数据!B:B,B167,导入数据!F:F,C167,导入数据!I:I,"放款")/10000</f>
        <v>0</v>
      </c>
      <c r="F167" s="5">
        <f>SUMIFS(导入数据!K:K,导入数据!B:B,B167,导入数据!L:L,C167,导入数据!I:I,"还款",导入数据!N:N,"是")/10000</f>
        <v>0</v>
      </c>
      <c r="G167" s="5">
        <f>SUMIFS(导入数据!K:K,导入数据!B:B,B167,导入数据!L:L,C167,导入数据!I:I,"还款",导入数据!N:N,"否")/10000</f>
        <v>0</v>
      </c>
      <c r="H167" s="5">
        <f t="shared" si="2"/>
        <v>0</v>
      </c>
    </row>
    <row r="168" spans="2:8">
      <c r="B168" s="2" t="s">
        <v>92</v>
      </c>
      <c r="C168" s="3">
        <v>1</v>
      </c>
      <c r="D168" s="4">
        <v>0.08</v>
      </c>
      <c r="E168" s="5">
        <f>SUMIFS(导入数据!K:K,导入数据!B:B,B168,导入数据!F:F,C168,导入数据!I:I,"放款")/10000</f>
        <v>3150</v>
      </c>
      <c r="F168" s="5">
        <f>SUMIFS(导入数据!K:K,导入数据!B:B,B168,导入数据!L:L,C168,导入数据!I:I,"还款",导入数据!N:N,"是")/10000</f>
        <v>0</v>
      </c>
      <c r="G168" s="5">
        <f>SUMIFS(导入数据!K:K,导入数据!B:B,B168,导入数据!L:L,C168,导入数据!I:I,"还款",导入数据!N:N,"否")/10000</f>
        <v>3150</v>
      </c>
      <c r="H168" s="5">
        <f t="shared" si="2"/>
        <v>0</v>
      </c>
    </row>
    <row r="169" spans="2:8">
      <c r="B169" s="2" t="s">
        <v>92</v>
      </c>
      <c r="C169" s="3">
        <v>2</v>
      </c>
      <c r="D169" s="4">
        <v>0.08</v>
      </c>
      <c r="E169" s="5">
        <f>SUMIFS(导入数据!K:K,导入数据!B:B,B169,导入数据!F:F,C169,导入数据!I:I,"放款")/10000</f>
        <v>15750</v>
      </c>
      <c r="F169" s="5">
        <f>SUMIFS(导入数据!K:K,导入数据!B:B,B169,导入数据!L:L,C169,导入数据!I:I,"还款",导入数据!N:N,"是")/10000</f>
        <v>0</v>
      </c>
      <c r="G169" s="5">
        <f>SUMIFS(导入数据!K:K,导入数据!B:B,B169,导入数据!L:L,C169,导入数据!I:I,"还款",导入数据!N:N,"否")/10000</f>
        <v>15750</v>
      </c>
      <c r="H169" s="5">
        <f t="shared" si="2"/>
        <v>0</v>
      </c>
    </row>
    <row r="170" spans="2:8">
      <c r="B170" s="2" t="s">
        <v>92</v>
      </c>
      <c r="C170" s="3">
        <v>3</v>
      </c>
      <c r="D170" s="4">
        <v>0.08</v>
      </c>
      <c r="E170" s="5">
        <f>SUMIFS(导入数据!K:K,导入数据!B:B,B170,导入数据!F:F,C170,导入数据!I:I,"放款")/10000</f>
        <v>12600</v>
      </c>
      <c r="F170" s="5">
        <f>SUMIFS(导入数据!K:K,导入数据!B:B,B170,导入数据!L:L,C170,导入数据!I:I,"还款",导入数据!N:N,"是")/10000</f>
        <v>0</v>
      </c>
      <c r="G170" s="5">
        <f>SUMIFS(导入数据!K:K,导入数据!B:B,B170,导入数据!L:L,C170,导入数据!I:I,"还款",导入数据!N:N,"否")/10000</f>
        <v>12600</v>
      </c>
      <c r="H170" s="5">
        <f t="shared" si="2"/>
        <v>0</v>
      </c>
    </row>
    <row r="171" spans="2:8">
      <c r="B171" s="2" t="s">
        <v>92</v>
      </c>
      <c r="C171" s="3">
        <v>4</v>
      </c>
      <c r="D171" s="4">
        <v>0.08</v>
      </c>
      <c r="E171" s="5">
        <f>SUMIFS(导入数据!K:K,导入数据!B:B,B171,导入数据!F:F,C171,导入数据!I:I,"放款")/10000</f>
        <v>18900</v>
      </c>
      <c r="F171" s="5">
        <f>SUMIFS(导入数据!K:K,导入数据!B:B,B171,导入数据!L:L,C171,导入数据!I:I,"还款",导入数据!N:N,"是")/10000</f>
        <v>0</v>
      </c>
      <c r="G171" s="5">
        <f>SUMIFS(导入数据!K:K,导入数据!B:B,B171,导入数据!L:L,C171,导入数据!I:I,"还款",导入数据!N:N,"否")/10000</f>
        <v>18900</v>
      </c>
      <c r="H171" s="5">
        <f t="shared" si="2"/>
        <v>0</v>
      </c>
    </row>
    <row r="172" spans="2:8">
      <c r="B172" s="2" t="s">
        <v>92</v>
      </c>
      <c r="C172" s="3">
        <v>5</v>
      </c>
      <c r="D172" s="4">
        <v>0.08</v>
      </c>
      <c r="E172" s="5">
        <f>SUMIFS(导入数据!K:K,导入数据!B:B,B172,导入数据!F:F,C172,导入数据!I:I,"放款")/10000</f>
        <v>9450</v>
      </c>
      <c r="F172" s="5">
        <f>SUMIFS(导入数据!K:K,导入数据!B:B,B172,导入数据!L:L,C172,导入数据!I:I,"还款",导入数据!N:N,"是")/10000</f>
        <v>0</v>
      </c>
      <c r="G172" s="5">
        <f>SUMIFS(导入数据!K:K,导入数据!B:B,B172,导入数据!L:L,C172,导入数据!I:I,"还款",导入数据!N:N,"否")/10000</f>
        <v>9450</v>
      </c>
      <c r="H172" s="5">
        <f t="shared" si="2"/>
        <v>0</v>
      </c>
    </row>
    <row r="173" spans="2:8">
      <c r="B173" s="2" t="s">
        <v>92</v>
      </c>
      <c r="C173" s="3">
        <v>6</v>
      </c>
      <c r="D173" s="4">
        <v>0.08</v>
      </c>
      <c r="E173" s="5">
        <f>SUMIFS(导入数据!K:K,导入数据!B:B,B173,导入数据!F:F,C173,导入数据!I:I,"放款")/10000</f>
        <v>3150</v>
      </c>
      <c r="F173" s="5">
        <f>SUMIFS(导入数据!K:K,导入数据!B:B,B173,导入数据!L:L,C173,导入数据!I:I,"还款",导入数据!N:N,"是")/10000</f>
        <v>0</v>
      </c>
      <c r="G173" s="5">
        <f>SUMIFS(导入数据!K:K,导入数据!B:B,B173,导入数据!L:L,C173,导入数据!I:I,"还款",导入数据!N:N,"否")/10000</f>
        <v>3150</v>
      </c>
      <c r="H173" s="5">
        <f t="shared" si="2"/>
        <v>0</v>
      </c>
    </row>
    <row r="174" spans="2:8">
      <c r="B174" s="2" t="s">
        <v>185</v>
      </c>
      <c r="C174" s="3" t="s">
        <v>186</v>
      </c>
      <c r="D174" s="4">
        <v>0.06175</v>
      </c>
      <c r="E174" s="5">
        <f>SUMIFS(导入数据!K:K,导入数据!B:B,B174,导入数据!F:F,C174,导入数据!I:I,"放款")/10000</f>
        <v>0</v>
      </c>
      <c r="F174" s="5">
        <f>SUMIFS(导入数据!K:K,导入数据!B:B,B174,导入数据!L:L,C174,导入数据!I:I,"还款",导入数据!N:N,"是")/10000</f>
        <v>0</v>
      </c>
      <c r="G174" s="5">
        <f>SUMIFS(导入数据!K:K,导入数据!B:B,B174,导入数据!L:L,C174,导入数据!I:I,"还款",导入数据!N:N,"否")/10000</f>
        <v>0</v>
      </c>
      <c r="H174" s="5">
        <f t="shared" si="2"/>
        <v>0</v>
      </c>
    </row>
    <row r="175" spans="2:8">
      <c r="B175" s="2" t="s">
        <v>185</v>
      </c>
      <c r="C175" s="3" t="s">
        <v>187</v>
      </c>
      <c r="D175" s="4">
        <v>0.06175</v>
      </c>
      <c r="E175" s="5">
        <f>SUMIFS(导入数据!K:K,导入数据!B:B,B175,导入数据!F:F,C175,导入数据!I:I,"放款")/10000</f>
        <v>0</v>
      </c>
      <c r="F175" s="5">
        <f>SUMIFS(导入数据!K:K,导入数据!B:B,B175,导入数据!L:L,C175,导入数据!I:I,"还款",导入数据!N:N,"是")/10000</f>
        <v>0</v>
      </c>
      <c r="G175" s="5">
        <f>SUMIFS(导入数据!K:K,导入数据!B:B,B175,导入数据!L:L,C175,导入数据!I:I,"还款",导入数据!N:N,"否")/10000</f>
        <v>0</v>
      </c>
      <c r="H175" s="5">
        <f t="shared" si="2"/>
        <v>0</v>
      </c>
    </row>
    <row r="176" spans="2:8">
      <c r="B176" s="2" t="s">
        <v>185</v>
      </c>
      <c r="C176" s="3" t="s">
        <v>188</v>
      </c>
      <c r="D176" s="4">
        <v>0.06175</v>
      </c>
      <c r="E176" s="5">
        <f>SUMIFS(导入数据!K:K,导入数据!B:B,B176,导入数据!F:F,C176,导入数据!I:I,"放款")/10000</f>
        <v>0</v>
      </c>
      <c r="F176" s="5">
        <f>SUMIFS(导入数据!K:K,导入数据!B:B,B176,导入数据!L:L,C176,导入数据!I:I,"还款",导入数据!N:N,"是")/10000</f>
        <v>0</v>
      </c>
      <c r="G176" s="5">
        <f>SUMIFS(导入数据!K:K,导入数据!B:B,B176,导入数据!L:L,C176,导入数据!I:I,"还款",导入数据!N:N,"否")/10000</f>
        <v>0</v>
      </c>
      <c r="H176" s="5">
        <f t="shared" si="2"/>
        <v>0</v>
      </c>
    </row>
    <row r="177" spans="2:8">
      <c r="B177" s="2" t="s">
        <v>185</v>
      </c>
      <c r="C177" s="3" t="s">
        <v>189</v>
      </c>
      <c r="D177" s="4">
        <v>0.06175</v>
      </c>
      <c r="E177" s="5">
        <f>SUMIFS(导入数据!K:K,导入数据!B:B,B177,导入数据!F:F,C177,导入数据!I:I,"放款")/10000</f>
        <v>0</v>
      </c>
      <c r="F177" s="5">
        <f>SUMIFS(导入数据!K:K,导入数据!B:B,B177,导入数据!L:L,C177,导入数据!I:I,"还款",导入数据!N:N,"是")/10000</f>
        <v>0</v>
      </c>
      <c r="G177" s="5">
        <f>SUMIFS(导入数据!K:K,导入数据!B:B,B177,导入数据!L:L,C177,导入数据!I:I,"还款",导入数据!N:N,"否")/10000</f>
        <v>0</v>
      </c>
      <c r="H177" s="5">
        <f t="shared" si="2"/>
        <v>0</v>
      </c>
    </row>
    <row r="178" spans="2:8">
      <c r="B178" s="2" t="s">
        <v>185</v>
      </c>
      <c r="C178" s="3" t="s">
        <v>190</v>
      </c>
      <c r="D178" s="4">
        <v>0.06175</v>
      </c>
      <c r="E178" s="5">
        <f>SUMIFS(导入数据!K:K,导入数据!B:B,B178,导入数据!F:F,C178,导入数据!I:I,"放款")/10000</f>
        <v>0</v>
      </c>
      <c r="F178" s="5">
        <f>SUMIFS(导入数据!K:K,导入数据!B:B,B178,导入数据!L:L,C178,导入数据!I:I,"还款",导入数据!N:N,"是")/10000</f>
        <v>0</v>
      </c>
      <c r="G178" s="5">
        <f>SUMIFS(导入数据!K:K,导入数据!B:B,B178,导入数据!L:L,C178,导入数据!I:I,"还款",导入数据!N:N,"否")/10000</f>
        <v>0</v>
      </c>
      <c r="H178" s="5">
        <f t="shared" si="2"/>
        <v>0</v>
      </c>
    </row>
    <row r="179" spans="2:8">
      <c r="B179" s="2" t="s">
        <v>185</v>
      </c>
      <c r="C179" s="3" t="s">
        <v>191</v>
      </c>
      <c r="D179" s="4">
        <v>0.06175</v>
      </c>
      <c r="E179" s="5">
        <f>SUMIFS(导入数据!K:K,导入数据!B:B,B179,导入数据!F:F,C179,导入数据!I:I,"放款")/10000</f>
        <v>0</v>
      </c>
      <c r="F179" s="5">
        <f>SUMIFS(导入数据!K:K,导入数据!B:B,B179,导入数据!L:L,C179,导入数据!I:I,"还款",导入数据!N:N,"是")/10000</f>
        <v>0</v>
      </c>
      <c r="G179" s="5">
        <f>SUMIFS(导入数据!K:K,导入数据!B:B,B179,导入数据!L:L,C179,导入数据!I:I,"还款",导入数据!N:N,"否")/10000</f>
        <v>0</v>
      </c>
      <c r="H179" s="5">
        <f t="shared" si="2"/>
        <v>0</v>
      </c>
    </row>
    <row r="180" spans="2:8">
      <c r="B180" s="2" t="s">
        <v>185</v>
      </c>
      <c r="C180" s="3" t="s">
        <v>192</v>
      </c>
      <c r="D180" s="4">
        <v>0.06175</v>
      </c>
      <c r="E180" s="5">
        <f>SUMIFS(导入数据!K:K,导入数据!B:B,B180,导入数据!F:F,C180,导入数据!I:I,"放款")/10000</f>
        <v>0</v>
      </c>
      <c r="F180" s="5">
        <f>SUMIFS(导入数据!K:K,导入数据!B:B,B180,导入数据!L:L,C180,导入数据!I:I,"还款",导入数据!N:N,"是")/10000</f>
        <v>0</v>
      </c>
      <c r="G180" s="5">
        <f>SUMIFS(导入数据!K:K,导入数据!B:B,B180,导入数据!L:L,C180,导入数据!I:I,"还款",导入数据!N:N,"否")/10000</f>
        <v>0</v>
      </c>
      <c r="H180" s="5">
        <f t="shared" si="2"/>
        <v>0</v>
      </c>
    </row>
    <row r="181" spans="2:8">
      <c r="B181" s="2" t="s">
        <v>193</v>
      </c>
      <c r="C181" s="3">
        <v>1</v>
      </c>
      <c r="D181" s="4">
        <v>0.049</v>
      </c>
      <c r="E181" s="5">
        <f>SUMIFS(导入数据!K:K,导入数据!B:B,B181,导入数据!F:F,C181,导入数据!I:I,"放款")/10000</f>
        <v>0</v>
      </c>
      <c r="F181" s="5">
        <f>SUMIFS(导入数据!K:K,导入数据!B:B,B181,导入数据!L:L,C181,导入数据!I:I,"还款",导入数据!N:N,"是")/10000</f>
        <v>0</v>
      </c>
      <c r="G181" s="5">
        <f>SUMIFS(导入数据!K:K,导入数据!B:B,B181,导入数据!L:L,C181,导入数据!I:I,"还款",导入数据!N:N,"否")/10000</f>
        <v>0</v>
      </c>
      <c r="H181" s="5">
        <f t="shared" ref="H181:H244" si="3">E181-F181-G181</f>
        <v>0</v>
      </c>
    </row>
    <row r="182" spans="2:8">
      <c r="B182" s="2" t="s">
        <v>194</v>
      </c>
      <c r="C182" s="3">
        <v>1</v>
      </c>
      <c r="D182" s="4">
        <v>0.05225</v>
      </c>
      <c r="E182" s="5">
        <f>SUMIFS(导入数据!K:K,导入数据!B:B,B182,导入数据!F:F,C182,导入数据!I:I,"放款")/10000</f>
        <v>0</v>
      </c>
      <c r="F182" s="5">
        <f>SUMIFS(导入数据!K:K,导入数据!B:B,B182,导入数据!L:L,C182,导入数据!I:I,"还款",导入数据!N:N,"是")/10000</f>
        <v>0</v>
      </c>
      <c r="G182" s="5">
        <f>SUMIFS(导入数据!K:K,导入数据!B:B,B182,导入数据!L:L,C182,导入数据!I:I,"还款",导入数据!N:N,"否")/10000</f>
        <v>0</v>
      </c>
      <c r="H182" s="5">
        <f t="shared" si="3"/>
        <v>0</v>
      </c>
    </row>
    <row r="183" spans="2:8">
      <c r="B183" s="2" t="s">
        <v>194</v>
      </c>
      <c r="C183" s="3">
        <v>2</v>
      </c>
      <c r="D183" s="4">
        <v>0.05225</v>
      </c>
      <c r="E183" s="5">
        <f>SUMIFS(导入数据!K:K,导入数据!B:B,B183,导入数据!F:F,C183,导入数据!I:I,"放款")/10000</f>
        <v>0</v>
      </c>
      <c r="F183" s="5">
        <f>SUMIFS(导入数据!K:K,导入数据!B:B,B183,导入数据!L:L,C183,导入数据!I:I,"还款",导入数据!N:N,"是")/10000</f>
        <v>0</v>
      </c>
      <c r="G183" s="5">
        <f>SUMIFS(导入数据!K:K,导入数据!B:B,B183,导入数据!L:L,C183,导入数据!I:I,"还款",导入数据!N:N,"否")/10000</f>
        <v>0</v>
      </c>
      <c r="H183" s="5">
        <f t="shared" si="3"/>
        <v>0</v>
      </c>
    </row>
    <row r="184" spans="2:8">
      <c r="B184" s="2" t="s">
        <v>194</v>
      </c>
      <c r="C184" s="3">
        <v>3</v>
      </c>
      <c r="D184" s="4">
        <v>0.05225</v>
      </c>
      <c r="E184" s="5">
        <f>SUMIFS(导入数据!K:K,导入数据!B:B,B184,导入数据!F:F,C184,导入数据!I:I,"放款")/10000</f>
        <v>0</v>
      </c>
      <c r="F184" s="5">
        <f>SUMIFS(导入数据!K:K,导入数据!B:B,B184,导入数据!L:L,C184,导入数据!I:I,"还款",导入数据!N:N,"是")/10000</f>
        <v>0</v>
      </c>
      <c r="G184" s="5">
        <f>SUMIFS(导入数据!K:K,导入数据!B:B,B184,导入数据!L:L,C184,导入数据!I:I,"还款",导入数据!N:N,"否")/10000</f>
        <v>0</v>
      </c>
      <c r="H184" s="5">
        <f t="shared" si="3"/>
        <v>0</v>
      </c>
    </row>
    <row r="185" spans="2:8">
      <c r="B185" s="2" t="s">
        <v>94</v>
      </c>
      <c r="C185" s="3">
        <v>1</v>
      </c>
      <c r="D185" s="4">
        <v>0.054625</v>
      </c>
      <c r="E185" s="5">
        <f>SUMIFS(导入数据!K:K,导入数据!B:B,B185,导入数据!F:F,C185,导入数据!I:I,"放款")/10000</f>
        <v>5000</v>
      </c>
      <c r="F185" s="5">
        <f>SUMIFS(导入数据!K:K,导入数据!B:B,B185,导入数据!L:L,C185,导入数据!I:I,"还款",导入数据!N:N,"是")/10000</f>
        <v>4500</v>
      </c>
      <c r="G185" s="5">
        <f>SUMIFS(导入数据!K:K,导入数据!B:B,B185,导入数据!L:L,C185,导入数据!I:I,"还款",导入数据!N:N,"否")/10000</f>
        <v>500</v>
      </c>
      <c r="H185" s="5">
        <f t="shared" si="3"/>
        <v>0</v>
      </c>
    </row>
    <row r="186" spans="2:8">
      <c r="B186" s="2" t="s">
        <v>94</v>
      </c>
      <c r="C186" s="3">
        <v>2</v>
      </c>
      <c r="D186" s="4">
        <v>0.054625</v>
      </c>
      <c r="E186" s="5">
        <f>SUMIFS(导入数据!K:K,导入数据!B:B,B186,导入数据!F:F,C186,导入数据!I:I,"放款")/10000</f>
        <v>3300</v>
      </c>
      <c r="F186" s="5">
        <f>SUMIFS(导入数据!K:K,导入数据!B:B,B186,导入数据!L:L,C186,导入数据!I:I,"还款",导入数据!N:N,"是")/10000</f>
        <v>0</v>
      </c>
      <c r="G186" s="5">
        <f>SUMIFS(导入数据!K:K,导入数据!B:B,B186,导入数据!L:L,C186,导入数据!I:I,"还款",导入数据!N:N,"否")/10000</f>
        <v>3300</v>
      </c>
      <c r="H186" s="5">
        <f t="shared" si="3"/>
        <v>0</v>
      </c>
    </row>
    <row r="187" spans="2:8">
      <c r="B187" s="2" t="s">
        <v>94</v>
      </c>
      <c r="C187" s="3">
        <v>3</v>
      </c>
      <c r="D187" s="4">
        <v>0.054625</v>
      </c>
      <c r="E187" s="5">
        <f>SUMIFS(导入数据!K:K,导入数据!B:B,B187,导入数据!F:F,C187,导入数据!I:I,"放款")/10000</f>
        <v>5000</v>
      </c>
      <c r="F187" s="5">
        <f>SUMIFS(导入数据!K:K,导入数据!B:B,B187,导入数据!L:L,C187,导入数据!I:I,"还款",导入数据!N:N,"是")/10000</f>
        <v>0</v>
      </c>
      <c r="G187" s="5">
        <f>SUMIFS(导入数据!K:K,导入数据!B:B,B187,导入数据!L:L,C187,导入数据!I:I,"还款",导入数据!N:N,"否")/10000</f>
        <v>5000</v>
      </c>
      <c r="H187" s="5">
        <f t="shared" si="3"/>
        <v>0</v>
      </c>
    </row>
    <row r="188" spans="2:8">
      <c r="B188" s="2" t="s">
        <v>96</v>
      </c>
      <c r="C188" s="3">
        <v>1</v>
      </c>
      <c r="D188" s="4">
        <v>0.0475</v>
      </c>
      <c r="E188" s="5">
        <f>SUMIFS(导入数据!K:K,导入数据!B:B,B188,导入数据!F:F,C188,导入数据!I:I,"放款")/10000</f>
        <v>50000</v>
      </c>
      <c r="F188" s="5">
        <f>SUMIFS(导入数据!K:K,导入数据!B:B,B188,导入数据!L:L,C188,导入数据!I:I,"还款",导入数据!N:N,"是")/10000</f>
        <v>35600</v>
      </c>
      <c r="G188" s="5">
        <f>SUMIFS(导入数据!K:K,导入数据!B:B,B188,导入数据!L:L,C188,导入数据!I:I,"还款",导入数据!N:N,"否")/10000</f>
        <v>14400</v>
      </c>
      <c r="H188" s="5">
        <f t="shared" si="3"/>
        <v>0</v>
      </c>
    </row>
    <row r="189" spans="2:8">
      <c r="B189" s="2" t="s">
        <v>96</v>
      </c>
      <c r="C189" s="3">
        <v>2</v>
      </c>
      <c r="D189" s="4">
        <v>0.0475</v>
      </c>
      <c r="E189" s="5">
        <f>SUMIFS(导入数据!K:K,导入数据!B:B,B189,导入数据!F:F,C189,导入数据!I:I,"放款")/10000</f>
        <v>5200</v>
      </c>
      <c r="F189" s="5">
        <f>SUMIFS(导入数据!K:K,导入数据!B:B,B189,导入数据!L:L,C189,导入数据!I:I,"还款",导入数据!N:N,"是")/10000</f>
        <v>0</v>
      </c>
      <c r="G189" s="5">
        <f>SUMIFS(导入数据!K:K,导入数据!B:B,B189,导入数据!L:L,C189,导入数据!I:I,"还款",导入数据!N:N,"否")/10000</f>
        <v>5200</v>
      </c>
      <c r="H189" s="5">
        <f t="shared" si="3"/>
        <v>0</v>
      </c>
    </row>
    <row r="190" spans="2:8">
      <c r="B190" s="2" t="s">
        <v>195</v>
      </c>
      <c r="C190" s="3">
        <v>1</v>
      </c>
      <c r="D190" s="4">
        <v>0.05475</v>
      </c>
      <c r="E190" s="5">
        <f>SUMIFS(导入数据!K:K,导入数据!B:B,B190,导入数据!F:F,C190,导入数据!I:I,"放款")/10000</f>
        <v>0</v>
      </c>
      <c r="F190" s="5">
        <f>SUMIFS(导入数据!K:K,导入数据!B:B,B190,导入数据!L:L,C190,导入数据!I:I,"还款",导入数据!N:N,"是")/10000</f>
        <v>0</v>
      </c>
      <c r="G190" s="5">
        <f>SUMIFS(导入数据!K:K,导入数据!B:B,B190,导入数据!L:L,C190,导入数据!I:I,"还款",导入数据!N:N,"否")/10000</f>
        <v>0</v>
      </c>
      <c r="H190" s="5">
        <f t="shared" si="3"/>
        <v>0</v>
      </c>
    </row>
    <row r="191" spans="2:8">
      <c r="B191" s="2" t="s">
        <v>195</v>
      </c>
      <c r="C191" s="3">
        <v>2</v>
      </c>
      <c r="D191" s="4">
        <v>0.05475</v>
      </c>
      <c r="E191" s="5">
        <f>SUMIFS(导入数据!K:K,导入数据!B:B,B191,导入数据!F:F,C191,导入数据!I:I,"放款")/10000</f>
        <v>0</v>
      </c>
      <c r="F191" s="5">
        <f>SUMIFS(导入数据!K:K,导入数据!B:B,B191,导入数据!L:L,C191,导入数据!I:I,"还款",导入数据!N:N,"是")/10000</f>
        <v>0</v>
      </c>
      <c r="G191" s="5">
        <f>SUMIFS(导入数据!K:K,导入数据!B:B,B191,导入数据!L:L,C191,导入数据!I:I,"还款",导入数据!N:N,"否")/10000</f>
        <v>0</v>
      </c>
      <c r="H191" s="5">
        <f t="shared" si="3"/>
        <v>0</v>
      </c>
    </row>
    <row r="192" spans="2:8">
      <c r="B192" s="2" t="s">
        <v>195</v>
      </c>
      <c r="C192" s="3">
        <v>3</v>
      </c>
      <c r="D192" s="4">
        <v>0.05475</v>
      </c>
      <c r="E192" s="5">
        <f>SUMIFS(导入数据!K:K,导入数据!B:B,B192,导入数据!F:F,C192,导入数据!I:I,"放款")/10000</f>
        <v>0</v>
      </c>
      <c r="F192" s="5">
        <f>SUMIFS(导入数据!K:K,导入数据!B:B,B192,导入数据!L:L,C192,导入数据!I:I,"还款",导入数据!N:N,"是")/10000</f>
        <v>0</v>
      </c>
      <c r="G192" s="5">
        <f>SUMIFS(导入数据!K:K,导入数据!B:B,B192,导入数据!L:L,C192,导入数据!I:I,"还款",导入数据!N:N,"否")/10000</f>
        <v>0</v>
      </c>
      <c r="H192" s="5">
        <f t="shared" si="3"/>
        <v>0</v>
      </c>
    </row>
    <row r="193" spans="2:8">
      <c r="B193" s="2" t="s">
        <v>195</v>
      </c>
      <c r="C193" s="3">
        <v>4</v>
      </c>
      <c r="D193" s="4">
        <v>0.05475</v>
      </c>
      <c r="E193" s="5">
        <f>SUMIFS(导入数据!K:K,导入数据!B:B,B193,导入数据!F:F,C193,导入数据!I:I,"放款")/10000</f>
        <v>0</v>
      </c>
      <c r="F193" s="5">
        <f>SUMIFS(导入数据!K:K,导入数据!B:B,B193,导入数据!L:L,C193,导入数据!I:I,"还款",导入数据!N:N,"是")/10000</f>
        <v>0</v>
      </c>
      <c r="G193" s="5">
        <f>SUMIFS(导入数据!K:K,导入数据!B:B,B193,导入数据!L:L,C193,导入数据!I:I,"还款",导入数据!N:N,"否")/10000</f>
        <v>0</v>
      </c>
      <c r="H193" s="5">
        <f t="shared" si="3"/>
        <v>0</v>
      </c>
    </row>
    <row r="194" spans="2:8">
      <c r="B194" s="2" t="s">
        <v>98</v>
      </c>
      <c r="C194" s="3">
        <v>1</v>
      </c>
      <c r="D194" s="4">
        <v>0.05225</v>
      </c>
      <c r="E194" s="5">
        <f>SUMIFS(导入数据!K:K,导入数据!B:B,B194,导入数据!F:F,C194,导入数据!I:I,"放款")/10000</f>
        <v>13800</v>
      </c>
      <c r="F194" s="5">
        <f>SUMIFS(导入数据!K:K,导入数据!B:B,B194,导入数据!L:L,C194,导入数据!I:I,"还款",导入数据!N:N,"是")/10000</f>
        <v>10</v>
      </c>
      <c r="G194" s="5">
        <f>SUMIFS(导入数据!K:K,导入数据!B:B,B194,导入数据!L:L,C194,导入数据!I:I,"还款",导入数据!N:N,"否")/10000</f>
        <v>13790</v>
      </c>
      <c r="H194" s="5">
        <f t="shared" si="3"/>
        <v>0</v>
      </c>
    </row>
    <row r="195" spans="2:8">
      <c r="B195" s="2" t="s">
        <v>98</v>
      </c>
      <c r="C195" s="3">
        <v>2</v>
      </c>
      <c r="D195" s="4">
        <v>0.05225</v>
      </c>
      <c r="E195" s="5">
        <f>SUMIFS(导入数据!K:K,导入数据!B:B,B195,导入数据!F:F,C195,导入数据!I:I,"放款")/10000</f>
        <v>4200</v>
      </c>
      <c r="F195" s="5">
        <f>SUMIFS(导入数据!K:K,导入数据!B:B,B195,导入数据!L:L,C195,导入数据!I:I,"还款",导入数据!N:N,"是")/10000</f>
        <v>0</v>
      </c>
      <c r="G195" s="5">
        <f>SUMIFS(导入数据!K:K,导入数据!B:B,B195,导入数据!L:L,C195,导入数据!I:I,"还款",导入数据!N:N,"否")/10000</f>
        <v>4200</v>
      </c>
      <c r="H195" s="5">
        <f t="shared" si="3"/>
        <v>0</v>
      </c>
    </row>
    <row r="196" spans="2:8">
      <c r="B196" s="2" t="s">
        <v>98</v>
      </c>
      <c r="C196" s="3">
        <v>3</v>
      </c>
      <c r="D196" s="4">
        <v>0.05225</v>
      </c>
      <c r="E196" s="5">
        <f>SUMIFS(导入数据!K:K,导入数据!B:B,B196,导入数据!F:F,C196,导入数据!I:I,"放款")/10000</f>
        <v>4200</v>
      </c>
      <c r="F196" s="5">
        <f>SUMIFS(导入数据!K:K,导入数据!B:B,B196,导入数据!L:L,C196,导入数据!I:I,"还款",导入数据!N:N,"是")/10000</f>
        <v>0</v>
      </c>
      <c r="G196" s="5">
        <f>SUMIFS(导入数据!K:K,导入数据!B:B,B196,导入数据!L:L,C196,导入数据!I:I,"还款",导入数据!N:N,"否")/10000</f>
        <v>4200</v>
      </c>
      <c r="H196" s="5">
        <f t="shared" si="3"/>
        <v>0</v>
      </c>
    </row>
    <row r="197" spans="2:8">
      <c r="B197" s="2" t="s">
        <v>98</v>
      </c>
      <c r="C197" s="3">
        <v>4</v>
      </c>
      <c r="D197" s="4">
        <v>0.05225</v>
      </c>
      <c r="E197" s="5">
        <f>SUMIFS(导入数据!K:K,导入数据!B:B,B197,导入数据!F:F,C197,导入数据!I:I,"放款")/10000</f>
        <v>800</v>
      </c>
      <c r="F197" s="5">
        <f>SUMIFS(导入数据!K:K,导入数据!B:B,B197,导入数据!L:L,C197,导入数据!I:I,"还款",导入数据!N:N,"是")/10000</f>
        <v>0</v>
      </c>
      <c r="G197" s="5">
        <f>SUMIFS(导入数据!K:K,导入数据!B:B,B197,导入数据!L:L,C197,导入数据!I:I,"还款",导入数据!N:N,"否")/10000</f>
        <v>800</v>
      </c>
      <c r="H197" s="5">
        <f t="shared" si="3"/>
        <v>0</v>
      </c>
    </row>
    <row r="198" spans="2:8">
      <c r="B198" s="2" t="s">
        <v>98</v>
      </c>
      <c r="C198" s="3">
        <v>5</v>
      </c>
      <c r="D198" s="4">
        <v>0.05225</v>
      </c>
      <c r="E198" s="5">
        <f>SUMIFS(导入数据!K:K,导入数据!B:B,B198,导入数据!F:F,C198,导入数据!I:I,"放款")/10000</f>
        <v>3000</v>
      </c>
      <c r="F198" s="5">
        <f>SUMIFS(导入数据!K:K,导入数据!B:B,B198,导入数据!L:L,C198,导入数据!I:I,"还款",导入数据!N:N,"是")/10000</f>
        <v>0</v>
      </c>
      <c r="G198" s="5">
        <f>SUMIFS(导入数据!K:K,导入数据!B:B,B198,导入数据!L:L,C198,导入数据!I:I,"还款",导入数据!N:N,"否")/10000</f>
        <v>3000</v>
      </c>
      <c r="H198" s="5">
        <f t="shared" si="3"/>
        <v>0</v>
      </c>
    </row>
    <row r="199" spans="2:8">
      <c r="B199" s="2" t="s">
        <v>98</v>
      </c>
      <c r="C199" s="3">
        <v>6</v>
      </c>
      <c r="D199" s="4">
        <v>0.05225</v>
      </c>
      <c r="E199" s="5">
        <f>SUMIFS(导入数据!K:K,导入数据!B:B,B199,导入数据!F:F,C199,导入数据!I:I,"放款")/10000</f>
        <v>2000</v>
      </c>
      <c r="F199" s="5">
        <f>SUMIFS(导入数据!K:K,导入数据!B:B,B199,导入数据!L:L,C199,导入数据!I:I,"还款",导入数据!N:N,"是")/10000</f>
        <v>0</v>
      </c>
      <c r="G199" s="5">
        <f>SUMIFS(导入数据!K:K,导入数据!B:B,B199,导入数据!L:L,C199,导入数据!I:I,"还款",导入数据!N:N,"否")/10000</f>
        <v>2000</v>
      </c>
      <c r="H199" s="5">
        <f t="shared" si="3"/>
        <v>0</v>
      </c>
    </row>
    <row r="200" spans="2:8">
      <c r="B200" s="2" t="s">
        <v>98</v>
      </c>
      <c r="C200" s="3">
        <v>7</v>
      </c>
      <c r="D200" s="4">
        <v>0.05225</v>
      </c>
      <c r="E200" s="5">
        <f>SUMIFS(导入数据!K:K,导入数据!B:B,B200,导入数据!F:F,C200,导入数据!I:I,"放款")/10000</f>
        <v>2000</v>
      </c>
      <c r="F200" s="5">
        <f>SUMIFS(导入数据!K:K,导入数据!B:B,B200,导入数据!L:L,C200,导入数据!I:I,"还款",导入数据!N:N,"是")/10000</f>
        <v>0</v>
      </c>
      <c r="G200" s="5">
        <f>SUMIFS(导入数据!K:K,导入数据!B:B,B200,导入数据!L:L,C200,导入数据!I:I,"还款",导入数据!N:N,"否")/10000</f>
        <v>2000</v>
      </c>
      <c r="H200" s="5">
        <f t="shared" si="3"/>
        <v>0</v>
      </c>
    </row>
    <row r="201" spans="2:8">
      <c r="B201" s="2" t="s">
        <v>196</v>
      </c>
      <c r="C201" s="3">
        <v>1</v>
      </c>
      <c r="D201" s="4">
        <v>0.06175</v>
      </c>
      <c r="E201" s="5">
        <f>SUMIFS(导入数据!K:K,导入数据!B:B,B201,导入数据!F:F,C201,导入数据!I:I,"放款")/10000</f>
        <v>0</v>
      </c>
      <c r="F201" s="5">
        <f>SUMIFS(导入数据!K:K,导入数据!B:B,B201,导入数据!L:L,C201,导入数据!I:I,"还款",导入数据!N:N,"是")/10000</f>
        <v>0</v>
      </c>
      <c r="G201" s="5">
        <f>SUMIFS(导入数据!K:K,导入数据!B:B,B201,导入数据!L:L,C201,导入数据!I:I,"还款",导入数据!N:N,"否")/10000</f>
        <v>0</v>
      </c>
      <c r="H201" s="5">
        <f t="shared" si="3"/>
        <v>0</v>
      </c>
    </row>
    <row r="202" spans="2:8">
      <c r="B202" s="2" t="s">
        <v>196</v>
      </c>
      <c r="C202" s="3">
        <v>2</v>
      </c>
      <c r="D202" s="4">
        <v>0.06175</v>
      </c>
      <c r="E202" s="5">
        <f>SUMIFS(导入数据!K:K,导入数据!B:B,B202,导入数据!F:F,C202,导入数据!I:I,"放款")/10000</f>
        <v>0</v>
      </c>
      <c r="F202" s="5">
        <f>SUMIFS(导入数据!K:K,导入数据!B:B,B202,导入数据!L:L,C202,导入数据!I:I,"还款",导入数据!N:N,"是")/10000</f>
        <v>0</v>
      </c>
      <c r="G202" s="5">
        <f>SUMIFS(导入数据!K:K,导入数据!B:B,B202,导入数据!L:L,C202,导入数据!I:I,"还款",导入数据!N:N,"否")/10000</f>
        <v>0</v>
      </c>
      <c r="H202" s="5">
        <f t="shared" si="3"/>
        <v>0</v>
      </c>
    </row>
    <row r="203" spans="2:8">
      <c r="B203" s="2" t="s">
        <v>197</v>
      </c>
      <c r="C203" s="3">
        <v>1</v>
      </c>
      <c r="D203" s="4">
        <v>0.0695</v>
      </c>
      <c r="E203" s="5">
        <f>SUMIFS(导入数据!K:K,导入数据!B:B,B203,导入数据!F:F,C203,导入数据!I:I,"放款")/10000</f>
        <v>0</v>
      </c>
      <c r="F203" s="5">
        <f>SUMIFS(导入数据!K:K,导入数据!B:B,B203,导入数据!L:L,C203,导入数据!I:I,"还款",导入数据!N:N,"是")/10000</f>
        <v>0</v>
      </c>
      <c r="G203" s="5">
        <f>SUMIFS(导入数据!K:K,导入数据!B:B,B203,导入数据!L:L,C203,导入数据!I:I,"还款",导入数据!N:N,"否")/10000</f>
        <v>0</v>
      </c>
      <c r="H203" s="5">
        <f t="shared" si="3"/>
        <v>0</v>
      </c>
    </row>
    <row r="204" spans="2:8">
      <c r="B204" s="2" t="s">
        <v>197</v>
      </c>
      <c r="C204" s="3">
        <v>2</v>
      </c>
      <c r="D204" s="4">
        <v>0.0695</v>
      </c>
      <c r="E204" s="5">
        <f>SUMIFS(导入数据!K:K,导入数据!B:B,B204,导入数据!F:F,C204,导入数据!I:I,"放款")/10000</f>
        <v>0</v>
      </c>
      <c r="F204" s="5">
        <f>SUMIFS(导入数据!K:K,导入数据!B:B,B204,导入数据!L:L,C204,导入数据!I:I,"还款",导入数据!N:N,"是")/10000</f>
        <v>0</v>
      </c>
      <c r="G204" s="5">
        <f>SUMIFS(导入数据!K:K,导入数据!B:B,B204,导入数据!L:L,C204,导入数据!I:I,"还款",导入数据!N:N,"否")/10000</f>
        <v>0</v>
      </c>
      <c r="H204" s="5">
        <f t="shared" si="3"/>
        <v>0</v>
      </c>
    </row>
    <row r="205" spans="2:8">
      <c r="B205" s="2" t="s">
        <v>197</v>
      </c>
      <c r="C205" s="3">
        <v>3</v>
      </c>
      <c r="D205" s="4">
        <v>0.0695</v>
      </c>
      <c r="E205" s="5">
        <f>SUMIFS(导入数据!K:K,导入数据!B:B,B205,导入数据!F:F,C205,导入数据!I:I,"放款")/10000</f>
        <v>0</v>
      </c>
      <c r="F205" s="5">
        <f>SUMIFS(导入数据!K:K,导入数据!B:B,B205,导入数据!L:L,C205,导入数据!I:I,"还款",导入数据!N:N,"是")/10000</f>
        <v>0</v>
      </c>
      <c r="G205" s="5">
        <f>SUMIFS(导入数据!K:K,导入数据!B:B,B205,导入数据!L:L,C205,导入数据!I:I,"还款",导入数据!N:N,"否")/10000</f>
        <v>0</v>
      </c>
      <c r="H205" s="5">
        <f t="shared" si="3"/>
        <v>0</v>
      </c>
    </row>
    <row r="206" spans="2:8">
      <c r="B206" s="2" t="s">
        <v>198</v>
      </c>
      <c r="C206" s="3">
        <v>1</v>
      </c>
      <c r="D206" s="4">
        <v>0.04125</v>
      </c>
      <c r="E206" s="5">
        <f>SUMIFS(导入数据!K:K,导入数据!B:B,B206,导入数据!F:F,C206,导入数据!I:I,"放款")/10000</f>
        <v>0</v>
      </c>
      <c r="F206" s="5">
        <f>SUMIFS(导入数据!K:K,导入数据!B:B,B206,导入数据!L:L,C206,导入数据!I:I,"还款",导入数据!N:N,"是")/10000</f>
        <v>0</v>
      </c>
      <c r="G206" s="5">
        <f>SUMIFS(导入数据!K:K,导入数据!B:B,B206,导入数据!L:L,C206,导入数据!I:I,"还款",导入数据!N:N,"否")/10000</f>
        <v>0</v>
      </c>
      <c r="H206" s="5">
        <f t="shared" si="3"/>
        <v>0</v>
      </c>
    </row>
    <row r="207" spans="2:8">
      <c r="B207" s="2" t="s">
        <v>100</v>
      </c>
      <c r="C207" s="3">
        <v>1</v>
      </c>
      <c r="D207" s="4">
        <v>0.0529</v>
      </c>
      <c r="E207" s="5">
        <f>SUMIFS(导入数据!K:K,导入数据!B:B,B207,导入数据!F:F,C207,导入数据!I:I,"放款")/10000</f>
        <v>135000</v>
      </c>
      <c r="F207" s="5">
        <f>SUMIFS(导入数据!K:K,导入数据!B:B,B207,导入数据!L:L,C207,导入数据!I:I,"还款",导入数据!N:N,"是")/10000</f>
        <v>54000</v>
      </c>
      <c r="G207" s="5">
        <f>SUMIFS(导入数据!K:K,导入数据!B:B,B207,导入数据!L:L,C207,导入数据!I:I,"还款",导入数据!N:N,"否")/10000</f>
        <v>81000</v>
      </c>
      <c r="H207" s="5">
        <f t="shared" si="3"/>
        <v>0</v>
      </c>
    </row>
    <row r="208" spans="2:8">
      <c r="B208" s="2" t="s">
        <v>199</v>
      </c>
      <c r="C208" s="3">
        <v>1</v>
      </c>
      <c r="D208" s="4">
        <v>0.06175</v>
      </c>
      <c r="E208" s="5">
        <f>SUMIFS(导入数据!K:K,导入数据!B:B,B208,导入数据!F:F,C208,导入数据!I:I,"放款")/10000</f>
        <v>0</v>
      </c>
      <c r="F208" s="5">
        <f>SUMIFS(导入数据!K:K,导入数据!B:B,B208,导入数据!L:L,C208,导入数据!I:I,"还款",导入数据!N:N,"是")/10000</f>
        <v>0</v>
      </c>
      <c r="G208" s="5">
        <f>SUMIFS(导入数据!K:K,导入数据!B:B,B208,导入数据!L:L,C208,导入数据!I:I,"还款",导入数据!N:N,"否")/10000</f>
        <v>0</v>
      </c>
      <c r="H208" s="5">
        <f t="shared" si="3"/>
        <v>0</v>
      </c>
    </row>
    <row r="209" spans="2:8">
      <c r="B209" s="2" t="s">
        <v>199</v>
      </c>
      <c r="C209" s="3">
        <v>2</v>
      </c>
      <c r="D209" s="4">
        <v>0.06175</v>
      </c>
      <c r="E209" s="5">
        <f>SUMIFS(导入数据!K:K,导入数据!B:B,B209,导入数据!F:F,C209,导入数据!I:I,"放款")/10000</f>
        <v>0</v>
      </c>
      <c r="F209" s="5">
        <f>SUMIFS(导入数据!K:K,导入数据!B:B,B209,导入数据!L:L,C209,导入数据!I:I,"还款",导入数据!N:N,"是")/10000</f>
        <v>0</v>
      </c>
      <c r="G209" s="5">
        <f>SUMIFS(导入数据!K:K,导入数据!B:B,B209,导入数据!L:L,C209,导入数据!I:I,"还款",导入数据!N:N,"否")/10000</f>
        <v>0</v>
      </c>
      <c r="H209" s="5">
        <f t="shared" si="3"/>
        <v>0</v>
      </c>
    </row>
    <row r="210" spans="2:8">
      <c r="B210" s="2" t="s">
        <v>199</v>
      </c>
      <c r="C210" s="3">
        <v>3</v>
      </c>
      <c r="D210" s="4">
        <v>0.06175</v>
      </c>
      <c r="E210" s="5">
        <f>SUMIFS(导入数据!K:K,导入数据!B:B,B210,导入数据!F:F,C210,导入数据!I:I,"放款")/10000</f>
        <v>0</v>
      </c>
      <c r="F210" s="5">
        <f>SUMIFS(导入数据!K:K,导入数据!B:B,B210,导入数据!L:L,C210,导入数据!I:I,"还款",导入数据!N:N,"是")/10000</f>
        <v>0</v>
      </c>
      <c r="G210" s="5">
        <f>SUMIFS(导入数据!K:K,导入数据!B:B,B210,导入数据!L:L,C210,导入数据!I:I,"还款",导入数据!N:N,"否")/10000</f>
        <v>0</v>
      </c>
      <c r="H210" s="5">
        <f t="shared" si="3"/>
        <v>0</v>
      </c>
    </row>
    <row r="211" spans="2:8">
      <c r="B211" s="2" t="s">
        <v>199</v>
      </c>
      <c r="C211" s="3">
        <v>4</v>
      </c>
      <c r="D211" s="4">
        <v>0.06175</v>
      </c>
      <c r="E211" s="5">
        <f>SUMIFS(导入数据!K:K,导入数据!B:B,B211,导入数据!F:F,C211,导入数据!I:I,"放款")/10000</f>
        <v>0</v>
      </c>
      <c r="F211" s="5">
        <f>SUMIFS(导入数据!K:K,导入数据!B:B,B211,导入数据!L:L,C211,导入数据!I:I,"还款",导入数据!N:N,"是")/10000</f>
        <v>0</v>
      </c>
      <c r="G211" s="5">
        <f>SUMIFS(导入数据!K:K,导入数据!B:B,B211,导入数据!L:L,C211,导入数据!I:I,"还款",导入数据!N:N,"否")/10000</f>
        <v>0</v>
      </c>
      <c r="H211" s="5">
        <f t="shared" si="3"/>
        <v>0</v>
      </c>
    </row>
    <row r="212" spans="2:8">
      <c r="B212" s="2" t="s">
        <v>200</v>
      </c>
      <c r="C212" s="3">
        <v>1</v>
      </c>
      <c r="D212" s="4">
        <v>0.0475</v>
      </c>
      <c r="E212" s="5">
        <f>SUMIFS(导入数据!K:K,导入数据!B:B,B212,导入数据!F:F,C212,导入数据!I:I,"放款")/10000</f>
        <v>0</v>
      </c>
      <c r="F212" s="5">
        <f>SUMIFS(导入数据!K:K,导入数据!B:B,B212,导入数据!L:L,C212,导入数据!I:I,"还款",导入数据!N:N,"是")/10000</f>
        <v>0</v>
      </c>
      <c r="G212" s="5">
        <f>SUMIFS(导入数据!K:K,导入数据!B:B,B212,导入数据!L:L,C212,导入数据!I:I,"还款",导入数据!N:N,"否")/10000</f>
        <v>0</v>
      </c>
      <c r="H212" s="5">
        <f t="shared" si="3"/>
        <v>0</v>
      </c>
    </row>
    <row r="213" spans="2:8">
      <c r="B213" s="2" t="s">
        <v>200</v>
      </c>
      <c r="C213" s="3">
        <v>2</v>
      </c>
      <c r="D213" s="4">
        <v>0.0475</v>
      </c>
      <c r="E213" s="5">
        <f>SUMIFS(导入数据!K:K,导入数据!B:B,B213,导入数据!F:F,C213,导入数据!I:I,"放款")/10000</f>
        <v>0</v>
      </c>
      <c r="F213" s="5">
        <f>SUMIFS(导入数据!K:K,导入数据!B:B,B213,导入数据!L:L,C213,导入数据!I:I,"还款",导入数据!N:N,"是")/10000</f>
        <v>0</v>
      </c>
      <c r="G213" s="5">
        <f>SUMIFS(导入数据!K:K,导入数据!B:B,B213,导入数据!L:L,C213,导入数据!I:I,"还款",导入数据!N:N,"否")/10000</f>
        <v>0</v>
      </c>
      <c r="H213" s="5">
        <f t="shared" si="3"/>
        <v>0</v>
      </c>
    </row>
    <row r="214" spans="2:8">
      <c r="B214" s="2" t="s">
        <v>200</v>
      </c>
      <c r="C214" s="3">
        <v>3</v>
      </c>
      <c r="D214" s="4">
        <v>0.0475</v>
      </c>
      <c r="E214" s="5">
        <f>SUMIFS(导入数据!K:K,导入数据!B:B,B214,导入数据!F:F,C214,导入数据!I:I,"放款")/10000</f>
        <v>0</v>
      </c>
      <c r="F214" s="5">
        <f>SUMIFS(导入数据!K:K,导入数据!B:B,B214,导入数据!L:L,C214,导入数据!I:I,"还款",导入数据!N:N,"是")/10000</f>
        <v>0</v>
      </c>
      <c r="G214" s="5">
        <f>SUMIFS(导入数据!K:K,导入数据!B:B,B214,导入数据!L:L,C214,导入数据!I:I,"还款",导入数据!N:N,"否")/10000</f>
        <v>0</v>
      </c>
      <c r="H214" s="5">
        <f t="shared" si="3"/>
        <v>0</v>
      </c>
    </row>
    <row r="215" spans="2:8">
      <c r="B215" s="2" t="s">
        <v>200</v>
      </c>
      <c r="C215" s="3">
        <v>4</v>
      </c>
      <c r="D215" s="4">
        <v>0.0475</v>
      </c>
      <c r="E215" s="5">
        <f>SUMIFS(导入数据!K:K,导入数据!B:B,B215,导入数据!F:F,C215,导入数据!I:I,"放款")/10000</f>
        <v>0</v>
      </c>
      <c r="F215" s="5">
        <f>SUMIFS(导入数据!K:K,导入数据!B:B,B215,导入数据!L:L,C215,导入数据!I:I,"还款",导入数据!N:N,"是")/10000</f>
        <v>0</v>
      </c>
      <c r="G215" s="5">
        <f>SUMIFS(导入数据!K:K,导入数据!B:B,B215,导入数据!L:L,C215,导入数据!I:I,"还款",导入数据!N:N,"否")/10000</f>
        <v>0</v>
      </c>
      <c r="H215" s="5">
        <f t="shared" si="3"/>
        <v>0</v>
      </c>
    </row>
    <row r="216" spans="2:8">
      <c r="B216" s="2" t="s">
        <v>200</v>
      </c>
      <c r="C216" s="3">
        <v>5</v>
      </c>
      <c r="D216" s="4">
        <v>0.0475</v>
      </c>
      <c r="E216" s="5">
        <f>SUMIFS(导入数据!K:K,导入数据!B:B,B216,导入数据!F:F,C216,导入数据!I:I,"放款")/10000</f>
        <v>0</v>
      </c>
      <c r="F216" s="5">
        <f>SUMIFS(导入数据!K:K,导入数据!B:B,B216,导入数据!L:L,C216,导入数据!I:I,"还款",导入数据!N:N,"是")/10000</f>
        <v>0</v>
      </c>
      <c r="G216" s="5">
        <f>SUMIFS(导入数据!K:K,导入数据!B:B,B216,导入数据!L:L,C216,导入数据!I:I,"还款",导入数据!N:N,"否")/10000</f>
        <v>0</v>
      </c>
      <c r="H216" s="5">
        <f t="shared" si="3"/>
        <v>0</v>
      </c>
    </row>
    <row r="217" spans="2:8">
      <c r="B217" s="2" t="s">
        <v>200</v>
      </c>
      <c r="C217" s="3">
        <v>6</v>
      </c>
      <c r="D217" s="4">
        <v>0.0459</v>
      </c>
      <c r="E217" s="5">
        <f>SUMIFS(导入数据!K:K,导入数据!B:B,B217,导入数据!F:F,C217,导入数据!I:I,"放款")/10000</f>
        <v>0</v>
      </c>
      <c r="F217" s="5">
        <f>SUMIFS(导入数据!K:K,导入数据!B:B,B217,导入数据!L:L,C217,导入数据!I:I,"还款",导入数据!N:N,"是")/10000</f>
        <v>0</v>
      </c>
      <c r="G217" s="5">
        <f>SUMIFS(导入数据!K:K,导入数据!B:B,B217,导入数据!L:L,C217,导入数据!I:I,"还款",导入数据!N:N,"否")/10000</f>
        <v>0</v>
      </c>
      <c r="H217" s="5">
        <f t="shared" si="3"/>
        <v>0</v>
      </c>
    </row>
    <row r="218" spans="2:8">
      <c r="B218" s="2" t="s">
        <v>200</v>
      </c>
      <c r="C218" s="3">
        <v>7</v>
      </c>
      <c r="D218" s="4">
        <v>0.0459</v>
      </c>
      <c r="E218" s="5">
        <f>SUMIFS(导入数据!K:K,导入数据!B:B,B218,导入数据!F:F,C218,导入数据!I:I,"放款")/10000</f>
        <v>0</v>
      </c>
      <c r="F218" s="5">
        <f>SUMIFS(导入数据!K:K,导入数据!B:B,B218,导入数据!L:L,C218,导入数据!I:I,"还款",导入数据!N:N,"是")/10000</f>
        <v>0</v>
      </c>
      <c r="G218" s="5">
        <f>SUMIFS(导入数据!K:K,导入数据!B:B,B218,导入数据!L:L,C218,导入数据!I:I,"还款",导入数据!N:N,"否")/10000</f>
        <v>0</v>
      </c>
      <c r="H218" s="5">
        <f t="shared" si="3"/>
        <v>0</v>
      </c>
    </row>
    <row r="219" spans="2:8">
      <c r="B219" s="2" t="s">
        <v>200</v>
      </c>
      <c r="C219" s="3">
        <v>8</v>
      </c>
      <c r="D219" s="4">
        <v>0.0459</v>
      </c>
      <c r="E219" s="5">
        <f>SUMIFS(导入数据!K:K,导入数据!B:B,B219,导入数据!F:F,C219,导入数据!I:I,"放款")/10000</f>
        <v>0</v>
      </c>
      <c r="F219" s="5">
        <f>SUMIFS(导入数据!K:K,导入数据!B:B,B219,导入数据!L:L,C219,导入数据!I:I,"还款",导入数据!N:N,"是")/10000</f>
        <v>0</v>
      </c>
      <c r="G219" s="5">
        <f>SUMIFS(导入数据!K:K,导入数据!B:B,B219,导入数据!L:L,C219,导入数据!I:I,"还款",导入数据!N:N,"否")/10000</f>
        <v>0</v>
      </c>
      <c r="H219" s="5">
        <f t="shared" si="3"/>
        <v>0</v>
      </c>
    </row>
    <row r="220" spans="2:8">
      <c r="B220" s="2" t="s">
        <v>200</v>
      </c>
      <c r="C220" s="3">
        <v>9</v>
      </c>
      <c r="D220" s="4">
        <v>0.0459</v>
      </c>
      <c r="E220" s="5">
        <f>SUMIFS(导入数据!K:K,导入数据!B:B,B220,导入数据!F:F,C220,导入数据!I:I,"放款")/10000</f>
        <v>0</v>
      </c>
      <c r="F220" s="5">
        <f>SUMIFS(导入数据!K:K,导入数据!B:B,B220,导入数据!L:L,C220,导入数据!I:I,"还款",导入数据!N:N,"是")/10000</f>
        <v>0</v>
      </c>
      <c r="G220" s="5">
        <f>SUMIFS(导入数据!K:K,导入数据!B:B,B220,导入数据!L:L,C220,导入数据!I:I,"还款",导入数据!N:N,"否")/10000</f>
        <v>0</v>
      </c>
      <c r="H220" s="5">
        <f t="shared" si="3"/>
        <v>0</v>
      </c>
    </row>
    <row r="221" spans="2:8">
      <c r="B221" s="2" t="s">
        <v>200</v>
      </c>
      <c r="C221" s="3">
        <v>10</v>
      </c>
      <c r="D221" s="4">
        <v>0.0459</v>
      </c>
      <c r="E221" s="5">
        <f>SUMIFS(导入数据!K:K,导入数据!B:B,B221,导入数据!F:F,C221,导入数据!I:I,"放款")/10000</f>
        <v>0</v>
      </c>
      <c r="F221" s="5">
        <f>SUMIFS(导入数据!K:K,导入数据!B:B,B221,导入数据!L:L,C221,导入数据!I:I,"还款",导入数据!N:N,"是")/10000</f>
        <v>0</v>
      </c>
      <c r="G221" s="5">
        <f>SUMIFS(导入数据!K:K,导入数据!B:B,B221,导入数据!L:L,C221,导入数据!I:I,"还款",导入数据!N:N,"否")/10000</f>
        <v>0</v>
      </c>
      <c r="H221" s="5">
        <f t="shared" si="3"/>
        <v>0</v>
      </c>
    </row>
    <row r="222" spans="2:8">
      <c r="B222" s="2" t="s">
        <v>200</v>
      </c>
      <c r="C222" s="3">
        <v>11</v>
      </c>
      <c r="D222" s="4">
        <v>0.0459</v>
      </c>
      <c r="E222" s="5">
        <f>SUMIFS(导入数据!K:K,导入数据!B:B,B222,导入数据!F:F,C222,导入数据!I:I,"放款")/10000</f>
        <v>0</v>
      </c>
      <c r="F222" s="5">
        <f>SUMIFS(导入数据!K:K,导入数据!B:B,B222,导入数据!L:L,C222,导入数据!I:I,"还款",导入数据!N:N,"是")/10000</f>
        <v>0</v>
      </c>
      <c r="G222" s="5">
        <f>SUMIFS(导入数据!K:K,导入数据!B:B,B222,导入数据!L:L,C222,导入数据!I:I,"还款",导入数据!N:N,"否")/10000</f>
        <v>0</v>
      </c>
      <c r="H222" s="5">
        <f t="shared" si="3"/>
        <v>0</v>
      </c>
    </row>
    <row r="223" spans="2:8">
      <c r="B223" s="2" t="s">
        <v>200</v>
      </c>
      <c r="C223" s="3">
        <v>12</v>
      </c>
      <c r="D223" s="4">
        <v>0.0459</v>
      </c>
      <c r="E223" s="5">
        <f>SUMIFS(导入数据!K:K,导入数据!B:B,B223,导入数据!F:F,C223,导入数据!I:I,"放款")/10000</f>
        <v>0</v>
      </c>
      <c r="F223" s="5">
        <f>SUMIFS(导入数据!K:K,导入数据!B:B,B223,导入数据!L:L,C223,导入数据!I:I,"还款",导入数据!N:N,"是")/10000</f>
        <v>0</v>
      </c>
      <c r="G223" s="5">
        <f>SUMIFS(导入数据!K:K,导入数据!B:B,B223,导入数据!L:L,C223,导入数据!I:I,"还款",导入数据!N:N,"否")/10000</f>
        <v>0</v>
      </c>
      <c r="H223" s="5">
        <f t="shared" si="3"/>
        <v>0</v>
      </c>
    </row>
    <row r="224" spans="2:8">
      <c r="B224" s="2" t="s">
        <v>200</v>
      </c>
      <c r="C224" s="3">
        <v>13</v>
      </c>
      <c r="D224" s="4">
        <v>0.0459</v>
      </c>
      <c r="E224" s="5">
        <f>SUMIFS(导入数据!K:K,导入数据!B:B,B224,导入数据!F:F,C224,导入数据!I:I,"放款")/10000</f>
        <v>0</v>
      </c>
      <c r="F224" s="5">
        <f>SUMIFS(导入数据!K:K,导入数据!B:B,B224,导入数据!L:L,C224,导入数据!I:I,"还款",导入数据!N:N,"是")/10000</f>
        <v>0</v>
      </c>
      <c r="G224" s="5">
        <f>SUMIFS(导入数据!K:K,导入数据!B:B,B224,导入数据!L:L,C224,导入数据!I:I,"还款",导入数据!N:N,"否")/10000</f>
        <v>0</v>
      </c>
      <c r="H224" s="5">
        <f t="shared" si="3"/>
        <v>0</v>
      </c>
    </row>
    <row r="225" spans="2:8">
      <c r="B225" s="2" t="s">
        <v>200</v>
      </c>
      <c r="C225" s="3">
        <v>14</v>
      </c>
      <c r="D225" s="4">
        <v>0.0459</v>
      </c>
      <c r="E225" s="5">
        <f>SUMIFS(导入数据!K:K,导入数据!B:B,B225,导入数据!F:F,C225,导入数据!I:I,"放款")/10000</f>
        <v>0</v>
      </c>
      <c r="F225" s="5">
        <f>SUMIFS(导入数据!K:K,导入数据!B:B,B225,导入数据!L:L,C225,导入数据!I:I,"还款",导入数据!N:N,"是")/10000</f>
        <v>0</v>
      </c>
      <c r="G225" s="5">
        <f>SUMIFS(导入数据!K:K,导入数据!B:B,B225,导入数据!L:L,C225,导入数据!I:I,"还款",导入数据!N:N,"否")/10000</f>
        <v>0</v>
      </c>
      <c r="H225" s="5">
        <f t="shared" si="3"/>
        <v>0</v>
      </c>
    </row>
    <row r="226" spans="2:8">
      <c r="B226" s="2" t="s">
        <v>200</v>
      </c>
      <c r="C226" s="3">
        <v>15</v>
      </c>
      <c r="D226" s="4">
        <v>0.0459</v>
      </c>
      <c r="E226" s="5">
        <f>SUMIFS(导入数据!K:K,导入数据!B:B,B226,导入数据!F:F,C226,导入数据!I:I,"放款")/10000</f>
        <v>0</v>
      </c>
      <c r="F226" s="5">
        <f>SUMIFS(导入数据!K:K,导入数据!B:B,B226,导入数据!L:L,C226,导入数据!I:I,"还款",导入数据!N:N,"是")/10000</f>
        <v>0</v>
      </c>
      <c r="G226" s="5">
        <f>SUMIFS(导入数据!K:K,导入数据!B:B,B226,导入数据!L:L,C226,导入数据!I:I,"还款",导入数据!N:N,"否")/10000</f>
        <v>0</v>
      </c>
      <c r="H226" s="5">
        <f t="shared" si="3"/>
        <v>0</v>
      </c>
    </row>
    <row r="227" spans="2:8">
      <c r="B227" s="2" t="s">
        <v>200</v>
      </c>
      <c r="C227" s="3">
        <v>16</v>
      </c>
      <c r="D227" s="4">
        <v>0.0459</v>
      </c>
      <c r="E227" s="5">
        <f>SUMIFS(导入数据!K:K,导入数据!B:B,B227,导入数据!F:F,C227,导入数据!I:I,"放款")/10000</f>
        <v>0</v>
      </c>
      <c r="F227" s="5">
        <f>SUMIFS(导入数据!K:K,导入数据!B:B,B227,导入数据!L:L,C227,导入数据!I:I,"还款",导入数据!N:N,"是")/10000</f>
        <v>0</v>
      </c>
      <c r="G227" s="5">
        <f>SUMIFS(导入数据!K:K,导入数据!B:B,B227,导入数据!L:L,C227,导入数据!I:I,"还款",导入数据!N:N,"否")/10000</f>
        <v>0</v>
      </c>
      <c r="H227" s="5">
        <f t="shared" si="3"/>
        <v>0</v>
      </c>
    </row>
    <row r="228" spans="2:8">
      <c r="B228" s="2" t="s">
        <v>200</v>
      </c>
      <c r="C228" s="3">
        <v>17</v>
      </c>
      <c r="D228" s="4">
        <v>0.0459</v>
      </c>
      <c r="E228" s="5">
        <f>SUMIFS(导入数据!K:K,导入数据!B:B,B228,导入数据!F:F,C228,导入数据!I:I,"放款")/10000</f>
        <v>0</v>
      </c>
      <c r="F228" s="5">
        <f>SUMIFS(导入数据!K:K,导入数据!B:B,B228,导入数据!L:L,C228,导入数据!I:I,"还款",导入数据!N:N,"是")/10000</f>
        <v>0</v>
      </c>
      <c r="G228" s="5">
        <f>SUMIFS(导入数据!K:K,导入数据!B:B,B228,导入数据!L:L,C228,导入数据!I:I,"还款",导入数据!N:N,"否")/10000</f>
        <v>0</v>
      </c>
      <c r="H228" s="5">
        <f t="shared" si="3"/>
        <v>0</v>
      </c>
    </row>
    <row r="229" spans="2:8">
      <c r="B229" s="2" t="s">
        <v>200</v>
      </c>
      <c r="C229" s="3">
        <v>18</v>
      </c>
      <c r="D229" s="4">
        <v>0.0459</v>
      </c>
      <c r="E229" s="5">
        <f>SUMIFS(导入数据!K:K,导入数据!B:B,B229,导入数据!F:F,C229,导入数据!I:I,"放款")/10000</f>
        <v>0</v>
      </c>
      <c r="F229" s="5">
        <f>SUMIFS(导入数据!K:K,导入数据!B:B,B229,导入数据!L:L,C229,导入数据!I:I,"还款",导入数据!N:N,"是")/10000</f>
        <v>0</v>
      </c>
      <c r="G229" s="5">
        <f>SUMIFS(导入数据!K:K,导入数据!B:B,B229,导入数据!L:L,C229,导入数据!I:I,"还款",导入数据!N:N,"否")/10000</f>
        <v>0</v>
      </c>
      <c r="H229" s="5">
        <f t="shared" si="3"/>
        <v>0</v>
      </c>
    </row>
    <row r="230" spans="2:8">
      <c r="B230" s="2" t="s">
        <v>200</v>
      </c>
      <c r="C230" s="3">
        <v>19</v>
      </c>
      <c r="D230" s="4">
        <v>0.0459</v>
      </c>
      <c r="E230" s="5">
        <f>SUMIFS(导入数据!K:K,导入数据!B:B,B230,导入数据!F:F,C230,导入数据!I:I,"放款")/10000</f>
        <v>0</v>
      </c>
      <c r="F230" s="5">
        <f>SUMIFS(导入数据!K:K,导入数据!B:B,B230,导入数据!L:L,C230,导入数据!I:I,"还款",导入数据!N:N,"是")/10000</f>
        <v>0</v>
      </c>
      <c r="G230" s="5">
        <f>SUMIFS(导入数据!K:K,导入数据!B:B,B230,导入数据!L:L,C230,导入数据!I:I,"还款",导入数据!N:N,"否")/10000</f>
        <v>0</v>
      </c>
      <c r="H230" s="5">
        <f t="shared" si="3"/>
        <v>0</v>
      </c>
    </row>
    <row r="231" spans="2:8">
      <c r="B231" s="2" t="s">
        <v>200</v>
      </c>
      <c r="C231" s="3">
        <v>20</v>
      </c>
      <c r="D231" s="4">
        <v>0.0459</v>
      </c>
      <c r="E231" s="5">
        <f>SUMIFS(导入数据!K:K,导入数据!B:B,B231,导入数据!F:F,C231,导入数据!I:I,"放款")/10000</f>
        <v>0</v>
      </c>
      <c r="F231" s="5">
        <f>SUMIFS(导入数据!K:K,导入数据!B:B,B231,导入数据!L:L,C231,导入数据!I:I,"还款",导入数据!N:N,"是")/10000</f>
        <v>0</v>
      </c>
      <c r="G231" s="5">
        <f>SUMIFS(导入数据!K:K,导入数据!B:B,B231,导入数据!L:L,C231,导入数据!I:I,"还款",导入数据!N:N,"否")/10000</f>
        <v>0</v>
      </c>
      <c r="H231" s="5">
        <f t="shared" si="3"/>
        <v>0</v>
      </c>
    </row>
    <row r="232" spans="2:8">
      <c r="B232" s="2" t="s">
        <v>200</v>
      </c>
      <c r="C232" s="3">
        <v>21</v>
      </c>
      <c r="D232" s="4">
        <v>0.0459</v>
      </c>
      <c r="E232" s="5">
        <f>SUMIFS(导入数据!K:K,导入数据!B:B,B232,导入数据!F:F,C232,导入数据!I:I,"放款")/10000</f>
        <v>0</v>
      </c>
      <c r="F232" s="5">
        <f>SUMIFS(导入数据!K:K,导入数据!B:B,B232,导入数据!L:L,C232,导入数据!I:I,"还款",导入数据!N:N,"是")/10000</f>
        <v>0</v>
      </c>
      <c r="G232" s="5">
        <f>SUMIFS(导入数据!K:K,导入数据!B:B,B232,导入数据!L:L,C232,导入数据!I:I,"还款",导入数据!N:N,"否")/10000</f>
        <v>0</v>
      </c>
      <c r="H232" s="5">
        <f t="shared" si="3"/>
        <v>0</v>
      </c>
    </row>
    <row r="233" spans="2:8">
      <c r="B233" s="2" t="s">
        <v>200</v>
      </c>
      <c r="C233" s="3">
        <v>22</v>
      </c>
      <c r="D233" s="4">
        <v>0.0459</v>
      </c>
      <c r="E233" s="5">
        <f>SUMIFS(导入数据!K:K,导入数据!B:B,B233,导入数据!F:F,C233,导入数据!I:I,"放款")/10000</f>
        <v>0</v>
      </c>
      <c r="F233" s="5">
        <f>SUMIFS(导入数据!K:K,导入数据!B:B,B233,导入数据!L:L,C233,导入数据!I:I,"还款",导入数据!N:N,"是")/10000</f>
        <v>0</v>
      </c>
      <c r="G233" s="5">
        <f>SUMIFS(导入数据!K:K,导入数据!B:B,B233,导入数据!L:L,C233,导入数据!I:I,"还款",导入数据!N:N,"否")/10000</f>
        <v>0</v>
      </c>
      <c r="H233" s="5">
        <f t="shared" si="3"/>
        <v>0</v>
      </c>
    </row>
    <row r="234" spans="2:8">
      <c r="B234" s="2" t="s">
        <v>200</v>
      </c>
      <c r="C234" s="3">
        <v>23</v>
      </c>
      <c r="D234" s="4">
        <v>0.0459</v>
      </c>
      <c r="E234" s="5">
        <f>SUMIFS(导入数据!K:K,导入数据!B:B,B234,导入数据!F:F,C234,导入数据!I:I,"放款")/10000</f>
        <v>0</v>
      </c>
      <c r="F234" s="5">
        <f>SUMIFS(导入数据!K:K,导入数据!B:B,B234,导入数据!L:L,C234,导入数据!I:I,"还款",导入数据!N:N,"是")/10000</f>
        <v>0</v>
      </c>
      <c r="G234" s="5">
        <f>SUMIFS(导入数据!K:K,导入数据!B:B,B234,导入数据!L:L,C234,导入数据!I:I,"还款",导入数据!N:N,"否")/10000</f>
        <v>0</v>
      </c>
      <c r="H234" s="5">
        <f t="shared" si="3"/>
        <v>0</v>
      </c>
    </row>
    <row r="235" spans="2:8">
      <c r="B235" s="2" t="s">
        <v>200</v>
      </c>
      <c r="C235" s="3">
        <v>24</v>
      </c>
      <c r="D235" s="4">
        <v>0.0459</v>
      </c>
      <c r="E235" s="5">
        <f>SUMIFS(导入数据!K:K,导入数据!B:B,B235,导入数据!F:F,C235,导入数据!I:I,"放款")/10000</f>
        <v>0</v>
      </c>
      <c r="F235" s="5">
        <f>SUMIFS(导入数据!K:K,导入数据!B:B,B235,导入数据!L:L,C235,导入数据!I:I,"还款",导入数据!N:N,"是")/10000</f>
        <v>0</v>
      </c>
      <c r="G235" s="5">
        <f>SUMIFS(导入数据!K:K,导入数据!B:B,B235,导入数据!L:L,C235,导入数据!I:I,"还款",导入数据!N:N,"否")/10000</f>
        <v>0</v>
      </c>
      <c r="H235" s="5">
        <f t="shared" si="3"/>
        <v>0</v>
      </c>
    </row>
    <row r="236" spans="2:8">
      <c r="B236" s="2" t="s">
        <v>200</v>
      </c>
      <c r="C236" s="3">
        <v>25</v>
      </c>
      <c r="D236" s="4">
        <v>0.0459</v>
      </c>
      <c r="E236" s="5">
        <f>SUMIFS(导入数据!K:K,导入数据!B:B,B236,导入数据!F:F,C236,导入数据!I:I,"放款")/10000</f>
        <v>0</v>
      </c>
      <c r="F236" s="5">
        <f>SUMIFS(导入数据!K:K,导入数据!B:B,B236,导入数据!L:L,C236,导入数据!I:I,"还款",导入数据!N:N,"是")/10000</f>
        <v>0</v>
      </c>
      <c r="G236" s="5">
        <f>SUMIFS(导入数据!K:K,导入数据!B:B,B236,导入数据!L:L,C236,导入数据!I:I,"还款",导入数据!N:N,"否")/10000</f>
        <v>0</v>
      </c>
      <c r="H236" s="5">
        <f t="shared" si="3"/>
        <v>0</v>
      </c>
    </row>
    <row r="237" spans="2:8">
      <c r="B237" s="2" t="s">
        <v>200</v>
      </c>
      <c r="C237" s="3">
        <v>26</v>
      </c>
      <c r="D237" s="4">
        <v>0.0459</v>
      </c>
      <c r="E237" s="5">
        <f>SUMIFS(导入数据!K:K,导入数据!B:B,B237,导入数据!F:F,C237,导入数据!I:I,"放款")/10000</f>
        <v>0</v>
      </c>
      <c r="F237" s="5">
        <f>SUMIFS(导入数据!K:K,导入数据!B:B,B237,导入数据!L:L,C237,导入数据!I:I,"还款",导入数据!N:N,"是")/10000</f>
        <v>0</v>
      </c>
      <c r="G237" s="5">
        <f>SUMIFS(导入数据!K:K,导入数据!B:B,B237,导入数据!L:L,C237,导入数据!I:I,"还款",导入数据!N:N,"否")/10000</f>
        <v>0</v>
      </c>
      <c r="H237" s="5">
        <f t="shared" si="3"/>
        <v>0</v>
      </c>
    </row>
    <row r="238" spans="2:8">
      <c r="B238" s="2" t="s">
        <v>102</v>
      </c>
      <c r="C238" s="3">
        <v>1</v>
      </c>
      <c r="D238" s="4">
        <v>0.05795</v>
      </c>
      <c r="E238" s="5">
        <f>SUMIFS(导入数据!K:K,导入数据!B:B,B238,导入数据!F:F,C238,导入数据!I:I,"放款")/10000</f>
        <v>30000</v>
      </c>
      <c r="F238" s="5">
        <f>SUMIFS(导入数据!K:K,导入数据!B:B,B238,导入数据!L:L,C238,导入数据!I:I,"还款",导入数据!N:N,"是")/10000</f>
        <v>9000</v>
      </c>
      <c r="G238" s="5">
        <f>SUMIFS(导入数据!K:K,导入数据!B:B,B238,导入数据!L:L,C238,导入数据!I:I,"还款",导入数据!N:N,"否")/10000</f>
        <v>21000</v>
      </c>
      <c r="H238" s="5">
        <f t="shared" si="3"/>
        <v>0</v>
      </c>
    </row>
    <row r="239" spans="2:8">
      <c r="B239" s="2" t="s">
        <v>102</v>
      </c>
      <c r="C239" s="3">
        <v>2</v>
      </c>
      <c r="D239" s="4">
        <v>0.05795</v>
      </c>
      <c r="E239" s="5">
        <f>SUMIFS(导入数据!K:K,导入数据!B:B,B239,导入数据!F:F,C239,导入数据!I:I,"放款")/10000</f>
        <v>13500</v>
      </c>
      <c r="F239" s="5">
        <f>SUMIFS(导入数据!K:K,导入数据!B:B,B239,导入数据!L:L,C239,导入数据!I:I,"还款",导入数据!N:N,"是")/10000</f>
        <v>4050</v>
      </c>
      <c r="G239" s="5">
        <f>SUMIFS(导入数据!K:K,导入数据!B:B,B239,导入数据!L:L,C239,导入数据!I:I,"还款",导入数据!N:N,"否")/10000</f>
        <v>9450</v>
      </c>
      <c r="H239" s="5">
        <f t="shared" si="3"/>
        <v>0</v>
      </c>
    </row>
    <row r="240" spans="2:8">
      <c r="B240" s="2" t="s">
        <v>102</v>
      </c>
      <c r="C240" s="3">
        <v>3</v>
      </c>
      <c r="D240" s="4">
        <v>0.05795</v>
      </c>
      <c r="E240" s="5">
        <f>SUMIFS(导入数据!K:K,导入数据!B:B,B240,导入数据!F:F,C240,导入数据!I:I,"放款")/10000</f>
        <v>6500</v>
      </c>
      <c r="F240" s="5">
        <f>SUMIFS(导入数据!K:K,导入数据!B:B,B240,导入数据!L:L,C240,导入数据!I:I,"还款",导入数据!N:N,"是")/10000</f>
        <v>1950</v>
      </c>
      <c r="G240" s="5">
        <f>SUMIFS(导入数据!K:K,导入数据!B:B,B240,导入数据!L:L,C240,导入数据!I:I,"还款",导入数据!N:N,"否")/10000</f>
        <v>4550</v>
      </c>
      <c r="H240" s="5">
        <f t="shared" si="3"/>
        <v>0</v>
      </c>
    </row>
    <row r="241" spans="2:8">
      <c r="B241" s="2" t="s">
        <v>102</v>
      </c>
      <c r="C241" s="3">
        <v>4</v>
      </c>
      <c r="D241" s="4">
        <v>0.05795</v>
      </c>
      <c r="E241" s="5">
        <f>SUMIFS(导入数据!K:K,导入数据!B:B,B241,导入数据!F:F,C241,导入数据!I:I,"放款")/10000</f>
        <v>8500</v>
      </c>
      <c r="F241" s="5">
        <f>SUMIFS(导入数据!K:K,导入数据!B:B,B241,导入数据!L:L,C241,导入数据!I:I,"还款",导入数据!N:N,"是")/10000</f>
        <v>1500</v>
      </c>
      <c r="G241" s="5">
        <f>SUMIFS(导入数据!K:K,导入数据!B:B,B241,导入数据!L:L,C241,导入数据!I:I,"还款",导入数据!N:N,"否")/10000</f>
        <v>7000</v>
      </c>
      <c r="H241" s="5">
        <f t="shared" si="3"/>
        <v>0</v>
      </c>
    </row>
    <row r="242" spans="2:8">
      <c r="B242" s="2" t="s">
        <v>104</v>
      </c>
      <c r="C242" s="3">
        <v>1</v>
      </c>
      <c r="D242" s="4">
        <v>0.0475</v>
      </c>
      <c r="E242" s="5">
        <f>SUMIFS(导入数据!K:K,导入数据!B:B,B242,导入数据!F:F,C242,导入数据!I:I,"放款")/10000</f>
        <v>100000</v>
      </c>
      <c r="F242" s="5">
        <f>SUMIFS(导入数据!K:K,导入数据!B:B,B242,导入数据!L:L,C242,导入数据!I:I,"还款",导入数据!N:N,"是")/10000</f>
        <v>90000</v>
      </c>
      <c r="G242" s="5">
        <f>SUMIFS(导入数据!K:K,导入数据!B:B,B242,导入数据!L:L,C242,导入数据!I:I,"还款",导入数据!N:N,"否")/10000</f>
        <v>10000</v>
      </c>
      <c r="H242" s="5">
        <f t="shared" si="3"/>
        <v>0</v>
      </c>
    </row>
    <row r="243" spans="2:8">
      <c r="B243" s="2" t="s">
        <v>104</v>
      </c>
      <c r="C243" s="3">
        <v>2</v>
      </c>
      <c r="D243" s="4">
        <v>0.0475</v>
      </c>
      <c r="E243" s="5">
        <f>SUMIFS(导入数据!K:K,导入数据!B:B,B243,导入数据!F:F,C243,导入数据!I:I,"放款")/10000</f>
        <v>20000</v>
      </c>
      <c r="F243" s="5">
        <f>SUMIFS(导入数据!K:K,导入数据!B:B,B243,导入数据!L:L,C243,导入数据!I:I,"还款",导入数据!N:N,"是")/10000</f>
        <v>20000</v>
      </c>
      <c r="G243" s="5">
        <f>SUMIFS(导入数据!K:K,导入数据!B:B,B243,导入数据!L:L,C243,导入数据!I:I,"还款",导入数据!N:N,"否")/10000</f>
        <v>0</v>
      </c>
      <c r="H243" s="5">
        <f t="shared" si="3"/>
        <v>0</v>
      </c>
    </row>
    <row r="244" spans="2:8">
      <c r="B244" s="2" t="s">
        <v>104</v>
      </c>
      <c r="C244" s="3">
        <v>3</v>
      </c>
      <c r="D244" s="4">
        <v>0.0475</v>
      </c>
      <c r="E244" s="5">
        <f>SUMIFS(导入数据!K:K,导入数据!B:B,B244,导入数据!F:F,C244,导入数据!I:I,"放款")/10000</f>
        <v>25000</v>
      </c>
      <c r="F244" s="5">
        <f>SUMIFS(导入数据!K:K,导入数据!B:B,B244,导入数据!L:L,C244,导入数据!I:I,"还款",导入数据!N:N,"是")/10000</f>
        <v>7500</v>
      </c>
      <c r="G244" s="5">
        <f>SUMIFS(导入数据!K:K,导入数据!B:B,B244,导入数据!L:L,C244,导入数据!I:I,"还款",导入数据!N:N,"否")/10000</f>
        <v>17500</v>
      </c>
      <c r="H244" s="5">
        <f t="shared" si="3"/>
        <v>0</v>
      </c>
    </row>
    <row r="245" spans="2:8">
      <c r="B245" s="2" t="s">
        <v>104</v>
      </c>
      <c r="C245" s="3">
        <v>4</v>
      </c>
      <c r="D245" s="4">
        <v>0.0475</v>
      </c>
      <c r="E245" s="5">
        <f>SUMIFS(导入数据!K:K,导入数据!B:B,B245,导入数据!F:F,C245,导入数据!I:I,"放款")/10000</f>
        <v>20000</v>
      </c>
      <c r="F245" s="5">
        <f>SUMIFS(导入数据!K:K,导入数据!B:B,B245,导入数据!L:L,C245,导入数据!I:I,"还款",导入数据!N:N,"是")/10000</f>
        <v>6000</v>
      </c>
      <c r="G245" s="5">
        <f>SUMIFS(导入数据!K:K,导入数据!B:B,B245,导入数据!L:L,C245,导入数据!I:I,"还款",导入数据!N:N,"否")/10000</f>
        <v>14000</v>
      </c>
      <c r="H245" s="5">
        <f t="shared" ref="H245:H305" si="4">E245-F245-G245</f>
        <v>0</v>
      </c>
    </row>
    <row r="246" spans="2:8">
      <c r="B246" s="2" t="s">
        <v>104</v>
      </c>
      <c r="C246" s="3">
        <v>5</v>
      </c>
      <c r="D246" s="4">
        <v>0.0475</v>
      </c>
      <c r="E246" s="5">
        <f>SUMIFS(导入数据!K:K,导入数据!B:B,B246,导入数据!F:F,C246,导入数据!I:I,"放款")/10000</f>
        <v>5000</v>
      </c>
      <c r="F246" s="5">
        <f>SUMIFS(导入数据!K:K,导入数据!B:B,B246,导入数据!L:L,C246,导入数据!I:I,"还款",导入数据!N:N,"是")/10000</f>
        <v>1500</v>
      </c>
      <c r="G246" s="5">
        <f>SUMIFS(导入数据!K:K,导入数据!B:B,B246,导入数据!L:L,C246,导入数据!I:I,"还款",导入数据!N:N,"否")/10000</f>
        <v>3500</v>
      </c>
      <c r="H246" s="5">
        <f t="shared" si="4"/>
        <v>0</v>
      </c>
    </row>
    <row r="247" spans="2:8">
      <c r="B247" s="2" t="s">
        <v>106</v>
      </c>
      <c r="C247" s="3">
        <v>1</v>
      </c>
      <c r="D247" s="4">
        <v>0.046075</v>
      </c>
      <c r="E247" s="5">
        <f>SUMIFS(导入数据!K:K,导入数据!B:B,B247,导入数据!F:F,C247,导入数据!I:I,"放款")/10000</f>
        <v>60000</v>
      </c>
      <c r="F247" s="5">
        <f>SUMIFS(导入数据!K:K,导入数据!B:B,B247,导入数据!L:L,C247,导入数据!I:I,"还款",导入数据!N:N,"是")/10000</f>
        <v>6640</v>
      </c>
      <c r="G247" s="5">
        <f>SUMIFS(导入数据!K:K,导入数据!B:B,B247,导入数据!L:L,C247,导入数据!I:I,"还款",导入数据!N:N,"否")/10000</f>
        <v>53360</v>
      </c>
      <c r="H247" s="5">
        <f t="shared" si="4"/>
        <v>0</v>
      </c>
    </row>
    <row r="248" spans="2:8">
      <c r="B248" s="2" t="s">
        <v>106</v>
      </c>
      <c r="C248" s="3">
        <v>2</v>
      </c>
      <c r="D248" s="4">
        <v>0.046075</v>
      </c>
      <c r="E248" s="5">
        <f>SUMIFS(导入数据!K:K,导入数据!B:B,B248,导入数据!F:F,C248,导入数据!I:I,"放款")/10000</f>
        <v>8000</v>
      </c>
      <c r="F248" s="5">
        <f>SUMIFS(导入数据!K:K,导入数据!B:B,B248,导入数据!L:L,C248,导入数据!I:I,"还款",导入数据!N:N,"是")/10000</f>
        <v>0</v>
      </c>
      <c r="G248" s="5">
        <f>SUMIFS(导入数据!K:K,导入数据!B:B,B248,导入数据!L:L,C248,导入数据!I:I,"还款",导入数据!N:N,"否")/10000</f>
        <v>8000</v>
      </c>
      <c r="H248" s="5">
        <f t="shared" si="4"/>
        <v>0</v>
      </c>
    </row>
    <row r="249" spans="2:8">
      <c r="B249" s="2" t="s">
        <v>106</v>
      </c>
      <c r="C249" s="3">
        <v>3</v>
      </c>
      <c r="D249" s="4">
        <v>0.046075</v>
      </c>
      <c r="E249" s="5">
        <f>SUMIFS(导入数据!K:K,导入数据!B:B,B249,导入数据!F:F,C249,导入数据!I:I,"放款")/10000</f>
        <v>10000</v>
      </c>
      <c r="F249" s="5">
        <f>SUMIFS(导入数据!K:K,导入数据!B:B,B249,导入数据!L:L,C249,导入数据!I:I,"还款",导入数据!N:N,"是")/10000</f>
        <v>0</v>
      </c>
      <c r="G249" s="5">
        <f>SUMIFS(导入数据!K:K,导入数据!B:B,B249,导入数据!L:L,C249,导入数据!I:I,"还款",导入数据!N:N,"否")/10000</f>
        <v>10000</v>
      </c>
      <c r="H249" s="5">
        <f t="shared" si="4"/>
        <v>0</v>
      </c>
    </row>
    <row r="250" spans="2:8">
      <c r="B250" s="2" t="s">
        <v>108</v>
      </c>
      <c r="C250" s="3">
        <v>1</v>
      </c>
      <c r="D250" s="4">
        <v>0.0475</v>
      </c>
      <c r="E250" s="5">
        <f>SUMIFS(导入数据!K:K,导入数据!B:B,B250,导入数据!F:F,C250,导入数据!I:I,"放款")/10000</f>
        <v>10000</v>
      </c>
      <c r="F250" s="5">
        <f>SUMIFS(导入数据!K:K,导入数据!B:B,B250,导入数据!L:L,C250,导入数据!I:I,"还款",导入数据!N:N,"是")/10000</f>
        <v>2000</v>
      </c>
      <c r="G250" s="5">
        <f>SUMIFS(导入数据!K:K,导入数据!B:B,B250,导入数据!L:L,C250,导入数据!I:I,"还款",导入数据!N:N,"否")/10000</f>
        <v>8000</v>
      </c>
      <c r="H250" s="5">
        <f t="shared" si="4"/>
        <v>0</v>
      </c>
    </row>
    <row r="251" spans="2:8">
      <c r="B251" s="2" t="s">
        <v>106</v>
      </c>
      <c r="C251" s="3">
        <v>4</v>
      </c>
      <c r="D251" s="4">
        <v>0.046075</v>
      </c>
      <c r="E251" s="5">
        <f>SUMIFS(导入数据!K:K,导入数据!B:B,B251,导入数据!F:F,C251,导入数据!I:I,"放款")/10000</f>
        <v>1600</v>
      </c>
      <c r="F251" s="5">
        <f>SUMIFS(导入数据!K:K,导入数据!B:B,B251,导入数据!L:L,C251,导入数据!I:I,"还款",导入数据!N:N,"是")/10000</f>
        <v>1000</v>
      </c>
      <c r="G251" s="5">
        <f>SUMIFS(导入数据!K:K,导入数据!B:B,B251,导入数据!L:L,C251,导入数据!I:I,"还款",导入数据!N:N,"否")/10000</f>
        <v>600</v>
      </c>
      <c r="H251" s="5">
        <f t="shared" si="4"/>
        <v>0</v>
      </c>
    </row>
    <row r="252" spans="2:8">
      <c r="B252" s="2" t="s">
        <v>201</v>
      </c>
      <c r="C252" s="3">
        <v>1</v>
      </c>
      <c r="D252" s="4">
        <v>0.0399</v>
      </c>
      <c r="E252" s="5">
        <f>SUMIFS(导入数据!K:K,导入数据!B:B,B252,导入数据!F:F,C252,导入数据!I:I,"放款")/10000</f>
        <v>0</v>
      </c>
      <c r="F252" s="5">
        <f>SUMIFS(导入数据!K:K,导入数据!B:B,B252,导入数据!L:L,C252,导入数据!I:I,"还款",导入数据!N:N,"是")/10000</f>
        <v>0</v>
      </c>
      <c r="G252" s="5">
        <f>SUMIFS(导入数据!K:K,导入数据!B:B,B252,导入数据!L:L,C252,导入数据!I:I,"还款",导入数据!N:N,"否")/10000</f>
        <v>0</v>
      </c>
      <c r="H252" s="5">
        <f t="shared" si="4"/>
        <v>0</v>
      </c>
    </row>
    <row r="253" spans="2:8">
      <c r="B253" s="2" t="s">
        <v>202</v>
      </c>
      <c r="C253" s="3">
        <v>1</v>
      </c>
      <c r="D253" s="4">
        <v>0.0399</v>
      </c>
      <c r="E253" s="5">
        <f>SUMIFS(导入数据!K:K,导入数据!B:B,B253,导入数据!F:F,C253,导入数据!I:I,"放款")/10000</f>
        <v>0</v>
      </c>
      <c r="F253" s="5">
        <f>SUMIFS(导入数据!K:K,导入数据!B:B,B253,导入数据!L:L,C253,导入数据!I:I,"还款",导入数据!N:N,"是")/10000</f>
        <v>0</v>
      </c>
      <c r="G253" s="5">
        <f>SUMIFS(导入数据!K:K,导入数据!B:B,B253,导入数据!L:L,C253,导入数据!I:I,"还款",导入数据!N:N,"否")/10000</f>
        <v>0</v>
      </c>
      <c r="H253" s="5">
        <f t="shared" si="4"/>
        <v>0</v>
      </c>
    </row>
    <row r="254" spans="2:8">
      <c r="B254" s="2" t="s">
        <v>203</v>
      </c>
      <c r="C254" s="3">
        <v>1</v>
      </c>
      <c r="D254" s="4">
        <v>0.0399</v>
      </c>
      <c r="E254" s="5">
        <f>SUMIFS(导入数据!K:K,导入数据!B:B,B254,导入数据!F:F,C254,导入数据!I:I,"放款")/10000</f>
        <v>0</v>
      </c>
      <c r="F254" s="5">
        <f>SUMIFS(导入数据!K:K,导入数据!B:B,B254,导入数据!L:L,C254,导入数据!I:I,"还款",导入数据!N:N,"是")/10000</f>
        <v>0</v>
      </c>
      <c r="G254" s="5">
        <f>SUMIFS(导入数据!K:K,导入数据!B:B,B254,导入数据!L:L,C254,导入数据!I:I,"还款",导入数据!N:N,"否")/10000</f>
        <v>0</v>
      </c>
      <c r="H254" s="5">
        <f t="shared" si="4"/>
        <v>0</v>
      </c>
    </row>
    <row r="255" spans="2:8">
      <c r="B255" s="2" t="s">
        <v>204</v>
      </c>
      <c r="C255" s="3">
        <v>1</v>
      </c>
      <c r="D255" s="4">
        <v>0.0399</v>
      </c>
      <c r="E255" s="5">
        <f>SUMIFS(导入数据!K:K,导入数据!B:B,B255,导入数据!F:F,C255,导入数据!I:I,"放款")/10000</f>
        <v>0</v>
      </c>
      <c r="F255" s="5">
        <f>SUMIFS(导入数据!K:K,导入数据!B:B,B255,导入数据!L:L,C255,导入数据!I:I,"还款",导入数据!N:N,"是")/10000</f>
        <v>0</v>
      </c>
      <c r="G255" s="5">
        <f>SUMIFS(导入数据!K:K,导入数据!B:B,B255,导入数据!L:L,C255,导入数据!I:I,"还款",导入数据!N:N,"否")/10000</f>
        <v>0</v>
      </c>
      <c r="H255" s="5">
        <f t="shared" si="4"/>
        <v>0</v>
      </c>
    </row>
    <row r="256" spans="2:8">
      <c r="B256" s="2" t="s">
        <v>203</v>
      </c>
      <c r="C256" s="3">
        <v>2</v>
      </c>
      <c r="D256" s="4">
        <v>0.0399</v>
      </c>
      <c r="E256" s="5">
        <f>SUMIFS(导入数据!K:K,导入数据!B:B,B256,导入数据!F:F,C256,导入数据!I:I,"放款")/10000</f>
        <v>0</v>
      </c>
      <c r="F256" s="5">
        <f>SUMIFS(导入数据!K:K,导入数据!B:B,B256,导入数据!L:L,C256,导入数据!I:I,"还款",导入数据!N:N,"是")/10000</f>
        <v>0</v>
      </c>
      <c r="G256" s="5">
        <f>SUMIFS(导入数据!K:K,导入数据!B:B,B256,导入数据!L:L,C256,导入数据!I:I,"还款",导入数据!N:N,"否")/10000</f>
        <v>0</v>
      </c>
      <c r="H256" s="5">
        <f t="shared" si="4"/>
        <v>0</v>
      </c>
    </row>
    <row r="257" spans="2:8">
      <c r="B257" s="2" t="s">
        <v>110</v>
      </c>
      <c r="C257" s="3">
        <v>1</v>
      </c>
      <c r="D257" s="4">
        <v>0.0475</v>
      </c>
      <c r="E257" s="5">
        <f>SUMIFS(导入数据!K:K,导入数据!B:B,B257,导入数据!F:F,C257,导入数据!I:I,"放款")/10000</f>
        <v>48000</v>
      </c>
      <c r="F257" s="5">
        <f>SUMIFS(导入数据!K:K,导入数据!B:B,B257,导入数据!L:L,C257,导入数据!I:I,"还款",导入数据!N:N,"是")/10000</f>
        <v>60</v>
      </c>
      <c r="G257" s="5">
        <f>SUMIFS(导入数据!K:K,导入数据!B:B,B257,导入数据!L:L,C257,导入数据!I:I,"还款",导入数据!N:N,"否")/10000</f>
        <v>47940</v>
      </c>
      <c r="H257" s="5">
        <f t="shared" si="4"/>
        <v>0</v>
      </c>
    </row>
    <row r="258" spans="2:8">
      <c r="B258" s="2" t="s">
        <v>110</v>
      </c>
      <c r="C258" s="3">
        <v>2</v>
      </c>
      <c r="D258" s="4">
        <v>0.0475</v>
      </c>
      <c r="E258" s="5">
        <f>SUMIFS(导入数据!K:K,导入数据!B:B,B258,导入数据!F:F,C258,导入数据!I:I,"放款")/10000</f>
        <v>32000</v>
      </c>
      <c r="F258" s="5">
        <f>SUMIFS(导入数据!K:K,导入数据!B:B,B258,导入数据!L:L,C258,导入数据!I:I,"还款",导入数据!N:N,"是")/10000</f>
        <v>40</v>
      </c>
      <c r="G258" s="5">
        <f>SUMIFS(导入数据!K:K,导入数据!B:B,B258,导入数据!L:L,C258,导入数据!I:I,"还款",导入数据!N:N,"否")/10000</f>
        <v>31960</v>
      </c>
      <c r="H258" s="5">
        <f t="shared" si="4"/>
        <v>0</v>
      </c>
    </row>
    <row r="259" spans="2:8">
      <c r="B259" s="2" t="s">
        <v>110</v>
      </c>
      <c r="C259" s="3">
        <v>3</v>
      </c>
      <c r="D259" s="4">
        <v>0.0475</v>
      </c>
      <c r="E259" s="5">
        <f>SUMIFS(导入数据!K:K,导入数据!B:B,B259,导入数据!F:F,C259,导入数据!I:I,"放款")/10000</f>
        <v>10000</v>
      </c>
      <c r="F259" s="5">
        <f>SUMIFS(导入数据!K:K,导入数据!B:B,B259,导入数据!L:L,C259,导入数据!I:I,"还款",导入数据!N:N,"是")/10000</f>
        <v>12.5</v>
      </c>
      <c r="G259" s="5">
        <f>SUMIFS(导入数据!K:K,导入数据!B:B,B259,导入数据!L:L,C259,导入数据!I:I,"还款",导入数据!N:N,"否")/10000</f>
        <v>9987.5</v>
      </c>
      <c r="H259" s="5">
        <f t="shared" si="4"/>
        <v>0</v>
      </c>
    </row>
    <row r="260" spans="2:8">
      <c r="B260" s="2" t="s">
        <v>110</v>
      </c>
      <c r="C260" s="3">
        <v>4</v>
      </c>
      <c r="D260" s="4">
        <v>0.0475</v>
      </c>
      <c r="E260" s="5">
        <f>SUMIFS(导入数据!K:K,导入数据!B:B,B260,导入数据!F:F,C260,导入数据!I:I,"放款")/10000</f>
        <v>29900</v>
      </c>
      <c r="F260" s="5">
        <f>SUMIFS(导入数据!K:K,导入数据!B:B,B260,导入数据!L:L,C260,导入数据!I:I,"还款",导入数据!N:N,"是")/10000</f>
        <v>37.5</v>
      </c>
      <c r="G260" s="5">
        <f>SUMIFS(导入数据!K:K,导入数据!B:B,B260,导入数据!L:L,C260,导入数据!I:I,"还款",导入数据!N:N,"否")/10000</f>
        <v>29862.5</v>
      </c>
      <c r="H260" s="5">
        <f t="shared" si="4"/>
        <v>0</v>
      </c>
    </row>
    <row r="261" spans="2:8">
      <c r="B261" s="2" t="s">
        <v>110</v>
      </c>
      <c r="C261" s="3">
        <v>5</v>
      </c>
      <c r="D261" s="4">
        <v>0.0475</v>
      </c>
      <c r="E261" s="5">
        <f>SUMIFS(导入数据!K:K,导入数据!B:B,B261,导入数据!F:F,C261,导入数据!I:I,"放款")/10000</f>
        <v>8000</v>
      </c>
      <c r="F261" s="5">
        <f>SUMIFS(导入数据!K:K,导入数据!B:B,B261,导入数据!L:L,C261,导入数据!I:I,"还款",导入数据!N:N,"是")/10000</f>
        <v>10</v>
      </c>
      <c r="G261" s="5">
        <f>SUMIFS(导入数据!K:K,导入数据!B:B,B261,导入数据!L:L,C261,导入数据!I:I,"还款",导入数据!N:N,"否")/10000</f>
        <v>7990</v>
      </c>
      <c r="H261" s="5">
        <f t="shared" si="4"/>
        <v>0</v>
      </c>
    </row>
    <row r="262" spans="2:8">
      <c r="B262" s="2" t="s">
        <v>110</v>
      </c>
      <c r="C262" s="3">
        <v>6</v>
      </c>
      <c r="D262" s="4">
        <v>0.0475</v>
      </c>
      <c r="E262" s="5">
        <f>SUMIFS(导入数据!K:K,导入数据!B:B,B262,导入数据!F:F,C262,导入数据!I:I,"放款")/10000</f>
        <v>12000</v>
      </c>
      <c r="F262" s="5">
        <f>SUMIFS(导入数据!K:K,导入数据!B:B,B262,导入数据!L:L,C262,导入数据!I:I,"还款",导入数据!N:N,"是")/10000</f>
        <v>15</v>
      </c>
      <c r="G262" s="5">
        <f>SUMIFS(导入数据!K:K,导入数据!B:B,B262,导入数据!L:L,C262,导入数据!I:I,"还款",导入数据!N:N,"否")/10000</f>
        <v>11985</v>
      </c>
      <c r="H262" s="5">
        <f t="shared" si="4"/>
        <v>0</v>
      </c>
    </row>
    <row r="263" spans="2:8">
      <c r="B263" s="2" t="s">
        <v>110</v>
      </c>
      <c r="C263" s="3">
        <v>7</v>
      </c>
      <c r="D263" s="4">
        <v>0.0475</v>
      </c>
      <c r="E263" s="5">
        <f>SUMIFS(导入数据!K:K,导入数据!B:B,B263,导入数据!F:F,C263,导入数据!I:I,"放款")/10000</f>
        <v>8000</v>
      </c>
      <c r="F263" s="5">
        <f>SUMIFS(导入数据!K:K,导入数据!B:B,B263,导入数据!L:L,C263,导入数据!I:I,"还款",导入数据!N:N,"是")/10000</f>
        <v>10</v>
      </c>
      <c r="G263" s="5">
        <f>SUMIFS(导入数据!K:K,导入数据!B:B,B263,导入数据!L:L,C263,导入数据!I:I,"还款",导入数据!N:N,"否")/10000</f>
        <v>7990</v>
      </c>
      <c r="H263" s="5">
        <f t="shared" si="4"/>
        <v>0</v>
      </c>
    </row>
    <row r="264" spans="2:8">
      <c r="B264" s="2" t="s">
        <v>110</v>
      </c>
      <c r="C264" s="3">
        <v>8</v>
      </c>
      <c r="D264" s="4">
        <v>0.0475</v>
      </c>
      <c r="E264" s="5">
        <f>SUMIFS(导入数据!K:K,导入数据!B:B,B264,导入数据!F:F,C264,导入数据!I:I,"放款")/10000</f>
        <v>5300</v>
      </c>
      <c r="F264" s="5">
        <f>SUMIFS(导入数据!K:K,导入数据!B:B,B264,导入数据!L:L,C264,导入数据!I:I,"还款",导入数据!N:N,"是")/10000</f>
        <v>6.625</v>
      </c>
      <c r="G264" s="5">
        <f>SUMIFS(导入数据!K:K,导入数据!B:B,B264,导入数据!L:L,C264,导入数据!I:I,"还款",导入数据!N:N,"否")/10000</f>
        <v>5293.375</v>
      </c>
      <c r="H264" s="5">
        <f t="shared" si="4"/>
        <v>0</v>
      </c>
    </row>
    <row r="265" spans="2:8">
      <c r="B265" s="2" t="s">
        <v>110</v>
      </c>
      <c r="C265" s="3">
        <v>9</v>
      </c>
      <c r="D265" s="4">
        <v>0.0475</v>
      </c>
      <c r="E265" s="5">
        <f>SUMIFS(导入数据!K:K,导入数据!B:B,B265,导入数据!F:F,C265,导入数据!I:I,"放款")/10000</f>
        <v>5000</v>
      </c>
      <c r="F265" s="5">
        <f>SUMIFS(导入数据!K:K,导入数据!B:B,B265,导入数据!L:L,C265,导入数据!I:I,"还款",导入数据!N:N,"是")/10000</f>
        <v>6.25</v>
      </c>
      <c r="G265" s="5">
        <f>SUMIFS(导入数据!K:K,导入数据!B:B,B265,导入数据!L:L,C265,导入数据!I:I,"还款",导入数据!N:N,"否")/10000</f>
        <v>4993.75</v>
      </c>
      <c r="H265" s="5">
        <f t="shared" si="4"/>
        <v>0</v>
      </c>
    </row>
    <row r="266" spans="2:8">
      <c r="B266" s="2" t="s">
        <v>112</v>
      </c>
      <c r="C266" s="3">
        <v>1</v>
      </c>
      <c r="D266" s="4">
        <v>0.04275</v>
      </c>
      <c r="E266" s="5">
        <f>SUMIFS(导入数据!K:K,导入数据!B:B,B266,导入数据!F:F,C266,导入数据!I:I,"放款")/10000</f>
        <v>45000</v>
      </c>
      <c r="F266" s="5">
        <f>SUMIFS(导入数据!K:K,导入数据!B:B,B266,导入数据!L:L,C266,导入数据!I:I,"还款",导入数据!N:N,"是")/10000</f>
        <v>45000</v>
      </c>
      <c r="G266" s="5">
        <f>SUMIFS(导入数据!K:K,导入数据!B:B,B266,导入数据!L:L,C266,导入数据!I:I,"还款",导入数据!N:N,"否")/10000</f>
        <v>0</v>
      </c>
      <c r="H266" s="5">
        <f t="shared" si="4"/>
        <v>0</v>
      </c>
    </row>
    <row r="267" spans="2:8">
      <c r="B267" s="2" t="s">
        <v>112</v>
      </c>
      <c r="C267" s="3">
        <v>2</v>
      </c>
      <c r="D267" s="4">
        <v>0.04275</v>
      </c>
      <c r="E267" s="5">
        <f>SUMIFS(导入数据!K:K,导入数据!B:B,B267,导入数据!F:F,C267,导入数据!I:I,"放款")/10000</f>
        <v>50000</v>
      </c>
      <c r="F267" s="5">
        <f>SUMIFS(导入数据!K:K,导入数据!B:B,B267,导入数据!L:L,C267,导入数据!I:I,"还款",导入数据!N:N,"是")/10000</f>
        <v>50000</v>
      </c>
      <c r="G267" s="5">
        <f>SUMIFS(导入数据!K:K,导入数据!B:B,B267,导入数据!L:L,C267,导入数据!I:I,"还款",导入数据!N:N,"否")/10000</f>
        <v>0</v>
      </c>
      <c r="H267" s="5">
        <f t="shared" si="4"/>
        <v>0</v>
      </c>
    </row>
    <row r="268" spans="2:8">
      <c r="B268" s="2" t="s">
        <v>112</v>
      </c>
      <c r="C268" s="3">
        <v>3</v>
      </c>
      <c r="D268" s="4">
        <v>0.04275</v>
      </c>
      <c r="E268" s="5">
        <f>SUMIFS(导入数据!K:K,导入数据!B:B,B268,导入数据!F:F,C268,导入数据!I:I,"放款")/10000</f>
        <v>25000</v>
      </c>
      <c r="F268" s="5">
        <f>SUMIFS(导入数据!K:K,导入数据!B:B,B268,导入数据!L:L,C268,导入数据!I:I,"还款",导入数据!N:N,"是")/10000</f>
        <v>25000</v>
      </c>
      <c r="G268" s="5">
        <f>SUMIFS(导入数据!K:K,导入数据!B:B,B268,导入数据!L:L,C268,导入数据!I:I,"还款",导入数据!N:N,"否")/10000</f>
        <v>0</v>
      </c>
      <c r="H268" s="5">
        <f t="shared" si="4"/>
        <v>0</v>
      </c>
    </row>
    <row r="269" spans="2:8">
      <c r="B269" s="2" t="s">
        <v>112</v>
      </c>
      <c r="C269" s="3">
        <v>4</v>
      </c>
      <c r="D269" s="4">
        <v>0.04275</v>
      </c>
      <c r="E269" s="5">
        <f>SUMIFS(导入数据!K:K,导入数据!B:B,B269,导入数据!F:F,C269,导入数据!I:I,"放款")/10000</f>
        <v>40000</v>
      </c>
      <c r="F269" s="5">
        <f>SUMIFS(导入数据!K:K,导入数据!B:B,B269,导入数据!L:L,C269,导入数据!I:I,"还款",导入数据!N:N,"是")/10000</f>
        <v>10000</v>
      </c>
      <c r="G269" s="5">
        <f>SUMIFS(导入数据!K:K,导入数据!B:B,B269,导入数据!L:L,C269,导入数据!I:I,"还款",导入数据!N:N,"否")/10000</f>
        <v>30000</v>
      </c>
      <c r="H269" s="5">
        <f t="shared" si="4"/>
        <v>0</v>
      </c>
    </row>
    <row r="270" spans="2:8">
      <c r="B270" s="2" t="s">
        <v>112</v>
      </c>
      <c r="C270" s="3">
        <v>5</v>
      </c>
      <c r="D270" s="4">
        <v>0.04275</v>
      </c>
      <c r="E270" s="5">
        <f>SUMIFS(导入数据!K:K,导入数据!B:B,B270,导入数据!F:F,C270,导入数据!I:I,"放款")/10000</f>
        <v>23000</v>
      </c>
      <c r="F270" s="5">
        <f>SUMIFS(导入数据!K:K,导入数据!B:B,B270,导入数据!L:L,C270,导入数据!I:I,"还款",导入数据!N:N,"是")/10000</f>
        <v>0</v>
      </c>
      <c r="G270" s="5">
        <f>SUMIFS(导入数据!K:K,导入数据!B:B,B270,导入数据!L:L,C270,导入数据!I:I,"还款",导入数据!N:N,"否")/10000</f>
        <v>23000</v>
      </c>
      <c r="H270" s="5">
        <f t="shared" si="4"/>
        <v>0</v>
      </c>
    </row>
    <row r="271" spans="2:8">
      <c r="B271" s="2" t="s">
        <v>112</v>
      </c>
      <c r="C271" s="3">
        <v>6</v>
      </c>
      <c r="D271" s="4">
        <v>0.04275</v>
      </c>
      <c r="E271" s="5">
        <f>SUMIFS(导入数据!K:K,导入数据!B:B,B271,导入数据!F:F,C271,导入数据!I:I,"放款")/10000</f>
        <v>22000</v>
      </c>
      <c r="F271" s="5">
        <f>SUMIFS(导入数据!K:K,导入数据!B:B,B271,导入数据!L:L,C271,导入数据!I:I,"还款",导入数据!N:N,"是")/10000</f>
        <v>0</v>
      </c>
      <c r="G271" s="5">
        <f>SUMIFS(导入数据!K:K,导入数据!B:B,B271,导入数据!L:L,C271,导入数据!I:I,"还款",导入数据!N:N,"否")/10000</f>
        <v>22000</v>
      </c>
      <c r="H271" s="5">
        <f t="shared" si="4"/>
        <v>0</v>
      </c>
    </row>
    <row r="272" spans="2:8">
      <c r="B272" s="2" t="s">
        <v>112</v>
      </c>
      <c r="C272" s="3">
        <v>7</v>
      </c>
      <c r="D272" s="4">
        <v>0.04275</v>
      </c>
      <c r="E272" s="5">
        <f>SUMIFS(导入数据!K:K,导入数据!B:B,B272,导入数据!F:F,C272,导入数据!I:I,"放款")/10000</f>
        <v>3000</v>
      </c>
      <c r="F272" s="5">
        <f>SUMIFS(导入数据!K:K,导入数据!B:B,B272,导入数据!L:L,C272,导入数据!I:I,"还款",导入数据!N:N,"是")/10000</f>
        <v>0</v>
      </c>
      <c r="G272" s="5">
        <f>SUMIFS(导入数据!K:K,导入数据!B:B,B272,导入数据!L:L,C272,导入数据!I:I,"还款",导入数据!N:N,"否")/10000</f>
        <v>3000</v>
      </c>
      <c r="H272" s="5">
        <f t="shared" si="4"/>
        <v>0</v>
      </c>
    </row>
    <row r="273" spans="2:8">
      <c r="B273" s="2" t="s">
        <v>112</v>
      </c>
      <c r="C273" s="3">
        <v>8</v>
      </c>
      <c r="D273" s="4">
        <v>0.04275</v>
      </c>
      <c r="E273" s="5">
        <f>SUMIFS(导入数据!K:K,导入数据!B:B,B273,导入数据!F:F,C273,导入数据!I:I,"放款")/10000</f>
        <v>12000</v>
      </c>
      <c r="F273" s="5">
        <f>SUMIFS(导入数据!K:K,导入数据!B:B,B273,导入数据!L:L,C273,导入数据!I:I,"还款",导入数据!N:N,"是")/10000</f>
        <v>0</v>
      </c>
      <c r="G273" s="5">
        <f>SUMIFS(导入数据!K:K,导入数据!B:B,B273,导入数据!L:L,C273,导入数据!I:I,"还款",导入数据!N:N,"否")/10000</f>
        <v>12000</v>
      </c>
      <c r="H273" s="5">
        <f t="shared" si="4"/>
        <v>0</v>
      </c>
    </row>
    <row r="274" spans="2:8">
      <c r="B274" s="2" t="s">
        <v>112</v>
      </c>
      <c r="C274" s="3">
        <v>9</v>
      </c>
      <c r="D274" s="4">
        <v>0.04275</v>
      </c>
      <c r="E274" s="5">
        <f>SUMIFS(导入数据!K:K,导入数据!B:B,B274,导入数据!F:F,C274,导入数据!I:I,"放款")/10000</f>
        <v>12000</v>
      </c>
      <c r="F274" s="5">
        <f>SUMIFS(导入数据!K:K,导入数据!B:B,B274,导入数据!L:L,C274,导入数据!I:I,"还款",导入数据!N:N,"是")/10000</f>
        <v>0</v>
      </c>
      <c r="G274" s="5">
        <f>SUMIFS(导入数据!K:K,导入数据!B:B,B274,导入数据!L:L,C274,导入数据!I:I,"还款",导入数据!N:N,"否")/10000</f>
        <v>12000</v>
      </c>
      <c r="H274" s="5">
        <f t="shared" si="4"/>
        <v>0</v>
      </c>
    </row>
    <row r="275" spans="2:8">
      <c r="B275" s="2" t="s">
        <v>112</v>
      </c>
      <c r="C275" s="3">
        <v>10</v>
      </c>
      <c r="D275" s="4">
        <v>0.04275</v>
      </c>
      <c r="E275" s="5">
        <f>SUMIFS(导入数据!K:K,导入数据!B:B,B275,导入数据!F:F,C275,导入数据!I:I,"放款")/10000</f>
        <v>7000</v>
      </c>
      <c r="F275" s="5">
        <f>SUMIFS(导入数据!K:K,导入数据!B:B,B275,导入数据!L:L,C275,导入数据!I:I,"还款",导入数据!N:N,"是")/10000</f>
        <v>0</v>
      </c>
      <c r="G275" s="5">
        <f>SUMIFS(导入数据!K:K,导入数据!B:B,B275,导入数据!L:L,C275,导入数据!I:I,"还款",导入数据!N:N,"否")/10000</f>
        <v>7000</v>
      </c>
      <c r="H275" s="5">
        <f t="shared" si="4"/>
        <v>0</v>
      </c>
    </row>
    <row r="276" spans="2:8">
      <c r="B276" s="2" t="s">
        <v>112</v>
      </c>
      <c r="C276" s="3">
        <v>11</v>
      </c>
      <c r="D276" s="4">
        <v>0.04275</v>
      </c>
      <c r="E276" s="5">
        <f>SUMIFS(导入数据!K:K,导入数据!B:B,B276,导入数据!F:F,C276,导入数据!I:I,"放款")/10000</f>
        <v>11000</v>
      </c>
      <c r="F276" s="5">
        <f>SUMIFS(导入数据!K:K,导入数据!B:B,B276,导入数据!L:L,C276,导入数据!I:I,"还款",导入数据!N:N,"是")/10000</f>
        <v>0</v>
      </c>
      <c r="G276" s="5">
        <f>SUMIFS(导入数据!K:K,导入数据!B:B,B276,导入数据!L:L,C276,导入数据!I:I,"还款",导入数据!N:N,"否")/10000</f>
        <v>11000</v>
      </c>
      <c r="H276" s="5">
        <f t="shared" si="4"/>
        <v>0</v>
      </c>
    </row>
    <row r="277" spans="2:8">
      <c r="B277" s="2" t="s">
        <v>112</v>
      </c>
      <c r="C277" s="3">
        <v>12</v>
      </c>
      <c r="D277" s="4">
        <v>0.04275</v>
      </c>
      <c r="E277" s="5">
        <f>SUMIFS(导入数据!K:K,导入数据!B:B,B277,导入数据!F:F,C277,导入数据!I:I,"放款")/10000</f>
        <v>9200</v>
      </c>
      <c r="F277" s="5">
        <f>SUMIFS(导入数据!K:K,导入数据!B:B,B277,导入数据!L:L,C277,导入数据!I:I,"还款",导入数据!N:N,"是")/10000</f>
        <v>0</v>
      </c>
      <c r="G277" s="5">
        <f>SUMIFS(导入数据!K:K,导入数据!B:B,B277,导入数据!L:L,C277,导入数据!I:I,"还款",导入数据!N:N,"否")/10000</f>
        <v>9200</v>
      </c>
      <c r="H277" s="5">
        <f t="shared" si="4"/>
        <v>0</v>
      </c>
    </row>
    <row r="278" spans="2:8">
      <c r="B278" s="2" t="s">
        <v>112</v>
      </c>
      <c r="C278" s="3">
        <v>13</v>
      </c>
      <c r="D278" s="4">
        <v>0.04275</v>
      </c>
      <c r="E278" s="5">
        <f>SUMIFS(导入数据!K:K,导入数据!B:B,B278,导入数据!F:F,C278,导入数据!I:I,"放款")/10000</f>
        <v>20000</v>
      </c>
      <c r="F278" s="5">
        <f>SUMIFS(导入数据!K:K,导入数据!B:B,B278,导入数据!L:L,C278,导入数据!I:I,"还款",导入数据!N:N,"是")/10000</f>
        <v>0</v>
      </c>
      <c r="G278" s="5">
        <f>SUMIFS(导入数据!K:K,导入数据!B:B,B278,导入数据!L:L,C278,导入数据!I:I,"还款",导入数据!N:N,"否")/10000</f>
        <v>20000</v>
      </c>
      <c r="H278" s="5">
        <f t="shared" si="4"/>
        <v>0</v>
      </c>
    </row>
    <row r="279" spans="2:8">
      <c r="B279" s="2" t="s">
        <v>112</v>
      </c>
      <c r="C279" s="3">
        <v>14</v>
      </c>
      <c r="D279" s="4">
        <v>0.055</v>
      </c>
      <c r="E279" s="5">
        <f>SUMIFS(导入数据!K:K,导入数据!B:B,B279,导入数据!F:F,C279,导入数据!I:I,"放款")/10000</f>
        <v>10800</v>
      </c>
      <c r="F279" s="5">
        <f>SUMIFS(导入数据!K:K,导入数据!B:B,B279,导入数据!L:L,C279,导入数据!I:I,"还款",导入数据!N:N,"是")/10000</f>
        <v>0</v>
      </c>
      <c r="G279" s="5">
        <f>SUMIFS(导入数据!K:K,导入数据!B:B,B279,导入数据!L:L,C279,导入数据!I:I,"还款",导入数据!N:N,"否")/10000</f>
        <v>10800</v>
      </c>
      <c r="H279" s="5">
        <f t="shared" si="4"/>
        <v>0</v>
      </c>
    </row>
    <row r="280" spans="2:8">
      <c r="B280" s="2" t="s">
        <v>112</v>
      </c>
      <c r="C280" s="3">
        <v>15</v>
      </c>
      <c r="D280" s="4">
        <v>0.055</v>
      </c>
      <c r="E280" s="5">
        <f>SUMIFS(导入数据!K:K,导入数据!B:B,B280,导入数据!F:F,C280,导入数据!I:I,"放款")/10000</f>
        <v>5000</v>
      </c>
      <c r="F280" s="5">
        <f>SUMIFS(导入数据!K:K,导入数据!B:B,B280,导入数据!L:L,C280,导入数据!I:I,"还款",导入数据!N:N,"是")/10000</f>
        <v>0</v>
      </c>
      <c r="G280" s="5">
        <f>SUMIFS(导入数据!K:K,导入数据!B:B,B280,导入数据!L:L,C280,导入数据!I:I,"还款",导入数据!N:N,"否")/10000</f>
        <v>5000</v>
      </c>
      <c r="H280" s="5">
        <f t="shared" si="4"/>
        <v>0</v>
      </c>
    </row>
    <row r="281" spans="2:8">
      <c r="B281" s="2" t="s">
        <v>112</v>
      </c>
      <c r="C281" s="3">
        <v>16</v>
      </c>
      <c r="D281" s="4">
        <v>0.055</v>
      </c>
      <c r="E281" s="5">
        <f>SUMIFS(导入数据!K:K,导入数据!B:B,B281,导入数据!F:F,C281,导入数据!I:I,"放款")/10000</f>
        <v>15000</v>
      </c>
      <c r="F281" s="5">
        <f>SUMIFS(导入数据!K:K,导入数据!B:B,B281,导入数据!L:L,C281,导入数据!I:I,"还款",导入数据!N:N,"是")/10000</f>
        <v>0</v>
      </c>
      <c r="G281" s="5">
        <f>SUMIFS(导入数据!K:K,导入数据!B:B,B281,导入数据!L:L,C281,导入数据!I:I,"还款",导入数据!N:N,"否")/10000</f>
        <v>15000</v>
      </c>
      <c r="H281" s="5">
        <f t="shared" si="4"/>
        <v>0</v>
      </c>
    </row>
    <row r="282" spans="2:8">
      <c r="B282" s="2" t="s">
        <v>112</v>
      </c>
      <c r="C282" s="3">
        <v>17</v>
      </c>
      <c r="D282" s="4">
        <v>0.055</v>
      </c>
      <c r="E282" s="5">
        <f>SUMIFS(导入数据!K:K,导入数据!B:B,B282,导入数据!F:F,C282,导入数据!I:I,"放款")/10000</f>
        <v>20000</v>
      </c>
      <c r="F282" s="5">
        <f>SUMIFS(导入数据!K:K,导入数据!B:B,B282,导入数据!L:L,C282,导入数据!I:I,"还款",导入数据!N:N,"是")/10000</f>
        <v>0</v>
      </c>
      <c r="G282" s="5">
        <f>SUMIFS(导入数据!K:K,导入数据!B:B,B282,导入数据!L:L,C282,导入数据!I:I,"还款",导入数据!N:N,"否")/10000</f>
        <v>20000</v>
      </c>
      <c r="H282" s="5">
        <f t="shared" si="4"/>
        <v>0</v>
      </c>
    </row>
    <row r="283" spans="2:8">
      <c r="B283" s="2" t="s">
        <v>205</v>
      </c>
      <c r="C283" s="3">
        <v>1</v>
      </c>
      <c r="D283" s="4">
        <v>0.04375</v>
      </c>
      <c r="E283" s="5">
        <f>SUMIFS(导入数据!K:K,导入数据!B:B,B283,导入数据!F:F,C283,导入数据!I:I,"放款")/10000</f>
        <v>0</v>
      </c>
      <c r="F283" s="5">
        <f>SUMIFS(导入数据!K:K,导入数据!B:B,B283,导入数据!L:L,C283,导入数据!I:I,"还款",导入数据!N:N,"是")/10000</f>
        <v>0</v>
      </c>
      <c r="G283" s="5">
        <f>SUMIFS(导入数据!K:K,导入数据!B:B,B283,导入数据!L:L,C283,导入数据!I:I,"还款",导入数据!N:N,"否")/10000</f>
        <v>0</v>
      </c>
      <c r="H283" s="5">
        <f t="shared" si="4"/>
        <v>0</v>
      </c>
    </row>
    <row r="284" spans="2:8">
      <c r="B284" s="2" t="s">
        <v>206</v>
      </c>
      <c r="C284" s="3">
        <v>1</v>
      </c>
      <c r="D284" s="4">
        <v>0.05</v>
      </c>
      <c r="E284" s="5">
        <f>SUMIFS(导入数据!K:K,导入数据!B:B,B284,导入数据!F:F,C284,导入数据!I:I,"放款")/10000</f>
        <v>0</v>
      </c>
      <c r="F284" s="5">
        <f>SUMIFS(导入数据!K:K,导入数据!B:B,B284,导入数据!L:L,C284,导入数据!I:I,"还款",导入数据!N:N,"是")/10000</f>
        <v>0</v>
      </c>
      <c r="G284" s="5">
        <f>SUMIFS(导入数据!K:K,导入数据!B:B,B284,导入数据!L:L,C284,导入数据!I:I,"还款",导入数据!N:N,"否")/10000</f>
        <v>0</v>
      </c>
      <c r="H284" s="5">
        <f t="shared" si="4"/>
        <v>0</v>
      </c>
    </row>
    <row r="285" spans="2:8">
      <c r="B285" s="2" t="s">
        <v>207</v>
      </c>
      <c r="C285" s="3">
        <v>1</v>
      </c>
      <c r="D285" s="4">
        <v>0.05</v>
      </c>
      <c r="E285" s="5">
        <f>SUMIFS(导入数据!K:K,导入数据!B:B,B285,导入数据!F:F,C285,导入数据!I:I,"放款")/10000</f>
        <v>0</v>
      </c>
      <c r="F285" s="5">
        <f>SUMIFS(导入数据!K:K,导入数据!B:B,B285,导入数据!L:L,C285,导入数据!I:I,"还款",导入数据!N:N,"是")/10000</f>
        <v>0</v>
      </c>
      <c r="G285" s="5">
        <f>SUMIFS(导入数据!K:K,导入数据!B:B,B285,导入数据!L:L,C285,导入数据!I:I,"还款",导入数据!N:N,"否")/10000</f>
        <v>0</v>
      </c>
      <c r="H285" s="5">
        <f t="shared" si="4"/>
        <v>0</v>
      </c>
    </row>
    <row r="286" spans="2:8">
      <c r="B286" s="2" t="s">
        <v>208</v>
      </c>
      <c r="C286" s="3">
        <v>1</v>
      </c>
      <c r="D286" s="4">
        <v>0.0475</v>
      </c>
      <c r="E286" s="5">
        <f>SUMIFS(导入数据!K:K,导入数据!B:B,B286,导入数据!F:F,C286,导入数据!I:I,"放款")/10000</f>
        <v>0</v>
      </c>
      <c r="F286" s="5">
        <f>SUMIFS(导入数据!K:K,导入数据!B:B,B286,导入数据!L:L,C286,导入数据!I:I,"还款",导入数据!N:N,"是")/10000</f>
        <v>0</v>
      </c>
      <c r="G286" s="5">
        <f>SUMIFS(导入数据!K:K,导入数据!B:B,B286,导入数据!L:L,C286,导入数据!I:I,"还款",导入数据!N:N,"否")/10000</f>
        <v>0</v>
      </c>
      <c r="H286" s="5">
        <f t="shared" si="4"/>
        <v>0</v>
      </c>
    </row>
    <row r="287" spans="2:8">
      <c r="B287" s="2" t="s">
        <v>209</v>
      </c>
      <c r="C287" s="3">
        <v>1</v>
      </c>
      <c r="D287" s="4">
        <v>0.0475</v>
      </c>
      <c r="E287" s="5">
        <f>SUMIFS(导入数据!K:K,导入数据!B:B,B287,导入数据!F:F,C287,导入数据!I:I,"放款")/10000</f>
        <v>0</v>
      </c>
      <c r="F287" s="5">
        <f>SUMIFS(导入数据!K:K,导入数据!B:B,B287,导入数据!L:L,C287,导入数据!I:I,"还款",导入数据!N:N,"是")/10000</f>
        <v>0</v>
      </c>
      <c r="G287" s="5">
        <f>SUMIFS(导入数据!K:K,导入数据!B:B,B287,导入数据!L:L,C287,导入数据!I:I,"还款",导入数据!N:N,"否")/10000</f>
        <v>0</v>
      </c>
      <c r="H287" s="5">
        <f t="shared" si="4"/>
        <v>0</v>
      </c>
    </row>
    <row r="288" spans="2:8">
      <c r="B288" s="2" t="s">
        <v>209</v>
      </c>
      <c r="C288" s="3">
        <v>2</v>
      </c>
      <c r="D288" s="4">
        <v>0.0475</v>
      </c>
      <c r="E288" s="5">
        <f>SUMIFS(导入数据!K:K,导入数据!B:B,B288,导入数据!F:F,C288,导入数据!I:I,"放款")/10000</f>
        <v>0</v>
      </c>
      <c r="F288" s="5">
        <f>SUMIFS(导入数据!K:K,导入数据!B:B,B288,导入数据!L:L,C288,导入数据!I:I,"还款",导入数据!N:N,"是")/10000</f>
        <v>0</v>
      </c>
      <c r="G288" s="5">
        <f>SUMIFS(导入数据!K:K,导入数据!B:B,B288,导入数据!L:L,C288,导入数据!I:I,"还款",导入数据!N:N,"否")/10000</f>
        <v>0</v>
      </c>
      <c r="H288" s="5">
        <f t="shared" si="4"/>
        <v>0</v>
      </c>
    </row>
    <row r="289" spans="2:8">
      <c r="B289" s="2" t="s">
        <v>210</v>
      </c>
      <c r="C289" s="3">
        <v>1</v>
      </c>
      <c r="D289" s="4">
        <v>0.0475</v>
      </c>
      <c r="E289" s="5">
        <f>SUMIFS(导入数据!K:K,导入数据!B:B,B289,导入数据!F:F,C289,导入数据!I:I,"放款")/10000</f>
        <v>0</v>
      </c>
      <c r="F289" s="5">
        <f>SUMIFS(导入数据!K:K,导入数据!B:B,B289,导入数据!L:L,C289,导入数据!I:I,"还款",导入数据!N:N,"是")/10000</f>
        <v>0</v>
      </c>
      <c r="G289" s="5">
        <f>SUMIFS(导入数据!K:K,导入数据!B:B,B289,导入数据!L:L,C289,导入数据!I:I,"还款",导入数据!N:N,"否")/10000</f>
        <v>0</v>
      </c>
      <c r="H289" s="5">
        <f t="shared" si="4"/>
        <v>0</v>
      </c>
    </row>
    <row r="290" spans="2:8">
      <c r="B290" s="2" t="s">
        <v>211</v>
      </c>
      <c r="C290" s="3">
        <v>9</v>
      </c>
      <c r="D290" s="4">
        <v>0.065</v>
      </c>
      <c r="E290" s="5">
        <f>SUMIFS(导入数据!K:K,导入数据!B:B,B290,导入数据!F:F,C290,导入数据!I:I,"放款")/10000</f>
        <v>0</v>
      </c>
      <c r="F290" s="5">
        <f>SUMIFS(导入数据!K:K,导入数据!B:B,B290,导入数据!L:L,C290,导入数据!I:I,"还款",导入数据!N:N,"是")/10000</f>
        <v>0</v>
      </c>
      <c r="G290" s="5">
        <f>SUMIFS(导入数据!K:K,导入数据!B:B,B290,导入数据!L:L,C290,导入数据!I:I,"还款",导入数据!N:N,"否")/10000</f>
        <v>0</v>
      </c>
      <c r="H290" s="5">
        <f t="shared" si="4"/>
        <v>0</v>
      </c>
    </row>
    <row r="291" spans="2:8">
      <c r="B291" s="2" t="s">
        <v>212</v>
      </c>
      <c r="C291" s="3">
        <v>1</v>
      </c>
      <c r="D291" s="4">
        <v>0.0475</v>
      </c>
      <c r="E291" s="5">
        <f>SUMIFS(导入数据!K:K,导入数据!B:B,B291,导入数据!F:F,C291,导入数据!I:I,"放款")/10000</f>
        <v>0</v>
      </c>
      <c r="F291" s="5">
        <f>SUMIFS(导入数据!K:K,导入数据!B:B,B291,导入数据!L:L,C291,导入数据!I:I,"还款",导入数据!N:N,"是")/10000</f>
        <v>0</v>
      </c>
      <c r="G291" s="5">
        <f>SUMIFS(导入数据!K:K,导入数据!B:B,B291,导入数据!L:L,C291,导入数据!I:I,"还款",导入数据!N:N,"否")/10000</f>
        <v>0</v>
      </c>
      <c r="H291" s="5">
        <f t="shared" si="4"/>
        <v>0</v>
      </c>
    </row>
    <row r="292" spans="2:8">
      <c r="B292" s="2" t="s">
        <v>213</v>
      </c>
      <c r="C292" s="3">
        <v>2</v>
      </c>
      <c r="D292" s="4">
        <v>0.0475</v>
      </c>
      <c r="E292" s="5">
        <f>SUMIFS(导入数据!K:K,导入数据!B:B,B292,导入数据!F:F,C292,导入数据!I:I,"放款")/10000</f>
        <v>0</v>
      </c>
      <c r="F292" s="5">
        <f>SUMIFS(导入数据!K:K,导入数据!B:B,B292,导入数据!L:L,C292,导入数据!I:I,"还款",导入数据!N:N,"是")/10000</f>
        <v>0</v>
      </c>
      <c r="G292" s="5">
        <f>SUMIFS(导入数据!K:K,导入数据!B:B,B292,导入数据!L:L,C292,导入数据!I:I,"还款",导入数据!N:N,"否")/10000</f>
        <v>0</v>
      </c>
      <c r="H292" s="5">
        <f t="shared" si="4"/>
        <v>0</v>
      </c>
    </row>
    <row r="293" spans="2:8">
      <c r="B293" s="2" t="s">
        <v>214</v>
      </c>
      <c r="C293" s="3">
        <v>1</v>
      </c>
      <c r="D293" s="4">
        <v>0.095</v>
      </c>
      <c r="E293" s="5">
        <f>SUMIFS(导入数据!K:K,导入数据!B:B,B293,导入数据!F:F,C293,导入数据!I:I,"放款")/10000</f>
        <v>0</v>
      </c>
      <c r="F293" s="5">
        <f>SUMIFS(导入数据!K:K,导入数据!B:B,B293,导入数据!L:L,C293,导入数据!I:I,"还款",导入数据!N:N,"是")/10000</f>
        <v>0</v>
      </c>
      <c r="G293" s="5">
        <f>SUMIFS(导入数据!K:K,导入数据!B:B,B293,导入数据!L:L,C293,导入数据!I:I,"还款",导入数据!N:N,"否")/10000</f>
        <v>0</v>
      </c>
      <c r="H293" s="5">
        <f t="shared" si="4"/>
        <v>0</v>
      </c>
    </row>
    <row r="294" spans="2:8">
      <c r="B294" s="2" t="s">
        <v>214</v>
      </c>
      <c r="C294" s="3">
        <v>2</v>
      </c>
      <c r="D294" s="4">
        <v>0.095</v>
      </c>
      <c r="E294" s="5">
        <f>SUMIFS(导入数据!K:K,导入数据!B:B,B294,导入数据!F:F,C294,导入数据!I:I,"放款")/10000</f>
        <v>0</v>
      </c>
      <c r="F294" s="5">
        <f>SUMIFS(导入数据!K:K,导入数据!B:B,B294,导入数据!L:L,C294,导入数据!I:I,"还款",导入数据!N:N,"是")/10000</f>
        <v>0</v>
      </c>
      <c r="G294" s="5">
        <f>SUMIFS(导入数据!K:K,导入数据!B:B,B294,导入数据!L:L,C294,导入数据!I:I,"还款",导入数据!N:N,"否")/10000</f>
        <v>0</v>
      </c>
      <c r="H294" s="5">
        <f t="shared" si="4"/>
        <v>0</v>
      </c>
    </row>
    <row r="295" spans="2:8">
      <c r="B295" s="2" t="s">
        <v>214</v>
      </c>
      <c r="C295" s="3">
        <v>3</v>
      </c>
      <c r="D295" s="4">
        <v>0.095</v>
      </c>
      <c r="E295" s="5">
        <f>SUMIFS(导入数据!K:K,导入数据!B:B,B295,导入数据!F:F,C295,导入数据!I:I,"放款")/10000</f>
        <v>0</v>
      </c>
      <c r="F295" s="5">
        <f>SUMIFS(导入数据!K:K,导入数据!B:B,B295,导入数据!L:L,C295,导入数据!I:I,"还款",导入数据!N:N,"是")/10000</f>
        <v>0</v>
      </c>
      <c r="G295" s="5">
        <f>SUMIFS(导入数据!K:K,导入数据!B:B,B295,导入数据!L:L,C295,导入数据!I:I,"还款",导入数据!N:N,"否")/10000</f>
        <v>0</v>
      </c>
      <c r="H295" s="5">
        <f t="shared" si="4"/>
        <v>0</v>
      </c>
    </row>
    <row r="296" spans="2:8">
      <c r="B296" s="2" t="s">
        <v>214</v>
      </c>
      <c r="C296" s="3">
        <v>4</v>
      </c>
      <c r="D296" s="4">
        <v>0.095</v>
      </c>
      <c r="E296" s="5">
        <f>SUMIFS(导入数据!K:K,导入数据!B:B,B296,导入数据!F:F,C296,导入数据!I:I,"放款")/10000</f>
        <v>0</v>
      </c>
      <c r="F296" s="5">
        <f>SUMIFS(导入数据!K:K,导入数据!B:B,B296,导入数据!L:L,C296,导入数据!I:I,"还款",导入数据!N:N,"是")/10000</f>
        <v>0</v>
      </c>
      <c r="G296" s="5">
        <f>SUMIFS(导入数据!K:K,导入数据!B:B,B296,导入数据!L:L,C296,导入数据!I:I,"还款",导入数据!N:N,"否")/10000</f>
        <v>0</v>
      </c>
      <c r="H296" s="5">
        <f t="shared" si="4"/>
        <v>0</v>
      </c>
    </row>
    <row r="297" spans="2:8">
      <c r="B297" s="2" t="s">
        <v>214</v>
      </c>
      <c r="C297" s="3">
        <v>5</v>
      </c>
      <c r="D297" s="4">
        <v>0.095</v>
      </c>
      <c r="E297" s="5">
        <f>SUMIFS(导入数据!K:K,导入数据!B:B,B297,导入数据!F:F,C297,导入数据!I:I,"放款")/10000</f>
        <v>0</v>
      </c>
      <c r="F297" s="5">
        <f>SUMIFS(导入数据!K:K,导入数据!B:B,B297,导入数据!L:L,C297,导入数据!I:I,"还款",导入数据!N:N,"是")/10000</f>
        <v>0</v>
      </c>
      <c r="G297" s="5">
        <f>SUMIFS(导入数据!K:K,导入数据!B:B,B297,导入数据!L:L,C297,导入数据!I:I,"还款",导入数据!N:N,"否")/10000</f>
        <v>0</v>
      </c>
      <c r="H297" s="5">
        <f t="shared" si="4"/>
        <v>0</v>
      </c>
    </row>
    <row r="298" spans="2:8">
      <c r="B298" s="2" t="s">
        <v>214</v>
      </c>
      <c r="C298" s="3">
        <v>6</v>
      </c>
      <c r="D298" s="4">
        <v>0.095</v>
      </c>
      <c r="E298" s="5">
        <f>SUMIFS(导入数据!K:K,导入数据!B:B,B298,导入数据!F:F,C298,导入数据!I:I,"放款")/10000</f>
        <v>0</v>
      </c>
      <c r="F298" s="5">
        <f>SUMIFS(导入数据!K:K,导入数据!B:B,B298,导入数据!L:L,C298,导入数据!I:I,"还款",导入数据!N:N,"是")/10000</f>
        <v>0</v>
      </c>
      <c r="G298" s="5">
        <f>SUMIFS(导入数据!K:K,导入数据!B:B,B298,导入数据!L:L,C298,导入数据!I:I,"还款",导入数据!N:N,"否")/10000</f>
        <v>0</v>
      </c>
      <c r="H298" s="5">
        <f t="shared" si="4"/>
        <v>0</v>
      </c>
    </row>
    <row r="299" spans="2:8">
      <c r="B299" s="2" t="s">
        <v>214</v>
      </c>
      <c r="C299" s="3">
        <v>7</v>
      </c>
      <c r="D299" s="4">
        <v>0.095</v>
      </c>
      <c r="E299" s="5">
        <f>SUMIFS(导入数据!K:K,导入数据!B:B,B299,导入数据!F:F,C299,导入数据!I:I,"放款")/10000</f>
        <v>0</v>
      </c>
      <c r="F299" s="5">
        <f>SUMIFS(导入数据!K:K,导入数据!B:B,B299,导入数据!L:L,C299,导入数据!I:I,"还款",导入数据!N:N,"是")/10000</f>
        <v>0</v>
      </c>
      <c r="G299" s="5">
        <f>SUMIFS(导入数据!K:K,导入数据!B:B,B299,导入数据!L:L,C299,导入数据!I:I,"还款",导入数据!N:N,"否")/10000</f>
        <v>0</v>
      </c>
      <c r="H299" s="5">
        <f t="shared" si="4"/>
        <v>0</v>
      </c>
    </row>
    <row r="300" spans="2:8">
      <c r="B300" s="2" t="s">
        <v>215</v>
      </c>
      <c r="C300" s="3">
        <v>1</v>
      </c>
      <c r="D300" s="4">
        <v>0.0618</v>
      </c>
      <c r="E300" s="5">
        <f>SUMIFS(导入数据!K:K,导入数据!B:B,B300,导入数据!F:F,C300,导入数据!I:I,"放款")/10000</f>
        <v>0</v>
      </c>
      <c r="F300" s="5">
        <f>SUMIFS(导入数据!K:K,导入数据!B:B,B300,导入数据!L:L,C300,导入数据!I:I,"还款",导入数据!N:N,"是")/10000</f>
        <v>0</v>
      </c>
      <c r="G300" s="5">
        <f>SUMIFS(导入数据!K:K,导入数据!B:B,B300,导入数据!L:L,C300,导入数据!I:I,"还款",导入数据!N:N,"否")/10000</f>
        <v>0</v>
      </c>
      <c r="H300" s="5">
        <f t="shared" si="4"/>
        <v>0</v>
      </c>
    </row>
    <row r="301" spans="2:8">
      <c r="B301" s="2" t="s">
        <v>215</v>
      </c>
      <c r="C301" s="3">
        <v>2</v>
      </c>
      <c r="D301" s="4">
        <v>0.0608</v>
      </c>
      <c r="E301" s="5">
        <f>SUMIFS(导入数据!K:K,导入数据!B:B,B301,导入数据!F:F,C301,导入数据!I:I,"放款")/10000</f>
        <v>0</v>
      </c>
      <c r="F301" s="5">
        <f>SUMIFS(导入数据!K:K,导入数据!B:B,B301,导入数据!L:L,C301,导入数据!I:I,"还款",导入数据!N:N,"是")/10000</f>
        <v>0</v>
      </c>
      <c r="G301" s="5">
        <f>SUMIFS(导入数据!K:K,导入数据!B:B,B301,导入数据!L:L,C301,导入数据!I:I,"还款",导入数据!N:N,"否")/10000</f>
        <v>0</v>
      </c>
      <c r="H301" s="5">
        <f t="shared" si="4"/>
        <v>0</v>
      </c>
    </row>
    <row r="302" spans="2:8">
      <c r="B302" s="2" t="s">
        <v>216</v>
      </c>
      <c r="C302" s="3">
        <v>1</v>
      </c>
      <c r="D302" s="4">
        <v>0.055</v>
      </c>
      <c r="E302" s="5">
        <f>SUMIFS(导入数据!K:K,导入数据!B:B,B302,导入数据!F:F,C302,导入数据!I:I,"放款")/10000</f>
        <v>0</v>
      </c>
      <c r="F302" s="5">
        <f>SUMIFS(导入数据!K:K,导入数据!B:B,B302,导入数据!L:L,C302,导入数据!I:I,"还款",导入数据!N:N,"是")/10000</f>
        <v>0</v>
      </c>
      <c r="G302" s="5">
        <f>SUMIFS(导入数据!K:K,导入数据!B:B,B302,导入数据!L:L,C302,导入数据!I:I,"还款",导入数据!N:N,"否")/10000</f>
        <v>0</v>
      </c>
      <c r="H302" s="5">
        <f t="shared" si="4"/>
        <v>0</v>
      </c>
    </row>
    <row r="303" spans="2:8">
      <c r="B303" s="2" t="s">
        <v>216</v>
      </c>
      <c r="C303" s="3">
        <v>2</v>
      </c>
      <c r="D303" s="4">
        <v>0.0469</v>
      </c>
      <c r="E303" s="5">
        <f>SUMIFS(导入数据!K:K,导入数据!B:B,B303,导入数据!F:F,C303,导入数据!I:I,"放款")/10000</f>
        <v>0</v>
      </c>
      <c r="F303" s="5">
        <f>SUMIFS(导入数据!K:K,导入数据!B:B,B303,导入数据!L:L,C303,导入数据!I:I,"还款",导入数据!N:N,"是")/10000</f>
        <v>0</v>
      </c>
      <c r="G303" s="5">
        <f>SUMIFS(导入数据!K:K,导入数据!B:B,B303,导入数据!L:L,C303,导入数据!I:I,"还款",导入数据!N:N,"否")/10000</f>
        <v>0</v>
      </c>
      <c r="H303" s="5">
        <f t="shared" si="4"/>
        <v>0</v>
      </c>
    </row>
    <row r="304" spans="2:8">
      <c r="B304" s="2" t="s">
        <v>216</v>
      </c>
      <c r="C304" s="3">
        <v>3</v>
      </c>
      <c r="D304" s="4">
        <v>0.0489</v>
      </c>
      <c r="E304" s="5">
        <f>SUMIFS(导入数据!K:K,导入数据!B:B,B304,导入数据!F:F,C304,导入数据!I:I,"放款")/10000</f>
        <v>0</v>
      </c>
      <c r="F304" s="5">
        <f>SUMIFS(导入数据!K:K,导入数据!B:B,B304,导入数据!L:L,C304,导入数据!I:I,"还款",导入数据!N:N,"是")/10000</f>
        <v>0</v>
      </c>
      <c r="G304" s="5">
        <f>SUMIFS(导入数据!K:K,导入数据!B:B,B304,导入数据!L:L,C304,导入数据!I:I,"还款",导入数据!N:N,"否")/10000</f>
        <v>0</v>
      </c>
      <c r="H304" s="5">
        <f t="shared" si="4"/>
        <v>0</v>
      </c>
    </row>
    <row r="305" spans="2:8">
      <c r="B305" s="2" t="s">
        <v>215</v>
      </c>
      <c r="C305" s="3">
        <v>3</v>
      </c>
      <c r="D305" s="4">
        <v>0.0588</v>
      </c>
      <c r="E305" s="5">
        <f>SUMIFS(导入数据!K:K,导入数据!B:B,B305,导入数据!F:F,C305,导入数据!I:I,"放款")/10000</f>
        <v>0</v>
      </c>
      <c r="F305" s="5">
        <f>SUMIFS(导入数据!K:K,导入数据!B:B,B305,导入数据!L:L,C305,导入数据!I:I,"还款",导入数据!N:N,"是")/10000</f>
        <v>0</v>
      </c>
      <c r="G305" s="5">
        <f>SUMIFS(导入数据!K:K,导入数据!B:B,B305,导入数据!L:L,C305,导入数据!I:I,"还款",导入数据!N:N,"否")/10000</f>
        <v>0</v>
      </c>
      <c r="H305" s="5">
        <f t="shared" si="4"/>
        <v>0</v>
      </c>
    </row>
    <row r="306" spans="2:8">
      <c r="B306" s="2" t="s">
        <v>217</v>
      </c>
      <c r="C306" s="3">
        <v>1</v>
      </c>
      <c r="D306" s="4">
        <v>0.054</v>
      </c>
      <c r="E306" s="5">
        <f>SUMIFS(导入数据!K:K,导入数据!B:B,B306,导入数据!F:F,C306,导入数据!I:I,"放款")/10000</f>
        <v>0</v>
      </c>
      <c r="F306" s="5">
        <f>SUMIFS(导入数据!K:K,导入数据!B:B,B306,导入数据!L:L,C306,导入数据!I:I,"还款",导入数据!N:N,"是")/10000</f>
        <v>0</v>
      </c>
      <c r="G306" s="5">
        <f>SUMIFS(导入数据!K:K,导入数据!B:B,B306,导入数据!L:L,C306,导入数据!I:I,"还款",导入数据!N:N,"否")/10000</f>
        <v>0</v>
      </c>
      <c r="H306" s="5">
        <f t="shared" ref="H306:H369" si="5">E306-F306-G306</f>
        <v>0</v>
      </c>
    </row>
    <row r="307" spans="2:8">
      <c r="B307" s="2" t="s">
        <v>217</v>
      </c>
      <c r="C307" s="3">
        <v>2</v>
      </c>
      <c r="D307" s="4">
        <v>0.054</v>
      </c>
      <c r="E307" s="5">
        <f>SUMIFS(导入数据!K:K,导入数据!B:B,B307,导入数据!F:F,C307,导入数据!I:I,"放款")/10000</f>
        <v>0</v>
      </c>
      <c r="F307" s="5">
        <f>SUMIFS(导入数据!K:K,导入数据!B:B,B307,导入数据!L:L,C307,导入数据!I:I,"还款",导入数据!N:N,"是")/10000</f>
        <v>0</v>
      </c>
      <c r="G307" s="5">
        <f>SUMIFS(导入数据!K:K,导入数据!B:B,B307,导入数据!L:L,C307,导入数据!I:I,"还款",导入数据!N:N,"否")/10000</f>
        <v>0</v>
      </c>
      <c r="H307" s="5">
        <f t="shared" si="5"/>
        <v>0</v>
      </c>
    </row>
    <row r="308" spans="2:8">
      <c r="B308" s="2" t="s">
        <v>218</v>
      </c>
      <c r="C308" s="3">
        <v>1</v>
      </c>
      <c r="D308" s="4">
        <v>0.0523</v>
      </c>
      <c r="E308" s="5">
        <f>SUMIFS(导入数据!K:K,导入数据!B:B,B308,导入数据!F:F,C308,导入数据!I:I,"放款")/10000</f>
        <v>0</v>
      </c>
      <c r="F308" s="5">
        <f>SUMIFS(导入数据!K:K,导入数据!B:B,B308,导入数据!L:L,C308,导入数据!I:I,"还款",导入数据!N:N,"是")/10000</f>
        <v>0</v>
      </c>
      <c r="G308" s="5">
        <f>SUMIFS(导入数据!K:K,导入数据!B:B,B308,导入数据!L:L,C308,导入数据!I:I,"还款",导入数据!N:N,"否")/10000</f>
        <v>0</v>
      </c>
      <c r="H308" s="5">
        <f t="shared" si="5"/>
        <v>0</v>
      </c>
    </row>
    <row r="309" spans="2:8">
      <c r="B309" s="2" t="s">
        <v>218</v>
      </c>
      <c r="C309" s="3">
        <v>2</v>
      </c>
      <c r="D309" s="4">
        <v>0.0513</v>
      </c>
      <c r="E309" s="5">
        <f>SUMIFS(导入数据!K:K,导入数据!B:B,B309,导入数据!F:F,C309,导入数据!I:I,"放款")/10000</f>
        <v>0</v>
      </c>
      <c r="F309" s="5">
        <f>SUMIFS(导入数据!K:K,导入数据!B:B,B309,导入数据!L:L,C309,导入数据!I:I,"还款",导入数据!N:N,"是")/10000</f>
        <v>0</v>
      </c>
      <c r="G309" s="5">
        <f>SUMIFS(导入数据!K:K,导入数据!B:B,B309,导入数据!L:L,C309,导入数据!I:I,"还款",导入数据!N:N,"否")/10000</f>
        <v>0</v>
      </c>
      <c r="H309" s="5">
        <f t="shared" si="5"/>
        <v>0</v>
      </c>
    </row>
    <row r="310" spans="2:8">
      <c r="B310" s="2" t="s">
        <v>218</v>
      </c>
      <c r="C310" s="3">
        <v>3</v>
      </c>
      <c r="D310" s="4">
        <v>0.0493</v>
      </c>
      <c r="E310" s="5">
        <f>SUMIFS(导入数据!K:K,导入数据!B:B,B310,导入数据!F:F,C310,导入数据!I:I,"放款")/10000</f>
        <v>0</v>
      </c>
      <c r="F310" s="5">
        <f>SUMIFS(导入数据!K:K,导入数据!B:B,B310,导入数据!L:L,C310,导入数据!I:I,"还款",导入数据!N:N,"是")/10000</f>
        <v>0</v>
      </c>
      <c r="G310" s="5">
        <f>SUMIFS(导入数据!K:K,导入数据!B:B,B310,导入数据!L:L,C310,导入数据!I:I,"还款",导入数据!N:N,"否")/10000</f>
        <v>0</v>
      </c>
      <c r="H310" s="5">
        <f t="shared" si="5"/>
        <v>0</v>
      </c>
    </row>
    <row r="311" spans="2:8">
      <c r="B311" s="2" t="s">
        <v>218</v>
      </c>
      <c r="C311" s="3">
        <v>4</v>
      </c>
      <c r="D311" s="4">
        <v>0.055</v>
      </c>
      <c r="E311" s="5">
        <f>SUMIFS(导入数据!K:K,导入数据!B:B,B311,导入数据!F:F,C311,导入数据!I:I,"放款")/10000</f>
        <v>0</v>
      </c>
      <c r="F311" s="5">
        <f>SUMIFS(导入数据!K:K,导入数据!B:B,B311,导入数据!L:L,C311,导入数据!I:I,"还款",导入数据!N:N,"是")/10000</f>
        <v>0</v>
      </c>
      <c r="G311" s="5">
        <f>SUMIFS(导入数据!K:K,导入数据!B:B,B311,导入数据!L:L,C311,导入数据!I:I,"还款",导入数据!N:N,"否")/10000</f>
        <v>0</v>
      </c>
      <c r="H311" s="5">
        <f t="shared" si="5"/>
        <v>0</v>
      </c>
    </row>
    <row r="312" spans="2:8">
      <c r="B312" s="2" t="s">
        <v>218</v>
      </c>
      <c r="C312" s="3">
        <v>5</v>
      </c>
      <c r="D312" s="4">
        <v>0.055</v>
      </c>
      <c r="E312" s="5">
        <f>SUMIFS(导入数据!K:K,导入数据!B:B,B312,导入数据!F:F,C312,导入数据!I:I,"放款")/10000</f>
        <v>0</v>
      </c>
      <c r="F312" s="5">
        <f>SUMIFS(导入数据!K:K,导入数据!B:B,B312,导入数据!L:L,C312,导入数据!I:I,"还款",导入数据!N:N,"是")/10000</f>
        <v>0</v>
      </c>
      <c r="G312" s="5">
        <f>SUMIFS(导入数据!K:K,导入数据!B:B,B312,导入数据!L:L,C312,导入数据!I:I,"还款",导入数据!N:N,"否")/10000</f>
        <v>0</v>
      </c>
      <c r="H312" s="5">
        <f t="shared" si="5"/>
        <v>0</v>
      </c>
    </row>
    <row r="313" spans="2:8">
      <c r="B313" s="2" t="s">
        <v>219</v>
      </c>
      <c r="C313" s="3">
        <v>1</v>
      </c>
      <c r="D313" s="4">
        <v>0.05225</v>
      </c>
      <c r="E313" s="5">
        <f>SUMIFS(导入数据!K:K,导入数据!B:B,B313,导入数据!F:F,C313,导入数据!I:I,"放款")/10000</f>
        <v>0</v>
      </c>
      <c r="F313" s="5">
        <f>SUMIFS(导入数据!K:K,导入数据!B:B,B313,导入数据!L:L,C313,导入数据!I:I,"还款",导入数据!N:N,"是")/10000</f>
        <v>0</v>
      </c>
      <c r="G313" s="5">
        <f>SUMIFS(导入数据!K:K,导入数据!B:B,B313,导入数据!L:L,C313,导入数据!I:I,"还款",导入数据!N:N,"否")/10000</f>
        <v>0</v>
      </c>
      <c r="H313" s="5">
        <f t="shared" si="5"/>
        <v>0</v>
      </c>
    </row>
    <row r="314" spans="2:8">
      <c r="B314" s="2" t="s">
        <v>220</v>
      </c>
      <c r="C314" s="3">
        <v>1</v>
      </c>
      <c r="D314" s="4">
        <v>0.0475</v>
      </c>
      <c r="E314" s="5">
        <f>SUMIFS(导入数据!K:K,导入数据!B:B,B314,导入数据!F:F,C314,导入数据!I:I,"放款")/10000</f>
        <v>0</v>
      </c>
      <c r="F314" s="5">
        <f>SUMIFS(导入数据!K:K,导入数据!B:B,B314,导入数据!L:L,C314,导入数据!I:I,"还款",导入数据!N:N,"是")/10000</f>
        <v>0</v>
      </c>
      <c r="G314" s="5">
        <f>SUMIFS(导入数据!K:K,导入数据!B:B,B314,导入数据!L:L,C314,导入数据!I:I,"还款",导入数据!N:N,"否")/10000</f>
        <v>0</v>
      </c>
      <c r="H314" s="5">
        <f t="shared" si="5"/>
        <v>0</v>
      </c>
    </row>
    <row r="315" spans="2:8">
      <c r="B315" s="2" t="s">
        <v>220</v>
      </c>
      <c r="C315" s="3">
        <v>2</v>
      </c>
      <c r="D315" s="4">
        <v>0.0475</v>
      </c>
      <c r="E315" s="5">
        <f>SUMIFS(导入数据!K:K,导入数据!B:B,B315,导入数据!F:F,C315,导入数据!I:I,"放款")/10000</f>
        <v>0</v>
      </c>
      <c r="F315" s="5">
        <f>SUMIFS(导入数据!K:K,导入数据!B:B,B315,导入数据!L:L,C315,导入数据!I:I,"还款",导入数据!N:N,"是")/10000</f>
        <v>0</v>
      </c>
      <c r="G315" s="5">
        <f>SUMIFS(导入数据!K:K,导入数据!B:B,B315,导入数据!L:L,C315,导入数据!I:I,"还款",导入数据!N:N,"否")/10000</f>
        <v>0</v>
      </c>
      <c r="H315" s="5">
        <f t="shared" si="5"/>
        <v>0</v>
      </c>
    </row>
    <row r="316" spans="2:8">
      <c r="B316" s="2" t="s">
        <v>220</v>
      </c>
      <c r="C316" s="3">
        <v>3</v>
      </c>
      <c r="D316" s="4">
        <v>0.0475</v>
      </c>
      <c r="E316" s="5">
        <f>SUMIFS(导入数据!K:K,导入数据!B:B,B316,导入数据!F:F,C316,导入数据!I:I,"放款")/10000</f>
        <v>0</v>
      </c>
      <c r="F316" s="5">
        <f>SUMIFS(导入数据!K:K,导入数据!B:B,B316,导入数据!L:L,C316,导入数据!I:I,"还款",导入数据!N:N,"是")/10000</f>
        <v>0</v>
      </c>
      <c r="G316" s="5">
        <f>SUMIFS(导入数据!K:K,导入数据!B:B,B316,导入数据!L:L,C316,导入数据!I:I,"还款",导入数据!N:N,"否")/10000</f>
        <v>0</v>
      </c>
      <c r="H316" s="5">
        <f t="shared" si="5"/>
        <v>0</v>
      </c>
    </row>
    <row r="317" spans="2:8">
      <c r="B317" s="2" t="s">
        <v>220</v>
      </c>
      <c r="C317" s="3">
        <v>4</v>
      </c>
      <c r="D317" s="4">
        <v>0.0475</v>
      </c>
      <c r="E317" s="5">
        <f>SUMIFS(导入数据!K:K,导入数据!B:B,B317,导入数据!F:F,C317,导入数据!I:I,"放款")/10000</f>
        <v>0</v>
      </c>
      <c r="F317" s="5">
        <f>SUMIFS(导入数据!K:K,导入数据!B:B,B317,导入数据!L:L,C317,导入数据!I:I,"还款",导入数据!N:N,"是")/10000</f>
        <v>0</v>
      </c>
      <c r="G317" s="5">
        <f>SUMIFS(导入数据!K:K,导入数据!B:B,B317,导入数据!L:L,C317,导入数据!I:I,"还款",导入数据!N:N,"否")/10000</f>
        <v>0</v>
      </c>
      <c r="H317" s="5">
        <f t="shared" si="5"/>
        <v>0</v>
      </c>
    </row>
    <row r="318" spans="2:8">
      <c r="B318" s="2" t="s">
        <v>219</v>
      </c>
      <c r="C318" s="3">
        <v>2</v>
      </c>
      <c r="D318" s="4">
        <v>0.057</v>
      </c>
      <c r="E318" s="5">
        <f>SUMIFS(导入数据!K:K,导入数据!B:B,B318,导入数据!F:F,C318,导入数据!I:I,"放款")/10000</f>
        <v>0</v>
      </c>
      <c r="F318" s="5">
        <f>SUMIFS(导入数据!K:K,导入数据!B:B,B318,导入数据!L:L,C318,导入数据!I:I,"还款",导入数据!N:N,"是")/10000</f>
        <v>0</v>
      </c>
      <c r="G318" s="5">
        <f>SUMIFS(导入数据!K:K,导入数据!B:B,B318,导入数据!L:L,C318,导入数据!I:I,"还款",导入数据!N:N,"否")/10000</f>
        <v>0</v>
      </c>
      <c r="H318" s="5">
        <f t="shared" si="5"/>
        <v>0</v>
      </c>
    </row>
    <row r="319" spans="2:8">
      <c r="B319" s="2" t="s">
        <v>220</v>
      </c>
      <c r="C319" s="3">
        <v>5</v>
      </c>
      <c r="D319" s="4">
        <v>0.0475</v>
      </c>
      <c r="E319" s="5">
        <f>SUMIFS(导入数据!K:K,导入数据!B:B,B319,导入数据!F:F,C319,导入数据!I:I,"放款")/10000</f>
        <v>0</v>
      </c>
      <c r="F319" s="5">
        <f>SUMIFS(导入数据!K:K,导入数据!B:B,B319,导入数据!L:L,C319,导入数据!I:I,"还款",导入数据!N:N,"是")/10000</f>
        <v>0</v>
      </c>
      <c r="G319" s="5">
        <f>SUMIFS(导入数据!K:K,导入数据!B:B,B319,导入数据!L:L,C319,导入数据!I:I,"还款",导入数据!N:N,"否")/10000</f>
        <v>0</v>
      </c>
      <c r="H319" s="5">
        <f t="shared" si="5"/>
        <v>0</v>
      </c>
    </row>
    <row r="320" spans="2:8">
      <c r="B320" s="2" t="s">
        <v>220</v>
      </c>
      <c r="C320" s="3">
        <v>6</v>
      </c>
      <c r="D320" s="4">
        <v>0.0475</v>
      </c>
      <c r="E320" s="5">
        <f>SUMIFS(导入数据!K:K,导入数据!B:B,B320,导入数据!F:F,C320,导入数据!I:I,"放款")/10000</f>
        <v>0</v>
      </c>
      <c r="F320" s="5">
        <f>SUMIFS(导入数据!K:K,导入数据!B:B,B320,导入数据!L:L,C320,导入数据!I:I,"还款",导入数据!N:N,"是")/10000</f>
        <v>0</v>
      </c>
      <c r="G320" s="5">
        <f>SUMIFS(导入数据!K:K,导入数据!B:B,B320,导入数据!L:L,C320,导入数据!I:I,"还款",导入数据!N:N,"否")/10000</f>
        <v>0</v>
      </c>
      <c r="H320" s="5">
        <f t="shared" si="5"/>
        <v>0</v>
      </c>
    </row>
    <row r="321" spans="2:8">
      <c r="B321" s="2" t="s">
        <v>221</v>
      </c>
      <c r="C321" s="3">
        <v>1</v>
      </c>
      <c r="D321" s="4">
        <v>0.057</v>
      </c>
      <c r="E321" s="5">
        <f>SUMIFS(导入数据!K:K,导入数据!B:B,B321,导入数据!F:F,C321,导入数据!I:I,"放款")/10000</f>
        <v>0</v>
      </c>
      <c r="F321" s="5">
        <f>SUMIFS(导入数据!K:K,导入数据!B:B,B321,导入数据!L:L,C321,导入数据!I:I,"还款",导入数据!N:N,"是")/10000</f>
        <v>0</v>
      </c>
      <c r="G321" s="5">
        <f>SUMIFS(导入数据!K:K,导入数据!B:B,B321,导入数据!L:L,C321,导入数据!I:I,"还款",导入数据!N:N,"否")/10000</f>
        <v>0</v>
      </c>
      <c r="H321" s="5">
        <f t="shared" si="5"/>
        <v>0</v>
      </c>
    </row>
    <row r="322" spans="2:8">
      <c r="B322" s="2" t="s">
        <v>222</v>
      </c>
      <c r="C322" s="3">
        <v>1</v>
      </c>
      <c r="D322" s="4">
        <v>0.057</v>
      </c>
      <c r="E322" s="5">
        <f>SUMIFS(导入数据!K:K,导入数据!B:B,B322,导入数据!F:F,C322,导入数据!I:I,"放款")/10000</f>
        <v>0</v>
      </c>
      <c r="F322" s="5">
        <f>SUMIFS(导入数据!K:K,导入数据!B:B,B322,导入数据!L:L,C322,导入数据!I:I,"还款",导入数据!N:N,"是")/10000</f>
        <v>0</v>
      </c>
      <c r="G322" s="5">
        <f>SUMIFS(导入数据!K:K,导入数据!B:B,B322,导入数据!L:L,C322,导入数据!I:I,"还款",导入数据!N:N,"否")/10000</f>
        <v>0</v>
      </c>
      <c r="H322" s="5">
        <f t="shared" si="5"/>
        <v>0</v>
      </c>
    </row>
    <row r="323" spans="2:8">
      <c r="B323" s="2" t="s">
        <v>222</v>
      </c>
      <c r="C323" s="3">
        <v>2</v>
      </c>
      <c r="D323" s="4">
        <v>0.057</v>
      </c>
      <c r="E323" s="5">
        <f>SUMIFS(导入数据!K:K,导入数据!B:B,B323,导入数据!F:F,C323,导入数据!I:I,"放款")/10000</f>
        <v>0</v>
      </c>
      <c r="F323" s="5">
        <f>SUMIFS(导入数据!K:K,导入数据!B:B,B323,导入数据!L:L,C323,导入数据!I:I,"还款",导入数据!N:N,"是")/10000</f>
        <v>0</v>
      </c>
      <c r="G323" s="5">
        <f>SUMIFS(导入数据!K:K,导入数据!B:B,B323,导入数据!L:L,C323,导入数据!I:I,"还款",导入数据!N:N,"否")/10000</f>
        <v>0</v>
      </c>
      <c r="H323" s="5">
        <f t="shared" si="5"/>
        <v>0</v>
      </c>
    </row>
    <row r="324" spans="2:8">
      <c r="B324" s="2" t="s">
        <v>222</v>
      </c>
      <c r="C324" s="3">
        <v>3</v>
      </c>
      <c r="D324" s="4">
        <v>0.057</v>
      </c>
      <c r="E324" s="5">
        <f>SUMIFS(导入数据!K:K,导入数据!B:B,B324,导入数据!F:F,C324,导入数据!I:I,"放款")/10000</f>
        <v>0</v>
      </c>
      <c r="F324" s="5">
        <f>SUMIFS(导入数据!K:K,导入数据!B:B,B324,导入数据!L:L,C324,导入数据!I:I,"还款",导入数据!N:N,"是")/10000</f>
        <v>0</v>
      </c>
      <c r="G324" s="5">
        <f>SUMIFS(导入数据!K:K,导入数据!B:B,B324,导入数据!L:L,C324,导入数据!I:I,"还款",导入数据!N:N,"否")/10000</f>
        <v>0</v>
      </c>
      <c r="H324" s="5">
        <f t="shared" si="5"/>
        <v>0</v>
      </c>
    </row>
    <row r="325" spans="2:8">
      <c r="B325" s="2" t="s">
        <v>222</v>
      </c>
      <c r="C325" s="3">
        <v>4</v>
      </c>
      <c r="D325" s="4">
        <v>0.057</v>
      </c>
      <c r="E325" s="5">
        <f>SUMIFS(导入数据!K:K,导入数据!B:B,B325,导入数据!F:F,C325,导入数据!I:I,"放款")/10000</f>
        <v>0</v>
      </c>
      <c r="F325" s="5">
        <f>SUMIFS(导入数据!K:K,导入数据!B:B,B325,导入数据!L:L,C325,导入数据!I:I,"还款",导入数据!N:N,"是")/10000</f>
        <v>0</v>
      </c>
      <c r="G325" s="5">
        <f>SUMIFS(导入数据!K:K,导入数据!B:B,B325,导入数据!L:L,C325,导入数据!I:I,"还款",导入数据!N:N,"否")/10000</f>
        <v>0</v>
      </c>
      <c r="H325" s="5">
        <f t="shared" si="5"/>
        <v>0</v>
      </c>
    </row>
    <row r="326" spans="2:8">
      <c r="B326" s="2" t="s">
        <v>114</v>
      </c>
      <c r="C326" s="3">
        <v>1</v>
      </c>
      <c r="D326" s="4">
        <v>0.06</v>
      </c>
      <c r="E326" s="5">
        <f>SUMIFS(导入数据!K:K,导入数据!B:B,B326,导入数据!F:F,C326,导入数据!I:I,"放款")/10000</f>
        <v>25000</v>
      </c>
      <c r="F326" s="5">
        <f>SUMIFS(导入数据!K:K,导入数据!B:B,B326,导入数据!L:L,C326,导入数据!I:I,"还款",导入数据!N:N,"是")/10000</f>
        <v>22600</v>
      </c>
      <c r="G326" s="5">
        <f>SUMIFS(导入数据!K:K,导入数据!B:B,B326,导入数据!L:L,C326,导入数据!I:I,"还款",导入数据!N:N,"否")/10000</f>
        <v>2400</v>
      </c>
      <c r="H326" s="5">
        <f t="shared" si="5"/>
        <v>0</v>
      </c>
    </row>
    <row r="327" spans="2:8">
      <c r="B327" s="2" t="s">
        <v>114</v>
      </c>
      <c r="C327" s="3">
        <v>2</v>
      </c>
      <c r="D327" s="4">
        <v>0.06</v>
      </c>
      <c r="E327" s="5">
        <f>SUMIFS(导入数据!K:K,导入数据!B:B,B327,导入数据!F:F,C327,导入数据!I:I,"放款")/10000</f>
        <v>7000</v>
      </c>
      <c r="F327" s="5">
        <f>SUMIFS(导入数据!K:K,导入数据!B:B,B327,导入数据!L:L,C327,导入数据!I:I,"还款",导入数据!N:N,"是")/10000</f>
        <v>0</v>
      </c>
      <c r="G327" s="5">
        <f>SUMIFS(导入数据!K:K,导入数据!B:B,B327,导入数据!L:L,C327,导入数据!I:I,"还款",导入数据!N:N,"否")/10000</f>
        <v>7000</v>
      </c>
      <c r="H327" s="5">
        <f t="shared" si="5"/>
        <v>0</v>
      </c>
    </row>
    <row r="328" spans="2:8">
      <c r="B328" s="2" t="s">
        <v>116</v>
      </c>
      <c r="C328" s="3">
        <v>1</v>
      </c>
      <c r="D328" s="4">
        <v>0.06</v>
      </c>
      <c r="E328" s="5">
        <f>SUMIFS(导入数据!K:K,导入数据!B:B,B328,导入数据!F:F,C328,导入数据!I:I,"放款")/10000</f>
        <v>14000</v>
      </c>
      <c r="F328" s="5">
        <f>SUMIFS(导入数据!K:K,导入数据!B:B,B328,导入数据!L:L,C328,导入数据!I:I,"还款",导入数据!N:N,"是")/10000</f>
        <v>10000</v>
      </c>
      <c r="G328" s="5">
        <f>SUMIFS(导入数据!K:K,导入数据!B:B,B328,导入数据!L:L,C328,导入数据!I:I,"还款",导入数据!N:N,"否")/10000</f>
        <v>4000</v>
      </c>
      <c r="H328" s="5">
        <f t="shared" si="5"/>
        <v>0</v>
      </c>
    </row>
    <row r="329" spans="2:8">
      <c r="B329" s="2" t="s">
        <v>116</v>
      </c>
      <c r="C329" s="3">
        <v>2</v>
      </c>
      <c r="D329" s="4">
        <v>0.06</v>
      </c>
      <c r="E329" s="5">
        <f>SUMIFS(导入数据!K:K,导入数据!B:B,B329,导入数据!F:F,C329,导入数据!I:I,"放款")/10000</f>
        <v>2000</v>
      </c>
      <c r="F329" s="5">
        <f>SUMIFS(导入数据!K:K,导入数据!B:B,B329,导入数据!L:L,C329,导入数据!I:I,"还款",导入数据!N:N,"是")/10000</f>
        <v>0</v>
      </c>
      <c r="G329" s="5">
        <f>SUMIFS(导入数据!K:K,导入数据!B:B,B329,导入数据!L:L,C329,导入数据!I:I,"还款",导入数据!N:N,"否")/10000</f>
        <v>2000</v>
      </c>
      <c r="H329" s="5">
        <f t="shared" si="5"/>
        <v>0</v>
      </c>
    </row>
    <row r="330" spans="2:8">
      <c r="B330" s="2" t="s">
        <v>118</v>
      </c>
      <c r="C330" s="3">
        <v>1</v>
      </c>
      <c r="D330" s="4">
        <v>0.06175</v>
      </c>
      <c r="E330" s="5">
        <f>SUMIFS(导入数据!K:K,导入数据!B:B,B330,导入数据!F:F,C330,导入数据!I:I,"放款")/10000</f>
        <v>33800</v>
      </c>
      <c r="F330" s="5">
        <f>SUMIFS(导入数据!K:K,导入数据!B:B,B330,导入数据!L:L,C330,导入数据!I:I,"还款",导入数据!N:N,"是")/10000</f>
        <v>10800</v>
      </c>
      <c r="G330" s="5">
        <f>SUMIFS(导入数据!K:K,导入数据!B:B,B330,导入数据!L:L,C330,导入数据!I:I,"还款",导入数据!N:N,"否")/10000</f>
        <v>23000</v>
      </c>
      <c r="H330" s="5">
        <f t="shared" si="5"/>
        <v>0</v>
      </c>
    </row>
    <row r="331" spans="2:8">
      <c r="B331" s="2" t="s">
        <v>118</v>
      </c>
      <c r="C331" s="3">
        <v>2</v>
      </c>
      <c r="D331" s="4">
        <v>0.06175</v>
      </c>
      <c r="E331" s="5">
        <f>SUMIFS(导入数据!K:K,导入数据!B:B,B331,导入数据!F:F,C331,导入数据!I:I,"放款")/10000</f>
        <v>5000</v>
      </c>
      <c r="F331" s="5">
        <f>SUMIFS(导入数据!K:K,导入数据!B:B,B331,导入数据!L:L,C331,导入数据!I:I,"还款",导入数据!N:N,"是")/10000</f>
        <v>5000</v>
      </c>
      <c r="G331" s="5">
        <f>SUMIFS(导入数据!K:K,导入数据!B:B,B331,导入数据!L:L,C331,导入数据!I:I,"还款",导入数据!N:N,"否")/10000</f>
        <v>0</v>
      </c>
      <c r="H331" s="5">
        <f t="shared" si="5"/>
        <v>0</v>
      </c>
    </row>
    <row r="332" spans="2:8">
      <c r="B332" s="2" t="s">
        <v>118</v>
      </c>
      <c r="C332" s="3">
        <v>3</v>
      </c>
      <c r="D332" s="4">
        <v>0.06175</v>
      </c>
      <c r="E332" s="5">
        <f>SUMIFS(导入数据!K:K,导入数据!B:B,B332,导入数据!F:F,C332,导入数据!I:I,"放款")/10000</f>
        <v>1500</v>
      </c>
      <c r="F332" s="5">
        <f>SUMIFS(导入数据!K:K,导入数据!B:B,B332,导入数据!L:L,C332,导入数据!I:I,"还款",导入数据!N:N,"是")/10000</f>
        <v>1500</v>
      </c>
      <c r="G332" s="5">
        <f>SUMIFS(导入数据!K:K,导入数据!B:B,B332,导入数据!L:L,C332,导入数据!I:I,"还款",导入数据!N:N,"否")/10000</f>
        <v>0</v>
      </c>
      <c r="H332" s="5">
        <f t="shared" si="5"/>
        <v>0</v>
      </c>
    </row>
    <row r="333" spans="2:8">
      <c r="B333" s="2" t="s">
        <v>118</v>
      </c>
      <c r="C333" s="3">
        <v>4</v>
      </c>
      <c r="D333" s="4">
        <v>0.06175</v>
      </c>
      <c r="E333" s="5">
        <f>SUMIFS(导入数据!K:K,导入数据!B:B,B333,导入数据!F:F,C333,导入数据!I:I,"放款")/10000</f>
        <v>3600</v>
      </c>
      <c r="F333" s="5">
        <f>SUMIFS(导入数据!K:K,导入数据!B:B,B333,导入数据!L:L,C333,导入数据!I:I,"还款",导入数据!N:N,"是")/10000</f>
        <v>1400</v>
      </c>
      <c r="G333" s="5">
        <f>SUMIFS(导入数据!K:K,导入数据!B:B,B333,导入数据!L:L,C333,导入数据!I:I,"还款",导入数据!N:N,"否")/10000</f>
        <v>2200</v>
      </c>
      <c r="H333" s="5">
        <f t="shared" si="5"/>
        <v>0</v>
      </c>
    </row>
    <row r="334" spans="2:8">
      <c r="B334" s="2" t="s">
        <v>118</v>
      </c>
      <c r="C334" s="3">
        <v>5</v>
      </c>
      <c r="D334" s="4">
        <v>0.06175</v>
      </c>
      <c r="E334" s="5">
        <f>SUMIFS(导入数据!K:K,导入数据!B:B,B334,导入数据!F:F,C334,导入数据!I:I,"放款")/10000</f>
        <v>4900</v>
      </c>
      <c r="F334" s="5">
        <f>SUMIFS(导入数据!K:K,导入数据!B:B,B334,导入数据!L:L,C334,导入数据!I:I,"还款",导入数据!N:N,"是")/10000</f>
        <v>4900</v>
      </c>
      <c r="G334" s="5">
        <f>SUMIFS(导入数据!K:K,导入数据!B:B,B334,导入数据!L:L,C334,导入数据!I:I,"还款",导入数据!N:N,"否")/10000</f>
        <v>0</v>
      </c>
      <c r="H334" s="5">
        <f t="shared" si="5"/>
        <v>0</v>
      </c>
    </row>
    <row r="335" spans="2:8">
      <c r="B335" s="2" t="s">
        <v>223</v>
      </c>
      <c r="C335" s="3">
        <v>1</v>
      </c>
      <c r="D335" s="4">
        <v>0.05506</v>
      </c>
      <c r="E335" s="5">
        <f>SUMIFS(导入数据!K:K,导入数据!B:B,B335,导入数据!F:F,C335,导入数据!I:I,"放款")/10000</f>
        <v>0</v>
      </c>
      <c r="F335" s="5">
        <f>SUMIFS(导入数据!K:K,导入数据!B:B,B335,导入数据!L:L,C335,导入数据!I:I,"还款",导入数据!N:N,"是")/10000</f>
        <v>0</v>
      </c>
      <c r="G335" s="5">
        <f>SUMIFS(导入数据!K:K,导入数据!B:B,B335,导入数据!L:L,C335,导入数据!I:I,"还款",导入数据!N:N,"否")/10000</f>
        <v>0</v>
      </c>
      <c r="H335" s="5">
        <f t="shared" si="5"/>
        <v>0</v>
      </c>
    </row>
    <row r="336" spans="2:8">
      <c r="B336" s="2" t="s">
        <v>223</v>
      </c>
      <c r="C336" s="3">
        <v>2</v>
      </c>
      <c r="D336" s="4">
        <v>0.05506</v>
      </c>
      <c r="E336" s="5">
        <f>SUMIFS(导入数据!K:K,导入数据!B:B,B336,导入数据!F:F,C336,导入数据!I:I,"放款")/10000</f>
        <v>0</v>
      </c>
      <c r="F336" s="5">
        <f>SUMIFS(导入数据!K:K,导入数据!B:B,B336,导入数据!L:L,C336,导入数据!I:I,"还款",导入数据!N:N,"是")/10000</f>
        <v>0</v>
      </c>
      <c r="G336" s="5">
        <f>SUMIFS(导入数据!K:K,导入数据!B:B,B336,导入数据!L:L,C336,导入数据!I:I,"还款",导入数据!N:N,"否")/10000</f>
        <v>0</v>
      </c>
      <c r="H336" s="5">
        <f t="shared" si="5"/>
        <v>0</v>
      </c>
    </row>
    <row r="337" spans="2:8">
      <c r="B337" s="2" t="s">
        <v>224</v>
      </c>
      <c r="C337" s="3">
        <v>1</v>
      </c>
      <c r="D337" s="4">
        <v>0.085</v>
      </c>
      <c r="E337" s="5">
        <f>SUMIFS(导入数据!K:K,导入数据!B:B,B337,导入数据!F:F,C337,导入数据!I:I,"放款")/10000</f>
        <v>0</v>
      </c>
      <c r="F337" s="5">
        <f>SUMIFS(导入数据!K:K,导入数据!B:B,B337,导入数据!L:L,C337,导入数据!I:I,"还款",导入数据!N:N,"是")/10000</f>
        <v>0</v>
      </c>
      <c r="G337" s="5">
        <f>SUMIFS(导入数据!K:K,导入数据!B:B,B337,导入数据!L:L,C337,导入数据!I:I,"还款",导入数据!N:N,"否")/10000</f>
        <v>0</v>
      </c>
      <c r="H337" s="5">
        <f t="shared" si="5"/>
        <v>0</v>
      </c>
    </row>
    <row r="338" spans="2:8">
      <c r="B338" s="2" t="s">
        <v>224</v>
      </c>
      <c r="C338" s="3">
        <v>2</v>
      </c>
      <c r="D338" s="4">
        <v>0.085</v>
      </c>
      <c r="E338" s="5">
        <f>SUMIFS(导入数据!K:K,导入数据!B:B,B338,导入数据!F:F,C338,导入数据!I:I,"放款")/10000</f>
        <v>0</v>
      </c>
      <c r="F338" s="5">
        <f>SUMIFS(导入数据!K:K,导入数据!B:B,B338,导入数据!L:L,C338,导入数据!I:I,"还款",导入数据!N:N,"是")/10000</f>
        <v>0</v>
      </c>
      <c r="G338" s="5">
        <f>SUMIFS(导入数据!K:K,导入数据!B:B,B338,导入数据!L:L,C338,导入数据!I:I,"还款",导入数据!N:N,"否")/10000</f>
        <v>0</v>
      </c>
      <c r="H338" s="5">
        <f t="shared" si="5"/>
        <v>0</v>
      </c>
    </row>
    <row r="339" spans="2:8">
      <c r="B339" s="2" t="s">
        <v>224</v>
      </c>
      <c r="C339" s="3">
        <v>3</v>
      </c>
      <c r="D339" s="4">
        <v>0.085</v>
      </c>
      <c r="E339" s="5">
        <f>SUMIFS(导入数据!K:K,导入数据!B:B,B339,导入数据!F:F,C339,导入数据!I:I,"放款")/10000</f>
        <v>0</v>
      </c>
      <c r="F339" s="5">
        <f>SUMIFS(导入数据!K:K,导入数据!B:B,B339,导入数据!L:L,C339,导入数据!I:I,"还款",导入数据!N:N,"是")/10000</f>
        <v>0</v>
      </c>
      <c r="G339" s="5">
        <f>SUMIFS(导入数据!K:K,导入数据!B:B,B339,导入数据!L:L,C339,导入数据!I:I,"还款",导入数据!N:N,"否")/10000</f>
        <v>0</v>
      </c>
      <c r="H339" s="5">
        <f t="shared" si="5"/>
        <v>0</v>
      </c>
    </row>
    <row r="340" spans="2:8">
      <c r="B340" s="2" t="s">
        <v>225</v>
      </c>
      <c r="C340" s="3">
        <v>1</v>
      </c>
      <c r="D340" s="4">
        <v>0.06175</v>
      </c>
      <c r="E340" s="5">
        <f>SUMIFS(导入数据!K:K,导入数据!B:B,B340,导入数据!F:F,C340,导入数据!I:I,"放款")/10000</f>
        <v>0</v>
      </c>
      <c r="F340" s="5">
        <f>SUMIFS(导入数据!K:K,导入数据!B:B,B340,导入数据!L:L,C340,导入数据!I:I,"还款",导入数据!N:N,"是")/10000</f>
        <v>0</v>
      </c>
      <c r="G340" s="5">
        <f>SUMIFS(导入数据!K:K,导入数据!B:B,B340,导入数据!L:L,C340,导入数据!I:I,"还款",导入数据!N:N,"否")/10000</f>
        <v>0</v>
      </c>
      <c r="H340" s="5">
        <f t="shared" si="5"/>
        <v>0</v>
      </c>
    </row>
    <row r="341" spans="2:8">
      <c r="B341" s="2" t="s">
        <v>225</v>
      </c>
      <c r="C341" s="3">
        <v>2</v>
      </c>
      <c r="D341" s="4">
        <v>0.06175</v>
      </c>
      <c r="E341" s="5">
        <f>SUMIFS(导入数据!K:K,导入数据!B:B,B341,导入数据!F:F,C341,导入数据!I:I,"放款")/10000</f>
        <v>0</v>
      </c>
      <c r="F341" s="5">
        <f>SUMIFS(导入数据!K:K,导入数据!B:B,B341,导入数据!L:L,C341,导入数据!I:I,"还款",导入数据!N:N,"是")/10000</f>
        <v>0</v>
      </c>
      <c r="G341" s="5">
        <f>SUMIFS(导入数据!K:K,导入数据!B:B,B341,导入数据!L:L,C341,导入数据!I:I,"还款",导入数据!N:N,"否")/10000</f>
        <v>0</v>
      </c>
      <c r="H341" s="5">
        <f t="shared" si="5"/>
        <v>0</v>
      </c>
    </row>
    <row r="342" spans="2:8">
      <c r="B342" s="2" t="s">
        <v>225</v>
      </c>
      <c r="C342" s="3">
        <v>3</v>
      </c>
      <c r="D342" s="4">
        <v>0.06175</v>
      </c>
      <c r="E342" s="5">
        <f>SUMIFS(导入数据!K:K,导入数据!B:B,B342,导入数据!F:F,C342,导入数据!I:I,"放款")/10000</f>
        <v>0</v>
      </c>
      <c r="F342" s="5">
        <f>SUMIFS(导入数据!K:K,导入数据!B:B,B342,导入数据!L:L,C342,导入数据!I:I,"还款",导入数据!N:N,"是")/10000</f>
        <v>0</v>
      </c>
      <c r="G342" s="5">
        <f>SUMIFS(导入数据!K:K,导入数据!B:B,B342,导入数据!L:L,C342,导入数据!I:I,"还款",导入数据!N:N,"否")/10000</f>
        <v>0</v>
      </c>
      <c r="H342" s="5">
        <f t="shared" si="5"/>
        <v>0</v>
      </c>
    </row>
    <row r="343" spans="2:8">
      <c r="B343" s="2" t="s">
        <v>226</v>
      </c>
      <c r="C343" s="3">
        <v>1</v>
      </c>
      <c r="D343" s="4">
        <v>0.1</v>
      </c>
      <c r="E343" s="5">
        <f>SUMIFS(导入数据!K:K,导入数据!B:B,B343,导入数据!F:F,C343,导入数据!I:I,"放款")/10000</f>
        <v>0</v>
      </c>
      <c r="F343" s="5">
        <f>SUMIFS(导入数据!K:K,导入数据!B:B,B343,导入数据!L:L,C343,导入数据!I:I,"还款",导入数据!N:N,"是")/10000</f>
        <v>0</v>
      </c>
      <c r="G343" s="5">
        <f>SUMIFS(导入数据!K:K,导入数据!B:B,B343,导入数据!L:L,C343,导入数据!I:I,"还款",导入数据!N:N,"否")/10000</f>
        <v>0</v>
      </c>
      <c r="H343" s="5">
        <f t="shared" si="5"/>
        <v>0</v>
      </c>
    </row>
    <row r="344" spans="2:8">
      <c r="B344" s="2" t="s">
        <v>226</v>
      </c>
      <c r="C344" s="3">
        <v>2</v>
      </c>
      <c r="D344" s="4">
        <v>0.1</v>
      </c>
      <c r="E344" s="5">
        <f>SUMIFS(导入数据!K:K,导入数据!B:B,B344,导入数据!F:F,C344,导入数据!I:I,"放款")/10000</f>
        <v>0</v>
      </c>
      <c r="F344" s="5">
        <f>SUMIFS(导入数据!K:K,导入数据!B:B,B344,导入数据!L:L,C344,导入数据!I:I,"还款",导入数据!N:N,"是")/10000</f>
        <v>0</v>
      </c>
      <c r="G344" s="5">
        <f>SUMIFS(导入数据!K:K,导入数据!B:B,B344,导入数据!L:L,C344,导入数据!I:I,"还款",导入数据!N:N,"否")/10000</f>
        <v>0</v>
      </c>
      <c r="H344" s="5">
        <f t="shared" si="5"/>
        <v>0</v>
      </c>
    </row>
    <row r="345" spans="2:8">
      <c r="B345" s="2" t="s">
        <v>226</v>
      </c>
      <c r="C345" s="3">
        <v>3</v>
      </c>
      <c r="D345" s="4">
        <v>0.1</v>
      </c>
      <c r="E345" s="5">
        <f>SUMIFS(导入数据!K:K,导入数据!B:B,B345,导入数据!F:F,C345,导入数据!I:I,"放款")/10000</f>
        <v>0</v>
      </c>
      <c r="F345" s="5">
        <f>SUMIFS(导入数据!K:K,导入数据!B:B,B345,导入数据!L:L,C345,导入数据!I:I,"还款",导入数据!N:N,"是")/10000</f>
        <v>0</v>
      </c>
      <c r="G345" s="5">
        <f>SUMIFS(导入数据!K:K,导入数据!B:B,B345,导入数据!L:L,C345,导入数据!I:I,"还款",导入数据!N:N,"否")/10000</f>
        <v>0</v>
      </c>
      <c r="H345" s="5">
        <f t="shared" si="5"/>
        <v>0</v>
      </c>
    </row>
    <row r="346" spans="2:8">
      <c r="B346" s="2" t="s">
        <v>226</v>
      </c>
      <c r="C346" s="3">
        <v>4</v>
      </c>
      <c r="D346" s="4">
        <v>0.1</v>
      </c>
      <c r="E346" s="5">
        <f>SUMIFS(导入数据!K:K,导入数据!B:B,B346,导入数据!F:F,C346,导入数据!I:I,"放款")/10000</f>
        <v>0</v>
      </c>
      <c r="F346" s="5">
        <f>SUMIFS(导入数据!K:K,导入数据!B:B,B346,导入数据!L:L,C346,导入数据!I:I,"还款",导入数据!N:N,"是")/10000</f>
        <v>0</v>
      </c>
      <c r="G346" s="5">
        <f>SUMIFS(导入数据!K:K,导入数据!B:B,B346,导入数据!L:L,C346,导入数据!I:I,"还款",导入数据!N:N,"否")/10000</f>
        <v>0</v>
      </c>
      <c r="H346" s="5">
        <f t="shared" si="5"/>
        <v>0</v>
      </c>
    </row>
    <row r="347" spans="2:8">
      <c r="B347" s="2" t="s">
        <v>226</v>
      </c>
      <c r="C347" s="3">
        <v>5</v>
      </c>
      <c r="D347" s="4">
        <v>0.1</v>
      </c>
      <c r="E347" s="5">
        <f>SUMIFS(导入数据!K:K,导入数据!B:B,B347,导入数据!F:F,C347,导入数据!I:I,"放款")/10000</f>
        <v>0</v>
      </c>
      <c r="F347" s="5">
        <f>SUMIFS(导入数据!K:K,导入数据!B:B,B347,导入数据!L:L,C347,导入数据!I:I,"还款",导入数据!N:N,"是")/10000</f>
        <v>0</v>
      </c>
      <c r="G347" s="5">
        <f>SUMIFS(导入数据!K:K,导入数据!B:B,B347,导入数据!L:L,C347,导入数据!I:I,"还款",导入数据!N:N,"否")/10000</f>
        <v>0</v>
      </c>
      <c r="H347" s="5">
        <f t="shared" si="5"/>
        <v>0</v>
      </c>
    </row>
    <row r="348" spans="2:8">
      <c r="B348" s="2" t="s">
        <v>226</v>
      </c>
      <c r="C348" s="3">
        <v>6</v>
      </c>
      <c r="D348" s="4">
        <v>0.1</v>
      </c>
      <c r="E348" s="5">
        <f>SUMIFS(导入数据!K:K,导入数据!B:B,B348,导入数据!F:F,C348,导入数据!I:I,"放款")/10000</f>
        <v>0</v>
      </c>
      <c r="F348" s="5">
        <f>SUMIFS(导入数据!K:K,导入数据!B:B,B348,导入数据!L:L,C348,导入数据!I:I,"还款",导入数据!N:N,"是")/10000</f>
        <v>0</v>
      </c>
      <c r="G348" s="5">
        <f>SUMIFS(导入数据!K:K,导入数据!B:B,B348,导入数据!L:L,C348,导入数据!I:I,"还款",导入数据!N:N,"否")/10000</f>
        <v>0</v>
      </c>
      <c r="H348" s="5">
        <f t="shared" si="5"/>
        <v>0</v>
      </c>
    </row>
    <row r="349" spans="2:8">
      <c r="B349" s="2" t="s">
        <v>226</v>
      </c>
      <c r="C349" s="3">
        <v>7</v>
      </c>
      <c r="D349" s="4">
        <v>0.1</v>
      </c>
      <c r="E349" s="5">
        <f>SUMIFS(导入数据!K:K,导入数据!B:B,B349,导入数据!F:F,C349,导入数据!I:I,"放款")/10000</f>
        <v>0</v>
      </c>
      <c r="F349" s="5">
        <f>SUMIFS(导入数据!K:K,导入数据!B:B,B349,导入数据!L:L,C349,导入数据!I:I,"还款",导入数据!N:N,"是")/10000</f>
        <v>0</v>
      </c>
      <c r="G349" s="5">
        <f>SUMIFS(导入数据!K:K,导入数据!B:B,B349,导入数据!L:L,C349,导入数据!I:I,"还款",导入数据!N:N,"否")/10000</f>
        <v>0</v>
      </c>
      <c r="H349" s="5">
        <f t="shared" si="5"/>
        <v>0</v>
      </c>
    </row>
    <row r="350" spans="2:8">
      <c r="B350" s="2" t="s">
        <v>226</v>
      </c>
      <c r="C350" s="3">
        <v>8</v>
      </c>
      <c r="D350" s="4">
        <v>0.1</v>
      </c>
      <c r="E350" s="5">
        <f>SUMIFS(导入数据!K:K,导入数据!B:B,B350,导入数据!F:F,C350,导入数据!I:I,"放款")/10000</f>
        <v>0</v>
      </c>
      <c r="F350" s="5">
        <f>SUMIFS(导入数据!K:K,导入数据!B:B,B350,导入数据!L:L,C350,导入数据!I:I,"还款",导入数据!N:N,"是")/10000</f>
        <v>0</v>
      </c>
      <c r="G350" s="5">
        <f>SUMIFS(导入数据!K:K,导入数据!B:B,B350,导入数据!L:L,C350,导入数据!I:I,"还款",导入数据!N:N,"否")/10000</f>
        <v>0</v>
      </c>
      <c r="H350" s="5">
        <f t="shared" si="5"/>
        <v>0</v>
      </c>
    </row>
    <row r="351" spans="2:8">
      <c r="B351" s="2" t="s">
        <v>226</v>
      </c>
      <c r="C351" s="3">
        <v>9</v>
      </c>
      <c r="D351" s="4">
        <v>0.1</v>
      </c>
      <c r="E351" s="5">
        <f>SUMIFS(导入数据!K:K,导入数据!B:B,B351,导入数据!F:F,C351,导入数据!I:I,"放款")/10000</f>
        <v>0</v>
      </c>
      <c r="F351" s="5">
        <f>SUMIFS(导入数据!K:K,导入数据!B:B,B351,导入数据!L:L,C351,导入数据!I:I,"还款",导入数据!N:N,"是")/10000</f>
        <v>0</v>
      </c>
      <c r="G351" s="5">
        <f>SUMIFS(导入数据!K:K,导入数据!B:B,B351,导入数据!L:L,C351,导入数据!I:I,"还款",导入数据!N:N,"否")/10000</f>
        <v>0</v>
      </c>
      <c r="H351" s="5">
        <f t="shared" si="5"/>
        <v>0</v>
      </c>
    </row>
    <row r="352" spans="2:8">
      <c r="B352" s="2" t="s">
        <v>227</v>
      </c>
      <c r="C352" s="3">
        <v>1</v>
      </c>
      <c r="D352" s="4">
        <v>0.0475</v>
      </c>
      <c r="E352" s="5">
        <f>SUMIFS(导入数据!K:K,导入数据!B:B,B352,导入数据!F:F,C352,导入数据!I:I,"放款")/10000</f>
        <v>0</v>
      </c>
      <c r="F352" s="5">
        <f>SUMIFS(导入数据!K:K,导入数据!B:B,B352,导入数据!L:L,C352,导入数据!I:I,"还款",导入数据!N:N,"是")/10000</f>
        <v>0</v>
      </c>
      <c r="G352" s="5">
        <f>SUMIFS(导入数据!K:K,导入数据!B:B,B352,导入数据!L:L,C352,导入数据!I:I,"还款",导入数据!N:N,"否")/10000</f>
        <v>0</v>
      </c>
      <c r="H352" s="5">
        <f t="shared" si="5"/>
        <v>0</v>
      </c>
    </row>
    <row r="353" spans="2:8">
      <c r="B353" s="2" t="s">
        <v>227</v>
      </c>
      <c r="C353" s="3">
        <v>2</v>
      </c>
      <c r="D353" s="4">
        <v>0.0475</v>
      </c>
      <c r="E353" s="5">
        <f>SUMIFS(导入数据!K:K,导入数据!B:B,B353,导入数据!F:F,C353,导入数据!I:I,"放款")/10000</f>
        <v>0</v>
      </c>
      <c r="F353" s="5">
        <f>SUMIFS(导入数据!K:K,导入数据!B:B,B353,导入数据!L:L,C353,导入数据!I:I,"还款",导入数据!N:N,"是")/10000</f>
        <v>0</v>
      </c>
      <c r="G353" s="5">
        <f>SUMIFS(导入数据!K:K,导入数据!B:B,B353,导入数据!L:L,C353,导入数据!I:I,"还款",导入数据!N:N,"否")/10000</f>
        <v>0</v>
      </c>
      <c r="H353" s="5">
        <f t="shared" si="5"/>
        <v>0</v>
      </c>
    </row>
    <row r="354" spans="2:8">
      <c r="B354" s="2" t="s">
        <v>227</v>
      </c>
      <c r="C354" s="3">
        <v>3</v>
      </c>
      <c r="D354" s="4">
        <v>0.0475</v>
      </c>
      <c r="E354" s="5">
        <f>SUMIFS(导入数据!K:K,导入数据!B:B,B354,导入数据!F:F,C354,导入数据!I:I,"放款")/10000</f>
        <v>0</v>
      </c>
      <c r="F354" s="5">
        <f>SUMIFS(导入数据!K:K,导入数据!B:B,B354,导入数据!L:L,C354,导入数据!I:I,"还款",导入数据!N:N,"是")/10000</f>
        <v>0</v>
      </c>
      <c r="G354" s="5">
        <f>SUMIFS(导入数据!K:K,导入数据!B:B,B354,导入数据!L:L,C354,导入数据!I:I,"还款",导入数据!N:N,"否")/10000</f>
        <v>0</v>
      </c>
      <c r="H354" s="5">
        <f t="shared" si="5"/>
        <v>0</v>
      </c>
    </row>
    <row r="355" spans="2:8">
      <c r="B355" s="2" t="s">
        <v>227</v>
      </c>
      <c r="C355" s="3">
        <v>4</v>
      </c>
      <c r="D355" s="4">
        <v>0.0475</v>
      </c>
      <c r="E355" s="5">
        <f>SUMIFS(导入数据!K:K,导入数据!B:B,B355,导入数据!F:F,C355,导入数据!I:I,"放款")/10000</f>
        <v>0</v>
      </c>
      <c r="F355" s="5">
        <f>SUMIFS(导入数据!K:K,导入数据!B:B,B355,导入数据!L:L,C355,导入数据!I:I,"还款",导入数据!N:N,"是")/10000</f>
        <v>0</v>
      </c>
      <c r="G355" s="5">
        <f>SUMIFS(导入数据!K:K,导入数据!B:B,B355,导入数据!L:L,C355,导入数据!I:I,"还款",导入数据!N:N,"否")/10000</f>
        <v>0</v>
      </c>
      <c r="H355" s="5">
        <f t="shared" si="5"/>
        <v>0</v>
      </c>
    </row>
    <row r="356" spans="2:8">
      <c r="B356" s="2" t="s">
        <v>228</v>
      </c>
      <c r="C356" s="3">
        <v>1</v>
      </c>
      <c r="D356" s="4">
        <v>0.092</v>
      </c>
      <c r="E356" s="5">
        <f>SUMIFS(导入数据!K:K,导入数据!B:B,B356,导入数据!F:F,C356,导入数据!I:I,"放款")/10000</f>
        <v>0</v>
      </c>
      <c r="F356" s="5">
        <f>SUMIFS(导入数据!K:K,导入数据!B:B,B356,导入数据!L:L,C356,导入数据!I:I,"还款",导入数据!N:N,"是")/10000</f>
        <v>0</v>
      </c>
      <c r="G356" s="5">
        <f>SUMIFS(导入数据!K:K,导入数据!B:B,B356,导入数据!L:L,C356,导入数据!I:I,"还款",导入数据!N:N,"否")/10000</f>
        <v>0</v>
      </c>
      <c r="H356" s="5">
        <f t="shared" si="5"/>
        <v>0</v>
      </c>
    </row>
    <row r="357" spans="2:8">
      <c r="B357" s="2" t="s">
        <v>228</v>
      </c>
      <c r="C357" s="3">
        <v>2</v>
      </c>
      <c r="D357" s="4">
        <v>0.092</v>
      </c>
      <c r="E357" s="5">
        <f>SUMIFS(导入数据!K:K,导入数据!B:B,B357,导入数据!F:F,C357,导入数据!I:I,"放款")/10000</f>
        <v>0</v>
      </c>
      <c r="F357" s="5">
        <f>SUMIFS(导入数据!K:K,导入数据!B:B,B357,导入数据!L:L,C357,导入数据!I:I,"还款",导入数据!N:N,"是")/10000</f>
        <v>0</v>
      </c>
      <c r="G357" s="5">
        <f>SUMIFS(导入数据!K:K,导入数据!B:B,B357,导入数据!L:L,C357,导入数据!I:I,"还款",导入数据!N:N,"否")/10000</f>
        <v>0</v>
      </c>
      <c r="H357" s="5">
        <f t="shared" si="5"/>
        <v>0</v>
      </c>
    </row>
    <row r="358" spans="2:8">
      <c r="B358" s="2" t="s">
        <v>228</v>
      </c>
      <c r="C358" s="3">
        <v>3</v>
      </c>
      <c r="D358" s="4">
        <v>0.092</v>
      </c>
      <c r="E358" s="5">
        <f>SUMIFS(导入数据!K:K,导入数据!B:B,B358,导入数据!F:F,C358,导入数据!I:I,"放款")/10000</f>
        <v>0</v>
      </c>
      <c r="F358" s="5">
        <f>SUMIFS(导入数据!K:K,导入数据!B:B,B358,导入数据!L:L,C358,导入数据!I:I,"还款",导入数据!N:N,"是")/10000</f>
        <v>0</v>
      </c>
      <c r="G358" s="5">
        <f>SUMIFS(导入数据!K:K,导入数据!B:B,B358,导入数据!L:L,C358,导入数据!I:I,"还款",导入数据!N:N,"否")/10000</f>
        <v>0</v>
      </c>
      <c r="H358" s="5">
        <f t="shared" si="5"/>
        <v>0</v>
      </c>
    </row>
    <row r="359" spans="2:8">
      <c r="B359" s="2" t="s">
        <v>229</v>
      </c>
      <c r="C359" s="3">
        <v>1</v>
      </c>
      <c r="D359" s="4">
        <v>0.057</v>
      </c>
      <c r="E359" s="5">
        <f>SUMIFS(导入数据!K:K,导入数据!B:B,B359,导入数据!F:F,C359,导入数据!I:I,"放款")/10000</f>
        <v>0</v>
      </c>
      <c r="F359" s="5">
        <f>SUMIFS(导入数据!K:K,导入数据!B:B,B359,导入数据!L:L,C359,导入数据!I:I,"还款",导入数据!N:N,"是")/10000</f>
        <v>0</v>
      </c>
      <c r="G359" s="5">
        <f>SUMIFS(导入数据!K:K,导入数据!B:B,B359,导入数据!L:L,C359,导入数据!I:I,"还款",导入数据!N:N,"否")/10000</f>
        <v>0</v>
      </c>
      <c r="H359" s="5">
        <f t="shared" si="5"/>
        <v>0</v>
      </c>
    </row>
    <row r="360" spans="2:8">
      <c r="B360" s="2" t="s">
        <v>230</v>
      </c>
      <c r="C360" s="3">
        <v>1</v>
      </c>
      <c r="D360" s="4">
        <v>0.0589</v>
      </c>
      <c r="E360" s="5">
        <f>SUMIFS(导入数据!K:K,导入数据!B:B,B360,导入数据!F:F,C360,导入数据!I:I,"放款")/10000</f>
        <v>0</v>
      </c>
      <c r="F360" s="5">
        <f>SUMIFS(导入数据!K:K,导入数据!B:B,B360,导入数据!L:L,C360,导入数据!I:I,"还款",导入数据!N:N,"是")/10000</f>
        <v>0</v>
      </c>
      <c r="G360" s="5">
        <f>SUMIFS(导入数据!K:K,导入数据!B:B,B360,导入数据!L:L,C360,导入数据!I:I,"还款",导入数据!N:N,"否")/10000</f>
        <v>0</v>
      </c>
      <c r="H360" s="5">
        <f t="shared" si="5"/>
        <v>0</v>
      </c>
    </row>
    <row r="361" spans="2:8">
      <c r="B361" s="2" t="s">
        <v>230</v>
      </c>
      <c r="C361" s="3">
        <v>2</v>
      </c>
      <c r="D361" s="4">
        <v>0.0589</v>
      </c>
      <c r="E361" s="5">
        <f>SUMIFS(导入数据!K:K,导入数据!B:B,B361,导入数据!F:F,C361,导入数据!I:I,"放款")/10000</f>
        <v>0</v>
      </c>
      <c r="F361" s="5">
        <f>SUMIFS(导入数据!K:K,导入数据!B:B,B361,导入数据!L:L,C361,导入数据!I:I,"还款",导入数据!N:N,"是")/10000</f>
        <v>0</v>
      </c>
      <c r="G361" s="5">
        <f>SUMIFS(导入数据!K:K,导入数据!B:B,B361,导入数据!L:L,C361,导入数据!I:I,"还款",导入数据!N:N,"否")/10000</f>
        <v>0</v>
      </c>
      <c r="H361" s="5">
        <f t="shared" si="5"/>
        <v>0</v>
      </c>
    </row>
    <row r="362" spans="2:8">
      <c r="B362" s="2" t="s">
        <v>230</v>
      </c>
      <c r="C362" s="3">
        <v>3</v>
      </c>
      <c r="D362" s="4">
        <v>0.0589</v>
      </c>
      <c r="E362" s="5">
        <f>SUMIFS(导入数据!K:K,导入数据!B:B,B362,导入数据!F:F,C362,导入数据!I:I,"放款")/10000</f>
        <v>0</v>
      </c>
      <c r="F362" s="5">
        <f>SUMIFS(导入数据!K:K,导入数据!B:B,B362,导入数据!L:L,C362,导入数据!I:I,"还款",导入数据!N:N,"是")/10000</f>
        <v>0</v>
      </c>
      <c r="G362" s="5">
        <f>SUMIFS(导入数据!K:K,导入数据!B:B,B362,导入数据!L:L,C362,导入数据!I:I,"还款",导入数据!N:N,"否")/10000</f>
        <v>0</v>
      </c>
      <c r="H362" s="5">
        <f t="shared" si="5"/>
        <v>0</v>
      </c>
    </row>
    <row r="363" spans="2:8">
      <c r="B363" s="2" t="s">
        <v>230</v>
      </c>
      <c r="C363" s="3">
        <v>4</v>
      </c>
      <c r="D363" s="4">
        <v>0.0589</v>
      </c>
      <c r="E363" s="5">
        <f>SUMIFS(导入数据!K:K,导入数据!B:B,B363,导入数据!F:F,C363,导入数据!I:I,"放款")/10000</f>
        <v>0</v>
      </c>
      <c r="F363" s="5">
        <f>SUMIFS(导入数据!K:K,导入数据!B:B,B363,导入数据!L:L,C363,导入数据!I:I,"还款",导入数据!N:N,"是")/10000</f>
        <v>0</v>
      </c>
      <c r="G363" s="5">
        <f>SUMIFS(导入数据!K:K,导入数据!B:B,B363,导入数据!L:L,C363,导入数据!I:I,"还款",导入数据!N:N,"否")/10000</f>
        <v>0</v>
      </c>
      <c r="H363" s="5">
        <f t="shared" si="5"/>
        <v>0</v>
      </c>
    </row>
    <row r="364" spans="2:8">
      <c r="B364" s="2" t="s">
        <v>230</v>
      </c>
      <c r="C364" s="3">
        <v>5</v>
      </c>
      <c r="D364" s="4">
        <v>0.0589</v>
      </c>
      <c r="E364" s="5">
        <f>SUMIFS(导入数据!K:K,导入数据!B:B,B364,导入数据!F:F,C364,导入数据!I:I,"放款")/10000</f>
        <v>0</v>
      </c>
      <c r="F364" s="5">
        <f>SUMIFS(导入数据!K:K,导入数据!B:B,B364,导入数据!L:L,C364,导入数据!I:I,"还款",导入数据!N:N,"是")/10000</f>
        <v>0</v>
      </c>
      <c r="G364" s="5">
        <f>SUMIFS(导入数据!K:K,导入数据!B:B,B364,导入数据!L:L,C364,导入数据!I:I,"还款",导入数据!N:N,"否")/10000</f>
        <v>0</v>
      </c>
      <c r="H364" s="5">
        <f t="shared" si="5"/>
        <v>0</v>
      </c>
    </row>
    <row r="365" spans="2:8">
      <c r="B365" s="2" t="s">
        <v>230</v>
      </c>
      <c r="C365" s="3">
        <v>6</v>
      </c>
      <c r="D365" s="4">
        <v>0.0589</v>
      </c>
      <c r="E365" s="5">
        <f>SUMIFS(导入数据!K:K,导入数据!B:B,B365,导入数据!F:F,C365,导入数据!I:I,"放款")/10000</f>
        <v>0</v>
      </c>
      <c r="F365" s="5">
        <f>SUMIFS(导入数据!K:K,导入数据!B:B,B365,导入数据!L:L,C365,导入数据!I:I,"还款",导入数据!N:N,"是")/10000</f>
        <v>0</v>
      </c>
      <c r="G365" s="5">
        <f>SUMIFS(导入数据!K:K,导入数据!B:B,B365,导入数据!L:L,C365,导入数据!I:I,"还款",导入数据!N:N,"否")/10000</f>
        <v>0</v>
      </c>
      <c r="H365" s="5">
        <f t="shared" si="5"/>
        <v>0</v>
      </c>
    </row>
    <row r="366" spans="2:8">
      <c r="B366" s="2" t="s">
        <v>230</v>
      </c>
      <c r="C366" s="3">
        <v>7</v>
      </c>
      <c r="D366" s="4">
        <v>0.0589</v>
      </c>
      <c r="E366" s="5">
        <f>SUMIFS(导入数据!K:K,导入数据!B:B,B366,导入数据!F:F,C366,导入数据!I:I,"放款")/10000</f>
        <v>0</v>
      </c>
      <c r="F366" s="5">
        <f>SUMIFS(导入数据!K:K,导入数据!B:B,B366,导入数据!L:L,C366,导入数据!I:I,"还款",导入数据!N:N,"是")/10000</f>
        <v>0</v>
      </c>
      <c r="G366" s="5">
        <f>SUMIFS(导入数据!K:K,导入数据!B:B,B366,导入数据!L:L,C366,导入数据!I:I,"还款",导入数据!N:N,"否")/10000</f>
        <v>0</v>
      </c>
      <c r="H366" s="5">
        <f t="shared" si="5"/>
        <v>0</v>
      </c>
    </row>
    <row r="367" spans="2:8">
      <c r="B367" s="2" t="s">
        <v>230</v>
      </c>
      <c r="C367" s="3">
        <v>8</v>
      </c>
      <c r="D367" s="4">
        <v>0.0589</v>
      </c>
      <c r="E367" s="5">
        <f>SUMIFS(导入数据!K:K,导入数据!B:B,B367,导入数据!F:F,C367,导入数据!I:I,"放款")/10000</f>
        <v>0</v>
      </c>
      <c r="F367" s="5">
        <f>SUMIFS(导入数据!K:K,导入数据!B:B,B367,导入数据!L:L,C367,导入数据!I:I,"还款",导入数据!N:N,"是")/10000</f>
        <v>0</v>
      </c>
      <c r="G367" s="5">
        <f>SUMIFS(导入数据!K:K,导入数据!B:B,B367,导入数据!L:L,C367,导入数据!I:I,"还款",导入数据!N:N,"否")/10000</f>
        <v>0</v>
      </c>
      <c r="H367" s="5">
        <f t="shared" si="5"/>
        <v>0</v>
      </c>
    </row>
    <row r="368" spans="2:8">
      <c r="B368" s="2" t="s">
        <v>120</v>
      </c>
      <c r="C368" s="3">
        <v>1</v>
      </c>
      <c r="D368" s="4">
        <v>0.04275</v>
      </c>
      <c r="E368" s="5">
        <f>SUMIFS(导入数据!K:K,导入数据!B:B,B368,导入数据!F:F,C368,导入数据!I:I,"放款")/10000</f>
        <v>70000</v>
      </c>
      <c r="F368" s="5">
        <f>SUMIFS(导入数据!K:K,导入数据!B:B,B368,导入数据!L:L,C368,导入数据!I:I,"还款",导入数据!N:N,"是")/10000</f>
        <v>50360</v>
      </c>
      <c r="G368" s="5">
        <f>SUMIFS(导入数据!K:K,导入数据!B:B,B368,导入数据!L:L,C368,导入数据!I:I,"还款",导入数据!N:N,"否")/10000</f>
        <v>19640</v>
      </c>
      <c r="H368" s="5">
        <f t="shared" si="5"/>
        <v>0</v>
      </c>
    </row>
    <row r="369" spans="2:8">
      <c r="B369" s="2" t="s">
        <v>120</v>
      </c>
      <c r="C369" s="3">
        <v>2</v>
      </c>
      <c r="D369" s="4">
        <v>0.04275</v>
      </c>
      <c r="E369" s="5">
        <f>SUMIFS(导入数据!K:K,导入数据!B:B,B369,导入数据!F:F,C369,导入数据!I:I,"放款")/10000</f>
        <v>9000</v>
      </c>
      <c r="F369" s="5">
        <f>SUMIFS(导入数据!K:K,导入数据!B:B,B369,导入数据!L:L,C369,导入数据!I:I,"还款",导入数据!N:N,"是")/10000</f>
        <v>0</v>
      </c>
      <c r="G369" s="5">
        <f>SUMIFS(导入数据!K:K,导入数据!B:B,B369,导入数据!L:L,C369,导入数据!I:I,"还款",导入数据!N:N,"否")/10000</f>
        <v>9000</v>
      </c>
      <c r="H369" s="5">
        <f t="shared" si="5"/>
        <v>0</v>
      </c>
    </row>
    <row r="370" spans="2:8">
      <c r="B370" s="2" t="s">
        <v>122</v>
      </c>
      <c r="C370" s="3">
        <v>1</v>
      </c>
      <c r="D370" s="4">
        <v>0.0665</v>
      </c>
      <c r="E370" s="5">
        <f>SUMIFS(导入数据!K:K,导入数据!B:B,B370,导入数据!F:F,C370,导入数据!I:I,"放款")/10000</f>
        <v>15000</v>
      </c>
      <c r="F370" s="5">
        <f>SUMIFS(导入数据!K:K,导入数据!B:B,B370,导入数据!L:L,C370,导入数据!I:I,"还款",导入数据!N:N,"是")/10000</f>
        <v>6400</v>
      </c>
      <c r="G370" s="5">
        <f>SUMIFS(导入数据!K:K,导入数据!B:B,B370,导入数据!L:L,C370,导入数据!I:I,"还款",导入数据!N:N,"否")/10000</f>
        <v>8600</v>
      </c>
      <c r="H370" s="5">
        <f t="shared" ref="H370:H412" si="6">E370-F370-G370</f>
        <v>0</v>
      </c>
    </row>
    <row r="371" spans="2:8">
      <c r="B371" s="2" t="s">
        <v>122</v>
      </c>
      <c r="C371" s="3">
        <v>2</v>
      </c>
      <c r="D371" s="4">
        <v>0.0665</v>
      </c>
      <c r="E371" s="5">
        <f>SUMIFS(导入数据!K:K,导入数据!B:B,B371,导入数据!F:F,C371,导入数据!I:I,"放款")/10000</f>
        <v>25000</v>
      </c>
      <c r="F371" s="5">
        <f>SUMIFS(导入数据!K:K,导入数据!B:B,B371,导入数据!L:L,C371,导入数据!I:I,"还款",导入数据!N:N,"是")/10000</f>
        <v>1600</v>
      </c>
      <c r="G371" s="5">
        <f>SUMIFS(导入数据!K:K,导入数据!B:B,B371,导入数据!L:L,C371,导入数据!I:I,"还款",导入数据!N:N,"否")/10000</f>
        <v>23400</v>
      </c>
      <c r="H371" s="5">
        <f t="shared" si="6"/>
        <v>0</v>
      </c>
    </row>
    <row r="372" spans="2:8">
      <c r="B372" s="2" t="s">
        <v>124</v>
      </c>
      <c r="C372" s="3">
        <v>1</v>
      </c>
      <c r="D372" s="4">
        <v>0.066</v>
      </c>
      <c r="E372" s="5">
        <f>SUMIFS(导入数据!K:K,导入数据!B:B,B372,导入数据!F:F,C372,导入数据!I:I,"放款")/10000</f>
        <v>40000</v>
      </c>
      <c r="F372" s="5">
        <f>SUMIFS(导入数据!K:K,导入数据!B:B,B372,导入数据!L:L,C372,导入数据!I:I,"还款",导入数据!N:N,"是")/10000</f>
        <v>20000</v>
      </c>
      <c r="G372" s="5">
        <f>SUMIFS(导入数据!K:K,导入数据!B:B,B372,导入数据!L:L,C372,导入数据!I:I,"还款",导入数据!N:N,"否")/10000</f>
        <v>20000</v>
      </c>
      <c r="H372" s="5">
        <f t="shared" si="6"/>
        <v>0</v>
      </c>
    </row>
    <row r="373" spans="2:8">
      <c r="B373" s="2" t="s">
        <v>124</v>
      </c>
      <c r="C373" s="3">
        <v>2</v>
      </c>
      <c r="D373" s="4">
        <v>0.066</v>
      </c>
      <c r="E373" s="5">
        <f>SUMIFS(导入数据!K:K,导入数据!B:B,B373,导入数据!F:F,C373,导入数据!I:I,"放款")/10000</f>
        <v>14000</v>
      </c>
      <c r="F373" s="5">
        <f>SUMIFS(导入数据!K:K,导入数据!B:B,B373,导入数据!L:L,C373,导入数据!I:I,"还款",导入数据!N:N,"是")/10000</f>
        <v>6300</v>
      </c>
      <c r="G373" s="5">
        <f>SUMIFS(导入数据!K:K,导入数据!B:B,B373,导入数据!L:L,C373,导入数据!I:I,"还款",导入数据!N:N,"否")/10000</f>
        <v>7700</v>
      </c>
      <c r="H373" s="5">
        <f t="shared" si="6"/>
        <v>0</v>
      </c>
    </row>
    <row r="374" spans="2:8">
      <c r="B374" s="2" t="s">
        <v>124</v>
      </c>
      <c r="C374" s="3">
        <v>3</v>
      </c>
      <c r="D374" s="4">
        <v>0.066</v>
      </c>
      <c r="E374" s="5">
        <f>SUMIFS(导入数据!K:K,导入数据!B:B,B374,导入数据!F:F,C374,导入数据!I:I,"放款")/10000</f>
        <v>10400</v>
      </c>
      <c r="F374" s="5">
        <f>SUMIFS(导入数据!K:K,导入数据!B:B,B374,导入数据!L:L,C374,导入数据!I:I,"还款",导入数据!N:N,"是")/10000</f>
        <v>4680</v>
      </c>
      <c r="G374" s="5">
        <f>SUMIFS(导入数据!K:K,导入数据!B:B,B374,导入数据!L:L,C374,导入数据!I:I,"还款",导入数据!N:N,"否")/10000</f>
        <v>5720</v>
      </c>
      <c r="H374" s="5">
        <f t="shared" si="6"/>
        <v>0</v>
      </c>
    </row>
    <row r="375" spans="2:8">
      <c r="B375" s="2" t="s">
        <v>124</v>
      </c>
      <c r="C375" s="3">
        <v>4</v>
      </c>
      <c r="D375" s="4">
        <v>0.066</v>
      </c>
      <c r="E375" s="5">
        <f>SUMIFS(导入数据!K:K,导入数据!B:B,B375,导入数据!F:F,C375,导入数据!I:I,"放款")/10000</f>
        <v>6000</v>
      </c>
      <c r="F375" s="5">
        <f>SUMIFS(导入数据!K:K,导入数据!B:B,B375,导入数据!L:L,C375,导入数据!I:I,"还款",导入数据!N:N,"是")/10000</f>
        <v>2700</v>
      </c>
      <c r="G375" s="5">
        <f>SUMIFS(导入数据!K:K,导入数据!B:B,B375,导入数据!L:L,C375,导入数据!I:I,"还款",导入数据!N:N,"否")/10000</f>
        <v>3300</v>
      </c>
      <c r="H375" s="5">
        <f t="shared" si="6"/>
        <v>0</v>
      </c>
    </row>
    <row r="376" spans="2:8">
      <c r="B376" s="2" t="s">
        <v>231</v>
      </c>
      <c r="C376" s="3">
        <v>1</v>
      </c>
      <c r="D376" s="4">
        <v>0.095</v>
      </c>
      <c r="E376" s="5">
        <f>SUMIFS(导入数据!K:K,导入数据!B:B,B376,导入数据!F:F,C376,导入数据!I:I,"放款")/10000</f>
        <v>0</v>
      </c>
      <c r="F376" s="5">
        <f>SUMIFS(导入数据!K:K,导入数据!B:B,B376,导入数据!L:L,C376,导入数据!I:I,"还款",导入数据!N:N,"是")/10000</f>
        <v>0</v>
      </c>
      <c r="G376" s="5">
        <f>SUMIFS(导入数据!K:K,导入数据!B:B,B376,导入数据!L:L,C376,导入数据!I:I,"还款",导入数据!N:N,"否")/10000</f>
        <v>0</v>
      </c>
      <c r="H376" s="5">
        <f t="shared" si="6"/>
        <v>0</v>
      </c>
    </row>
    <row r="377" spans="2:8">
      <c r="B377" s="2" t="s">
        <v>231</v>
      </c>
      <c r="C377" s="3">
        <v>2</v>
      </c>
      <c r="D377" s="4">
        <v>0.095</v>
      </c>
      <c r="E377" s="5">
        <f>SUMIFS(导入数据!K:K,导入数据!B:B,B377,导入数据!F:F,C377,导入数据!I:I,"放款")/10000</f>
        <v>0</v>
      </c>
      <c r="F377" s="5">
        <f>SUMIFS(导入数据!K:K,导入数据!B:B,B377,导入数据!L:L,C377,导入数据!I:I,"还款",导入数据!N:N,"是")/10000</f>
        <v>0</v>
      </c>
      <c r="G377" s="5">
        <f>SUMIFS(导入数据!K:K,导入数据!B:B,B377,导入数据!L:L,C377,导入数据!I:I,"还款",导入数据!N:N,"否")/10000</f>
        <v>0</v>
      </c>
      <c r="H377" s="5">
        <f t="shared" si="6"/>
        <v>0</v>
      </c>
    </row>
    <row r="378" spans="2:8">
      <c r="B378" s="2" t="s">
        <v>231</v>
      </c>
      <c r="C378" s="3">
        <v>3</v>
      </c>
      <c r="D378" s="4">
        <v>0.095</v>
      </c>
      <c r="E378" s="5">
        <f>SUMIFS(导入数据!K:K,导入数据!B:B,B378,导入数据!F:F,C378,导入数据!I:I,"放款")/10000</f>
        <v>0</v>
      </c>
      <c r="F378" s="5">
        <f>SUMIFS(导入数据!K:K,导入数据!B:B,B378,导入数据!L:L,C378,导入数据!I:I,"还款",导入数据!N:N,"是")/10000</f>
        <v>0</v>
      </c>
      <c r="G378" s="5">
        <f>SUMIFS(导入数据!K:K,导入数据!B:B,B378,导入数据!L:L,C378,导入数据!I:I,"还款",导入数据!N:N,"否")/10000</f>
        <v>0</v>
      </c>
      <c r="H378" s="5">
        <f t="shared" si="6"/>
        <v>0</v>
      </c>
    </row>
    <row r="379" spans="2:8">
      <c r="B379" s="2" t="s">
        <v>231</v>
      </c>
      <c r="C379" s="3">
        <v>4</v>
      </c>
      <c r="D379" s="4">
        <v>0.095</v>
      </c>
      <c r="E379" s="5">
        <f>SUMIFS(导入数据!K:K,导入数据!B:B,B379,导入数据!F:F,C379,导入数据!I:I,"放款")/10000</f>
        <v>0</v>
      </c>
      <c r="F379" s="5">
        <f>SUMIFS(导入数据!K:K,导入数据!B:B,B379,导入数据!L:L,C379,导入数据!I:I,"还款",导入数据!N:N,"是")/10000</f>
        <v>0</v>
      </c>
      <c r="G379" s="5">
        <f>SUMIFS(导入数据!K:K,导入数据!B:B,B379,导入数据!L:L,C379,导入数据!I:I,"还款",导入数据!N:N,"否")/10000</f>
        <v>0</v>
      </c>
      <c r="H379" s="5">
        <f t="shared" si="6"/>
        <v>0</v>
      </c>
    </row>
    <row r="380" spans="2:8">
      <c r="B380" s="2" t="s">
        <v>231</v>
      </c>
      <c r="C380" s="3">
        <v>5</v>
      </c>
      <c r="D380" s="4">
        <v>0.095</v>
      </c>
      <c r="E380" s="5">
        <f>SUMIFS(导入数据!K:K,导入数据!B:B,B380,导入数据!F:F,C380,导入数据!I:I,"放款")/10000</f>
        <v>0</v>
      </c>
      <c r="F380" s="5">
        <f>SUMIFS(导入数据!K:K,导入数据!B:B,B380,导入数据!L:L,C380,导入数据!I:I,"还款",导入数据!N:N,"是")/10000</f>
        <v>0</v>
      </c>
      <c r="G380" s="5">
        <f>SUMIFS(导入数据!K:K,导入数据!B:B,B380,导入数据!L:L,C380,导入数据!I:I,"还款",导入数据!N:N,"否")/10000</f>
        <v>0</v>
      </c>
      <c r="H380" s="5">
        <f t="shared" si="6"/>
        <v>0</v>
      </c>
    </row>
    <row r="381" spans="2:8">
      <c r="B381" s="2" t="s">
        <v>231</v>
      </c>
      <c r="C381" s="3">
        <v>6</v>
      </c>
      <c r="D381" s="4">
        <v>0.095</v>
      </c>
      <c r="E381" s="5">
        <f>SUMIFS(导入数据!K:K,导入数据!B:B,B381,导入数据!F:F,C381,导入数据!I:I,"放款")/10000</f>
        <v>0</v>
      </c>
      <c r="F381" s="5">
        <f>SUMIFS(导入数据!K:K,导入数据!B:B,B381,导入数据!L:L,C381,导入数据!I:I,"还款",导入数据!N:N,"是")/10000</f>
        <v>0</v>
      </c>
      <c r="G381" s="5">
        <f>SUMIFS(导入数据!K:K,导入数据!B:B,B381,导入数据!L:L,C381,导入数据!I:I,"还款",导入数据!N:N,"否")/10000</f>
        <v>0</v>
      </c>
      <c r="H381" s="5">
        <f t="shared" si="6"/>
        <v>0</v>
      </c>
    </row>
    <row r="382" spans="2:8">
      <c r="B382" s="2" t="s">
        <v>231</v>
      </c>
      <c r="C382" s="3">
        <v>7</v>
      </c>
      <c r="D382" s="4">
        <v>0.095</v>
      </c>
      <c r="E382" s="5">
        <f>SUMIFS(导入数据!K:K,导入数据!B:B,B382,导入数据!F:F,C382,导入数据!I:I,"放款")/10000</f>
        <v>0</v>
      </c>
      <c r="F382" s="5">
        <f>SUMIFS(导入数据!K:K,导入数据!B:B,B382,导入数据!L:L,C382,导入数据!I:I,"还款",导入数据!N:N,"是")/10000</f>
        <v>0</v>
      </c>
      <c r="G382" s="5">
        <f>SUMIFS(导入数据!K:K,导入数据!B:B,B382,导入数据!L:L,C382,导入数据!I:I,"还款",导入数据!N:N,"否")/10000</f>
        <v>0</v>
      </c>
      <c r="H382" s="5">
        <f t="shared" si="6"/>
        <v>0</v>
      </c>
    </row>
    <row r="383" spans="2:8">
      <c r="B383" s="2" t="s">
        <v>231</v>
      </c>
      <c r="C383" s="3">
        <v>8</v>
      </c>
      <c r="D383" s="4">
        <v>0.095</v>
      </c>
      <c r="E383" s="5">
        <f>SUMIFS(导入数据!K:K,导入数据!B:B,B383,导入数据!F:F,C383,导入数据!I:I,"放款")/10000</f>
        <v>0</v>
      </c>
      <c r="F383" s="5">
        <f>SUMIFS(导入数据!K:K,导入数据!B:B,B383,导入数据!L:L,C383,导入数据!I:I,"还款",导入数据!N:N,"是")/10000</f>
        <v>0</v>
      </c>
      <c r="G383" s="5">
        <f>SUMIFS(导入数据!K:K,导入数据!B:B,B383,导入数据!L:L,C383,导入数据!I:I,"还款",导入数据!N:N,"否")/10000</f>
        <v>0</v>
      </c>
      <c r="H383" s="5">
        <f t="shared" si="6"/>
        <v>0</v>
      </c>
    </row>
    <row r="384" spans="2:8">
      <c r="B384" s="2" t="s">
        <v>231</v>
      </c>
      <c r="C384" s="3">
        <v>9</v>
      </c>
      <c r="D384" s="4">
        <v>0.095</v>
      </c>
      <c r="E384" s="5">
        <f>SUMIFS(导入数据!K:K,导入数据!B:B,B384,导入数据!F:F,C384,导入数据!I:I,"放款")/10000</f>
        <v>0</v>
      </c>
      <c r="F384" s="5">
        <f>SUMIFS(导入数据!K:K,导入数据!B:B,B384,导入数据!L:L,C384,导入数据!I:I,"还款",导入数据!N:N,"是")/10000</f>
        <v>0</v>
      </c>
      <c r="G384" s="5">
        <f>SUMIFS(导入数据!K:K,导入数据!B:B,B384,导入数据!L:L,C384,导入数据!I:I,"还款",导入数据!N:N,"否")/10000</f>
        <v>0</v>
      </c>
      <c r="H384" s="5">
        <f t="shared" si="6"/>
        <v>0</v>
      </c>
    </row>
    <row r="385" spans="2:8">
      <c r="B385" s="2" t="s">
        <v>232</v>
      </c>
      <c r="C385" s="3">
        <v>1</v>
      </c>
      <c r="D385" s="4">
        <v>0.095</v>
      </c>
      <c r="E385" s="5">
        <f>SUMIFS(导入数据!K:K,导入数据!B:B,B385,导入数据!F:F,C385,导入数据!I:I,"放款")/10000</f>
        <v>0</v>
      </c>
      <c r="F385" s="5">
        <f>SUMIFS(导入数据!K:K,导入数据!B:B,B385,导入数据!L:L,C385,导入数据!I:I,"还款",导入数据!N:N,"是")/10000</f>
        <v>0</v>
      </c>
      <c r="G385" s="5">
        <f>SUMIFS(导入数据!K:K,导入数据!B:B,B385,导入数据!L:L,C385,导入数据!I:I,"还款",导入数据!N:N,"否")/10000</f>
        <v>0</v>
      </c>
      <c r="H385" s="5">
        <f t="shared" si="6"/>
        <v>0</v>
      </c>
    </row>
    <row r="386" spans="2:8">
      <c r="B386" s="2" t="s">
        <v>232</v>
      </c>
      <c r="C386" s="3">
        <v>2</v>
      </c>
      <c r="D386" s="4">
        <v>0.095</v>
      </c>
      <c r="E386" s="5">
        <f>SUMIFS(导入数据!K:K,导入数据!B:B,B386,导入数据!F:F,C386,导入数据!I:I,"放款")/10000</f>
        <v>0</v>
      </c>
      <c r="F386" s="5">
        <f>SUMIFS(导入数据!K:K,导入数据!B:B,B386,导入数据!L:L,C386,导入数据!I:I,"还款",导入数据!N:N,"是")/10000</f>
        <v>0</v>
      </c>
      <c r="G386" s="5">
        <f>SUMIFS(导入数据!K:K,导入数据!B:B,B386,导入数据!L:L,C386,导入数据!I:I,"还款",导入数据!N:N,"否")/10000</f>
        <v>0</v>
      </c>
      <c r="H386" s="5">
        <f t="shared" si="6"/>
        <v>0</v>
      </c>
    </row>
    <row r="387" spans="2:8">
      <c r="B387" s="2" t="s">
        <v>232</v>
      </c>
      <c r="C387" s="3">
        <v>3</v>
      </c>
      <c r="D387" s="4">
        <v>0.095</v>
      </c>
      <c r="E387" s="5">
        <f>SUMIFS(导入数据!K:K,导入数据!B:B,B387,导入数据!F:F,C387,导入数据!I:I,"放款")/10000</f>
        <v>0</v>
      </c>
      <c r="F387" s="5">
        <f>SUMIFS(导入数据!K:K,导入数据!B:B,B387,导入数据!L:L,C387,导入数据!I:I,"还款",导入数据!N:N,"是")/10000</f>
        <v>0</v>
      </c>
      <c r="G387" s="5">
        <f>SUMIFS(导入数据!K:K,导入数据!B:B,B387,导入数据!L:L,C387,导入数据!I:I,"还款",导入数据!N:N,"否")/10000</f>
        <v>0</v>
      </c>
      <c r="H387" s="5">
        <f t="shared" si="6"/>
        <v>0</v>
      </c>
    </row>
    <row r="388" spans="2:8">
      <c r="B388" s="2" t="s">
        <v>232</v>
      </c>
      <c r="C388" s="3">
        <v>4</v>
      </c>
      <c r="D388" s="4">
        <v>0.095</v>
      </c>
      <c r="E388" s="5">
        <f>SUMIFS(导入数据!K:K,导入数据!B:B,B388,导入数据!F:F,C388,导入数据!I:I,"放款")/10000</f>
        <v>0</v>
      </c>
      <c r="F388" s="5">
        <f>SUMIFS(导入数据!K:K,导入数据!B:B,B388,导入数据!L:L,C388,导入数据!I:I,"还款",导入数据!N:N,"是")/10000</f>
        <v>0</v>
      </c>
      <c r="G388" s="5">
        <f>SUMIFS(导入数据!K:K,导入数据!B:B,B388,导入数据!L:L,C388,导入数据!I:I,"还款",导入数据!N:N,"否")/10000</f>
        <v>0</v>
      </c>
      <c r="H388" s="5">
        <f t="shared" si="6"/>
        <v>0</v>
      </c>
    </row>
    <row r="389" spans="2:8">
      <c r="B389" s="2" t="s">
        <v>232</v>
      </c>
      <c r="C389" s="3">
        <v>5</v>
      </c>
      <c r="D389" s="4">
        <v>0.095</v>
      </c>
      <c r="E389" s="5">
        <f>SUMIFS(导入数据!K:K,导入数据!B:B,B389,导入数据!F:F,C389,导入数据!I:I,"放款")/10000</f>
        <v>0</v>
      </c>
      <c r="F389" s="5">
        <f>SUMIFS(导入数据!K:K,导入数据!B:B,B389,导入数据!L:L,C389,导入数据!I:I,"还款",导入数据!N:N,"是")/10000</f>
        <v>0</v>
      </c>
      <c r="G389" s="5">
        <f>SUMIFS(导入数据!K:K,导入数据!B:B,B389,导入数据!L:L,C389,导入数据!I:I,"还款",导入数据!N:N,"否")/10000</f>
        <v>0</v>
      </c>
      <c r="H389" s="5">
        <f t="shared" si="6"/>
        <v>0</v>
      </c>
    </row>
    <row r="390" spans="2:8">
      <c r="B390" s="2" t="s">
        <v>232</v>
      </c>
      <c r="C390" s="3">
        <v>6</v>
      </c>
      <c r="D390" s="4">
        <v>0.095</v>
      </c>
      <c r="E390" s="5">
        <f>SUMIFS(导入数据!K:K,导入数据!B:B,B390,导入数据!F:F,C390,导入数据!I:I,"放款")/10000</f>
        <v>0</v>
      </c>
      <c r="F390" s="5">
        <f>SUMIFS(导入数据!K:K,导入数据!B:B,B390,导入数据!L:L,C390,导入数据!I:I,"还款",导入数据!N:N,"是")/10000</f>
        <v>0</v>
      </c>
      <c r="G390" s="5">
        <f>SUMIFS(导入数据!K:K,导入数据!B:B,B390,导入数据!L:L,C390,导入数据!I:I,"还款",导入数据!N:N,"否")/10000</f>
        <v>0</v>
      </c>
      <c r="H390" s="5">
        <f t="shared" si="6"/>
        <v>0</v>
      </c>
    </row>
    <row r="391" spans="2:8">
      <c r="B391" s="2" t="s">
        <v>232</v>
      </c>
      <c r="C391" s="3">
        <v>7</v>
      </c>
      <c r="D391" s="4">
        <v>0.095</v>
      </c>
      <c r="E391" s="5">
        <f>SUMIFS(导入数据!K:K,导入数据!B:B,B391,导入数据!F:F,C391,导入数据!I:I,"放款")/10000</f>
        <v>0</v>
      </c>
      <c r="F391" s="5">
        <f>SUMIFS(导入数据!K:K,导入数据!B:B,B391,导入数据!L:L,C391,导入数据!I:I,"还款",导入数据!N:N,"是")/10000</f>
        <v>0</v>
      </c>
      <c r="G391" s="5">
        <f>SUMIFS(导入数据!K:K,导入数据!B:B,B391,导入数据!L:L,C391,导入数据!I:I,"还款",导入数据!N:N,"否")/10000</f>
        <v>0</v>
      </c>
      <c r="H391" s="5">
        <f t="shared" si="6"/>
        <v>0</v>
      </c>
    </row>
    <row r="392" spans="2:8">
      <c r="B392" s="2" t="s">
        <v>232</v>
      </c>
      <c r="C392" s="3">
        <v>8</v>
      </c>
      <c r="D392" s="4">
        <v>0.095</v>
      </c>
      <c r="E392" s="5">
        <f>SUMIFS(导入数据!K:K,导入数据!B:B,B392,导入数据!F:F,C392,导入数据!I:I,"放款")/10000</f>
        <v>0</v>
      </c>
      <c r="F392" s="5">
        <f>SUMIFS(导入数据!K:K,导入数据!B:B,B392,导入数据!L:L,C392,导入数据!I:I,"还款",导入数据!N:N,"是")/10000</f>
        <v>0</v>
      </c>
      <c r="G392" s="5">
        <f>SUMIFS(导入数据!K:K,导入数据!B:B,B392,导入数据!L:L,C392,导入数据!I:I,"还款",导入数据!N:N,"否")/10000</f>
        <v>0</v>
      </c>
      <c r="H392" s="5">
        <f t="shared" si="6"/>
        <v>0</v>
      </c>
    </row>
    <row r="393" spans="2:8">
      <c r="B393" s="2" t="s">
        <v>232</v>
      </c>
      <c r="C393" s="3">
        <v>9</v>
      </c>
      <c r="D393" s="4">
        <v>0.095</v>
      </c>
      <c r="E393" s="5">
        <f>SUMIFS(导入数据!K:K,导入数据!B:B,B393,导入数据!F:F,C393,导入数据!I:I,"放款")/10000</f>
        <v>0</v>
      </c>
      <c r="F393" s="5">
        <f>SUMIFS(导入数据!K:K,导入数据!B:B,B393,导入数据!L:L,C393,导入数据!I:I,"还款",导入数据!N:N,"是")/10000</f>
        <v>0</v>
      </c>
      <c r="G393" s="5">
        <f>SUMIFS(导入数据!K:K,导入数据!B:B,B393,导入数据!L:L,C393,导入数据!I:I,"还款",导入数据!N:N,"否")/10000</f>
        <v>0</v>
      </c>
      <c r="H393" s="5">
        <f t="shared" si="6"/>
        <v>0</v>
      </c>
    </row>
    <row r="394" spans="2:8">
      <c r="B394" s="2" t="s">
        <v>233</v>
      </c>
      <c r="C394" s="3">
        <v>1</v>
      </c>
      <c r="D394" s="4">
        <v>0.049875</v>
      </c>
      <c r="E394" s="5">
        <f>SUMIFS(导入数据!K:K,导入数据!B:B,B394,导入数据!F:F,C394,导入数据!I:I,"放款")/10000</f>
        <v>0</v>
      </c>
      <c r="F394" s="5">
        <f>SUMIFS(导入数据!K:K,导入数据!B:B,B394,导入数据!L:L,C394,导入数据!I:I,"还款",导入数据!N:N,"是")/10000</f>
        <v>0</v>
      </c>
      <c r="G394" s="5">
        <f>SUMIFS(导入数据!K:K,导入数据!B:B,B394,导入数据!L:L,C394,导入数据!I:I,"还款",导入数据!N:N,"否")/10000</f>
        <v>0</v>
      </c>
      <c r="H394" s="5">
        <f t="shared" si="6"/>
        <v>0</v>
      </c>
    </row>
    <row r="395" spans="2:8">
      <c r="B395" s="2" t="s">
        <v>234</v>
      </c>
      <c r="C395" s="3">
        <v>1</v>
      </c>
      <c r="D395" s="4">
        <v>0.0563</v>
      </c>
      <c r="E395" s="5">
        <f>SUMIFS(导入数据!K:K,导入数据!B:B,B395,导入数据!F:F,C395,导入数据!I:I,"放款")/10000</f>
        <v>0</v>
      </c>
      <c r="F395" s="5">
        <f>SUMIFS(导入数据!K:K,导入数据!B:B,B395,导入数据!L:L,C395,导入数据!I:I,"还款",导入数据!N:N,"是")/10000</f>
        <v>0</v>
      </c>
      <c r="G395" s="5">
        <f>SUMIFS(导入数据!K:K,导入数据!B:B,B395,导入数据!L:L,C395,导入数据!I:I,"还款",导入数据!N:N,"否")/10000</f>
        <v>0</v>
      </c>
      <c r="H395" s="5">
        <f t="shared" si="6"/>
        <v>0</v>
      </c>
    </row>
    <row r="396" spans="2:8">
      <c r="B396" s="2" t="s">
        <v>126</v>
      </c>
      <c r="C396" s="3">
        <v>1</v>
      </c>
      <c r="D396" s="4">
        <v>0.05125</v>
      </c>
      <c r="E396" s="5">
        <f>SUMIFS(导入数据!K:K,导入数据!B:B,B396,导入数据!F:F,C396,导入数据!I:I,"放款")/10000</f>
        <v>30000</v>
      </c>
      <c r="F396" s="5">
        <f>SUMIFS(导入数据!K:K,导入数据!B:B,B396,导入数据!L:L,C396,导入数据!I:I,"还款",导入数据!N:N,"是")/10000</f>
        <v>11500</v>
      </c>
      <c r="G396" s="5">
        <f>SUMIFS(导入数据!K:K,导入数据!B:B,B396,导入数据!L:L,C396,导入数据!I:I,"还款",导入数据!N:N,"否")/10000</f>
        <v>18500</v>
      </c>
      <c r="H396" s="5">
        <f t="shared" si="6"/>
        <v>0</v>
      </c>
    </row>
    <row r="397" spans="2:8">
      <c r="B397" s="2" t="s">
        <v>235</v>
      </c>
      <c r="C397" s="3">
        <v>1</v>
      </c>
      <c r="D397" s="4">
        <v>0.0905</v>
      </c>
      <c r="E397" s="5">
        <f>SUMIFS(导入数据!K:K,导入数据!B:B,B397,导入数据!F:F,C397,导入数据!I:I,"放款")/10000</f>
        <v>0</v>
      </c>
      <c r="F397" s="5">
        <f>SUMIFS(导入数据!K:K,导入数据!B:B,B397,导入数据!L:L,C397,导入数据!I:I,"还款",导入数据!N:N,"是")/10000</f>
        <v>0</v>
      </c>
      <c r="G397" s="5">
        <f>SUMIFS(导入数据!K:K,导入数据!B:B,B397,导入数据!L:L,C397,导入数据!I:I,"还款",导入数据!N:N,"否")/10000</f>
        <v>0</v>
      </c>
      <c r="H397" s="5">
        <f t="shared" si="6"/>
        <v>0</v>
      </c>
    </row>
    <row r="398" spans="2:8">
      <c r="B398" s="2" t="s">
        <v>235</v>
      </c>
      <c r="C398" s="3">
        <v>2</v>
      </c>
      <c r="D398" s="4">
        <v>0.0905</v>
      </c>
      <c r="E398" s="5">
        <f>SUMIFS(导入数据!K:K,导入数据!B:B,B398,导入数据!F:F,C398,导入数据!I:I,"放款")/10000</f>
        <v>0</v>
      </c>
      <c r="F398" s="5">
        <f>SUMIFS(导入数据!K:K,导入数据!B:B,B398,导入数据!L:L,C398,导入数据!I:I,"还款",导入数据!N:N,"是")/10000</f>
        <v>0</v>
      </c>
      <c r="G398" s="5">
        <f>SUMIFS(导入数据!K:K,导入数据!B:B,B398,导入数据!L:L,C398,导入数据!I:I,"还款",导入数据!N:N,"否")/10000</f>
        <v>0</v>
      </c>
      <c r="H398" s="5">
        <f t="shared" si="6"/>
        <v>0</v>
      </c>
    </row>
    <row r="399" spans="2:8">
      <c r="B399" s="2" t="s">
        <v>235</v>
      </c>
      <c r="C399" s="3">
        <v>3</v>
      </c>
      <c r="D399" s="4">
        <v>0.0905</v>
      </c>
      <c r="E399" s="5">
        <f>SUMIFS(导入数据!K:K,导入数据!B:B,B399,导入数据!F:F,C399,导入数据!I:I,"放款")/10000</f>
        <v>0</v>
      </c>
      <c r="F399" s="5">
        <f>SUMIFS(导入数据!K:K,导入数据!B:B,B399,导入数据!L:L,C399,导入数据!I:I,"还款",导入数据!N:N,"是")/10000</f>
        <v>0</v>
      </c>
      <c r="G399" s="5">
        <f>SUMIFS(导入数据!K:K,导入数据!B:B,B399,导入数据!L:L,C399,导入数据!I:I,"还款",导入数据!N:N,"否")/10000</f>
        <v>0</v>
      </c>
      <c r="H399" s="5">
        <f t="shared" si="6"/>
        <v>0</v>
      </c>
    </row>
    <row r="400" spans="2:8">
      <c r="B400" s="2" t="s">
        <v>236</v>
      </c>
      <c r="C400" s="3">
        <v>1</v>
      </c>
      <c r="D400" s="4">
        <v>0.06175</v>
      </c>
      <c r="E400" s="5">
        <f>SUMIFS(导入数据!K:K,导入数据!B:B,B400,导入数据!F:F,C400,导入数据!I:I,"放款")/10000</f>
        <v>0</v>
      </c>
      <c r="F400" s="5">
        <f>SUMIFS(导入数据!K:K,导入数据!B:B,B400,导入数据!L:L,C400,导入数据!I:I,"还款",导入数据!N:N,"是")/10000</f>
        <v>0</v>
      </c>
      <c r="G400" s="5">
        <f>SUMIFS(导入数据!K:K,导入数据!B:B,B400,导入数据!L:L,C400,导入数据!I:I,"还款",导入数据!N:N,"否")/10000</f>
        <v>0</v>
      </c>
      <c r="H400" s="5">
        <f t="shared" si="6"/>
        <v>0</v>
      </c>
    </row>
    <row r="401" spans="2:8">
      <c r="B401" s="2" t="s">
        <v>236</v>
      </c>
      <c r="C401" s="3">
        <v>2</v>
      </c>
      <c r="D401" s="4">
        <v>0.06175</v>
      </c>
      <c r="E401" s="5">
        <f>SUMIFS(导入数据!K:K,导入数据!B:B,B401,导入数据!F:F,C401,导入数据!I:I,"放款")/10000</f>
        <v>0</v>
      </c>
      <c r="F401" s="5">
        <f>SUMIFS(导入数据!K:K,导入数据!B:B,B401,导入数据!L:L,C401,导入数据!I:I,"还款",导入数据!N:N,"是")/10000</f>
        <v>0</v>
      </c>
      <c r="G401" s="5">
        <f>SUMIFS(导入数据!K:K,导入数据!B:B,B401,导入数据!L:L,C401,导入数据!I:I,"还款",导入数据!N:N,"否")/10000</f>
        <v>0</v>
      </c>
      <c r="H401" s="5">
        <f t="shared" si="6"/>
        <v>0</v>
      </c>
    </row>
    <row r="402" spans="2:8">
      <c r="B402" s="2" t="s">
        <v>237</v>
      </c>
      <c r="C402" s="3">
        <v>1</v>
      </c>
      <c r="D402" s="4">
        <v>0.09</v>
      </c>
      <c r="E402" s="5">
        <f>SUMIFS(导入数据!K:K,导入数据!B:B,B402,导入数据!F:F,C402,导入数据!I:I,"放款")/10000</f>
        <v>0</v>
      </c>
      <c r="F402" s="5">
        <f>SUMIFS(导入数据!K:K,导入数据!B:B,B402,导入数据!L:L,C402,导入数据!I:I,"还款",导入数据!N:N,"是")/10000</f>
        <v>0</v>
      </c>
      <c r="G402" s="5">
        <f>SUMIFS(导入数据!K:K,导入数据!B:B,B402,导入数据!L:L,C402,导入数据!I:I,"还款",导入数据!N:N,"否")/10000</f>
        <v>0</v>
      </c>
      <c r="H402" s="5">
        <f t="shared" si="6"/>
        <v>0</v>
      </c>
    </row>
    <row r="403" spans="2:8">
      <c r="B403" s="2" t="s">
        <v>237</v>
      </c>
      <c r="C403" s="3">
        <v>2</v>
      </c>
      <c r="D403" s="4">
        <v>0.09</v>
      </c>
      <c r="E403" s="5">
        <f>SUMIFS(导入数据!K:K,导入数据!B:B,B403,导入数据!F:F,C403,导入数据!I:I,"放款")/10000</f>
        <v>0</v>
      </c>
      <c r="F403" s="5">
        <f>SUMIFS(导入数据!K:K,导入数据!B:B,B403,导入数据!L:L,C403,导入数据!I:I,"还款",导入数据!N:N,"是")/10000</f>
        <v>0</v>
      </c>
      <c r="G403" s="5">
        <f>SUMIFS(导入数据!K:K,导入数据!B:B,B403,导入数据!L:L,C403,导入数据!I:I,"还款",导入数据!N:N,"否")/10000</f>
        <v>0</v>
      </c>
      <c r="H403" s="5">
        <f t="shared" si="6"/>
        <v>0</v>
      </c>
    </row>
    <row r="404" spans="2:8">
      <c r="B404" s="2" t="s">
        <v>238</v>
      </c>
      <c r="C404" s="3">
        <v>1</v>
      </c>
      <c r="D404" s="4">
        <v>0.057</v>
      </c>
      <c r="E404" s="5">
        <f>SUMIFS(导入数据!K:K,导入数据!B:B,B404,导入数据!F:F,C404,导入数据!I:I,"放款")/10000</f>
        <v>0</v>
      </c>
      <c r="F404" s="5">
        <f>SUMIFS(导入数据!K:K,导入数据!B:B,B404,导入数据!L:L,C404,导入数据!I:I,"还款",导入数据!N:N,"是")/10000</f>
        <v>0</v>
      </c>
      <c r="G404" s="5">
        <f>SUMIFS(导入数据!K:K,导入数据!B:B,B404,导入数据!L:L,C404,导入数据!I:I,"还款",导入数据!N:N,"否")/10000</f>
        <v>0</v>
      </c>
      <c r="H404" s="5">
        <f t="shared" si="6"/>
        <v>0</v>
      </c>
    </row>
    <row r="405" spans="2:8">
      <c r="B405" s="2" t="s">
        <v>238</v>
      </c>
      <c r="C405" s="3">
        <v>2</v>
      </c>
      <c r="D405" s="4">
        <v>0.057</v>
      </c>
      <c r="E405" s="5">
        <f>SUMIFS(导入数据!K:K,导入数据!B:B,B405,导入数据!F:F,C405,导入数据!I:I,"放款")/10000</f>
        <v>0</v>
      </c>
      <c r="F405" s="5">
        <f>SUMIFS(导入数据!K:K,导入数据!B:B,B405,导入数据!L:L,C405,导入数据!I:I,"还款",导入数据!N:N,"是")/10000</f>
        <v>0</v>
      </c>
      <c r="G405" s="5">
        <f>SUMIFS(导入数据!K:K,导入数据!B:B,B405,导入数据!L:L,C405,导入数据!I:I,"还款",导入数据!N:N,"否")/10000</f>
        <v>0</v>
      </c>
      <c r="H405" s="5">
        <f t="shared" ref="H405" si="7">E405-F405-G405</f>
        <v>0</v>
      </c>
    </row>
    <row r="406" spans="2:8">
      <c r="B406" s="2" t="s">
        <v>239</v>
      </c>
      <c r="C406" s="3">
        <v>1</v>
      </c>
      <c r="D406" s="4">
        <v>0.084</v>
      </c>
      <c r="E406" s="5">
        <f>SUMIFS(导入数据!K:K,导入数据!B:B,B406,导入数据!F:F,C406,导入数据!I:I,"放款")/10000</f>
        <v>0</v>
      </c>
      <c r="F406" s="5">
        <f>SUMIFS(导入数据!K:K,导入数据!B:B,B406,导入数据!L:L,C406,导入数据!I:I,"还款",导入数据!N:N,"是")/10000</f>
        <v>0</v>
      </c>
      <c r="G406" s="5">
        <f>SUMIFS(导入数据!K:K,导入数据!B:B,B406,导入数据!L:L,C406,导入数据!I:I,"还款",导入数据!N:N,"否")/10000</f>
        <v>0</v>
      </c>
      <c r="H406" s="5">
        <f t="shared" si="6"/>
        <v>0</v>
      </c>
    </row>
    <row r="407" spans="2:8">
      <c r="B407" s="2" t="s">
        <v>240</v>
      </c>
      <c r="C407" s="3">
        <v>1</v>
      </c>
      <c r="D407" s="4">
        <v>0.057</v>
      </c>
      <c r="E407" s="5">
        <f>SUMIFS(导入数据!K:K,导入数据!B:B,B407,导入数据!F:F,C407,导入数据!I:I,"放款")/10000</f>
        <v>0</v>
      </c>
      <c r="F407" s="5">
        <f>SUMIFS(导入数据!K:K,导入数据!B:B,B407,导入数据!L:L,C407,导入数据!I:I,"还款",导入数据!N:N,"是")/10000</f>
        <v>0</v>
      </c>
      <c r="G407" s="5">
        <f>SUMIFS(导入数据!K:K,导入数据!B:B,B407,导入数据!L:L,C407,导入数据!I:I,"还款",导入数据!N:N,"否")/10000</f>
        <v>0</v>
      </c>
      <c r="H407" s="5">
        <f t="shared" si="6"/>
        <v>0</v>
      </c>
    </row>
    <row r="408" spans="2:8">
      <c r="B408" s="6" t="s">
        <v>128</v>
      </c>
      <c r="C408" s="6">
        <v>1</v>
      </c>
      <c r="D408" s="4">
        <v>0.057</v>
      </c>
      <c r="E408" s="5">
        <f>SUMIFS(导入数据!K:K,导入数据!B:B,B408,导入数据!F:F,C408,导入数据!I:I,"放款")/10000</f>
        <v>28000</v>
      </c>
      <c r="F408" s="5">
        <f>SUMIFS(导入数据!K:K,导入数据!B:B,B408,导入数据!L:L,C408,导入数据!I:I,"还款",导入数据!N:N,"是")/10000</f>
        <v>13000</v>
      </c>
      <c r="G408" s="5">
        <f>SUMIFS(导入数据!K:K,导入数据!B:B,B408,导入数据!L:L,C408,导入数据!I:I,"还款",导入数据!N:N,"否")/10000</f>
        <v>15000</v>
      </c>
      <c r="H408" s="5">
        <f t="shared" si="6"/>
        <v>0</v>
      </c>
    </row>
    <row r="409" spans="2:8">
      <c r="B409" s="6" t="s">
        <v>128</v>
      </c>
      <c r="C409" s="6">
        <v>2</v>
      </c>
      <c r="D409" s="4">
        <v>0.057</v>
      </c>
      <c r="E409" s="5">
        <f>SUMIFS(导入数据!K:K,导入数据!B:B,B409,导入数据!F:F,C409,导入数据!I:I,"放款")/10000</f>
        <v>12000</v>
      </c>
      <c r="F409" s="5">
        <f>SUMIFS(导入数据!K:K,导入数据!B:B,B409,导入数据!L:L,C409,导入数据!I:I,"还款",导入数据!N:N,"是")/10000</f>
        <v>0</v>
      </c>
      <c r="G409" s="5">
        <f>SUMIFS(导入数据!K:K,导入数据!B:B,B409,导入数据!L:L,C409,导入数据!I:I,"还款",导入数据!N:N,"否")/10000</f>
        <v>12000</v>
      </c>
      <c r="H409" s="5">
        <f t="shared" si="6"/>
        <v>0</v>
      </c>
    </row>
    <row r="410" spans="2:8">
      <c r="B410" s="6" t="s">
        <v>130</v>
      </c>
      <c r="C410" s="6">
        <v>1</v>
      </c>
      <c r="D410" s="4">
        <v>0.057</v>
      </c>
      <c r="E410" s="5">
        <f>SUMIFS(导入数据!K:K,导入数据!B:B,B410,导入数据!F:F,C410,导入数据!I:I,"放款")/10000</f>
        <v>3000</v>
      </c>
      <c r="F410" s="5">
        <f>SUMIFS(导入数据!K:K,导入数据!B:B,B410,导入数据!L:L,C410,导入数据!I:I,"还款",导入数据!N:N,"是")/10000</f>
        <v>200</v>
      </c>
      <c r="G410" s="5">
        <f>SUMIFS(导入数据!K:K,导入数据!B:B,B410,导入数据!L:L,C410,导入数据!I:I,"还款",导入数据!N:N,"否")/10000</f>
        <v>2800</v>
      </c>
      <c r="H410" s="5">
        <f t="shared" si="6"/>
        <v>0</v>
      </c>
    </row>
    <row r="411" spans="2:8">
      <c r="B411" s="6" t="s">
        <v>130</v>
      </c>
      <c r="C411" s="6">
        <v>2</v>
      </c>
      <c r="D411" s="4">
        <v>0.057</v>
      </c>
      <c r="E411" s="5">
        <f>SUMIFS(导入数据!K:K,导入数据!B:B,B411,导入数据!F:F,C411,导入数据!I:I,"放款")/10000</f>
        <v>7000</v>
      </c>
      <c r="F411" s="5">
        <f>SUMIFS(导入数据!K:K,导入数据!B:B,B411,导入数据!L:L,C411,导入数据!I:I,"还款",导入数据!N:N,"是")/10000</f>
        <v>0</v>
      </c>
      <c r="G411" s="5">
        <f>SUMIFS(导入数据!K:K,导入数据!B:B,B411,导入数据!L:L,C411,导入数据!I:I,"还款",导入数据!N:N,"否")/10000</f>
        <v>7000</v>
      </c>
      <c r="H411" s="5">
        <f t="shared" si="6"/>
        <v>0</v>
      </c>
    </row>
    <row r="412" spans="2:8">
      <c r="B412" s="6" t="s">
        <v>130</v>
      </c>
      <c r="C412" s="6">
        <v>3</v>
      </c>
      <c r="D412" s="4">
        <v>0.057</v>
      </c>
      <c r="E412" s="5">
        <f>SUMIFS(导入数据!K:K,导入数据!B:B,B412,导入数据!F:F,C412,导入数据!I:I,"放款")/10000</f>
        <v>8000</v>
      </c>
      <c r="F412" s="5">
        <f>SUMIFS(导入数据!K:K,导入数据!B:B,B412,导入数据!L:L,C412,导入数据!I:I,"还款",导入数据!N:N,"是")/10000</f>
        <v>0</v>
      </c>
      <c r="G412" s="5">
        <f>SUMIFS(导入数据!K:K,导入数据!B:B,B412,导入数据!L:L,C412,导入数据!I:I,"还款",导入数据!N:N,"否")/10000</f>
        <v>8000</v>
      </c>
      <c r="H412" s="5">
        <f t="shared" si="6"/>
        <v>0</v>
      </c>
    </row>
    <row r="413" spans="2:9">
      <c r="B413" s="7" t="s">
        <v>57</v>
      </c>
      <c r="C413" s="6">
        <v>1</v>
      </c>
      <c r="D413" s="4">
        <v>0.04925</v>
      </c>
      <c r="E413" s="5">
        <f>SUMIFS(导入数据!K:K,导入数据!B:B,B413,导入数据!F:F,C413,导入数据!I:I,"放款")/10000</f>
        <v>20000</v>
      </c>
      <c r="F413" s="5">
        <f>SUMIFS(导入数据!K:K,导入数据!B:B,B413,导入数据!L:L,C413,导入数据!I:I,"还款",导入数据!N:N,"是")/10000</f>
        <v>17046.016827</v>
      </c>
      <c r="G413" s="5">
        <f>SUMIFS(导入数据!K:K,导入数据!B:B,B413,导入数据!L:L,C413,导入数据!I:I,"还款",导入数据!N:N,"否")/10000</f>
        <v>2953.983173</v>
      </c>
      <c r="H413" s="5">
        <f t="shared" ref="H413:H418" si="8">E413-F413-G413</f>
        <v>0</v>
      </c>
      <c r="I413" s="9"/>
    </row>
    <row r="414" spans="2:9">
      <c r="B414" s="7" t="s">
        <v>57</v>
      </c>
      <c r="C414" s="6">
        <v>2</v>
      </c>
      <c r="D414" s="4">
        <v>0.04925</v>
      </c>
      <c r="E414" s="5">
        <f>SUMIFS(导入数据!K:K,导入数据!B:B,B414,导入数据!F:F,C414,导入数据!I:I,"放款")/10000</f>
        <v>5000</v>
      </c>
      <c r="F414" s="5">
        <f>SUMIFS(导入数据!K:K,导入数据!B:B,B414,导入数据!L:L,C414,导入数据!I:I,"还款",导入数据!N:N,"是")/10000</f>
        <v>4261.504201</v>
      </c>
      <c r="G414" s="5">
        <f>SUMIFS(导入数据!K:K,导入数据!B:B,B414,导入数据!L:L,C414,导入数据!I:I,"还款",导入数据!N:N,"否")/10000</f>
        <v>738.495799</v>
      </c>
      <c r="H414" s="5">
        <f t="shared" si="8"/>
        <v>0</v>
      </c>
      <c r="I414" s="9"/>
    </row>
    <row r="415" spans="2:9">
      <c r="B415" s="7" t="s">
        <v>57</v>
      </c>
      <c r="C415" s="6">
        <v>3</v>
      </c>
      <c r="D415" s="4">
        <v>0.04925</v>
      </c>
      <c r="E415" s="5">
        <f>SUMIFS(导入数据!K:K,导入数据!B:B,B415,导入数据!F:F,C415,导入数据!I:I,"放款")/10000</f>
        <v>6000</v>
      </c>
      <c r="F415" s="5">
        <f>SUMIFS(导入数据!K:K,导入数据!B:B,B415,导入数据!L:L,C415,导入数据!I:I,"还款",导入数据!N:N,"是")/10000</f>
        <v>5113.805045</v>
      </c>
      <c r="G415" s="5">
        <f>SUMIFS(导入数据!K:K,导入数据!B:B,B415,导入数据!L:L,C415,导入数据!I:I,"还款",导入数据!N:N,"否")/10000</f>
        <v>886.194955</v>
      </c>
      <c r="H415" s="5">
        <f t="shared" si="8"/>
        <v>0</v>
      </c>
      <c r="I415" s="9"/>
    </row>
    <row r="416" spans="2:9">
      <c r="B416" s="7" t="s">
        <v>57</v>
      </c>
      <c r="C416" s="6">
        <v>4</v>
      </c>
      <c r="D416" s="4">
        <v>0.04925</v>
      </c>
      <c r="E416" s="5">
        <f>SUMIFS(导入数据!K:K,导入数据!B:B,B416,导入数据!F:F,C416,导入数据!I:I,"放款")/10000</f>
        <v>4000</v>
      </c>
      <c r="F416" s="5">
        <f>SUMIFS(导入数据!K:K,导入数据!B:B,B416,导入数据!L:L,C416,导入数据!I:I,"还款",导入数据!N:N,"是")/10000</f>
        <v>3409.203366</v>
      </c>
      <c r="G416" s="5">
        <f>SUMIFS(导入数据!K:K,导入数据!B:B,B416,导入数据!L:L,C416,导入数据!I:I,"还款",导入数据!N:N,"否")/10000</f>
        <v>590.796634</v>
      </c>
      <c r="H416" s="5">
        <f t="shared" si="8"/>
        <v>0</v>
      </c>
      <c r="I416" s="9"/>
    </row>
    <row r="417" spans="2:9">
      <c r="B417" s="7" t="s">
        <v>57</v>
      </c>
      <c r="C417" s="6">
        <v>5</v>
      </c>
      <c r="D417" s="4">
        <v>0.04925</v>
      </c>
      <c r="E417" s="5">
        <f>SUMIFS(导入数据!K:K,导入数据!B:B,B417,导入数据!F:F,C417,导入数据!I:I,"放款")/10000</f>
        <v>4000</v>
      </c>
      <c r="F417" s="5">
        <f>SUMIFS(导入数据!K:K,导入数据!B:B,B417,导入数据!L:L,C417,导入数据!I:I,"还款",导入数据!N:N,"是")/10000</f>
        <v>3409.203366</v>
      </c>
      <c r="G417" s="5">
        <f>SUMIFS(导入数据!K:K,导入数据!B:B,B417,导入数据!L:L,C417,导入数据!I:I,"还款",导入数据!N:N,"否")/10000</f>
        <v>590.796634</v>
      </c>
      <c r="H417" s="5">
        <f t="shared" si="8"/>
        <v>0</v>
      </c>
      <c r="I417" s="9"/>
    </row>
    <row r="418" spans="2:9">
      <c r="B418" s="7" t="s">
        <v>57</v>
      </c>
      <c r="C418" s="6">
        <v>6</v>
      </c>
      <c r="D418" s="4">
        <v>0.04925</v>
      </c>
      <c r="E418" s="5">
        <f>SUMIFS(导入数据!K:K,导入数据!B:B,B418,导入数据!F:F,C418,导入数据!I:I,"放款")/10000</f>
        <v>4000</v>
      </c>
      <c r="F418" s="5">
        <f>SUMIFS(导入数据!K:K,导入数据!B:B,B418,导入数据!L:L,C418,导入数据!I:I,"还款",导入数据!N:N,"是")/10000</f>
        <v>3409.203366</v>
      </c>
      <c r="G418" s="5">
        <f>SUMIFS(导入数据!K:K,导入数据!B:B,B418,导入数据!L:L,C418,导入数据!I:I,"还款",导入数据!N:N,"否")/10000</f>
        <v>590.796634</v>
      </c>
      <c r="H418" s="5">
        <f t="shared" si="8"/>
        <v>0</v>
      </c>
      <c r="I418" s="9"/>
    </row>
    <row r="419" spans="2:8">
      <c r="B419" s="7" t="s">
        <v>241</v>
      </c>
      <c r="C419" s="8">
        <v>1</v>
      </c>
      <c r="D419" s="4">
        <v>0.0084</v>
      </c>
      <c r="E419" s="5">
        <f>SUMIFS(导入数据!K:K,导入数据!B:B,B419,导入数据!F:F,C419,导入数据!I:I,"放款")/10000</f>
        <v>0</v>
      </c>
      <c r="F419" s="5">
        <f>SUMIFS(导入数据!K:K,导入数据!B:B,B419,导入数据!L:L,C419,导入数据!I:I,"还款",导入数据!N:N,"是")/10000</f>
        <v>0</v>
      </c>
      <c r="G419" s="5">
        <f>SUMIFS(导入数据!K:K,导入数据!B:B,B419,导入数据!L:L,C419,导入数据!I:I,"还款",导入数据!N:N,"否")/10000</f>
        <v>0</v>
      </c>
      <c r="H419" s="5">
        <f t="shared" ref="H419" si="9">E419-F419-G419</f>
        <v>0</v>
      </c>
    </row>
    <row r="420" spans="2:8">
      <c r="B420" s="7" t="s">
        <v>242</v>
      </c>
      <c r="C420" s="8">
        <v>1</v>
      </c>
      <c r="D420" s="4">
        <v>0.0854</v>
      </c>
      <c r="E420" s="5">
        <f>SUMIFS(导入数据!K:K,导入数据!B:B,B420,导入数据!F:F,C420,导入数据!I:I,"放款")/10000</f>
        <v>0</v>
      </c>
      <c r="F420" s="5">
        <f>SUMIFS(导入数据!K:K,导入数据!B:B,B420,导入数据!L:L,C420,导入数据!I:I,"还款",导入数据!N:N,"是")/10000</f>
        <v>0</v>
      </c>
      <c r="G420" s="5">
        <f>SUMIFS(导入数据!K:K,导入数据!B:B,B420,导入数据!L:L,C420,导入数据!I:I,"还款",导入数据!N:N,"否")/10000</f>
        <v>0</v>
      </c>
      <c r="H420" s="5">
        <f t="shared" ref="H420:H427" si="10">E420-F420-G420</f>
        <v>0</v>
      </c>
    </row>
    <row r="421" spans="2:8">
      <c r="B421" s="7" t="s">
        <v>243</v>
      </c>
      <c r="C421" s="8">
        <v>1</v>
      </c>
      <c r="D421" s="4">
        <v>0.0465</v>
      </c>
      <c r="E421" s="5">
        <f>SUMIFS(导入数据!K:K,导入数据!B:B,B421,导入数据!F:F,C421,导入数据!I:I,"放款")/10000</f>
        <v>10000</v>
      </c>
      <c r="F421" s="5">
        <f>SUMIFS(导入数据!K:K,导入数据!B:B,B421,导入数据!L:L,C421,导入数据!I:I,"还款",导入数据!N:N,"是")/10000</f>
        <v>100</v>
      </c>
      <c r="G421" s="5">
        <f>SUMIFS(导入数据!K:K,导入数据!B:B,B421,导入数据!L:L,C421,导入数据!I:I,"还款",导入数据!N:N,"否")/10000</f>
        <v>9900</v>
      </c>
      <c r="H421" s="5">
        <f t="shared" si="10"/>
        <v>0</v>
      </c>
    </row>
    <row r="422" spans="2:8">
      <c r="B422" s="7" t="s">
        <v>244</v>
      </c>
      <c r="C422" s="8">
        <v>1</v>
      </c>
      <c r="D422" s="4">
        <v>0.0465</v>
      </c>
      <c r="E422" s="5">
        <f>SUMIFS(导入数据!K:K,导入数据!B:B,B422,导入数据!F:F,C422,导入数据!I:I,"放款")/10000</f>
        <v>10000</v>
      </c>
      <c r="F422" s="5">
        <f>SUMIFS(导入数据!K:K,导入数据!B:B,B422,导入数据!L:L,C422,导入数据!I:I,"还款",导入数据!N:N,"是")/10000</f>
        <v>100</v>
      </c>
      <c r="G422" s="5">
        <f>SUMIFS(导入数据!K:K,导入数据!B:B,B422,导入数据!L:L,C422,导入数据!I:I,"还款",导入数据!N:N,"否")/10000</f>
        <v>9900</v>
      </c>
      <c r="H422" s="5">
        <f t="shared" si="10"/>
        <v>0</v>
      </c>
    </row>
    <row r="423" spans="2:8">
      <c r="B423" s="7" t="s">
        <v>245</v>
      </c>
      <c r="C423" s="8">
        <v>1</v>
      </c>
      <c r="D423" s="4">
        <v>0.093</v>
      </c>
      <c r="E423" s="5">
        <f>SUMIFS(导入数据!K:K,导入数据!B:B,B423,导入数据!F:F,C423,导入数据!I:I,"放款")/10000</f>
        <v>0</v>
      </c>
      <c r="F423" s="5">
        <f>SUMIFS(导入数据!K:K,导入数据!B:B,B423,导入数据!L:L,C423,导入数据!I:I,"还款",导入数据!N:N,"是")/10000</f>
        <v>0</v>
      </c>
      <c r="G423" s="5">
        <f>SUMIFS(导入数据!K:K,导入数据!B:B,B423,导入数据!L:L,C423,导入数据!I:I,"还款",导入数据!N:N,"否")/10000</f>
        <v>0</v>
      </c>
      <c r="H423" s="5">
        <f t="shared" si="10"/>
        <v>0</v>
      </c>
    </row>
    <row r="424" spans="2:8">
      <c r="B424" s="7" t="s">
        <v>246</v>
      </c>
      <c r="C424" s="8">
        <v>1</v>
      </c>
      <c r="D424" s="4">
        <v>0.04375</v>
      </c>
      <c r="E424" s="5">
        <f>SUMIFS(导入数据!K:K,导入数据!B:B,B424,导入数据!F:F,C424,导入数据!I:I,"放款")/10000</f>
        <v>0</v>
      </c>
      <c r="F424" s="5">
        <f>SUMIFS(导入数据!K:K,导入数据!B:B,B424,导入数据!L:L,C424,导入数据!I:I,"还款",导入数据!N:N,"是")/10000</f>
        <v>0</v>
      </c>
      <c r="G424" s="5">
        <f>SUMIFS(导入数据!K:K,导入数据!B:B,B424,导入数据!L:L,C424,导入数据!I:I,"还款",导入数据!N:N,"否")/10000</f>
        <v>0</v>
      </c>
      <c r="H424" s="5">
        <f t="shared" si="10"/>
        <v>0</v>
      </c>
    </row>
    <row r="425" spans="2:8">
      <c r="B425" s="7" t="s">
        <v>247</v>
      </c>
      <c r="C425" s="8">
        <v>1</v>
      </c>
      <c r="D425" s="4">
        <v>0.04375</v>
      </c>
      <c r="E425" s="5">
        <f>SUMIFS(导入数据!K:K,导入数据!B:B,B425,导入数据!F:F,C425,导入数据!I:I,"放款")/10000</f>
        <v>0</v>
      </c>
      <c r="F425" s="5">
        <f>SUMIFS(导入数据!K:K,导入数据!B:B,B425,导入数据!L:L,C425,导入数据!I:I,"还款",导入数据!N:N,"是")/10000</f>
        <v>0</v>
      </c>
      <c r="G425" s="5">
        <f>SUMIFS(导入数据!K:K,导入数据!B:B,B425,导入数据!L:L,C425,导入数据!I:I,"还款",导入数据!N:N,"否")/10000</f>
        <v>0</v>
      </c>
      <c r="H425" s="5">
        <f t="shared" si="10"/>
        <v>0</v>
      </c>
    </row>
    <row r="426" spans="2:8">
      <c r="B426" s="7" t="s">
        <v>248</v>
      </c>
      <c r="C426" s="8">
        <v>1</v>
      </c>
      <c r="D426" s="4">
        <v>0.04375</v>
      </c>
      <c r="E426" s="5">
        <f>SUMIFS(导入数据!K:K,导入数据!B:B,B426,导入数据!F:F,C426,导入数据!I:I,"放款")/10000</f>
        <v>0</v>
      </c>
      <c r="F426" s="5">
        <f>SUMIFS(导入数据!K:K,导入数据!B:B,B426,导入数据!L:L,C426,导入数据!I:I,"还款",导入数据!N:N,"是")/10000</f>
        <v>0</v>
      </c>
      <c r="G426" s="5">
        <f>SUMIFS(导入数据!K:K,导入数据!B:B,B426,导入数据!L:L,C426,导入数据!I:I,"还款",导入数据!N:N,"否")/10000</f>
        <v>0</v>
      </c>
      <c r="H426" s="5">
        <f t="shared" si="10"/>
        <v>0</v>
      </c>
    </row>
    <row r="427" spans="2:8">
      <c r="B427" s="7" t="s">
        <v>249</v>
      </c>
      <c r="C427" s="8">
        <v>1</v>
      </c>
      <c r="D427" s="4">
        <v>0.04375</v>
      </c>
      <c r="E427" s="5">
        <f>SUMIFS(导入数据!K:K,导入数据!B:B,B427,导入数据!F:F,C427,导入数据!I:I,"放款")/10000</f>
        <v>0</v>
      </c>
      <c r="F427" s="5">
        <f>SUMIFS(导入数据!K:K,导入数据!B:B,B427,导入数据!L:L,C427,导入数据!I:I,"还款",导入数据!N:N,"是")/10000</f>
        <v>0</v>
      </c>
      <c r="G427" s="5">
        <f>SUMIFS(导入数据!K:K,导入数据!B:B,B427,导入数据!L:L,C427,导入数据!I:I,"还款",导入数据!N:N,"否")/10000</f>
        <v>0</v>
      </c>
      <c r="H427" s="5">
        <f t="shared" si="10"/>
        <v>0</v>
      </c>
    </row>
  </sheetData>
  <autoFilter ref="A1:H427">
    <extLst/>
  </autoFilter>
  <conditionalFormatting sqref="A2:A412">
    <cfRule type="duplicateValues" dxfId="1" priority="18"/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9" defaultRowHeight="14.4" outlineLevelRow="4"/>
  <sheetData>
    <row r="1" spans="1:1">
      <c r="A1" t="s">
        <v>22</v>
      </c>
    </row>
    <row r="2" spans="1:1">
      <c r="A2" t="s">
        <v>25</v>
      </c>
    </row>
    <row r="3" spans="1:1">
      <c r="A3" t="s">
        <v>250</v>
      </c>
    </row>
    <row r="4" spans="1:1">
      <c r="A4" t="s">
        <v>251</v>
      </c>
    </row>
    <row r="5" spans="1:1">
      <c r="A5" t="s">
        <v>252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4.4" outlineLevelRow="1"/>
  <sheetData>
    <row r="1" spans="1:1">
      <c r="A1" t="s">
        <v>23</v>
      </c>
    </row>
    <row r="2" spans="1:1">
      <c r="A2" t="s">
        <v>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4.4" outlineLevelRow="1"/>
  <sheetData>
    <row r="1" spans="1:1">
      <c r="A1" t="s">
        <v>23</v>
      </c>
    </row>
    <row r="2" spans="1:1">
      <c r="A2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导入数据</vt:lpstr>
      <vt:lpstr>放款批次数据核对</vt:lpstr>
      <vt:lpstr>hidden_IEType</vt:lpstr>
      <vt:lpstr>hidden_IsExecuted</vt:lpstr>
      <vt:lpstr>hidden_IsRigid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在路上...</cp:lastModifiedBy>
  <dcterms:created xsi:type="dcterms:W3CDTF">2021-12-21T02:22:00Z</dcterms:created>
  <dcterms:modified xsi:type="dcterms:W3CDTF">2021-12-27T03:40:50Z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04FC241AA24B44398EFC264268DE1E35</vt:lpwstr>
  </property>
  <property fmtid="{D5CDD505-2E9C-101B-9397-08002B2CF9AE}" pid="3" name="KSOProductBuildVer">
    <vt:lpwstr>2052-11.1.0.11045</vt:lpwstr>
  </property>
</Properties>
</file>