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T00" sheetId="1" r:id="rId1"/>
    <sheet name="Tinsight" sheetId="2" r:id="rId2"/>
    <sheet name="Tvantage" sheetId="3" r:id="rId3"/>
    <sheet name="TDX" sheetId="4" r:id="rId4"/>
    <sheet name="DWD" sheetId="5" r:id="rId5"/>
  </sheets>
  <definedNames>
    <definedName name="_xlnm._FilterDatabase" localSheetId="0" hidden="1">T00!$A$2:$K$29</definedName>
    <definedName name="A股的筹码分布数据">Tinsight!$G$27</definedName>
    <definedName name="北向持仓数据">Tinsight!$B$53</definedName>
    <definedName name="大A的主要指数日K">Tinsight!$G$13</definedName>
    <definedName name="当日大A行情温度">Tinsight!$L$13</definedName>
    <definedName name="当日已上市股票的历史日K">Tinsight!$B$13</definedName>
    <definedName name="当日已上市股票码表">Tinsight!$B$4</definedName>
    <definedName name="跌停股票清单">DWD!$H$43</definedName>
    <definedName name="个股的股东数">Tinsight!$B$40</definedName>
    <definedName name="华泰股票行业明细">Tinsight!$Q$27</definedName>
    <definedName name="汇总板块码表">DWD!$C$31</definedName>
    <definedName name="美股_日K">Tvantage!$C$4</definedName>
    <definedName name="内盘主要期货数据日K">Tinsight!$B$27</definedName>
    <definedName name="通达信地区板块数据">TDX!$H$3</definedName>
    <definedName name="通达信风格板块数据">TDX!$C$13</definedName>
    <definedName name="通达信概念板块数据">TDX!$C$3</definedName>
    <definedName name="通达信行业板块数据">TDX!$M$3</definedName>
    <definedName name="通达信指数板块数据">TDX!$H$13</definedName>
    <definedName name="小红书渠道个股板块数据">TDX!$C$24</definedName>
    <definedName name="行业分类_申万三级分类">Tinsight!$L$27</definedName>
    <definedName name="涨停股票清单">DWD!$C$43</definedName>
    <definedName name="股票基本面数据_资产数据">TDX!$C$35</definedName>
    <definedName name="股票基本面数据_所属交易所">DWD!$C$2</definedName>
    <definedName name="股票基础信息大宽表">DWD!$C$11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<sst xmlns="http://schemas.openxmlformats.org/spreadsheetml/2006/main" count="702" uniqueCount="336">
  <si>
    <t>序号</t>
  </si>
  <si>
    <t>分层</t>
  </si>
  <si>
    <t>分域</t>
  </si>
  <si>
    <t>数据来源</t>
  </si>
  <si>
    <t>表英文名</t>
  </si>
  <si>
    <t>表中文名</t>
  </si>
  <si>
    <t>更新频率</t>
  </si>
  <si>
    <t>数据源表</t>
  </si>
  <si>
    <t>ODS</t>
  </si>
  <si>
    <t>基础域</t>
  </si>
  <si>
    <t>insight</t>
  </si>
  <si>
    <t>ods_stock_code_daily_insight</t>
  </si>
  <si>
    <t>每日17点</t>
  </si>
  <si>
    <t>ods_stock_chouma_insight</t>
  </si>
  <si>
    <t>ods_shareholder_num</t>
  </si>
  <si>
    <t>ods_north_bound_daily</t>
  </si>
  <si>
    <t>ods_stock_exchange_market</t>
  </si>
  <si>
    <t>TDX</t>
  </si>
  <si>
    <t>ods_tdx_stock_pepb_info</t>
  </si>
  <si>
    <t>行情数据</t>
  </si>
  <si>
    <t>ods_stock_kline_daily_insight</t>
  </si>
  <si>
    <t>ods_index_a_share_insight</t>
  </si>
  <si>
    <t>ods_future_inside_insight</t>
  </si>
  <si>
    <t>vantage</t>
  </si>
  <si>
    <t>ods_us_stock_daily_vantage</t>
  </si>
  <si>
    <t>ods_exchange_rate_vantage_detail</t>
  </si>
  <si>
    <t>汇率&amp;美元指数 日K</t>
  </si>
  <si>
    <t>ods_exchange_dxy_vantage</t>
  </si>
  <si>
    <t>美元指数 日K</t>
  </si>
  <si>
    <t>大盘情绪</t>
  </si>
  <si>
    <t>ods_stock_limit_summary_insight</t>
  </si>
  <si>
    <t>行业标签</t>
  </si>
  <si>
    <t>ods_astock_industry_overview</t>
  </si>
  <si>
    <t>ods_astock_industry_detail</t>
  </si>
  <si>
    <t>ods_tdx_stock_concept_plate</t>
  </si>
  <si>
    <t>ods_tdx_stock_region_plate</t>
  </si>
  <si>
    <t>dwd_stock_a_total_plate</t>
  </si>
  <si>
    <t>ods_tdx_stock_industry_plate</t>
  </si>
  <si>
    <t>ods_tdx_stock_style_plate</t>
  </si>
  <si>
    <t>ods_tdx_stock_index_plate</t>
  </si>
  <si>
    <t>others</t>
  </si>
  <si>
    <t>ods_stock_plate_redbook</t>
  </si>
  <si>
    <t>DWD</t>
  </si>
  <si>
    <t>ods_tdx_stock_concept_plate
ods_tdx_stock_style_plate
ods_tdx_stock_industry_plate
ods_tdx_stock_region_plate
ods_tdx_stock_index_plate
ods_stock_plate_redbook</t>
  </si>
  <si>
    <t>dwd_ashare_stock_base_info</t>
  </si>
  <si>
    <t>ods_stock_kline_daily_insight
ods_tdx_stock_pepb_info
ods_stock_exchange_market
dwd_stock_a_total_plate</t>
  </si>
  <si>
    <t>dwd_stock_ZT_list</t>
  </si>
  <si>
    <t>ods_stock_kline_daily_insight
dwd_ashare_stock_base_info</t>
  </si>
  <si>
    <t>dwd_stock_DT_list</t>
  </si>
  <si>
    <t>当日已上市股票码表</t>
  </si>
  <si>
    <t>quant.ods_stock_code_daily_insight</t>
  </si>
  <si>
    <t>字段英文名称</t>
  </si>
  <si>
    <t>字段名称</t>
  </si>
  <si>
    <t xml:space="preserve">ymd       </t>
  </si>
  <si>
    <t>交易日期</t>
  </si>
  <si>
    <t xml:space="preserve">htsc_code </t>
  </si>
  <si>
    <t>股票代码</t>
  </si>
  <si>
    <t xml:space="preserve">name      </t>
  </si>
  <si>
    <t>股票名</t>
  </si>
  <si>
    <t xml:space="preserve">exchange  </t>
  </si>
  <si>
    <t>交易所名称</t>
  </si>
  <si>
    <t>当日已上市股票的历史日K</t>
  </si>
  <si>
    <t>大A的主要指数日K</t>
  </si>
  <si>
    <t>当日大A行情温度</t>
  </si>
  <si>
    <t>quant.ods_stock_kline_daily_insight</t>
  </si>
  <si>
    <t>quant.ods_index_a_share_insight</t>
  </si>
  <si>
    <t>quant.ods_stock_limit_summary_insight</t>
  </si>
  <si>
    <t>htsc_code</t>
  </si>
  <si>
    <t>指数代码</t>
  </si>
  <si>
    <t xml:space="preserve">ymd              </t>
  </si>
  <si>
    <t>日期</t>
  </si>
  <si>
    <t xml:space="preserve">name     </t>
  </si>
  <si>
    <t>指数名称</t>
  </si>
  <si>
    <t xml:space="preserve">name             </t>
  </si>
  <si>
    <t>市场名称</t>
  </si>
  <si>
    <t xml:space="preserve">open      </t>
  </si>
  <si>
    <t>开盘价</t>
  </si>
  <si>
    <t xml:space="preserve">ymd      </t>
  </si>
  <si>
    <t xml:space="preserve">today_ZT         </t>
  </si>
  <si>
    <t>今日涨停股票数</t>
  </si>
  <si>
    <t xml:space="preserve">close     </t>
  </si>
  <si>
    <t>收盘价</t>
  </si>
  <si>
    <t xml:space="preserve">open     </t>
  </si>
  <si>
    <t xml:space="preserve">today_DT         </t>
  </si>
  <si>
    <t>今日跌停股票数</t>
  </si>
  <si>
    <t xml:space="preserve">high      </t>
  </si>
  <si>
    <t>最高价</t>
  </si>
  <si>
    <t xml:space="preserve">close    </t>
  </si>
  <si>
    <t xml:space="preserve">yesterday_ZT     </t>
  </si>
  <si>
    <t>昨日涨停股票数</t>
  </si>
  <si>
    <t xml:space="preserve">low       </t>
  </si>
  <si>
    <t>最低价</t>
  </si>
  <si>
    <t xml:space="preserve">high     </t>
  </si>
  <si>
    <t xml:space="preserve">yesterday_DT     </t>
  </si>
  <si>
    <t>昨日跌停股票数</t>
  </si>
  <si>
    <t>num_trades</t>
  </si>
  <si>
    <t>交易笔数</t>
  </si>
  <si>
    <t xml:space="preserve">low      </t>
  </si>
  <si>
    <t>yesterday_ZT_rate</t>
  </si>
  <si>
    <t>昨日涨停股票的今日平均涨幅</t>
  </si>
  <si>
    <t xml:space="preserve">volume    </t>
  </si>
  <si>
    <t>成交量</t>
  </si>
  <si>
    <t xml:space="preserve">volume   </t>
  </si>
  <si>
    <t>内盘主要期货数据日K</t>
  </si>
  <si>
    <t>A股的筹码分布数据</t>
  </si>
  <si>
    <t>行业分类_申万三级分类</t>
  </si>
  <si>
    <t>华泰股票行业明细</t>
  </si>
  <si>
    <t>quant.ods_future_inside_insight</t>
  </si>
  <si>
    <t>quant.ods_stock_chouma_insight</t>
  </si>
  <si>
    <t>quant.ods_astock_industry_overview</t>
  </si>
  <si>
    <t>quant.ods_astock_industry_detail</t>
  </si>
  <si>
    <t xml:space="preserve">htsc_code     </t>
  </si>
  <si>
    <t>期货标的代码</t>
  </si>
  <si>
    <t xml:space="preserve">htsc_code                          </t>
  </si>
  <si>
    <t>证券代码</t>
  </si>
  <si>
    <t xml:space="preserve">ymd          </t>
  </si>
  <si>
    <t xml:space="preserve">ymd            </t>
  </si>
  <si>
    <t xml:space="preserve">ymd           </t>
  </si>
  <si>
    <t xml:space="preserve">ymd                                </t>
  </si>
  <si>
    <t>交易日</t>
  </si>
  <si>
    <t xml:space="preserve">classified   </t>
  </si>
  <si>
    <t>行业分类</t>
  </si>
  <si>
    <t xml:space="preserve">htsc_code      </t>
  </si>
  <si>
    <t xml:space="preserve">open          </t>
  </si>
  <si>
    <t xml:space="preserve">exchange                           </t>
  </si>
  <si>
    <t>交易所</t>
  </si>
  <si>
    <t>industry_name</t>
  </si>
  <si>
    <t>行业名称</t>
  </si>
  <si>
    <t xml:space="preserve">name           </t>
  </si>
  <si>
    <t>股票名称</t>
  </si>
  <si>
    <t xml:space="preserve">close         </t>
  </si>
  <si>
    <t xml:space="preserve">last                               </t>
  </si>
  <si>
    <t>最新价格</t>
  </si>
  <si>
    <t>industry_code</t>
  </si>
  <si>
    <t>行业代码</t>
  </si>
  <si>
    <t xml:space="preserve">industry_name  </t>
  </si>
  <si>
    <t xml:space="preserve">high          </t>
  </si>
  <si>
    <t xml:space="preserve">prev_close                         </t>
  </si>
  <si>
    <t>昨收价格</t>
  </si>
  <si>
    <t xml:space="preserve">l1_code      </t>
  </si>
  <si>
    <t>一级行业代码</t>
  </si>
  <si>
    <t xml:space="preserve">industry_code  </t>
  </si>
  <si>
    <t xml:space="preserve">low           </t>
  </si>
  <si>
    <t xml:space="preserve">total_share                        </t>
  </si>
  <si>
    <t>总股本（股）</t>
  </si>
  <si>
    <t xml:space="preserve">l1_name      </t>
  </si>
  <si>
    <t>一级行业名称</t>
  </si>
  <si>
    <t xml:space="preserve">l1_code        </t>
  </si>
  <si>
    <t xml:space="preserve">volume        </t>
  </si>
  <si>
    <t xml:space="preserve">a_total_share                      </t>
  </si>
  <si>
    <t>A股总数(股)</t>
  </si>
  <si>
    <t xml:space="preserve">l2_code      </t>
  </si>
  <si>
    <t>二级行业代码</t>
  </si>
  <si>
    <t xml:space="preserve">l1_name        </t>
  </si>
  <si>
    <t xml:space="preserve">open_interest </t>
  </si>
  <si>
    <t xml:space="preserve">a_listed_share                     </t>
  </si>
  <si>
    <t>流通a股（万股）</t>
  </si>
  <si>
    <t xml:space="preserve">l2_name      </t>
  </si>
  <si>
    <t>二级行业名称</t>
  </si>
  <si>
    <t xml:space="preserve">l2_code        </t>
  </si>
  <si>
    <t xml:space="preserve">settle        </t>
  </si>
  <si>
    <t xml:space="preserve">listed_share                       </t>
  </si>
  <si>
    <t>流通股总数</t>
  </si>
  <si>
    <t xml:space="preserve">l3_code      </t>
  </si>
  <si>
    <t>三级行业代码</t>
  </si>
  <si>
    <t xml:space="preserve">l2_name        </t>
  </si>
  <si>
    <t xml:space="preserve">restricted_share                   </t>
  </si>
  <si>
    <t>限售股总数</t>
  </si>
  <si>
    <t xml:space="preserve">l3_name      </t>
  </si>
  <si>
    <t>三级行业名称</t>
  </si>
  <si>
    <t xml:space="preserve">l3_code        </t>
  </si>
  <si>
    <t>个股的股东数</t>
  </si>
  <si>
    <t xml:space="preserve">cost_5pct                          </t>
  </si>
  <si>
    <t>5分位持仓成本（持仓成本最低的 5%的持仓成本）</t>
  </si>
  <si>
    <t xml:space="preserve">l3_name        </t>
  </si>
  <si>
    <t>quant.ods_shareholder_num</t>
  </si>
  <si>
    <t xml:space="preserve">cost_15pct                         </t>
  </si>
  <si>
    <t>15分位持仓成本</t>
  </si>
  <si>
    <t xml:space="preserve">cost_50pct                         </t>
  </si>
  <si>
    <t>50分位持仓成本</t>
  </si>
  <si>
    <t xml:space="preserve">htsc_code        </t>
  </si>
  <si>
    <t xml:space="preserve">cost_85pct                         </t>
  </si>
  <si>
    <t>85分位持仓成本</t>
  </si>
  <si>
    <t xml:space="preserve">cost_95pct                         </t>
  </si>
  <si>
    <t>95分位持仓成本</t>
  </si>
  <si>
    <t xml:space="preserve">avg_cost                           </t>
  </si>
  <si>
    <t>流通股加权平均持仓成本</t>
  </si>
  <si>
    <t xml:space="preserve">total_sh         </t>
  </si>
  <si>
    <t>总股东数</t>
  </si>
  <si>
    <t xml:space="preserve">max_cost                           </t>
  </si>
  <si>
    <t>流通股最大持仓成本</t>
  </si>
  <si>
    <t xml:space="preserve">avg_share        </t>
  </si>
  <si>
    <t>每个股东平均持股数</t>
  </si>
  <si>
    <t xml:space="preserve">min_cost                           </t>
  </si>
  <si>
    <t>流通股最小持仓成本</t>
  </si>
  <si>
    <t xml:space="preserve">pct_of_total_sh  </t>
  </si>
  <si>
    <t>股东数较上期环比波动百分比</t>
  </si>
  <si>
    <t xml:space="preserve">winner_rate                        </t>
  </si>
  <si>
    <t>流通股获利胜率</t>
  </si>
  <si>
    <t xml:space="preserve">pct_of_avg_sh    </t>
  </si>
  <si>
    <t>每个股东平均持股数较上期环比波动百分比</t>
  </si>
  <si>
    <t xml:space="preserve">diversity                          </t>
  </si>
  <si>
    <t>流通股筹码分散程度百分比</t>
  </si>
  <si>
    <t xml:space="preserve">pre_winner_rate                    </t>
  </si>
  <si>
    <t>流通股昨日获利胜率</t>
  </si>
  <si>
    <t xml:space="preserve">restricted_avg_cost                </t>
  </si>
  <si>
    <t>限售股平均持仓成本</t>
  </si>
  <si>
    <t xml:space="preserve">restricted_max_cost                </t>
  </si>
  <si>
    <t>限售股最大持仓成本</t>
  </si>
  <si>
    <t>北向持仓数据</t>
  </si>
  <si>
    <t xml:space="preserve">restricted_min_cost                </t>
  </si>
  <si>
    <t>限售股最小持仓成本</t>
  </si>
  <si>
    <t>quant.ods_north_bound_daily</t>
  </si>
  <si>
    <t xml:space="preserve">large_shareholders_avg_cost        </t>
  </si>
  <si>
    <t>大流通股股东持股平均持仓成本</t>
  </si>
  <si>
    <t xml:space="preserve">large_shareholders_total_share     </t>
  </si>
  <si>
    <t>大流通股股东持股总数</t>
  </si>
  <si>
    <t xml:space="preserve">large_shareholders_total_share_pct </t>
  </si>
  <si>
    <t>大流通股股东持股占总股本的比例</t>
  </si>
  <si>
    <t>sh_hkshare_hold</t>
  </si>
  <si>
    <t>北向资金持有股票数</t>
  </si>
  <si>
    <t>pct_total_share</t>
  </si>
  <si>
    <t>北向资金持有股票占比</t>
  </si>
  <si>
    <t>美股_日K</t>
  </si>
  <si>
    <t xml:space="preserve">name  </t>
  </si>
  <si>
    <t>标的名称</t>
  </si>
  <si>
    <t xml:space="preserve">ymd   </t>
  </si>
  <si>
    <t xml:space="preserve">open  </t>
  </si>
  <si>
    <t xml:space="preserve">high  </t>
  </si>
  <si>
    <t xml:space="preserve">low   </t>
  </si>
  <si>
    <t xml:space="preserve">close </t>
  </si>
  <si>
    <t>volume</t>
  </si>
  <si>
    <t>name</t>
  </si>
  <si>
    <t>货币对</t>
  </si>
  <si>
    <t>ymd</t>
  </si>
  <si>
    <t>美元指数</t>
  </si>
  <si>
    <t>open</t>
  </si>
  <si>
    <t>high</t>
  </si>
  <si>
    <t>low</t>
  </si>
  <si>
    <t>close</t>
  </si>
  <si>
    <t>通达信概念板块数据</t>
  </si>
  <si>
    <t>通达信地区板块数据</t>
  </si>
  <si>
    <t>通达信行业板块数据</t>
  </si>
  <si>
    <t xml:space="preserve">ymd         </t>
  </si>
  <si>
    <t xml:space="preserve">ymd        </t>
  </si>
  <si>
    <t>concept_code</t>
  </si>
  <si>
    <t>概念板块代码</t>
  </si>
  <si>
    <t>region_code</t>
  </si>
  <si>
    <t>地区板块代码</t>
  </si>
  <si>
    <t>行业板块代码</t>
  </si>
  <si>
    <t>concept_name</t>
  </si>
  <si>
    <t>概念板块名称</t>
  </si>
  <si>
    <t>region_name</t>
  </si>
  <si>
    <t>地区板块名称</t>
  </si>
  <si>
    <t>行业板块名称</t>
  </si>
  <si>
    <t xml:space="preserve">stock_code  </t>
  </si>
  <si>
    <t xml:space="preserve">stock_code </t>
  </si>
  <si>
    <t xml:space="preserve">stock_code   </t>
  </si>
  <si>
    <t xml:space="preserve">stock_name  </t>
  </si>
  <si>
    <t xml:space="preserve">stock_name </t>
  </si>
  <si>
    <t xml:space="preserve">stock_name   </t>
  </si>
  <si>
    <t>通达信风格板块数据</t>
  </si>
  <si>
    <t>通达信指数板块数据</t>
  </si>
  <si>
    <t>style_code</t>
  </si>
  <si>
    <t>index_code</t>
  </si>
  <si>
    <t>指数板块代码</t>
  </si>
  <si>
    <t>style_name</t>
  </si>
  <si>
    <t>index_name</t>
  </si>
  <si>
    <t>指数板块名称</t>
  </si>
  <si>
    <t>stock_code</t>
  </si>
  <si>
    <t>stock_name</t>
  </si>
  <si>
    <t>多渠道来源</t>
  </si>
  <si>
    <t>汇总板块码表</t>
  </si>
  <si>
    <t>小红书渠道个股板块数据</t>
  </si>
  <si>
    <t>plate_name</t>
  </si>
  <si>
    <t>板块名称</t>
  </si>
  <si>
    <t>标的代码</t>
  </si>
  <si>
    <t>source_table</t>
  </si>
  <si>
    <t>来源表</t>
  </si>
  <si>
    <t>remark</t>
  </si>
  <si>
    <t>备注</t>
  </si>
  <si>
    <t>股票基本面数据_资产数据</t>
  </si>
  <si>
    <t>market_value</t>
  </si>
  <si>
    <t>流通市值(亿)</t>
  </si>
  <si>
    <t>total_asset</t>
  </si>
  <si>
    <t>总资产(亿)</t>
  </si>
  <si>
    <t>net_asset</t>
  </si>
  <si>
    <t>净资产(亿)</t>
  </si>
  <si>
    <t>total_capital</t>
  </si>
  <si>
    <t>总股本(亿)</t>
  </si>
  <si>
    <t>float_capital</t>
  </si>
  <si>
    <t>流通股(亿)</t>
  </si>
  <si>
    <t>shareholder_num</t>
  </si>
  <si>
    <t>股东人数</t>
  </si>
  <si>
    <t>pb</t>
  </si>
  <si>
    <t>市净率</t>
  </si>
  <si>
    <t>pe</t>
  </si>
  <si>
    <t>市盈(动)</t>
  </si>
  <si>
    <t>industry</t>
  </si>
  <si>
    <t>细分行业</t>
  </si>
  <si>
    <t xml:space="preserve">加一个标的_股本数  </t>
  </si>
  <si>
    <t>算市值</t>
  </si>
  <si>
    <t>可以按周的维度，手工去加载数据</t>
  </si>
  <si>
    <t>净资产</t>
  </si>
  <si>
    <t>股票基本面数据_所属交易所</t>
  </si>
  <si>
    <t>market</t>
  </si>
  <si>
    <t>市场特征主板创业板等</t>
  </si>
  <si>
    <t>股票基础信息大宽表</t>
  </si>
  <si>
    <t xml:space="preserve">stock_code     </t>
  </si>
  <si>
    <t>代码</t>
  </si>
  <si>
    <t xml:space="preserve">stock_name     </t>
  </si>
  <si>
    <t>名称</t>
  </si>
  <si>
    <t xml:space="preserve">close          </t>
  </si>
  <si>
    <t>最新收盘价</t>
  </si>
  <si>
    <t xml:space="preserve">market_value   </t>
  </si>
  <si>
    <t xml:space="preserve">total_value    </t>
  </si>
  <si>
    <t>总市值(亿)</t>
  </si>
  <si>
    <t xml:space="preserve">total_asset    </t>
  </si>
  <si>
    <t xml:space="preserve">net_asset      </t>
  </si>
  <si>
    <t xml:space="preserve">total_capital  </t>
  </si>
  <si>
    <t xml:space="preserve">float_capital  </t>
  </si>
  <si>
    <t xml:space="preserve">pb             </t>
  </si>
  <si>
    <t xml:space="preserve">pe             </t>
  </si>
  <si>
    <t xml:space="preserve">market         </t>
  </si>
  <si>
    <t xml:space="preserve">plate_names    </t>
  </si>
  <si>
    <t>涨停股票清单</t>
  </si>
  <si>
    <t>跌停股票清单</t>
  </si>
  <si>
    <t>last_close</t>
  </si>
  <si>
    <t>昨日收盘价</t>
  </si>
  <si>
    <t>rate</t>
  </si>
  <si>
    <t>涨幅</t>
  </si>
  <si>
    <t>total_value</t>
  </si>
  <si>
    <t>plate_names</t>
  </si>
  <si>
    <t>对</t>
  </si>
  <si>
    <t>打上创业、主板、科创、北证等的标识，才能计算其是否满足涨停，因为其涨跌停限制不一样</t>
  </si>
  <si>
    <t>北证的数据呢？ 能不能找到北证的stock_code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</si>
</sst>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6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572135</xdr:colOff>
      <xdr:row>21</xdr:row>
      <xdr:rowOff>45720</xdr:rowOff>
    </xdr:from>
    <xdr:to>
      <xdr:col>9</xdr:col>
      <xdr:colOff>1691005</xdr:colOff>
      <xdr:row>28</xdr:row>
      <xdr:rowOff>38100</xdr:rowOff>
    </xdr:to>
    <xdr:sp>
      <xdr:nvSpPr>
        <xdr:cNvPr id="2" name="右大括号 1"/>
        <xdr:cNvSpPr/>
      </xdr:nvSpPr>
      <xdr:spPr>
        <a:xfrm>
          <a:off x="11445875" y="5366385"/>
          <a:ext cx="1118870" cy="1765935"/>
        </a:xfrm>
        <a:prstGeom prst="righ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tabSelected="1" topLeftCell="B1" workbookViewId="0">
      <pane ySplit="2" topLeftCell="A27" activePane="bottomLeft" state="frozen"/>
      <selection/>
      <selection pane="bottomLeft" activeCell="E31" sqref="E31"/>
    </sheetView>
  </sheetViews>
  <sheetFormatPr defaultColWidth="9" defaultRowHeight="14.4"/>
  <cols>
    <col min="1" max="2" width="9" style="1"/>
    <col min="3" max="3" width="12.1111111111111" style="1" customWidth="1"/>
    <col min="4" max="4" width="10.5555555555556" customWidth="1"/>
    <col min="5" max="5" width="33.1111111111111" customWidth="1"/>
    <col min="6" max="6" width="29.3333333333333" customWidth="1"/>
    <col min="7" max="7" width="13.3333333333333" customWidth="1"/>
    <col min="8" max="8" width="33.1111111111111" customWidth="1"/>
    <col min="10" max="10" width="26.5555555555556" customWidth="1"/>
    <col min="11" max="11" width="26" customWidth="1"/>
  </cols>
  <sheetData>
    <row r="1" ht="19.95" customHeight="1"/>
    <row r="2" ht="19.95" customHeight="1" spans="1:8">
      <c r="A2" s="3" t="s">
        <v>0</v>
      </c>
      <c r="B2" s="3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ht="19.95" customHeight="1" spans="1:7">
      <c r="A3" s="1">
        <v>1</v>
      </c>
      <c r="B3" s="1" t="s">
        <v>8</v>
      </c>
      <c r="C3" s="1" t="s">
        <v>9</v>
      </c>
      <c r="D3" t="s">
        <v>10</v>
      </c>
      <c r="E3" t="s">
        <v>11</v>
      </c>
      <c r="F3" s="7" t="str">
        <f>HYPERLINK("#当日已上市股票码表",当日已上市股票码表)</f>
        <v>当日已上市股票码表</v>
      </c>
      <c r="G3" t="s">
        <v>12</v>
      </c>
    </row>
    <row r="4" ht="19.95" customHeight="1" spans="1:7">
      <c r="A4" s="1">
        <v>2</v>
      </c>
      <c r="B4" s="1" t="s">
        <v>8</v>
      </c>
      <c r="C4" s="1" t="s">
        <v>9</v>
      </c>
      <c r="D4" t="s">
        <v>10</v>
      </c>
      <c r="E4" t="s">
        <v>13</v>
      </c>
      <c r="F4" s="7" t="str">
        <f>HYPERLINK("#A股的筹码分布数据",A股的筹码分布数据)</f>
        <v>A股的筹码分布数据</v>
      </c>
      <c r="G4" t="s">
        <v>12</v>
      </c>
    </row>
    <row r="5" ht="19.95" customHeight="1" spans="1:7">
      <c r="A5" s="1">
        <v>3</v>
      </c>
      <c r="B5" s="1" t="s">
        <v>8</v>
      </c>
      <c r="C5" s="1" t="s">
        <v>9</v>
      </c>
      <c r="D5" t="s">
        <v>10</v>
      </c>
      <c r="E5" t="s">
        <v>14</v>
      </c>
      <c r="F5" s="7" t="str">
        <f>HYPERLINK("#个股的股东数",个股的股东数)</f>
        <v>个股的股东数</v>
      </c>
      <c r="G5" t="s">
        <v>12</v>
      </c>
    </row>
    <row r="6" ht="19.95" customHeight="1" spans="1:7">
      <c r="A6" s="1">
        <v>4</v>
      </c>
      <c r="B6" s="1" t="s">
        <v>8</v>
      </c>
      <c r="C6" s="1" t="s">
        <v>9</v>
      </c>
      <c r="D6" t="s">
        <v>10</v>
      </c>
      <c r="E6" t="s">
        <v>15</v>
      </c>
      <c r="F6" s="7" t="str">
        <f>HYPERLINK("#北向持仓数据",北向持仓数据)</f>
        <v>北向持仓数据</v>
      </c>
      <c r="G6" t="s">
        <v>12</v>
      </c>
    </row>
    <row r="7" ht="19.95" customHeight="1" spans="1:8">
      <c r="A7" s="1">
        <v>5</v>
      </c>
      <c r="B7" s="1" t="s">
        <v>8</v>
      </c>
      <c r="C7" s="1" t="s">
        <v>9</v>
      </c>
      <c r="D7" s="5" t="s">
        <v>8</v>
      </c>
      <c r="E7" s="8" t="s">
        <v>16</v>
      </c>
      <c r="F7" s="7" t="str">
        <f>HYPERLINK("#股票基本面数据_所属交易所",股票基本面数据_所属交易所)</f>
        <v>股票基本面数据_所属交易所</v>
      </c>
      <c r="G7" t="s">
        <v>12</v>
      </c>
      <c r="H7" t="s">
        <v>11</v>
      </c>
    </row>
    <row r="8" ht="19.95" customHeight="1" spans="1:7">
      <c r="A8" s="1">
        <v>6</v>
      </c>
      <c r="B8" s="1" t="s">
        <v>8</v>
      </c>
      <c r="C8" s="1" t="s">
        <v>9</v>
      </c>
      <c r="D8" t="s">
        <v>17</v>
      </c>
      <c r="E8" t="s">
        <v>18</v>
      </c>
      <c r="F8" s="7" t="str">
        <f>HYPERLINK("#股票基本面数据_资产数据",股票基本面数据_资产数据)</f>
        <v>股票基本面数据_资产数据</v>
      </c>
      <c r="G8" t="s">
        <v>12</v>
      </c>
    </row>
    <row r="9" ht="19.95" customHeight="1" spans="6:6">
      <c r="F9" s="7"/>
    </row>
    <row r="10" ht="19.95" customHeight="1" spans="6:6">
      <c r="F10" s="7"/>
    </row>
    <row r="11" ht="19.95" customHeight="1"/>
    <row r="12" ht="19.95" customHeight="1" spans="1:7">
      <c r="A12" s="1">
        <v>6</v>
      </c>
      <c r="B12" s="1" t="s">
        <v>8</v>
      </c>
      <c r="C12" s="1" t="s">
        <v>19</v>
      </c>
      <c r="D12" t="s">
        <v>10</v>
      </c>
      <c r="E12" t="s">
        <v>20</v>
      </c>
      <c r="F12" s="7" t="str">
        <f>HYPERLINK("#当日已上市股票的历史日K",当日已上市股票的历史日K)</f>
        <v>当日已上市股票的历史日K</v>
      </c>
      <c r="G12" t="s">
        <v>12</v>
      </c>
    </row>
    <row r="13" ht="19.95" customHeight="1" spans="1:7">
      <c r="A13" s="1">
        <v>7</v>
      </c>
      <c r="B13" s="1" t="s">
        <v>8</v>
      </c>
      <c r="C13" s="1" t="s">
        <v>19</v>
      </c>
      <c r="D13" t="s">
        <v>10</v>
      </c>
      <c r="E13" t="s">
        <v>21</v>
      </c>
      <c r="F13" s="7" t="str">
        <f>HYPERLINK("#大A的主要指数日K",大A的主要指数日K)</f>
        <v>大A的主要指数日K</v>
      </c>
      <c r="G13" t="s">
        <v>12</v>
      </c>
    </row>
    <row r="14" ht="19.95" customHeight="1" spans="1:7">
      <c r="A14" s="1">
        <v>8</v>
      </c>
      <c r="B14" s="1" t="s">
        <v>8</v>
      </c>
      <c r="C14" s="1" t="s">
        <v>19</v>
      </c>
      <c r="D14" t="s">
        <v>10</v>
      </c>
      <c r="E14" t="s">
        <v>22</v>
      </c>
      <c r="F14" s="7" t="str">
        <f>HYPERLINK("#内盘主要期货数据日K",内盘主要期货数据日K)</f>
        <v>内盘主要期货数据日K</v>
      </c>
      <c r="G14" t="s">
        <v>12</v>
      </c>
    </row>
    <row r="15" ht="19.95" customHeight="1" spans="1:7">
      <c r="A15" s="1">
        <v>9</v>
      </c>
      <c r="B15" s="1" t="s">
        <v>8</v>
      </c>
      <c r="C15" s="1" t="s">
        <v>19</v>
      </c>
      <c r="D15" t="s">
        <v>23</v>
      </c>
      <c r="E15" t="s">
        <v>24</v>
      </c>
      <c r="F15" s="7" t="str">
        <f>HYPERLINK("#美股_日K",美股_日K)</f>
        <v>美股_日K</v>
      </c>
      <c r="G15" t="s">
        <v>12</v>
      </c>
    </row>
    <row r="16" ht="19.95" customHeight="1" spans="2:6">
      <c r="B16" s="1" t="s">
        <v>8</v>
      </c>
      <c r="C16" s="1" t="s">
        <v>19</v>
      </c>
      <c r="D16" t="s">
        <v>23</v>
      </c>
      <c r="E16" t="s">
        <v>25</v>
      </c>
      <c r="F16" s="7" t="s">
        <v>26</v>
      </c>
    </row>
    <row r="17" ht="19.95" customHeight="1" spans="2:6">
      <c r="B17" s="1" t="s">
        <v>8</v>
      </c>
      <c r="C17" s="1" t="s">
        <v>19</v>
      </c>
      <c r="D17" t="s">
        <v>23</v>
      </c>
      <c r="E17" t="s">
        <v>27</v>
      </c>
      <c r="F17" s="7" t="s">
        <v>28</v>
      </c>
    </row>
    <row r="18" ht="19.95" customHeight="1" spans="6:6">
      <c r="F18" s="7"/>
    </row>
    <row r="19" ht="19.95" customHeight="1" spans="6:6">
      <c r="F19" s="7"/>
    </row>
    <row r="20" ht="19.95" customHeight="1" spans="1:7">
      <c r="A20" s="1">
        <v>11</v>
      </c>
      <c r="B20" s="1" t="s">
        <v>8</v>
      </c>
      <c r="C20" s="1" t="s">
        <v>29</v>
      </c>
      <c r="D20" t="s">
        <v>10</v>
      </c>
      <c r="E20" t="s">
        <v>30</v>
      </c>
      <c r="F20" s="7" t="str">
        <f>HYPERLINK("#当日大A行情温度",当日大A行情温度)</f>
        <v>当日大A行情温度</v>
      </c>
      <c r="G20" t="s">
        <v>12</v>
      </c>
    </row>
    <row r="21" ht="19.95" customHeight="1"/>
    <row r="22" ht="19.95" customHeight="1" spans="1:7">
      <c r="A22" s="1">
        <v>13</v>
      </c>
      <c r="B22" s="1" t="s">
        <v>8</v>
      </c>
      <c r="C22" s="1" t="s">
        <v>31</v>
      </c>
      <c r="D22" t="s">
        <v>10</v>
      </c>
      <c r="E22" t="s">
        <v>32</v>
      </c>
      <c r="F22" s="7" t="str">
        <f>HYPERLINK("#行业分类_申万三级分类",行业分类_申万三级分类)</f>
        <v>行业分类_申万三级分类</v>
      </c>
      <c r="G22" t="s">
        <v>12</v>
      </c>
    </row>
    <row r="23" ht="19.95" customHeight="1" spans="1:7">
      <c r="A23" s="1">
        <v>14</v>
      </c>
      <c r="B23" s="1" t="s">
        <v>8</v>
      </c>
      <c r="C23" s="1" t="s">
        <v>31</v>
      </c>
      <c r="D23" t="s">
        <v>10</v>
      </c>
      <c r="E23" t="s">
        <v>33</v>
      </c>
      <c r="F23" s="7" t="str">
        <f>HYPERLINK("#华泰股票行业明细",华泰股票行业明细)</f>
        <v>华泰股票行业明细</v>
      </c>
      <c r="G23" t="s">
        <v>12</v>
      </c>
    </row>
    <row r="24" ht="19.95" customHeight="1" spans="1:7">
      <c r="A24" s="1">
        <v>15</v>
      </c>
      <c r="B24" s="1" t="s">
        <v>8</v>
      </c>
      <c r="C24" s="1" t="s">
        <v>31</v>
      </c>
      <c r="D24" t="s">
        <v>17</v>
      </c>
      <c r="E24" t="s">
        <v>34</v>
      </c>
      <c r="F24" s="7" t="str">
        <f>HYPERLINK("#通达信概念板块数据",通达信概念板块数据)</f>
        <v>通达信概念板块数据</v>
      </c>
      <c r="G24" t="s">
        <v>12</v>
      </c>
    </row>
    <row r="25" ht="19.95" customHeight="1" spans="1:12">
      <c r="A25" s="1">
        <v>16</v>
      </c>
      <c r="B25" s="1" t="s">
        <v>8</v>
      </c>
      <c r="C25" s="1" t="s">
        <v>31</v>
      </c>
      <c r="D25" t="s">
        <v>17</v>
      </c>
      <c r="E25" t="s">
        <v>35</v>
      </c>
      <c r="F25" s="7" t="str">
        <f>HYPERLINK("#通达信地区板块数据",通达信地区板块数据)</f>
        <v>通达信地区板块数据</v>
      </c>
      <c r="G25" t="s">
        <v>12</v>
      </c>
      <c r="K25" s="2" t="s">
        <v>36</v>
      </c>
      <c r="L25" s="7" t="str">
        <f>HYPERLINK("#汇总板块码表",汇总板块码表)</f>
        <v>汇总板块码表</v>
      </c>
    </row>
    <row r="26" ht="19.95" customHeight="1" spans="1:7">
      <c r="A26" s="1">
        <v>17</v>
      </c>
      <c r="B26" s="1" t="s">
        <v>8</v>
      </c>
      <c r="C26" s="1" t="s">
        <v>31</v>
      </c>
      <c r="D26" t="s">
        <v>17</v>
      </c>
      <c r="E26" t="s">
        <v>37</v>
      </c>
      <c r="F26" s="7" t="str">
        <f>HYPERLINK("#通达信行业板块数据",通达信行业板块数据)</f>
        <v>通达信行业板块数据</v>
      </c>
      <c r="G26" t="s">
        <v>12</v>
      </c>
    </row>
    <row r="27" ht="19.95" customHeight="1" spans="1:7">
      <c r="A27" s="1">
        <v>18</v>
      </c>
      <c r="B27" s="1" t="s">
        <v>8</v>
      </c>
      <c r="C27" s="1" t="s">
        <v>31</v>
      </c>
      <c r="D27" t="s">
        <v>17</v>
      </c>
      <c r="E27" t="s">
        <v>38</v>
      </c>
      <c r="F27" s="7" t="str">
        <f>HYPERLINK("#通达信风格板块数据",通达信风格板块数据)</f>
        <v>通达信风格板块数据</v>
      </c>
      <c r="G27" t="s">
        <v>12</v>
      </c>
    </row>
    <row r="28" ht="19.95" customHeight="1" spans="1:7">
      <c r="A28" s="1">
        <v>19</v>
      </c>
      <c r="B28" s="1" t="s">
        <v>8</v>
      </c>
      <c r="C28" s="1" t="s">
        <v>31</v>
      </c>
      <c r="D28" t="s">
        <v>17</v>
      </c>
      <c r="E28" t="s">
        <v>39</v>
      </c>
      <c r="F28" s="7" t="str">
        <f>HYPERLINK("#通达信指数板块数据",通达信指数板块数据)</f>
        <v>通达信指数板块数据</v>
      </c>
      <c r="G28" t="s">
        <v>12</v>
      </c>
    </row>
    <row r="29" ht="19.95" customHeight="1" spans="1:7">
      <c r="A29" s="1">
        <v>20</v>
      </c>
      <c r="B29" s="1" t="s">
        <v>8</v>
      </c>
      <c r="C29" s="1" t="s">
        <v>31</v>
      </c>
      <c r="D29" t="s">
        <v>40</v>
      </c>
      <c r="E29" t="s">
        <v>41</v>
      </c>
      <c r="F29" s="7" t="str">
        <f>HYPERLINK("#小红书渠道个股板块数据",小红书渠道个股板块数据)</f>
        <v>小红书渠道个股板块数据</v>
      </c>
      <c r="G29" t="s">
        <v>12</v>
      </c>
    </row>
    <row r="30" ht="19.95" customHeight="1" spans="6:6">
      <c r="F30" s="7"/>
    </row>
    <row r="31" ht="19.95" customHeight="1" spans="6:6">
      <c r="F31" s="7"/>
    </row>
    <row r="32" ht="19.95" customHeight="1" spans="6:6">
      <c r="F32" s="7"/>
    </row>
    <row r="33" ht="105" customHeight="1" spans="1:8">
      <c r="A33" s="1">
        <v>26</v>
      </c>
      <c r="B33" s="1" t="s">
        <v>42</v>
      </c>
      <c r="C33" s="1" t="s">
        <v>31</v>
      </c>
      <c r="E33" s="2" t="s">
        <v>36</v>
      </c>
      <c r="F33" s="7" t="str">
        <f>HYPERLINK("#汇总板块码表",汇总板块码表)</f>
        <v>汇总板块码表</v>
      </c>
      <c r="H33" s="9" t="s">
        <v>43</v>
      </c>
    </row>
    <row r="34" ht="67" customHeight="1" spans="1:8">
      <c r="A34" s="1">
        <v>27</v>
      </c>
      <c r="B34" s="1" t="s">
        <v>42</v>
      </c>
      <c r="C34" s="1" t="s">
        <v>9</v>
      </c>
      <c r="D34"/>
      <c r="E34" s="2" t="s">
        <v>44</v>
      </c>
      <c r="F34" s="7" t="str">
        <f>HYPERLINK("#股票基础信息大宽表",股票基础信息大宽表)</f>
        <v>股票基础信息大宽表</v>
      </c>
      <c r="H34" s="9" t="s">
        <v>45</v>
      </c>
    </row>
    <row r="35" ht="40" customHeight="1" spans="1:8">
      <c r="A35" s="1">
        <v>28</v>
      </c>
      <c r="B35" s="1" t="s">
        <v>42</v>
      </c>
      <c r="C35" s="1" t="s">
        <v>19</v>
      </c>
      <c r="E35" s="2" t="s">
        <v>46</v>
      </c>
      <c r="F35" s="7" t="str">
        <f>HYPERLINK("#涨停股票清单",涨停股票清单)</f>
        <v>涨停股票清单</v>
      </c>
      <c r="H35" s="9" t="s">
        <v>47</v>
      </c>
    </row>
    <row r="36" ht="42" customHeight="1" spans="1:8">
      <c r="A36" s="1">
        <v>29</v>
      </c>
      <c r="B36" s="1" t="s">
        <v>42</v>
      </c>
      <c r="C36" s="1" t="s">
        <v>19</v>
      </c>
      <c r="E36" s="2" t="s">
        <v>48</v>
      </c>
      <c r="F36" s="7" t="str">
        <f>HYPERLINK("#跌停股票清单",跌停股票清单)</f>
        <v>跌停股票清单</v>
      </c>
      <c r="H36" s="9" t="s">
        <v>47</v>
      </c>
    </row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</sheetData>
  <autoFilter xmlns:etc="http://www.wps.cn/officeDocument/2017/etCustomData" ref="A2:K29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R60"/>
  <sheetViews>
    <sheetView topLeftCell="A49" workbookViewId="0">
      <selection activeCell="G62" sqref="G62"/>
    </sheetView>
  </sheetViews>
  <sheetFormatPr defaultColWidth="9" defaultRowHeight="19.95" customHeight="1"/>
  <cols>
    <col min="1" max="1" width="8.22222222222222" style="1" customWidth="1"/>
    <col min="2" max="2" width="17.3333333333333" customWidth="1"/>
    <col min="3" max="3" width="11.7777777777778" customWidth="1"/>
    <col min="7" max="7" width="28.1111111111111" customWidth="1"/>
    <col min="8" max="8" width="35.1111111111111" customWidth="1"/>
    <col min="12" max="12" width="19.7777777777778" customWidth="1"/>
    <col min="13" max="13" width="28.6666666666667" customWidth="1"/>
    <col min="17" max="17" width="17.5555555555556" customWidth="1"/>
    <col min="18" max="18" width="14.1111111111111" customWidth="1"/>
  </cols>
  <sheetData>
    <row r="4" customHeight="1" spans="2:2">
      <c r="B4" s="2" t="s">
        <v>49</v>
      </c>
    </row>
    <row r="5" customHeight="1" spans="2:2">
      <c r="B5" t="s">
        <v>50</v>
      </c>
    </row>
    <row r="6" customHeight="1" spans="1:3">
      <c r="A6" s="3" t="s">
        <v>0</v>
      </c>
      <c r="B6" s="2" t="s">
        <v>51</v>
      </c>
      <c r="C6" s="2" t="s">
        <v>52</v>
      </c>
    </row>
    <row r="7" customHeight="1" spans="1:3">
      <c r="A7" s="1">
        <v>1</v>
      </c>
      <c r="B7" s="6" t="s">
        <v>53</v>
      </c>
      <c r="C7" t="s">
        <v>54</v>
      </c>
    </row>
    <row r="8" customHeight="1" spans="1:3">
      <c r="A8" s="1">
        <v>2</v>
      </c>
      <c r="B8" s="6" t="s">
        <v>55</v>
      </c>
      <c r="C8" t="s">
        <v>56</v>
      </c>
    </row>
    <row r="9" customHeight="1" spans="1:3">
      <c r="A9" s="1">
        <v>3</v>
      </c>
      <c r="B9" t="s">
        <v>57</v>
      </c>
      <c r="C9" t="s">
        <v>58</v>
      </c>
    </row>
    <row r="10" customHeight="1" spans="1:3">
      <c r="A10" s="1">
        <v>4</v>
      </c>
      <c r="B10" t="s">
        <v>59</v>
      </c>
      <c r="C10" t="s">
        <v>60</v>
      </c>
    </row>
    <row r="13" customHeight="1" spans="2:12">
      <c r="B13" s="2" t="s">
        <v>61</v>
      </c>
      <c r="G13" s="2" t="s">
        <v>62</v>
      </c>
      <c r="L13" s="2" t="s">
        <v>63</v>
      </c>
    </row>
    <row r="14" customHeight="1" spans="2:12">
      <c r="B14" t="s">
        <v>64</v>
      </c>
      <c r="G14" t="s">
        <v>65</v>
      </c>
      <c r="L14" t="s">
        <v>66</v>
      </c>
    </row>
    <row r="15" customHeight="1" spans="1:13">
      <c r="A15" s="3" t="s">
        <v>0</v>
      </c>
      <c r="B15" s="2" t="s">
        <v>51</v>
      </c>
      <c r="C15" s="2" t="s">
        <v>52</v>
      </c>
      <c r="F15" s="3" t="s">
        <v>0</v>
      </c>
      <c r="G15" s="2" t="s">
        <v>51</v>
      </c>
      <c r="H15" s="2" t="s">
        <v>52</v>
      </c>
      <c r="K15" s="3" t="s">
        <v>0</v>
      </c>
      <c r="L15" s="2" t="s">
        <v>51</v>
      </c>
      <c r="M15" s="2" t="s">
        <v>52</v>
      </c>
    </row>
    <row r="16" customHeight="1" spans="1:13">
      <c r="A16" s="1">
        <v>1</v>
      </c>
      <c r="B16" s="6" t="s">
        <v>55</v>
      </c>
      <c r="C16" t="s">
        <v>56</v>
      </c>
      <c r="F16" s="1">
        <v>1</v>
      </c>
      <c r="G16" s="6" t="s">
        <v>67</v>
      </c>
      <c r="H16" t="s">
        <v>68</v>
      </c>
      <c r="K16" s="1">
        <v>1</v>
      </c>
      <c r="L16" s="6" t="s">
        <v>69</v>
      </c>
      <c r="M16" t="s">
        <v>70</v>
      </c>
    </row>
    <row r="17" customHeight="1" spans="1:13">
      <c r="A17" s="1">
        <v>2</v>
      </c>
      <c r="B17" s="6" t="s">
        <v>53</v>
      </c>
      <c r="C17" t="s">
        <v>54</v>
      </c>
      <c r="F17" s="1">
        <v>2</v>
      </c>
      <c r="G17" t="s">
        <v>71</v>
      </c>
      <c r="H17" t="s">
        <v>72</v>
      </c>
      <c r="K17" s="1">
        <v>2</v>
      </c>
      <c r="L17" s="6" t="s">
        <v>73</v>
      </c>
      <c r="M17" t="s">
        <v>74</v>
      </c>
    </row>
    <row r="18" customHeight="1" spans="1:13">
      <c r="A18" s="1">
        <v>3</v>
      </c>
      <c r="B18" t="s">
        <v>75</v>
      </c>
      <c r="C18" t="s">
        <v>76</v>
      </c>
      <c r="F18" s="1">
        <v>3</v>
      </c>
      <c r="G18" s="6" t="s">
        <v>77</v>
      </c>
      <c r="H18" t="s">
        <v>54</v>
      </c>
      <c r="K18" s="1">
        <v>3</v>
      </c>
      <c r="L18" t="s">
        <v>78</v>
      </c>
      <c r="M18" t="s">
        <v>79</v>
      </c>
    </row>
    <row r="19" customHeight="1" spans="1:13">
      <c r="A19" s="1">
        <v>4</v>
      </c>
      <c r="B19" t="s">
        <v>80</v>
      </c>
      <c r="C19" t="s">
        <v>81</v>
      </c>
      <c r="F19" s="1">
        <v>4</v>
      </c>
      <c r="G19" t="s">
        <v>82</v>
      </c>
      <c r="H19" t="s">
        <v>76</v>
      </c>
      <c r="K19" s="1">
        <v>4</v>
      </c>
      <c r="L19" t="s">
        <v>83</v>
      </c>
      <c r="M19" t="s">
        <v>84</v>
      </c>
    </row>
    <row r="20" customHeight="1" spans="1:13">
      <c r="A20" s="1">
        <v>5</v>
      </c>
      <c r="B20" t="s">
        <v>85</v>
      </c>
      <c r="C20" t="s">
        <v>86</v>
      </c>
      <c r="F20" s="1">
        <v>5</v>
      </c>
      <c r="G20" t="s">
        <v>87</v>
      </c>
      <c r="H20" t="s">
        <v>81</v>
      </c>
      <c r="K20" s="1">
        <v>5</v>
      </c>
      <c r="L20" t="s">
        <v>88</v>
      </c>
      <c r="M20" t="s">
        <v>89</v>
      </c>
    </row>
    <row r="21" customHeight="1" spans="1:13">
      <c r="A21" s="1">
        <v>6</v>
      </c>
      <c r="B21" t="s">
        <v>90</v>
      </c>
      <c r="C21" t="s">
        <v>91</v>
      </c>
      <c r="F21" s="1">
        <v>6</v>
      </c>
      <c r="G21" t="s">
        <v>92</v>
      </c>
      <c r="H21" t="s">
        <v>86</v>
      </c>
      <c r="K21" s="1">
        <v>6</v>
      </c>
      <c r="L21" t="s">
        <v>93</v>
      </c>
      <c r="M21" t="s">
        <v>94</v>
      </c>
    </row>
    <row r="22" customHeight="1" spans="1:13">
      <c r="A22" s="1">
        <v>7</v>
      </c>
      <c r="B22" t="s">
        <v>95</v>
      </c>
      <c r="C22" t="s">
        <v>96</v>
      </c>
      <c r="F22" s="1">
        <v>7</v>
      </c>
      <c r="G22" t="s">
        <v>97</v>
      </c>
      <c r="H22" t="s">
        <v>91</v>
      </c>
      <c r="K22" s="1">
        <v>7</v>
      </c>
      <c r="L22" t="s">
        <v>98</v>
      </c>
      <c r="M22" t="s">
        <v>99</v>
      </c>
    </row>
    <row r="23" customHeight="1" spans="1:8">
      <c r="A23" s="1">
        <v>8</v>
      </c>
      <c r="B23" t="s">
        <v>100</v>
      </c>
      <c r="C23" t="s">
        <v>101</v>
      </c>
      <c r="F23" s="1">
        <v>8</v>
      </c>
      <c r="G23" t="s">
        <v>102</v>
      </c>
      <c r="H23" t="s">
        <v>101</v>
      </c>
    </row>
    <row r="27" customHeight="1" spans="2:17">
      <c r="B27" s="2" t="s">
        <v>103</v>
      </c>
      <c r="G27" s="2" t="s">
        <v>104</v>
      </c>
      <c r="L27" s="2" t="s">
        <v>105</v>
      </c>
      <c r="Q27" s="2" t="s">
        <v>106</v>
      </c>
    </row>
    <row r="28" customHeight="1" spans="2:17">
      <c r="B28" t="s">
        <v>107</v>
      </c>
      <c r="G28" t="s">
        <v>108</v>
      </c>
      <c r="L28" t="s">
        <v>109</v>
      </c>
      <c r="Q28" t="s">
        <v>110</v>
      </c>
    </row>
    <row r="29" customHeight="1" spans="1:18">
      <c r="A29" s="3" t="s">
        <v>0</v>
      </c>
      <c r="B29" s="2" t="s">
        <v>51</v>
      </c>
      <c r="C29" s="2" t="s">
        <v>52</v>
      </c>
      <c r="F29" s="3" t="s">
        <v>0</v>
      </c>
      <c r="G29" s="2" t="s">
        <v>51</v>
      </c>
      <c r="H29" s="2" t="s">
        <v>52</v>
      </c>
      <c r="K29" s="3" t="s">
        <v>0</v>
      </c>
      <c r="L29" s="2" t="s">
        <v>51</v>
      </c>
      <c r="M29" s="2" t="s">
        <v>52</v>
      </c>
      <c r="P29" s="3" t="s">
        <v>0</v>
      </c>
      <c r="Q29" s="2" t="s">
        <v>51</v>
      </c>
      <c r="R29" s="2" t="s">
        <v>52</v>
      </c>
    </row>
    <row r="30" customHeight="1" spans="1:18">
      <c r="A30" s="1">
        <v>1</v>
      </c>
      <c r="B30" s="6" t="s">
        <v>111</v>
      </c>
      <c r="C30" t="s">
        <v>112</v>
      </c>
      <c r="F30" s="1">
        <v>1</v>
      </c>
      <c r="G30" s="6" t="s">
        <v>113</v>
      </c>
      <c r="H30" t="s">
        <v>114</v>
      </c>
      <c r="K30" s="1">
        <v>1</v>
      </c>
      <c r="L30" s="6" t="s">
        <v>115</v>
      </c>
      <c r="M30" t="s">
        <v>54</v>
      </c>
      <c r="P30" s="1">
        <v>1</v>
      </c>
      <c r="Q30" s="6" t="s">
        <v>116</v>
      </c>
      <c r="R30" t="s">
        <v>54</v>
      </c>
    </row>
    <row r="31" customHeight="1" spans="1:18">
      <c r="A31" s="1">
        <v>2</v>
      </c>
      <c r="B31" s="6" t="s">
        <v>117</v>
      </c>
      <c r="C31" t="s">
        <v>54</v>
      </c>
      <c r="F31" s="1">
        <v>2</v>
      </c>
      <c r="G31" s="6" t="s">
        <v>118</v>
      </c>
      <c r="H31" t="s">
        <v>119</v>
      </c>
      <c r="K31" s="1">
        <v>2</v>
      </c>
      <c r="L31" t="s">
        <v>120</v>
      </c>
      <c r="M31" t="s">
        <v>121</v>
      </c>
      <c r="P31" s="1">
        <v>2</v>
      </c>
      <c r="Q31" s="6" t="s">
        <v>122</v>
      </c>
      <c r="R31" t="s">
        <v>56</v>
      </c>
    </row>
    <row r="32" customHeight="1" spans="1:18">
      <c r="A32" s="1">
        <v>3</v>
      </c>
      <c r="B32" t="s">
        <v>123</v>
      </c>
      <c r="C32" t="s">
        <v>76</v>
      </c>
      <c r="F32" s="1">
        <v>3</v>
      </c>
      <c r="G32" t="s">
        <v>124</v>
      </c>
      <c r="H32" t="s">
        <v>125</v>
      </c>
      <c r="K32" s="1">
        <v>3</v>
      </c>
      <c r="L32" t="s">
        <v>126</v>
      </c>
      <c r="M32" t="s">
        <v>127</v>
      </c>
      <c r="P32" s="1">
        <v>3</v>
      </c>
      <c r="Q32" t="s">
        <v>128</v>
      </c>
      <c r="R32" t="s">
        <v>129</v>
      </c>
    </row>
    <row r="33" customHeight="1" spans="1:18">
      <c r="A33" s="1">
        <v>4</v>
      </c>
      <c r="B33" t="s">
        <v>130</v>
      </c>
      <c r="C33" t="s">
        <v>81</v>
      </c>
      <c r="F33" s="1">
        <v>4</v>
      </c>
      <c r="G33" t="s">
        <v>131</v>
      </c>
      <c r="H33" t="s">
        <v>132</v>
      </c>
      <c r="K33" s="1">
        <v>4</v>
      </c>
      <c r="L33" s="6" t="s">
        <v>133</v>
      </c>
      <c r="M33" t="s">
        <v>134</v>
      </c>
      <c r="P33" s="1">
        <v>4</v>
      </c>
      <c r="Q33" t="s">
        <v>135</v>
      </c>
      <c r="R33" t="s">
        <v>127</v>
      </c>
    </row>
    <row r="34" customHeight="1" spans="1:18">
      <c r="A34" s="1">
        <v>5</v>
      </c>
      <c r="B34" t="s">
        <v>136</v>
      </c>
      <c r="C34" t="s">
        <v>86</v>
      </c>
      <c r="F34" s="1">
        <v>5</v>
      </c>
      <c r="G34" t="s">
        <v>137</v>
      </c>
      <c r="H34" t="s">
        <v>138</v>
      </c>
      <c r="K34" s="1">
        <v>5</v>
      </c>
      <c r="L34" t="s">
        <v>139</v>
      </c>
      <c r="M34" t="s">
        <v>140</v>
      </c>
      <c r="P34" s="1">
        <v>5</v>
      </c>
      <c r="Q34" t="s">
        <v>141</v>
      </c>
      <c r="R34" t="s">
        <v>134</v>
      </c>
    </row>
    <row r="35" customHeight="1" spans="1:18">
      <c r="A35" s="1">
        <v>6</v>
      </c>
      <c r="B35" t="s">
        <v>142</v>
      </c>
      <c r="C35" t="s">
        <v>91</v>
      </c>
      <c r="F35" s="1">
        <v>6</v>
      </c>
      <c r="G35" t="s">
        <v>143</v>
      </c>
      <c r="H35" t="s">
        <v>144</v>
      </c>
      <c r="K35" s="1">
        <v>6</v>
      </c>
      <c r="L35" t="s">
        <v>145</v>
      </c>
      <c r="M35" t="s">
        <v>146</v>
      </c>
      <c r="P35" s="1">
        <v>6</v>
      </c>
      <c r="Q35" t="s">
        <v>147</v>
      </c>
      <c r="R35" t="s">
        <v>140</v>
      </c>
    </row>
    <row r="36" customHeight="1" spans="1:18">
      <c r="A36" s="1">
        <v>7</v>
      </c>
      <c r="B36" t="s">
        <v>148</v>
      </c>
      <c r="C36" t="s">
        <v>101</v>
      </c>
      <c r="F36" s="1">
        <v>7</v>
      </c>
      <c r="G36" t="s">
        <v>149</v>
      </c>
      <c r="H36" t="s">
        <v>150</v>
      </c>
      <c r="K36" s="1">
        <v>7</v>
      </c>
      <c r="L36" t="s">
        <v>151</v>
      </c>
      <c r="M36" t="s">
        <v>152</v>
      </c>
      <c r="P36" s="1">
        <v>7</v>
      </c>
      <c r="Q36" t="s">
        <v>153</v>
      </c>
      <c r="R36" t="s">
        <v>146</v>
      </c>
    </row>
    <row r="37" customHeight="1" spans="1:18">
      <c r="A37" s="1">
        <v>8</v>
      </c>
      <c r="B37" t="s">
        <v>154</v>
      </c>
      <c r="F37" s="1">
        <v>8</v>
      </c>
      <c r="G37" t="s">
        <v>155</v>
      </c>
      <c r="H37" t="s">
        <v>156</v>
      </c>
      <c r="K37" s="1">
        <v>8</v>
      </c>
      <c r="L37" t="s">
        <v>157</v>
      </c>
      <c r="M37" t="s">
        <v>158</v>
      </c>
      <c r="P37" s="1">
        <v>8</v>
      </c>
      <c r="Q37" t="s">
        <v>159</v>
      </c>
      <c r="R37" t="s">
        <v>152</v>
      </c>
    </row>
    <row r="38" customHeight="1" spans="1:18">
      <c r="A38" s="1">
        <v>9</v>
      </c>
      <c r="B38" t="s">
        <v>160</v>
      </c>
      <c r="F38" s="1">
        <v>9</v>
      </c>
      <c r="G38" t="s">
        <v>161</v>
      </c>
      <c r="H38" t="s">
        <v>162</v>
      </c>
      <c r="K38" s="1">
        <v>9</v>
      </c>
      <c r="L38" t="s">
        <v>163</v>
      </c>
      <c r="M38" t="s">
        <v>164</v>
      </c>
      <c r="P38" s="1">
        <v>9</v>
      </c>
      <c r="Q38" t="s">
        <v>165</v>
      </c>
      <c r="R38" t="s">
        <v>158</v>
      </c>
    </row>
    <row r="39" customHeight="1" spans="6:18">
      <c r="F39" s="1">
        <v>10</v>
      </c>
      <c r="G39" t="s">
        <v>166</v>
      </c>
      <c r="H39" t="s">
        <v>167</v>
      </c>
      <c r="K39" s="1">
        <v>10</v>
      </c>
      <c r="L39" t="s">
        <v>168</v>
      </c>
      <c r="M39" t="s">
        <v>169</v>
      </c>
      <c r="P39" s="1">
        <v>10</v>
      </c>
      <c r="Q39" t="s">
        <v>170</v>
      </c>
      <c r="R39" t="s">
        <v>164</v>
      </c>
    </row>
    <row r="40" customHeight="1" spans="2:18">
      <c r="B40" s="2" t="s">
        <v>171</v>
      </c>
      <c r="F40" s="1">
        <v>11</v>
      </c>
      <c r="G40" t="s">
        <v>172</v>
      </c>
      <c r="H40" t="s">
        <v>173</v>
      </c>
      <c r="P40" s="1">
        <v>11</v>
      </c>
      <c r="Q40" t="s">
        <v>174</v>
      </c>
      <c r="R40" t="s">
        <v>169</v>
      </c>
    </row>
    <row r="41" customHeight="1" spans="2:8">
      <c r="B41" t="s">
        <v>175</v>
      </c>
      <c r="F41" s="1">
        <v>12</v>
      </c>
      <c r="G41" t="s">
        <v>176</v>
      </c>
      <c r="H41" t="s">
        <v>177</v>
      </c>
    </row>
    <row r="42" customHeight="1" spans="1:8">
      <c r="A42" s="3" t="s">
        <v>0</v>
      </c>
      <c r="B42" s="2" t="s">
        <v>51</v>
      </c>
      <c r="C42" s="2" t="s">
        <v>52</v>
      </c>
      <c r="F42" s="1">
        <v>13</v>
      </c>
      <c r="G42" t="s">
        <v>178</v>
      </c>
      <c r="H42" t="s">
        <v>179</v>
      </c>
    </row>
    <row r="43" customHeight="1" spans="1:8">
      <c r="A43" s="1">
        <v>1</v>
      </c>
      <c r="B43" s="6" t="s">
        <v>180</v>
      </c>
      <c r="C43" t="s">
        <v>56</v>
      </c>
      <c r="F43" s="1">
        <v>14</v>
      </c>
      <c r="G43" t="s">
        <v>181</v>
      </c>
      <c r="H43" t="s">
        <v>182</v>
      </c>
    </row>
    <row r="44" customHeight="1" spans="1:8">
      <c r="A44" s="1">
        <v>2</v>
      </c>
      <c r="B44" t="s">
        <v>73</v>
      </c>
      <c r="C44" t="s">
        <v>129</v>
      </c>
      <c r="F44" s="1">
        <v>15</v>
      </c>
      <c r="G44" t="s">
        <v>183</v>
      </c>
      <c r="H44" t="s">
        <v>184</v>
      </c>
    </row>
    <row r="45" customHeight="1" spans="1:8">
      <c r="A45" s="1">
        <v>3</v>
      </c>
      <c r="B45" s="6" t="s">
        <v>69</v>
      </c>
      <c r="C45" t="s">
        <v>54</v>
      </c>
      <c r="F45" s="1">
        <v>16</v>
      </c>
      <c r="G45" t="s">
        <v>185</v>
      </c>
      <c r="H45" t="s">
        <v>186</v>
      </c>
    </row>
    <row r="46" customHeight="1" spans="1:8">
      <c r="A46" s="1">
        <v>4</v>
      </c>
      <c r="B46" t="s">
        <v>187</v>
      </c>
      <c r="C46" t="s">
        <v>188</v>
      </c>
      <c r="F46" s="1">
        <v>17</v>
      </c>
      <c r="G46" t="s">
        <v>189</v>
      </c>
      <c r="H46" t="s">
        <v>190</v>
      </c>
    </row>
    <row r="47" customHeight="1" spans="1:8">
      <c r="A47" s="1">
        <v>5</v>
      </c>
      <c r="B47" t="s">
        <v>191</v>
      </c>
      <c r="C47" t="s">
        <v>192</v>
      </c>
      <c r="F47" s="1">
        <v>18</v>
      </c>
      <c r="G47" t="s">
        <v>193</v>
      </c>
      <c r="H47" t="s">
        <v>194</v>
      </c>
    </row>
    <row r="48" customHeight="1" spans="1:8">
      <c r="A48" s="1">
        <v>6</v>
      </c>
      <c r="B48" t="s">
        <v>195</v>
      </c>
      <c r="C48" t="s">
        <v>196</v>
      </c>
      <c r="F48" s="1">
        <v>19</v>
      </c>
      <c r="G48" t="s">
        <v>197</v>
      </c>
      <c r="H48" t="s">
        <v>198</v>
      </c>
    </row>
    <row r="49" customHeight="1" spans="1:8">
      <c r="A49" s="1">
        <v>7</v>
      </c>
      <c r="B49" t="s">
        <v>199</v>
      </c>
      <c r="C49" t="s">
        <v>200</v>
      </c>
      <c r="F49" s="1">
        <v>20</v>
      </c>
      <c r="G49" t="s">
        <v>201</v>
      </c>
      <c r="H49" t="s">
        <v>202</v>
      </c>
    </row>
    <row r="50" customHeight="1" spans="6:8">
      <c r="F50" s="1">
        <v>21</v>
      </c>
      <c r="G50" t="s">
        <v>203</v>
      </c>
      <c r="H50" t="s">
        <v>204</v>
      </c>
    </row>
    <row r="51" customHeight="1" spans="6:8">
      <c r="F51" s="1">
        <v>22</v>
      </c>
      <c r="G51" t="s">
        <v>205</v>
      </c>
      <c r="H51" t="s">
        <v>206</v>
      </c>
    </row>
    <row r="52" customHeight="1" spans="6:8">
      <c r="F52" s="1">
        <v>23</v>
      </c>
      <c r="G52" t="s">
        <v>207</v>
      </c>
      <c r="H52" t="s">
        <v>208</v>
      </c>
    </row>
    <row r="53" customHeight="1" spans="2:8">
      <c r="B53" s="2" t="s">
        <v>209</v>
      </c>
      <c r="F53" s="1">
        <v>24</v>
      </c>
      <c r="G53" t="s">
        <v>210</v>
      </c>
      <c r="H53" t="s">
        <v>211</v>
      </c>
    </row>
    <row r="54" customHeight="1" spans="2:8">
      <c r="B54" t="s">
        <v>212</v>
      </c>
      <c r="F54" s="1">
        <v>25</v>
      </c>
      <c r="G54" t="s">
        <v>213</v>
      </c>
      <c r="H54" t="s">
        <v>214</v>
      </c>
    </row>
    <row r="55" customHeight="1" spans="1:8">
      <c r="A55" s="3" t="s">
        <v>0</v>
      </c>
      <c r="B55" s="2" t="s">
        <v>51</v>
      </c>
      <c r="C55" s="2" t="s">
        <v>52</v>
      </c>
      <c r="F55" s="1">
        <v>26</v>
      </c>
      <c r="G55" t="s">
        <v>215</v>
      </c>
      <c r="H55" t="s">
        <v>216</v>
      </c>
    </row>
    <row r="56" customHeight="1" spans="1:8">
      <c r="A56" s="1">
        <v>1</v>
      </c>
      <c r="B56" s="6" t="s">
        <v>122</v>
      </c>
      <c r="C56" t="s">
        <v>56</v>
      </c>
      <c r="F56" s="1">
        <v>27</v>
      </c>
      <c r="G56" t="s">
        <v>217</v>
      </c>
      <c r="H56" t="s">
        <v>218</v>
      </c>
    </row>
    <row r="57" customHeight="1" spans="1:6">
      <c r="A57" s="1">
        <v>2</v>
      </c>
      <c r="B57" s="6" t="s">
        <v>116</v>
      </c>
      <c r="C57" t="s">
        <v>54</v>
      </c>
      <c r="F57" s="1"/>
    </row>
    <row r="58" customHeight="1" spans="1:6">
      <c r="A58" s="1">
        <v>3</v>
      </c>
      <c r="B58" t="s">
        <v>219</v>
      </c>
      <c r="C58" t="s">
        <v>220</v>
      </c>
      <c r="F58" s="1"/>
    </row>
    <row r="59" customHeight="1" spans="1:6">
      <c r="A59" s="1">
        <v>4</v>
      </c>
      <c r="B59" t="s">
        <v>221</v>
      </c>
      <c r="C59" t="s">
        <v>222</v>
      </c>
      <c r="F59" s="1"/>
    </row>
    <row r="60" customHeight="1" spans="6:6">
      <c r="F60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I26"/>
  <sheetViews>
    <sheetView topLeftCell="A10" workbookViewId="0">
      <selection activeCell="G28" sqref="G28"/>
    </sheetView>
  </sheetViews>
  <sheetFormatPr defaultColWidth="9" defaultRowHeight="19.95" customHeight="1"/>
  <cols>
    <col min="2" max="2" width="9" style="1"/>
    <col min="3" max="3" width="17.3333333333333" customWidth="1"/>
    <col min="4" max="4" width="14.7777777777778" customWidth="1"/>
    <col min="8" max="8" width="21.8888888888889" customWidth="1"/>
    <col min="9" max="9" width="15.6666666666667" customWidth="1"/>
  </cols>
  <sheetData>
    <row r="4" customHeight="1" spans="3:3">
      <c r="C4" s="2" t="s">
        <v>223</v>
      </c>
    </row>
    <row r="5" customHeight="1" spans="3:3">
      <c r="C5" s="2" t="s">
        <v>24</v>
      </c>
    </row>
    <row r="6" customHeight="1" spans="2:4">
      <c r="B6" s="3" t="s">
        <v>0</v>
      </c>
      <c r="C6" s="2" t="s">
        <v>51</v>
      </c>
      <c r="D6" s="2" t="s">
        <v>52</v>
      </c>
    </row>
    <row r="7" customHeight="1" spans="2:4">
      <c r="B7" s="1">
        <v>1</v>
      </c>
      <c r="C7" s="6" t="s">
        <v>224</v>
      </c>
      <c r="D7" t="s">
        <v>225</v>
      </c>
    </row>
    <row r="8" customHeight="1" spans="2:4">
      <c r="B8" s="1">
        <v>2</v>
      </c>
      <c r="C8" s="6" t="s">
        <v>226</v>
      </c>
      <c r="D8" t="s">
        <v>54</v>
      </c>
    </row>
    <row r="9" customHeight="1" spans="2:4">
      <c r="B9" s="1">
        <v>3</v>
      </c>
      <c r="C9" t="s">
        <v>227</v>
      </c>
      <c r="D9" t="s">
        <v>76</v>
      </c>
    </row>
    <row r="10" customHeight="1" spans="2:4">
      <c r="B10" s="1">
        <v>4</v>
      </c>
      <c r="C10" t="s">
        <v>228</v>
      </c>
      <c r="D10" t="s">
        <v>86</v>
      </c>
    </row>
    <row r="11" customHeight="1" spans="2:4">
      <c r="B11" s="1">
        <v>5</v>
      </c>
      <c r="C11" t="s">
        <v>229</v>
      </c>
      <c r="D11" t="s">
        <v>91</v>
      </c>
    </row>
    <row r="12" customHeight="1" spans="2:4">
      <c r="B12" s="1">
        <v>6</v>
      </c>
      <c r="C12" t="s">
        <v>230</v>
      </c>
      <c r="D12" t="s">
        <v>81</v>
      </c>
    </row>
    <row r="13" customHeight="1" spans="2:4">
      <c r="B13" s="1">
        <v>7</v>
      </c>
      <c r="C13" t="s">
        <v>231</v>
      </c>
      <c r="D13" t="s">
        <v>101</v>
      </c>
    </row>
    <row r="18" customHeight="1" spans="3:8">
      <c r="C18" s="2" t="s">
        <v>26</v>
      </c>
      <c r="G18" s="1"/>
      <c r="H18" s="2" t="s">
        <v>28</v>
      </c>
    </row>
    <row r="19" customHeight="1" spans="3:8">
      <c r="C19" s="2" t="s">
        <v>25</v>
      </c>
      <c r="G19" s="1"/>
      <c r="H19" s="2" t="s">
        <v>27</v>
      </c>
    </row>
    <row r="20" customHeight="1" spans="2:9">
      <c r="B20" s="3" t="s">
        <v>0</v>
      </c>
      <c r="C20" s="2" t="s">
        <v>51</v>
      </c>
      <c r="D20" s="2" t="s">
        <v>52</v>
      </c>
      <c r="G20" s="3" t="s">
        <v>0</v>
      </c>
      <c r="H20" s="2" t="s">
        <v>51</v>
      </c>
      <c r="I20" s="2" t="s">
        <v>52</v>
      </c>
    </row>
    <row r="21" customHeight="1" spans="2:9">
      <c r="B21" s="1">
        <v>1</v>
      </c>
      <c r="C21" s="6" t="s">
        <v>232</v>
      </c>
      <c r="D21" t="s">
        <v>233</v>
      </c>
      <c r="G21" s="1">
        <v>1</v>
      </c>
      <c r="H21" s="6" t="s">
        <v>234</v>
      </c>
      <c r="I21" t="s">
        <v>54</v>
      </c>
    </row>
    <row r="22" customHeight="1" spans="2:9">
      <c r="B22" s="1">
        <v>2</v>
      </c>
      <c r="C22" s="6" t="s">
        <v>234</v>
      </c>
      <c r="D22" t="s">
        <v>54</v>
      </c>
      <c r="G22" s="1">
        <v>2</v>
      </c>
      <c r="H22" s="6" t="s">
        <v>232</v>
      </c>
      <c r="I22" t="s">
        <v>235</v>
      </c>
    </row>
    <row r="23" customHeight="1" spans="2:7">
      <c r="B23" s="1">
        <v>3</v>
      </c>
      <c r="C23" t="s">
        <v>236</v>
      </c>
      <c r="D23" t="s">
        <v>76</v>
      </c>
      <c r="G23" s="1"/>
    </row>
    <row r="24" customHeight="1" spans="2:7">
      <c r="B24" s="1">
        <v>4</v>
      </c>
      <c r="C24" t="s">
        <v>237</v>
      </c>
      <c r="D24" t="s">
        <v>86</v>
      </c>
      <c r="G24" s="1"/>
    </row>
    <row r="25" customHeight="1" spans="2:7">
      <c r="B25" s="1">
        <v>5</v>
      </c>
      <c r="C25" t="s">
        <v>238</v>
      </c>
      <c r="D25" t="s">
        <v>91</v>
      </c>
      <c r="G25" s="1"/>
    </row>
    <row r="26" customHeight="1" spans="2:7">
      <c r="B26" s="1">
        <v>6</v>
      </c>
      <c r="C26" t="s">
        <v>239</v>
      </c>
      <c r="D26" t="s">
        <v>81</v>
      </c>
      <c r="G26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61"/>
  <sheetViews>
    <sheetView topLeftCell="A24" workbookViewId="0">
      <selection activeCell="C24" sqref="C24"/>
    </sheetView>
  </sheetViews>
  <sheetFormatPr defaultColWidth="8.88888888888889" defaultRowHeight="19.95" customHeight="1"/>
  <cols>
    <col min="2" max="2" width="8.88888888888889" style="1"/>
    <col min="3" max="3" width="31" customWidth="1"/>
    <col min="4" max="4" width="19.3333333333333" customWidth="1"/>
    <col min="7" max="7" width="8.88888888888889" style="1"/>
    <col min="8" max="8" width="29.8888888888889" customWidth="1"/>
    <col min="9" max="9" width="14.2222222222222" customWidth="1"/>
    <col min="13" max="13" width="32.1111111111111" customWidth="1"/>
    <col min="14" max="14" width="14.1111111111111" customWidth="1"/>
  </cols>
  <sheetData>
    <row r="3" customHeight="1" spans="3:13">
      <c r="C3" s="2" t="s">
        <v>240</v>
      </c>
      <c r="H3" s="2" t="s">
        <v>241</v>
      </c>
      <c r="L3" s="1"/>
      <c r="M3" s="2" t="s">
        <v>242</v>
      </c>
    </row>
    <row r="4" customHeight="1" spans="3:13">
      <c r="C4" t="s">
        <v>34</v>
      </c>
      <c r="H4" t="s">
        <v>35</v>
      </c>
      <c r="L4" s="1"/>
      <c r="M4" t="s">
        <v>37</v>
      </c>
    </row>
    <row r="5" customHeight="1" spans="2:14">
      <c r="B5" s="3" t="s">
        <v>0</v>
      </c>
      <c r="C5" s="2" t="s">
        <v>51</v>
      </c>
      <c r="D5" s="2" t="s">
        <v>52</v>
      </c>
      <c r="G5" s="3" t="s">
        <v>0</v>
      </c>
      <c r="H5" s="2" t="s">
        <v>51</v>
      </c>
      <c r="I5" s="2" t="s">
        <v>52</v>
      </c>
      <c r="L5" s="3" t="s">
        <v>0</v>
      </c>
      <c r="M5" s="2" t="s">
        <v>51</v>
      </c>
      <c r="N5" s="2" t="s">
        <v>52</v>
      </c>
    </row>
    <row r="6" customHeight="1" spans="2:14">
      <c r="B6" s="1">
        <v>1</v>
      </c>
      <c r="C6" t="s">
        <v>243</v>
      </c>
      <c r="D6" t="s">
        <v>70</v>
      </c>
      <c r="G6" s="1">
        <v>1</v>
      </c>
      <c r="H6" t="s">
        <v>244</v>
      </c>
      <c r="I6" t="s">
        <v>70</v>
      </c>
      <c r="L6" s="1">
        <v>1</v>
      </c>
      <c r="M6" t="s">
        <v>115</v>
      </c>
      <c r="N6" t="s">
        <v>70</v>
      </c>
    </row>
    <row r="7" customHeight="1" spans="2:14">
      <c r="B7" s="1">
        <v>2</v>
      </c>
      <c r="C7" t="s">
        <v>245</v>
      </c>
      <c r="D7" t="s">
        <v>246</v>
      </c>
      <c r="G7" s="1">
        <v>2</v>
      </c>
      <c r="H7" t="s">
        <v>247</v>
      </c>
      <c r="I7" t="s">
        <v>248</v>
      </c>
      <c r="L7" s="1">
        <v>2</v>
      </c>
      <c r="M7" t="s">
        <v>133</v>
      </c>
      <c r="N7" t="s">
        <v>249</v>
      </c>
    </row>
    <row r="8" customHeight="1" spans="2:14">
      <c r="B8" s="1">
        <v>3</v>
      </c>
      <c r="C8" t="s">
        <v>250</v>
      </c>
      <c r="D8" t="s">
        <v>251</v>
      </c>
      <c r="G8" s="1">
        <v>3</v>
      </c>
      <c r="H8" t="s">
        <v>252</v>
      </c>
      <c r="I8" t="s">
        <v>253</v>
      </c>
      <c r="L8" s="1">
        <v>3</v>
      </c>
      <c r="M8" t="s">
        <v>126</v>
      </c>
      <c r="N8" t="s">
        <v>254</v>
      </c>
    </row>
    <row r="9" customHeight="1" spans="2:14">
      <c r="B9" s="1">
        <v>4</v>
      </c>
      <c r="C9" t="s">
        <v>255</v>
      </c>
      <c r="D9" t="s">
        <v>56</v>
      </c>
      <c r="G9" s="1">
        <v>4</v>
      </c>
      <c r="H9" t="s">
        <v>256</v>
      </c>
      <c r="I9" t="s">
        <v>56</v>
      </c>
      <c r="L9" s="1">
        <v>4</v>
      </c>
      <c r="M9" t="s">
        <v>257</v>
      </c>
      <c r="N9" t="s">
        <v>56</v>
      </c>
    </row>
    <row r="10" customHeight="1" spans="2:14">
      <c r="B10" s="1">
        <v>5</v>
      </c>
      <c r="C10" t="s">
        <v>258</v>
      </c>
      <c r="D10" t="s">
        <v>129</v>
      </c>
      <c r="G10" s="1">
        <v>5</v>
      </c>
      <c r="H10" t="s">
        <v>259</v>
      </c>
      <c r="I10" t="s">
        <v>129</v>
      </c>
      <c r="L10" s="1">
        <v>5</v>
      </c>
      <c r="M10" t="s">
        <v>260</v>
      </c>
      <c r="N10" t="s">
        <v>129</v>
      </c>
    </row>
    <row r="13" customHeight="1" spans="3:8">
      <c r="C13" s="2" t="s">
        <v>261</v>
      </c>
      <c r="H13" s="2" t="s">
        <v>262</v>
      </c>
    </row>
    <row r="14" customHeight="1" spans="3:8">
      <c r="C14" t="s">
        <v>38</v>
      </c>
      <c r="H14" t="s">
        <v>39</v>
      </c>
    </row>
    <row r="15" customHeight="1" spans="2:9">
      <c r="B15" s="3" t="s">
        <v>0</v>
      </c>
      <c r="C15" s="2" t="s">
        <v>51</v>
      </c>
      <c r="D15" s="2" t="s">
        <v>52</v>
      </c>
      <c r="G15" s="3" t="s">
        <v>0</v>
      </c>
      <c r="H15" s="2" t="s">
        <v>51</v>
      </c>
      <c r="I15" s="2" t="s">
        <v>52</v>
      </c>
    </row>
    <row r="16" customHeight="1" spans="2:9">
      <c r="B16" s="1">
        <v>1</v>
      </c>
      <c r="C16" t="s">
        <v>53</v>
      </c>
      <c r="D16" t="s">
        <v>70</v>
      </c>
      <c r="G16" s="1">
        <v>1</v>
      </c>
      <c r="H16" t="s">
        <v>53</v>
      </c>
      <c r="I16" t="s">
        <v>70</v>
      </c>
    </row>
    <row r="17" customHeight="1" spans="2:9">
      <c r="B17" s="1">
        <v>2</v>
      </c>
      <c r="C17" t="s">
        <v>263</v>
      </c>
      <c r="D17" t="s">
        <v>246</v>
      </c>
      <c r="G17" s="1">
        <v>2</v>
      </c>
      <c r="H17" t="s">
        <v>264</v>
      </c>
      <c r="I17" t="s">
        <v>265</v>
      </c>
    </row>
    <row r="18" customHeight="1" spans="2:9">
      <c r="B18" s="1">
        <v>3</v>
      </c>
      <c r="C18" t="s">
        <v>266</v>
      </c>
      <c r="D18" t="s">
        <v>251</v>
      </c>
      <c r="G18" s="1">
        <v>3</v>
      </c>
      <c r="H18" t="s">
        <v>267</v>
      </c>
      <c r="I18" t="s">
        <v>268</v>
      </c>
    </row>
    <row r="19" customHeight="1" spans="2:9">
      <c r="B19" s="1">
        <v>4</v>
      </c>
      <c r="C19" t="s">
        <v>269</v>
      </c>
      <c r="D19" t="s">
        <v>56</v>
      </c>
      <c r="G19" s="1">
        <v>4</v>
      </c>
      <c r="H19" t="s">
        <v>269</v>
      </c>
      <c r="I19" t="s">
        <v>56</v>
      </c>
    </row>
    <row r="20" customHeight="1" spans="2:9">
      <c r="B20" s="1">
        <v>5</v>
      </c>
      <c r="C20" t="s">
        <v>270</v>
      </c>
      <c r="D20" t="s">
        <v>129</v>
      </c>
      <c r="G20" s="1">
        <v>5</v>
      </c>
      <c r="H20" t="s">
        <v>270</v>
      </c>
      <c r="I20" t="s">
        <v>129</v>
      </c>
    </row>
    <row r="23" customHeight="1" spans="2:8">
      <c r="B23" s="3" t="s">
        <v>271</v>
      </c>
      <c r="H23" s="2" t="s">
        <v>272</v>
      </c>
    </row>
    <row r="24" customHeight="1" spans="3:8">
      <c r="C24" s="2" t="s">
        <v>273</v>
      </c>
      <c r="H24" t="s">
        <v>36</v>
      </c>
    </row>
    <row r="25" customHeight="1" spans="3:9">
      <c r="C25" t="s">
        <v>41</v>
      </c>
      <c r="G25" s="3" t="s">
        <v>0</v>
      </c>
      <c r="H25" s="2" t="s">
        <v>51</v>
      </c>
      <c r="I25" s="2" t="s">
        <v>52</v>
      </c>
    </row>
    <row r="26" customHeight="1" spans="2:9">
      <c r="B26" s="3" t="s">
        <v>0</v>
      </c>
      <c r="C26" s="2" t="s">
        <v>51</v>
      </c>
      <c r="D26" s="2" t="s">
        <v>52</v>
      </c>
      <c r="G26" s="1">
        <v>1</v>
      </c>
      <c r="H26" t="s">
        <v>234</v>
      </c>
      <c r="I26" t="s">
        <v>70</v>
      </c>
    </row>
    <row r="27" customHeight="1" spans="2:9">
      <c r="B27" s="1">
        <v>1</v>
      </c>
      <c r="C27" t="s">
        <v>234</v>
      </c>
      <c r="D27" t="s">
        <v>70</v>
      </c>
      <c r="G27" s="1">
        <v>2</v>
      </c>
      <c r="H27" t="s">
        <v>274</v>
      </c>
      <c r="I27" t="s">
        <v>275</v>
      </c>
    </row>
    <row r="28" customHeight="1" spans="2:9">
      <c r="B28" s="1">
        <v>2</v>
      </c>
      <c r="C28" t="s">
        <v>274</v>
      </c>
      <c r="D28" t="s">
        <v>275</v>
      </c>
      <c r="G28" s="1">
        <v>3</v>
      </c>
      <c r="H28" t="s">
        <v>269</v>
      </c>
      <c r="I28" t="s">
        <v>276</v>
      </c>
    </row>
    <row r="29" customHeight="1" spans="2:9">
      <c r="B29" s="1">
        <v>3</v>
      </c>
      <c r="C29" t="s">
        <v>269</v>
      </c>
      <c r="D29" t="s">
        <v>276</v>
      </c>
      <c r="G29" s="1">
        <v>4</v>
      </c>
      <c r="H29" t="s">
        <v>270</v>
      </c>
      <c r="I29" t="s">
        <v>225</v>
      </c>
    </row>
    <row r="30" customHeight="1" spans="2:9">
      <c r="B30" s="1">
        <v>4</v>
      </c>
      <c r="C30" t="s">
        <v>270</v>
      </c>
      <c r="D30" t="s">
        <v>225</v>
      </c>
      <c r="G30" s="1">
        <v>5</v>
      </c>
      <c r="H30" t="s">
        <v>277</v>
      </c>
      <c r="I30" t="s">
        <v>278</v>
      </c>
    </row>
    <row r="31" customHeight="1" spans="2:9">
      <c r="B31" s="1">
        <v>5</v>
      </c>
      <c r="C31" t="s">
        <v>279</v>
      </c>
      <c r="D31" t="s">
        <v>280</v>
      </c>
      <c r="G31" s="1">
        <v>6</v>
      </c>
      <c r="H31" t="s">
        <v>279</v>
      </c>
      <c r="I31" t="s">
        <v>280</v>
      </c>
    </row>
    <row r="35" customHeight="1" spans="3:3">
      <c r="C35" s="2" t="s">
        <v>281</v>
      </c>
    </row>
    <row r="36" customHeight="1" spans="3:3">
      <c r="C36" s="5" t="s">
        <v>18</v>
      </c>
    </row>
    <row r="37" customHeight="1" spans="2:4">
      <c r="B37" s="3" t="s">
        <v>0</v>
      </c>
      <c r="C37" s="2" t="s">
        <v>51</v>
      </c>
      <c r="D37" s="2" t="s">
        <v>52</v>
      </c>
    </row>
    <row r="38" customHeight="1" spans="2:4">
      <c r="B38" s="1">
        <v>1</v>
      </c>
      <c r="C38" t="s">
        <v>234</v>
      </c>
      <c r="D38" t="s">
        <v>70</v>
      </c>
    </row>
    <row r="39" customHeight="1" spans="2:4">
      <c r="B39" s="1">
        <v>2</v>
      </c>
      <c r="C39" t="s">
        <v>269</v>
      </c>
      <c r="D39" t="s">
        <v>276</v>
      </c>
    </row>
    <row r="40" customHeight="1" spans="2:4">
      <c r="B40" s="1">
        <v>3</v>
      </c>
      <c r="C40" t="s">
        <v>270</v>
      </c>
      <c r="D40" t="s">
        <v>225</v>
      </c>
    </row>
    <row r="41" customHeight="1" spans="2:4">
      <c r="B41" s="1">
        <v>4</v>
      </c>
      <c r="C41" t="s">
        <v>282</v>
      </c>
      <c r="D41" t="s">
        <v>283</v>
      </c>
    </row>
    <row r="42" customHeight="1" spans="2:4">
      <c r="B42" s="1">
        <v>5</v>
      </c>
      <c r="C42" t="s">
        <v>284</v>
      </c>
      <c r="D42" t="s">
        <v>285</v>
      </c>
    </row>
    <row r="43" customHeight="1" spans="2:4">
      <c r="B43" s="1">
        <v>6</v>
      </c>
      <c r="C43" t="s">
        <v>286</v>
      </c>
      <c r="D43" t="s">
        <v>287</v>
      </c>
    </row>
    <row r="44" customHeight="1" spans="2:4">
      <c r="B44" s="1">
        <v>7</v>
      </c>
      <c r="C44" t="s">
        <v>288</v>
      </c>
      <c r="D44" t="s">
        <v>289</v>
      </c>
    </row>
    <row r="45" customHeight="1" spans="2:4">
      <c r="B45" s="1">
        <v>8</v>
      </c>
      <c r="C45" t="s">
        <v>290</v>
      </c>
      <c r="D45" t="s">
        <v>291</v>
      </c>
    </row>
    <row r="46" customHeight="1" spans="2:4">
      <c r="B46" s="1">
        <v>9</v>
      </c>
      <c r="C46" t="s">
        <v>292</v>
      </c>
      <c r="D46" t="s">
        <v>293</v>
      </c>
    </row>
    <row r="47" customHeight="1" spans="2:4">
      <c r="B47" s="1">
        <v>10</v>
      </c>
      <c r="C47" t="s">
        <v>294</v>
      </c>
      <c r="D47" t="s">
        <v>295</v>
      </c>
    </row>
    <row r="48" customHeight="1" spans="2:4">
      <c r="B48" s="1">
        <v>11</v>
      </c>
      <c r="C48" t="s">
        <v>296</v>
      </c>
      <c r="D48" t="s">
        <v>297</v>
      </c>
    </row>
    <row r="49" customHeight="1" spans="2:4">
      <c r="B49" s="1">
        <v>12</v>
      </c>
      <c r="C49" t="s">
        <v>298</v>
      </c>
      <c r="D49" t="s">
        <v>299</v>
      </c>
    </row>
    <row r="56" customHeight="1" spans="3:5">
      <c r="C56" t="s">
        <v>300</v>
      </c>
      <c r="D56" t="s">
        <v>301</v>
      </c>
      <c r="E56" t="s">
        <v>302</v>
      </c>
    </row>
    <row r="61" customHeight="1" spans="3:3">
      <c r="C61" t="s">
        <v>303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68"/>
  <sheetViews>
    <sheetView workbookViewId="0">
      <selection activeCell="C11" sqref="C11"/>
    </sheetView>
  </sheetViews>
  <sheetFormatPr defaultColWidth="8.88888888888889" defaultRowHeight="19.95" customHeight="1"/>
  <cols>
    <col min="2" max="2" width="8.88888888888889" style="1"/>
    <col min="3" max="3" width="33.3333333333333" customWidth="1"/>
    <col min="4" max="4" width="26.5555555555556" customWidth="1"/>
    <col min="8" max="8" width="27" customWidth="1"/>
    <col min="9" max="9" width="24.8888888888889" customWidth="1"/>
  </cols>
  <sheetData>
    <row r="2" customHeight="1" spans="3:3">
      <c r="C2" s="2" t="s">
        <v>304</v>
      </c>
    </row>
    <row r="3" customHeight="1" spans="3:3">
      <c r="C3" s="2" t="s">
        <v>16</v>
      </c>
    </row>
    <row r="4" customHeight="1" spans="2:4">
      <c r="B4" s="3" t="s">
        <v>0</v>
      </c>
      <c r="C4" s="2" t="s">
        <v>51</v>
      </c>
      <c r="D4" s="2" t="s">
        <v>52</v>
      </c>
    </row>
    <row r="5" customHeight="1" spans="2:4">
      <c r="B5" s="1">
        <v>1</v>
      </c>
      <c r="C5" t="s">
        <v>234</v>
      </c>
      <c r="D5" t="s">
        <v>70</v>
      </c>
    </row>
    <row r="6" customHeight="1" spans="2:4">
      <c r="B6" s="1">
        <v>2</v>
      </c>
      <c r="C6" t="s">
        <v>269</v>
      </c>
      <c r="D6" t="s">
        <v>276</v>
      </c>
    </row>
    <row r="7" customHeight="1" spans="2:4">
      <c r="B7" s="1">
        <v>3</v>
      </c>
      <c r="C7" t="s">
        <v>270</v>
      </c>
      <c r="D7" t="s">
        <v>225</v>
      </c>
    </row>
    <row r="8" customHeight="1" spans="2:4">
      <c r="B8" s="1">
        <v>4</v>
      </c>
      <c r="C8" t="s">
        <v>305</v>
      </c>
      <c r="D8" t="s">
        <v>306</v>
      </c>
    </row>
    <row r="11" customHeight="1" spans="3:3">
      <c r="C11" s="2" t="s">
        <v>307</v>
      </c>
    </row>
    <row r="12" customHeight="1" spans="3:3">
      <c r="C12" s="2" t="s">
        <v>44</v>
      </c>
    </row>
    <row r="13" customHeight="1" spans="2:4">
      <c r="B13" s="3" t="s">
        <v>0</v>
      </c>
      <c r="C13" s="2" t="s">
        <v>51</v>
      </c>
      <c r="D13" s="2" t="s">
        <v>52</v>
      </c>
    </row>
    <row r="14" customHeight="1" spans="2:4">
      <c r="B14" s="1">
        <v>1</v>
      </c>
      <c r="C14" t="s">
        <v>116</v>
      </c>
      <c r="D14" t="s">
        <v>70</v>
      </c>
    </row>
    <row r="15" customHeight="1" spans="2:4">
      <c r="B15" s="1">
        <v>2</v>
      </c>
      <c r="C15" t="s">
        <v>308</v>
      </c>
      <c r="D15" t="s">
        <v>309</v>
      </c>
    </row>
    <row r="16" customHeight="1" spans="2:4">
      <c r="B16" s="1">
        <v>3</v>
      </c>
      <c r="C16" t="s">
        <v>310</v>
      </c>
      <c r="D16" t="s">
        <v>311</v>
      </c>
    </row>
    <row r="17" customHeight="1" spans="2:4">
      <c r="B17" s="1">
        <v>4</v>
      </c>
      <c r="C17" t="s">
        <v>312</v>
      </c>
      <c r="D17" t="s">
        <v>313</v>
      </c>
    </row>
    <row r="18" customHeight="1" spans="2:4">
      <c r="B18" s="1">
        <v>5</v>
      </c>
      <c r="C18" t="s">
        <v>314</v>
      </c>
      <c r="D18" t="s">
        <v>283</v>
      </c>
    </row>
    <row r="19" customHeight="1" spans="2:4">
      <c r="B19" s="1">
        <v>6</v>
      </c>
      <c r="C19" t="s">
        <v>315</v>
      </c>
      <c r="D19" t="s">
        <v>316</v>
      </c>
    </row>
    <row r="20" customHeight="1" spans="2:4">
      <c r="B20" s="1">
        <v>7</v>
      </c>
      <c r="C20" t="s">
        <v>317</v>
      </c>
      <c r="D20" t="s">
        <v>285</v>
      </c>
    </row>
    <row r="21" customHeight="1" spans="2:4">
      <c r="B21" s="1">
        <v>8</v>
      </c>
      <c r="C21" t="s">
        <v>318</v>
      </c>
      <c r="D21" t="s">
        <v>287</v>
      </c>
    </row>
    <row r="22" customHeight="1" spans="2:4">
      <c r="B22" s="1">
        <v>9</v>
      </c>
      <c r="C22" t="s">
        <v>319</v>
      </c>
      <c r="D22" t="s">
        <v>289</v>
      </c>
    </row>
    <row r="23" customHeight="1" spans="2:4">
      <c r="B23" s="1">
        <v>10</v>
      </c>
      <c r="C23" t="s">
        <v>320</v>
      </c>
      <c r="D23" t="s">
        <v>291</v>
      </c>
    </row>
    <row r="24" customHeight="1" spans="2:4">
      <c r="B24" s="1">
        <v>11</v>
      </c>
      <c r="C24" t="s">
        <v>292</v>
      </c>
      <c r="D24" t="s">
        <v>293</v>
      </c>
    </row>
    <row r="25" customHeight="1" spans="2:4">
      <c r="B25" s="1">
        <v>12</v>
      </c>
      <c r="C25" t="s">
        <v>321</v>
      </c>
      <c r="D25" t="s">
        <v>295</v>
      </c>
    </row>
    <row r="26" customHeight="1" spans="2:4">
      <c r="B26" s="1">
        <v>13</v>
      </c>
      <c r="C26" t="s">
        <v>322</v>
      </c>
      <c r="D26" t="s">
        <v>297</v>
      </c>
    </row>
    <row r="27" customHeight="1" spans="2:4">
      <c r="B27" s="1">
        <v>14</v>
      </c>
      <c r="C27" t="s">
        <v>323</v>
      </c>
      <c r="D27" t="s">
        <v>306</v>
      </c>
    </row>
    <row r="28" customHeight="1" spans="2:4">
      <c r="B28" s="1">
        <v>15</v>
      </c>
      <c r="C28" t="s">
        <v>324</v>
      </c>
      <c r="D28" t="s">
        <v>275</v>
      </c>
    </row>
    <row r="31" customHeight="1" spans="3:3">
      <c r="C31" s="2" t="s">
        <v>272</v>
      </c>
    </row>
    <row r="32" customHeight="1" spans="3:3">
      <c r="C32" t="s">
        <v>36</v>
      </c>
    </row>
    <row r="33" customHeight="1" spans="2:4">
      <c r="B33" s="3" t="s">
        <v>0</v>
      </c>
      <c r="C33" s="2" t="s">
        <v>51</v>
      </c>
      <c r="D33" s="2" t="s">
        <v>52</v>
      </c>
    </row>
    <row r="34" customHeight="1" spans="2:4">
      <c r="B34" s="1">
        <v>1</v>
      </c>
      <c r="C34" t="s">
        <v>234</v>
      </c>
      <c r="D34" t="s">
        <v>70</v>
      </c>
    </row>
    <row r="35" customHeight="1" spans="2:4">
      <c r="B35" s="1">
        <v>2</v>
      </c>
      <c r="C35" t="s">
        <v>274</v>
      </c>
      <c r="D35" t="s">
        <v>275</v>
      </c>
    </row>
    <row r="36" customHeight="1" spans="2:4">
      <c r="B36" s="1">
        <v>3</v>
      </c>
      <c r="C36" t="s">
        <v>269</v>
      </c>
      <c r="D36" t="s">
        <v>276</v>
      </c>
    </row>
    <row r="37" customHeight="1" spans="2:4">
      <c r="B37" s="1">
        <v>4</v>
      </c>
      <c r="C37" t="s">
        <v>270</v>
      </c>
      <c r="D37" t="s">
        <v>225</v>
      </c>
    </row>
    <row r="38" customHeight="1" spans="2:4">
      <c r="B38" s="1">
        <v>5</v>
      </c>
      <c r="C38" t="s">
        <v>277</v>
      </c>
      <c r="D38" t="s">
        <v>278</v>
      </c>
    </row>
    <row r="39" customHeight="1" spans="2:4">
      <c r="B39" s="1">
        <v>6</v>
      </c>
      <c r="C39" t="s">
        <v>279</v>
      </c>
      <c r="D39" t="s">
        <v>280</v>
      </c>
    </row>
    <row r="43" customHeight="1" spans="3:8">
      <c r="C43" s="2" t="s">
        <v>325</v>
      </c>
      <c r="G43" s="1"/>
      <c r="H43" s="2" t="s">
        <v>326</v>
      </c>
    </row>
    <row r="44" customHeight="1" spans="3:8">
      <c r="C44" t="s">
        <v>46</v>
      </c>
      <c r="G44" s="1"/>
      <c r="H44" t="s">
        <v>48</v>
      </c>
    </row>
    <row r="45" customHeight="1" spans="2:9">
      <c r="B45" s="3" t="s">
        <v>0</v>
      </c>
      <c r="C45" s="2" t="s">
        <v>51</v>
      </c>
      <c r="D45" s="2" t="s">
        <v>52</v>
      </c>
      <c r="G45" s="3" t="s">
        <v>0</v>
      </c>
      <c r="H45" s="2" t="s">
        <v>51</v>
      </c>
      <c r="I45" s="2" t="s">
        <v>52</v>
      </c>
    </row>
    <row r="46" customHeight="1" spans="2:9">
      <c r="B46" s="1">
        <v>1</v>
      </c>
      <c r="C46" t="s">
        <v>234</v>
      </c>
      <c r="D46" t="s">
        <v>54</v>
      </c>
      <c r="G46" s="1">
        <v>1</v>
      </c>
      <c r="H46" t="s">
        <v>234</v>
      </c>
      <c r="I46" t="s">
        <v>54</v>
      </c>
    </row>
    <row r="47" customHeight="1" spans="2:9">
      <c r="B47" s="1">
        <v>2</v>
      </c>
      <c r="C47" t="s">
        <v>269</v>
      </c>
      <c r="D47" t="s">
        <v>56</v>
      </c>
      <c r="G47" s="1">
        <v>2</v>
      </c>
      <c r="H47" t="s">
        <v>269</v>
      </c>
      <c r="I47" t="s">
        <v>56</v>
      </c>
    </row>
    <row r="48" customHeight="1" spans="2:9">
      <c r="B48" s="1">
        <v>3</v>
      </c>
      <c r="C48" t="s">
        <v>270</v>
      </c>
      <c r="D48" t="s">
        <v>129</v>
      </c>
      <c r="G48" s="1">
        <v>3</v>
      </c>
      <c r="H48" t="s">
        <v>270</v>
      </c>
      <c r="I48" t="s">
        <v>129</v>
      </c>
    </row>
    <row r="49" customHeight="1" spans="2:9">
      <c r="B49" s="1">
        <v>4</v>
      </c>
      <c r="C49" t="s">
        <v>327</v>
      </c>
      <c r="D49" t="s">
        <v>328</v>
      </c>
      <c r="G49" s="1">
        <v>4</v>
      </c>
      <c r="H49" t="s">
        <v>327</v>
      </c>
      <c r="I49" t="s">
        <v>328</v>
      </c>
    </row>
    <row r="50" customHeight="1" spans="2:9">
      <c r="B50" s="1">
        <v>5</v>
      </c>
      <c r="C50" t="s">
        <v>239</v>
      </c>
      <c r="D50" t="s">
        <v>81</v>
      </c>
      <c r="G50" s="1">
        <v>5</v>
      </c>
      <c r="H50" t="s">
        <v>239</v>
      </c>
      <c r="I50" t="s">
        <v>81</v>
      </c>
    </row>
    <row r="51" customHeight="1" spans="2:9">
      <c r="B51" s="1">
        <v>6</v>
      </c>
      <c r="C51" t="s">
        <v>329</v>
      </c>
      <c r="D51" t="s">
        <v>330</v>
      </c>
      <c r="G51" s="1">
        <v>6</v>
      </c>
      <c r="H51" t="s">
        <v>329</v>
      </c>
      <c r="I51" t="s">
        <v>330</v>
      </c>
    </row>
    <row r="52" customHeight="1" spans="2:9">
      <c r="B52" s="1">
        <v>7</v>
      </c>
      <c r="C52" t="s">
        <v>282</v>
      </c>
      <c r="D52" t="s">
        <v>283</v>
      </c>
      <c r="G52" s="1">
        <v>7</v>
      </c>
      <c r="H52" t="s">
        <v>282</v>
      </c>
      <c r="I52" t="s">
        <v>283</v>
      </c>
    </row>
    <row r="53" customHeight="1" spans="2:9">
      <c r="B53" s="1">
        <v>8</v>
      </c>
      <c r="C53" t="s">
        <v>331</v>
      </c>
      <c r="D53" t="s">
        <v>316</v>
      </c>
      <c r="G53" s="1">
        <v>8</v>
      </c>
      <c r="H53" t="s">
        <v>331</v>
      </c>
      <c r="I53" t="s">
        <v>316</v>
      </c>
    </row>
    <row r="54" customHeight="1" spans="2:9">
      <c r="B54" s="1">
        <v>9</v>
      </c>
      <c r="C54" t="s">
        <v>284</v>
      </c>
      <c r="D54" t="s">
        <v>285</v>
      </c>
      <c r="G54" s="4">
        <v>9</v>
      </c>
      <c r="H54" t="s">
        <v>284</v>
      </c>
      <c r="I54" t="s">
        <v>285</v>
      </c>
    </row>
    <row r="55" customHeight="1" spans="2:9">
      <c r="B55" s="1">
        <v>10</v>
      </c>
      <c r="C55" t="s">
        <v>286</v>
      </c>
      <c r="D55" t="s">
        <v>287</v>
      </c>
      <c r="G55" s="4">
        <v>10</v>
      </c>
      <c r="H55" t="s">
        <v>286</v>
      </c>
      <c r="I55" t="s">
        <v>287</v>
      </c>
    </row>
    <row r="56" customHeight="1" spans="2:9">
      <c r="B56" s="1">
        <v>11</v>
      </c>
      <c r="C56" t="s">
        <v>288</v>
      </c>
      <c r="D56" t="s">
        <v>289</v>
      </c>
      <c r="G56" s="4">
        <v>11</v>
      </c>
      <c r="H56" t="s">
        <v>288</v>
      </c>
      <c r="I56" t="s">
        <v>289</v>
      </c>
    </row>
    <row r="57" customHeight="1" spans="2:9">
      <c r="B57" s="1">
        <v>12</v>
      </c>
      <c r="C57" t="s">
        <v>290</v>
      </c>
      <c r="D57" t="s">
        <v>291</v>
      </c>
      <c r="G57" s="4">
        <v>12</v>
      </c>
      <c r="H57" t="s">
        <v>290</v>
      </c>
      <c r="I57" t="s">
        <v>291</v>
      </c>
    </row>
    <row r="58" customHeight="1" spans="2:9">
      <c r="B58" s="1">
        <v>13</v>
      </c>
      <c r="C58" t="s">
        <v>292</v>
      </c>
      <c r="D58" t="s">
        <v>293</v>
      </c>
      <c r="G58" s="4">
        <v>13</v>
      </c>
      <c r="H58" t="s">
        <v>292</v>
      </c>
      <c r="I58" t="s">
        <v>293</v>
      </c>
    </row>
    <row r="59" customHeight="1" spans="2:9">
      <c r="B59" s="1">
        <v>14</v>
      </c>
      <c r="C59" t="s">
        <v>294</v>
      </c>
      <c r="D59" t="s">
        <v>295</v>
      </c>
      <c r="G59" s="4">
        <v>14</v>
      </c>
      <c r="H59" t="s">
        <v>294</v>
      </c>
      <c r="I59" t="s">
        <v>295</v>
      </c>
    </row>
    <row r="60" customHeight="1" spans="2:9">
      <c r="B60" s="1">
        <v>15</v>
      </c>
      <c r="C60" t="s">
        <v>296</v>
      </c>
      <c r="D60" t="s">
        <v>297</v>
      </c>
      <c r="G60" s="4">
        <v>15</v>
      </c>
      <c r="H60" t="s">
        <v>296</v>
      </c>
      <c r="I60" t="s">
        <v>297</v>
      </c>
    </row>
    <row r="61" customHeight="1" spans="2:9">
      <c r="B61" s="1">
        <v>16</v>
      </c>
      <c r="C61" t="s">
        <v>305</v>
      </c>
      <c r="D61" t="s">
        <v>306</v>
      </c>
      <c r="G61" s="4">
        <v>16</v>
      </c>
      <c r="H61" t="s">
        <v>305</v>
      </c>
      <c r="I61" t="s">
        <v>306</v>
      </c>
    </row>
    <row r="62" customHeight="1" spans="2:9">
      <c r="B62" s="1">
        <v>17</v>
      </c>
      <c r="C62" t="s">
        <v>332</v>
      </c>
      <c r="D62" t="s">
        <v>275</v>
      </c>
      <c r="G62" s="4">
        <v>17</v>
      </c>
      <c r="H62" t="s">
        <v>332</v>
      </c>
      <c r="I62" t="s">
        <v>275</v>
      </c>
    </row>
    <row r="66" customHeight="1" spans="2:4">
      <c r="B66" s="1" t="s">
        <v>333</v>
      </c>
      <c r="C66" t="s">
        <v>11</v>
      </c>
      <c r="D66" t="s">
        <v>334</v>
      </c>
    </row>
    <row r="68" customHeight="1" spans="3:3">
      <c r="C68" t="s">
        <v>335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T00</vt:lpstr>
      <vt:lpstr>Tinsight</vt:lpstr>
      <vt:lpstr>Tvantage</vt:lpstr>
      <vt:lpstr>TDX</vt:lpstr>
      <vt:lpstr>DWD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13240</dc:creator>
  <cp:lastModifiedBy>王泽辉</cp:lastModifiedBy>
  <dcterms:created xsi:type="dcterms:W3CDTF">2023-05-12T11:15:00Z</dcterms:created>
  <dcterms:modified xsi:type="dcterms:W3CDTF">2024-12-15T07:45:13Z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9E242DA987824B0A86F3B6F2D5226320_12</vt:lpwstr>
  </property>
  <property fmtid="{D5CDD505-2E9C-101B-9397-08002B2CF9AE}" pid="4" name="WorkbookGuid">
    <vt:lpwstr>0adc6ebc-fe4e-4733-aa78-80ba7b0182d1</vt:lpwstr>
  </property>
</Properties>
</file>