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Z:\home\wanglinting\Yeast\code\PreProcess\oxygen_DTW\"/>
    </mc:Choice>
  </mc:AlternateContent>
  <xr:revisionPtr revIDLastSave="0" documentId="13_ncr:1_{13BC4C14-2B78-4F35-ABF0-272F5F38A9FF}" xr6:coauthVersionLast="47" xr6:coauthVersionMax="47" xr10:uidLastSave="{00000000-0000-0000-0000-000000000000}"/>
  <bookViews>
    <workbookView xWindow="20640" yWindow="0" windowWidth="2064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<sst xmlns="http://schemas.openxmlformats.org/spreadsheetml/2006/main" count="134" uniqueCount="42">
  <si>
    <t>lc</t>
  </si>
  <si>
    <t>gc</t>
  </si>
  <si>
    <t>chipseq</t>
  </si>
  <si>
    <t>Time</t>
  </si>
  <si>
    <t>old</t>
  </si>
  <si>
    <t>new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</si>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</sst>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176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38"/>
  <sheetViews>
    <sheetView tabSelected="1" topLeftCell="E1" zoomScaleNormal="100" workbookViewId="0">
      <selection activeCell="O26" sqref="O26"/>
    </sheetView>
  </sheetViews>
  <sheetFormatPr defaultRowHeight="14.4" x14ac:dyDescent="0.25"/>
  <cols>
    <col min="1" max="1" width="13.5546875" style="6" bestFit="1" customWidth="1"/>
    <col min="2" max="3" width="13.5546875" style="8" bestFit="1" customWidth="1"/>
    <col min="4" max="5" width="13.5546875" bestFit="1" customWidth="1"/>
    <col min="6" max="7" width="13.5546875" style="7" bestFit="1" customWidth="1"/>
    <col min="8" max="9" width="13.5546875" bestFit="1" customWidth="1"/>
    <col min="10" max="11" width="13.5546875" style="7" bestFit="1" customWidth="1"/>
    <col min="12" max="12" width="13.5546875" bestFit="1" customWidth="1"/>
    <col min="13" max="13" width="13.5546875" style="6" bestFit="1" customWidth="1"/>
    <col min="14" max="14" width="13.5546875" style="7" bestFit="1" customWidth="1"/>
    <col min="15" max="15" width="13.5546875" style="14" bestFit="1" customWidth="1"/>
    <col min="16" max="17" width="13.5546875" bestFit="1" customWidth="1"/>
    <col min="18" max="18" width="13.5546875" style="7" bestFit="1" customWidth="1"/>
    <col min="19" max="19" width="13.5546875" style="14" bestFit="1" customWidth="1"/>
  </cols>
  <sheetData>
    <row r="1" spans="1:19" ht="18.75" customHeight="1" x14ac:dyDescent="0.3">
      <c r="A1" s="10">
        <v>2005</v>
      </c>
      <c r="B1" s="10"/>
      <c r="C1" s="10"/>
      <c r="E1" s="11" t="s">
        <v>0</v>
      </c>
      <c r="F1" s="12"/>
      <c r="G1" s="12"/>
      <c r="I1" s="11" t="s">
        <v>1</v>
      </c>
      <c r="J1" s="12"/>
      <c r="K1" s="12"/>
      <c r="M1" s="10">
        <v>14</v>
      </c>
      <c r="N1" s="12"/>
      <c r="O1" s="12"/>
      <c r="Q1" s="11" t="s">
        <v>2</v>
      </c>
      <c r="R1" s="12"/>
      <c r="S1" s="12"/>
    </row>
    <row r="2" spans="1:19" ht="18.75" customHeight="1" x14ac:dyDescent="0.3">
      <c r="A2" s="1" t="s">
        <v>3</v>
      </c>
      <c r="B2" s="1" t="s">
        <v>4</v>
      </c>
      <c r="C2" s="1" t="s">
        <v>5</v>
      </c>
      <c r="E2" s="2" t="s">
        <v>3</v>
      </c>
      <c r="F2" s="3" t="s">
        <v>4</v>
      </c>
      <c r="G2" s="3" t="s">
        <v>5</v>
      </c>
      <c r="I2" s="2" t="s">
        <v>3</v>
      </c>
      <c r="J2" s="3" t="s">
        <v>4</v>
      </c>
      <c r="K2" s="3" t="s">
        <v>5</v>
      </c>
      <c r="M2" s="1" t="s">
        <v>3</v>
      </c>
      <c r="N2" s="3" t="s">
        <v>4</v>
      </c>
      <c r="O2" s="13" t="s">
        <v>5</v>
      </c>
      <c r="Q2" s="2" t="s">
        <v>3</v>
      </c>
      <c r="R2" s="3" t="s">
        <v>4</v>
      </c>
      <c r="S2" s="13" t="s">
        <v>5</v>
      </c>
    </row>
    <row r="3" spans="1:19" ht="18.75" customHeight="1" x14ac:dyDescent="0.3">
      <c r="A3" s="1" t="s">
        <v>6</v>
      </c>
      <c r="B3" s="4">
        <v>1</v>
      </c>
      <c r="C3" s="9">
        <f>1*(5/12)</f>
        <v>0.41666666666666669</v>
      </c>
      <c r="E3" s="2" t="s">
        <v>6</v>
      </c>
      <c r="F3" s="5">
        <v>42.85</v>
      </c>
      <c r="G3" s="5">
        <v>0.46</v>
      </c>
      <c r="I3" s="2" t="s">
        <v>6</v>
      </c>
      <c r="J3" s="5">
        <v>65.583333333333329</v>
      </c>
      <c r="K3" s="5">
        <v>0.46</v>
      </c>
      <c r="M3" s="1" t="s">
        <v>6</v>
      </c>
      <c r="N3" s="5">
        <v>48.32</v>
      </c>
      <c r="O3" s="9">
        <v>0.35599999999999998</v>
      </c>
      <c r="Q3" s="2" t="s">
        <v>6</v>
      </c>
      <c r="R3" s="5">
        <v>50.5</v>
      </c>
      <c r="S3" s="9">
        <v>0.34499999999999997</v>
      </c>
    </row>
    <row r="4" spans="1:19" ht="18.75" customHeight="1" x14ac:dyDescent="0.3">
      <c r="A4" s="1" t="s">
        <v>7</v>
      </c>
      <c r="B4" s="4">
        <v>2</v>
      </c>
      <c r="C4" s="9">
        <f>2*(5/12)</f>
        <v>0.83333333333333337</v>
      </c>
      <c r="E4" s="2" t="s">
        <v>7</v>
      </c>
      <c r="F4" s="5">
        <v>43.233333333333334</v>
      </c>
      <c r="G4" s="5">
        <v>0.93</v>
      </c>
      <c r="I4" s="2" t="s">
        <v>7</v>
      </c>
      <c r="J4" s="5">
        <v>65.983333333333334</v>
      </c>
      <c r="K4" s="5">
        <v>0.94</v>
      </c>
      <c r="M4" s="1" t="s">
        <v>7</v>
      </c>
      <c r="N4" s="5">
        <v>48.63</v>
      </c>
      <c r="O4" s="9">
        <v>0.66600000000000004</v>
      </c>
      <c r="Q4" s="2" t="s">
        <v>7</v>
      </c>
      <c r="R4" s="5">
        <v>50.9</v>
      </c>
      <c r="S4" s="9">
        <v>0.61</v>
      </c>
    </row>
    <row r="5" spans="1:19" ht="18.75" customHeight="1" x14ac:dyDescent="0.3">
      <c r="A5" s="1" t="s">
        <v>8</v>
      </c>
      <c r="B5" s="4">
        <v>3</v>
      </c>
      <c r="C5" s="9">
        <f>3*(5/12)</f>
        <v>1.25</v>
      </c>
      <c r="E5" s="2" t="s">
        <v>8</v>
      </c>
      <c r="F5" s="5">
        <v>43.616666666666667</v>
      </c>
      <c r="G5" s="5">
        <v>1.1499999999999999</v>
      </c>
      <c r="I5" s="2" t="s">
        <v>8</v>
      </c>
      <c r="J5" s="5">
        <v>66.38333333333334</v>
      </c>
      <c r="K5" s="5">
        <v>1.28</v>
      </c>
      <c r="M5" s="1" t="s">
        <v>8</v>
      </c>
      <c r="N5" s="5">
        <v>48.75</v>
      </c>
      <c r="O5" s="9">
        <v>0.78200000000000003</v>
      </c>
      <c r="Q5" s="2" t="s">
        <v>8</v>
      </c>
      <c r="R5" s="5">
        <v>51.08</v>
      </c>
      <c r="S5" s="9">
        <v>0.745</v>
      </c>
    </row>
    <row r="6" spans="1:19" ht="18.75" customHeight="1" x14ac:dyDescent="0.3">
      <c r="A6" s="1" t="s">
        <v>9</v>
      </c>
      <c r="B6" s="4">
        <v>4</v>
      </c>
      <c r="C6" s="9">
        <f>4*(5/12)</f>
        <v>1.6666666666666667</v>
      </c>
      <c r="E6" s="2" t="s">
        <v>9</v>
      </c>
      <c r="F6" s="4">
        <v>44</v>
      </c>
      <c r="G6" s="5">
        <v>1.55</v>
      </c>
      <c r="I6" s="2" t="s">
        <v>9</v>
      </c>
      <c r="J6" s="5">
        <v>66.783333333333331</v>
      </c>
      <c r="K6" s="5">
        <v>1.76</v>
      </c>
      <c r="M6" s="1" t="s">
        <v>9</v>
      </c>
      <c r="N6" s="5">
        <v>48.83</v>
      </c>
      <c r="O6" s="9">
        <v>0.86599999999999999</v>
      </c>
      <c r="Q6" s="2" t="s">
        <v>9</v>
      </c>
      <c r="R6" s="5">
        <v>51.18</v>
      </c>
      <c r="S6" s="9">
        <v>0.88800000000000001</v>
      </c>
    </row>
    <row r="7" spans="1:19" ht="18.75" customHeight="1" x14ac:dyDescent="0.3">
      <c r="A7" s="1" t="s">
        <v>10</v>
      </c>
      <c r="B7" s="4">
        <v>5</v>
      </c>
      <c r="C7" s="9">
        <f>5*(5/12)</f>
        <v>2.0833333333333335</v>
      </c>
      <c r="E7" s="2" t="s">
        <v>10</v>
      </c>
      <c r="F7" s="5">
        <v>44.383333333333333</v>
      </c>
      <c r="G7" s="5">
        <v>1.96</v>
      </c>
      <c r="I7" s="2" t="s">
        <v>10</v>
      </c>
      <c r="J7" s="5">
        <v>67.183333333333337</v>
      </c>
      <c r="K7" s="5">
        <v>2.2000000000000002</v>
      </c>
      <c r="M7" s="1" t="s">
        <v>10</v>
      </c>
      <c r="N7" s="5">
        <v>48.98</v>
      </c>
      <c r="O7" s="9">
        <v>1.0169999999999999</v>
      </c>
      <c r="Q7" s="2" t="s">
        <v>10</v>
      </c>
      <c r="R7" s="5">
        <v>51.34</v>
      </c>
      <c r="S7" s="9">
        <v>1.1060000000000001</v>
      </c>
    </row>
    <row r="8" spans="1:19" ht="18.75" customHeight="1" x14ac:dyDescent="0.3">
      <c r="A8" s="1" t="s">
        <v>11</v>
      </c>
      <c r="B8" s="4">
        <v>6</v>
      </c>
      <c r="C8" s="9">
        <f>6*(5/12)</f>
        <v>2.5</v>
      </c>
      <c r="E8" s="2" t="s">
        <v>11</v>
      </c>
      <c r="F8" s="5">
        <v>44.766666666666666</v>
      </c>
      <c r="G8" s="5">
        <v>2.36</v>
      </c>
      <c r="I8" s="2" t="s">
        <v>11</v>
      </c>
      <c r="J8" s="5">
        <v>67.583333333333329</v>
      </c>
      <c r="K8" s="5">
        <v>2.56</v>
      </c>
      <c r="M8" s="1" t="s">
        <v>11</v>
      </c>
      <c r="N8" s="5">
        <v>49.15</v>
      </c>
      <c r="O8" s="9">
        <v>1.1870000000000001</v>
      </c>
      <c r="Q8" s="2" t="s">
        <v>11</v>
      </c>
      <c r="R8" s="5">
        <v>51.51</v>
      </c>
      <c r="S8" s="9">
        <v>1.3620000000000001</v>
      </c>
    </row>
    <row r="9" spans="1:19" ht="18.75" customHeight="1" x14ac:dyDescent="0.3">
      <c r="A9" s="1" t="s">
        <v>12</v>
      </c>
      <c r="B9" s="4">
        <v>7</v>
      </c>
      <c r="C9" s="9">
        <f>7*(5/12)</f>
        <v>2.916666666666667</v>
      </c>
      <c r="E9" s="2" t="s">
        <v>12</v>
      </c>
      <c r="F9" s="5">
        <v>45.150000000000006</v>
      </c>
      <c r="G9" s="5">
        <v>2.86</v>
      </c>
      <c r="I9" s="2" t="s">
        <v>12</v>
      </c>
      <c r="J9" s="5">
        <v>67.983333333333334</v>
      </c>
      <c r="K9" s="5">
        <v>3.07</v>
      </c>
      <c r="M9" s="1" t="s">
        <v>12</v>
      </c>
      <c r="N9" s="5">
        <v>49.32</v>
      </c>
      <c r="O9" s="9">
        <v>1.357</v>
      </c>
      <c r="Q9" s="2" t="s">
        <v>12</v>
      </c>
      <c r="R9" s="5">
        <v>51.68</v>
      </c>
      <c r="S9" s="9">
        <v>1.6160000000000001</v>
      </c>
    </row>
    <row r="10" spans="1:19" ht="18.75" customHeight="1" x14ac:dyDescent="0.3">
      <c r="A10" s="1" t="s">
        <v>13</v>
      </c>
      <c r="B10" s="4">
        <v>8</v>
      </c>
      <c r="C10" s="9">
        <f>8*(5/12)</f>
        <v>3.3333333333333335</v>
      </c>
      <c r="E10" s="2" t="s">
        <v>13</v>
      </c>
      <c r="F10" s="5">
        <v>45.533333333333331</v>
      </c>
      <c r="G10" s="5">
        <v>3.35</v>
      </c>
      <c r="I10" s="2" t="s">
        <v>13</v>
      </c>
      <c r="J10" s="5">
        <v>68.38333333333334</v>
      </c>
      <c r="K10" s="5">
        <v>3.54</v>
      </c>
      <c r="M10" s="1" t="s">
        <v>13</v>
      </c>
      <c r="N10" s="5">
        <v>49.48</v>
      </c>
      <c r="O10" s="9">
        <v>1.516</v>
      </c>
      <c r="Q10" s="2" t="s">
        <v>13</v>
      </c>
      <c r="R10" s="5">
        <v>51.84</v>
      </c>
      <c r="S10" s="9">
        <v>1.78</v>
      </c>
    </row>
    <row r="11" spans="1:19" ht="18.75" customHeight="1" x14ac:dyDescent="0.3">
      <c r="A11" s="1" t="s">
        <v>14</v>
      </c>
      <c r="B11" s="4">
        <v>9</v>
      </c>
      <c r="C11" s="9">
        <f>9*(5/12)</f>
        <v>3.75</v>
      </c>
      <c r="E11" s="2" t="s">
        <v>14</v>
      </c>
      <c r="F11" s="5">
        <v>45.916666666666664</v>
      </c>
      <c r="G11" s="5">
        <v>3.8</v>
      </c>
      <c r="I11" s="2" t="s">
        <v>14</v>
      </c>
      <c r="J11" s="5">
        <v>68.783333333333331</v>
      </c>
      <c r="K11" s="5">
        <v>4.04</v>
      </c>
      <c r="M11" s="1" t="s">
        <v>14</v>
      </c>
      <c r="N11" s="5">
        <v>49.65</v>
      </c>
      <c r="O11" s="9">
        <v>1.6859999999999999</v>
      </c>
      <c r="Q11" s="2" t="s">
        <v>14</v>
      </c>
      <c r="R11" s="5">
        <v>52.01</v>
      </c>
      <c r="S11" s="9">
        <v>1.9119999999999999</v>
      </c>
    </row>
    <row r="12" spans="1:19" ht="18.75" customHeight="1" x14ac:dyDescent="0.3">
      <c r="A12" s="1" t="s">
        <v>15</v>
      </c>
      <c r="B12" s="4">
        <v>10</v>
      </c>
      <c r="C12" s="9">
        <f>10*(5/12)</f>
        <v>4.166666666666667</v>
      </c>
      <c r="E12" s="2" t="s">
        <v>15</v>
      </c>
      <c r="F12" s="5">
        <v>46.3</v>
      </c>
      <c r="G12" s="5">
        <v>4.25</v>
      </c>
      <c r="I12" s="2" t="s">
        <v>15</v>
      </c>
      <c r="J12" s="5">
        <v>69.183333333333337</v>
      </c>
      <c r="K12" s="5">
        <v>4.4000000000000004</v>
      </c>
      <c r="M12" s="1" t="s">
        <v>15</v>
      </c>
      <c r="N12" s="5">
        <v>49.82</v>
      </c>
      <c r="O12" s="9">
        <v>1.8560000000000001</v>
      </c>
      <c r="Q12" s="2" t="s">
        <v>15</v>
      </c>
      <c r="R12" s="5">
        <v>52.18</v>
      </c>
      <c r="S12" s="9">
        <v>2.0310000000000001</v>
      </c>
    </row>
    <row r="13" spans="1:19" ht="18.75" customHeight="1" x14ac:dyDescent="0.3">
      <c r="A13" s="1" t="s">
        <v>16</v>
      </c>
      <c r="B13" s="4">
        <v>11</v>
      </c>
      <c r="C13" s="9">
        <f>11*(5/12)</f>
        <v>4.5833333333333339</v>
      </c>
      <c r="E13" s="2" t="s">
        <v>16</v>
      </c>
      <c r="F13" s="5">
        <v>46.68333333333333</v>
      </c>
      <c r="G13" s="5">
        <v>4.79</v>
      </c>
      <c r="I13" s="2" t="s">
        <v>16</v>
      </c>
      <c r="J13" s="5">
        <v>69.583333333333329</v>
      </c>
      <c r="K13" s="5">
        <v>4.75</v>
      </c>
      <c r="M13" s="1" t="s">
        <v>16</v>
      </c>
      <c r="N13" s="5">
        <v>49.98</v>
      </c>
      <c r="O13" s="9">
        <v>2.0310000000000001</v>
      </c>
      <c r="Q13" s="2" t="s">
        <v>16</v>
      </c>
      <c r="R13" s="5">
        <v>52.38</v>
      </c>
      <c r="S13" s="9">
        <v>2.258</v>
      </c>
    </row>
    <row r="14" spans="1:19" ht="18.75" customHeight="1" x14ac:dyDescent="0.3">
      <c r="A14" s="1" t="s">
        <v>17</v>
      </c>
      <c r="B14" s="4">
        <v>12</v>
      </c>
      <c r="C14" s="9">
        <f>12*(5/12)</f>
        <v>5</v>
      </c>
      <c r="E14" s="2" t="s">
        <v>17</v>
      </c>
      <c r="F14" s="5">
        <v>47.06666666666667</v>
      </c>
      <c r="G14" s="5">
        <v>5.14</v>
      </c>
      <c r="I14" s="2" t="s">
        <v>17</v>
      </c>
      <c r="J14" s="5">
        <v>69.983333333333334</v>
      </c>
      <c r="K14" s="5">
        <v>5.14</v>
      </c>
      <c r="M14" s="1" t="s">
        <v>17</v>
      </c>
      <c r="N14" s="5">
        <v>50.16</v>
      </c>
      <c r="O14" s="9">
        <v>2.1960000000000002</v>
      </c>
      <c r="Q14" s="2" t="s">
        <v>17</v>
      </c>
      <c r="R14" s="5">
        <v>52.54</v>
      </c>
      <c r="S14" s="9">
        <v>2.4</v>
      </c>
    </row>
    <row r="15" spans="1:19" ht="18.75" customHeight="1" x14ac:dyDescent="0.3">
      <c r="A15" s="1" t="s">
        <v>18</v>
      </c>
      <c r="B15" s="4">
        <v>13</v>
      </c>
      <c r="C15" s="9">
        <f>13*(5/12)</f>
        <v>5.416666666666667</v>
      </c>
      <c r="E15" s="2" t="s">
        <v>18</v>
      </c>
      <c r="F15" s="5">
        <v>47.266666666666666</v>
      </c>
      <c r="G15" s="5">
        <v>5.4</v>
      </c>
      <c r="I15" s="2" t="s">
        <v>18</v>
      </c>
      <c r="J15" s="5">
        <v>70.316666666666663</v>
      </c>
      <c r="K15" s="5">
        <v>5.48</v>
      </c>
      <c r="M15" s="1" t="s">
        <v>18</v>
      </c>
      <c r="N15" s="5">
        <v>50.33</v>
      </c>
      <c r="O15" s="9">
        <v>2.3660000000000001</v>
      </c>
      <c r="Q15" s="2" t="s">
        <v>18</v>
      </c>
      <c r="R15" s="5">
        <v>52.97</v>
      </c>
      <c r="S15" s="9">
        <v>2.8860000000000001</v>
      </c>
    </row>
    <row r="16" spans="1:19" ht="18.75" customHeight="1" x14ac:dyDescent="0.3">
      <c r="A16" s="1" t="s">
        <v>19</v>
      </c>
      <c r="B16" s="4">
        <v>14</v>
      </c>
      <c r="C16" s="9">
        <f>14*(5/12)</f>
        <v>5.8333333333333339</v>
      </c>
      <c r="E16" s="2" t="s">
        <v>19</v>
      </c>
      <c r="F16" s="5">
        <v>47.633333333333333</v>
      </c>
      <c r="G16" s="5">
        <v>5.82</v>
      </c>
      <c r="I16" s="2" t="s">
        <v>19</v>
      </c>
      <c r="J16" s="5">
        <v>70.716666666666669</v>
      </c>
      <c r="K16" s="5">
        <v>5.95</v>
      </c>
      <c r="M16" s="1" t="s">
        <v>19</v>
      </c>
      <c r="N16" s="5">
        <v>50.87</v>
      </c>
      <c r="O16" s="9">
        <v>2.9079999999999999</v>
      </c>
      <c r="Q16" s="2" t="s">
        <v>19</v>
      </c>
      <c r="R16" s="5">
        <v>53.42</v>
      </c>
      <c r="S16" s="9">
        <v>3.2509999999999999</v>
      </c>
    </row>
    <row r="17" spans="1:19" ht="18.75" customHeight="1" x14ac:dyDescent="0.3">
      <c r="A17" s="1" t="s">
        <v>20</v>
      </c>
      <c r="B17" s="4">
        <v>15</v>
      </c>
      <c r="C17" s="9">
        <f>15*(5/12)</f>
        <v>6.25</v>
      </c>
      <c r="E17" s="2" t="s">
        <v>20</v>
      </c>
      <c r="F17" s="4">
        <v>48</v>
      </c>
      <c r="G17" s="5">
        <v>6.18</v>
      </c>
      <c r="I17" s="2" t="s">
        <v>20</v>
      </c>
      <c r="J17" s="5">
        <v>71.11666666666666</v>
      </c>
      <c r="K17" s="5">
        <v>6.3</v>
      </c>
      <c r="M17" s="1" t="s">
        <v>20</v>
      </c>
      <c r="N17" s="5">
        <v>51.4</v>
      </c>
      <c r="O17" s="9">
        <v>3.4369999999999998</v>
      </c>
      <c r="Q17" s="2" t="s">
        <v>20</v>
      </c>
      <c r="R17" s="5">
        <v>53.83</v>
      </c>
      <c r="S17" s="9">
        <v>3.6469999999999998</v>
      </c>
    </row>
    <row r="18" spans="1:19" ht="18.75" customHeight="1" x14ac:dyDescent="0.3">
      <c r="A18" s="1" t="s">
        <v>21</v>
      </c>
      <c r="B18" s="4">
        <v>16</v>
      </c>
      <c r="C18" s="9">
        <f>16*(5/12)</f>
        <v>6.666666666666667</v>
      </c>
      <c r="E18" s="2" t="s">
        <v>21</v>
      </c>
      <c r="F18" s="5">
        <v>48.366666666666674</v>
      </c>
      <c r="G18" s="5">
        <v>6.61</v>
      </c>
      <c r="I18" s="2" t="s">
        <v>21</v>
      </c>
      <c r="J18" s="5">
        <v>71.516666666666666</v>
      </c>
      <c r="K18" s="5">
        <v>6.73</v>
      </c>
      <c r="M18" s="1" t="s">
        <v>21</v>
      </c>
      <c r="N18" s="5">
        <v>51.95</v>
      </c>
      <c r="O18" s="9">
        <v>3.9870000000000001</v>
      </c>
      <c r="Q18" s="2" t="s">
        <v>21</v>
      </c>
      <c r="R18" s="5">
        <v>54.25</v>
      </c>
      <c r="S18" s="9">
        <v>4.0170000000000003</v>
      </c>
    </row>
    <row r="19" spans="1:19" ht="18.75" customHeight="1" x14ac:dyDescent="0.3">
      <c r="A19" s="1" t="s">
        <v>22</v>
      </c>
      <c r="B19" s="4">
        <v>17</v>
      </c>
      <c r="C19" s="9">
        <f>17*(5/12)</f>
        <v>7.0833333333333339</v>
      </c>
      <c r="E19" s="2" t="s">
        <v>22</v>
      </c>
      <c r="F19" s="5">
        <v>48.733333333333334</v>
      </c>
      <c r="G19" s="5">
        <v>7.07</v>
      </c>
      <c r="I19" s="2" t="s">
        <v>22</v>
      </c>
      <c r="J19" s="5">
        <v>71.916666666666671</v>
      </c>
      <c r="K19" s="5">
        <v>7.24</v>
      </c>
    </row>
    <row r="20" spans="1:19" ht="18.75" customHeight="1" x14ac:dyDescent="0.3">
      <c r="A20" s="1" t="s">
        <v>23</v>
      </c>
      <c r="B20" s="4">
        <v>18</v>
      </c>
      <c r="C20" s="9">
        <f>18*(5/12)</f>
        <v>7.5</v>
      </c>
      <c r="E20" s="2" t="s">
        <v>23</v>
      </c>
      <c r="F20" s="5">
        <v>49.1</v>
      </c>
      <c r="G20" s="5">
        <v>7.45</v>
      </c>
      <c r="I20" s="2" t="s">
        <v>23</v>
      </c>
      <c r="J20" s="5">
        <v>72.316666666666663</v>
      </c>
      <c r="K20" s="5">
        <v>7.71</v>
      </c>
    </row>
    <row r="21" spans="1:19" ht="18.75" customHeight="1" x14ac:dyDescent="0.3">
      <c r="A21" s="1" t="s">
        <v>24</v>
      </c>
      <c r="B21" s="4">
        <v>19</v>
      </c>
      <c r="C21" s="9">
        <f>19*(5/12)</f>
        <v>7.916666666666667</v>
      </c>
      <c r="E21" s="2" t="s">
        <v>24</v>
      </c>
      <c r="F21" s="5">
        <v>49.466666666666669</v>
      </c>
      <c r="G21" s="5">
        <v>7.68</v>
      </c>
      <c r="I21" s="2" t="s">
        <v>24</v>
      </c>
      <c r="J21" s="5">
        <v>72.716666666666669</v>
      </c>
      <c r="K21" s="5">
        <v>8.17</v>
      </c>
    </row>
    <row r="22" spans="1:19" ht="18.75" customHeight="1" x14ac:dyDescent="0.3">
      <c r="A22" s="1" t="s">
        <v>25</v>
      </c>
      <c r="B22" s="4">
        <v>20</v>
      </c>
      <c r="C22" s="9">
        <f>20*(5/12)</f>
        <v>8.3333333333333339</v>
      </c>
      <c r="E22" s="2" t="s">
        <v>25</v>
      </c>
      <c r="F22" s="5">
        <v>49.833333333333329</v>
      </c>
      <c r="G22" s="5">
        <v>8.08</v>
      </c>
      <c r="I22" s="2" t="s">
        <v>25</v>
      </c>
      <c r="J22" s="5">
        <v>73.083333333333329</v>
      </c>
      <c r="K22" s="5">
        <v>8.64</v>
      </c>
    </row>
    <row r="23" spans="1:19" ht="18.75" customHeight="1" x14ac:dyDescent="0.3">
      <c r="A23" s="1" t="s">
        <v>26</v>
      </c>
      <c r="B23" s="4">
        <v>21</v>
      </c>
      <c r="C23" s="9">
        <f>21*(5/12)</f>
        <v>8.75</v>
      </c>
      <c r="E23" s="2" t="s">
        <v>26</v>
      </c>
      <c r="F23" s="5">
        <v>50.2</v>
      </c>
      <c r="G23" s="5">
        <v>8.5399999999999991</v>
      </c>
      <c r="I23" s="2" t="s">
        <v>26</v>
      </c>
      <c r="J23" s="5">
        <v>73.483333333333334</v>
      </c>
      <c r="K23" s="5">
        <v>9.15</v>
      </c>
    </row>
    <row r="24" spans="1:19" ht="18.75" customHeight="1" x14ac:dyDescent="0.3">
      <c r="A24" s="1" t="s">
        <v>27</v>
      </c>
      <c r="B24" s="4">
        <v>22</v>
      </c>
      <c r="C24" s="9">
        <f>22*(5/12)</f>
        <v>9.1666666666666679</v>
      </c>
      <c r="E24" s="2" t="s">
        <v>27</v>
      </c>
      <c r="F24" s="5">
        <v>50.566666666666677</v>
      </c>
      <c r="G24" s="5">
        <v>9.02</v>
      </c>
      <c r="I24" s="2" t="s">
        <v>27</v>
      </c>
      <c r="J24" s="5">
        <v>73.88333333333334</v>
      </c>
      <c r="K24" s="5">
        <v>9.44</v>
      </c>
    </row>
    <row r="25" spans="1:19" ht="18.75" customHeight="1" x14ac:dyDescent="0.3">
      <c r="A25" s="1" t="s">
        <v>28</v>
      </c>
      <c r="B25" s="4">
        <v>23</v>
      </c>
      <c r="C25" s="9">
        <f>23*(5/12)</f>
        <v>9.5833333333333339</v>
      </c>
      <c r="E25" s="2" t="s">
        <v>28</v>
      </c>
      <c r="F25" s="5">
        <v>50.933333333333337</v>
      </c>
      <c r="G25" s="5">
        <v>9.49</v>
      </c>
      <c r="I25" s="2" t="s">
        <v>28</v>
      </c>
      <c r="J25" s="5">
        <v>74.25</v>
      </c>
      <c r="K25" s="5">
        <v>9.68</v>
      </c>
    </row>
    <row r="26" spans="1:19" ht="18.75" customHeight="1" x14ac:dyDescent="0.3">
      <c r="A26" s="1" t="s">
        <v>29</v>
      </c>
      <c r="B26" s="4">
        <v>24</v>
      </c>
      <c r="C26" s="9">
        <f>24*(5/12)</f>
        <v>10</v>
      </c>
      <c r="E26" s="2" t="s">
        <v>29</v>
      </c>
      <c r="F26" s="5">
        <v>51.3</v>
      </c>
      <c r="G26" s="5">
        <v>9.9600000000000009</v>
      </c>
      <c r="I26" s="2" t="s">
        <v>29</v>
      </c>
      <c r="J26" s="5">
        <v>74.599999999999994</v>
      </c>
      <c r="K26" s="5">
        <v>10.02</v>
      </c>
    </row>
    <row r="27" spans="1:19" ht="18.75" customHeight="1" x14ac:dyDescent="0.3">
      <c r="A27" s="1" t="s">
        <v>30</v>
      </c>
      <c r="B27" s="4">
        <v>25</v>
      </c>
      <c r="C27" s="9">
        <f>25*(5/12)</f>
        <v>10.416666666666668</v>
      </c>
    </row>
    <row r="28" spans="1:19" ht="18.75" customHeight="1" x14ac:dyDescent="0.3">
      <c r="A28" s="1" t="s">
        <v>31</v>
      </c>
      <c r="B28" s="4">
        <v>26</v>
      </c>
      <c r="C28" s="9">
        <f>26*(5/12)</f>
        <v>10.833333333333334</v>
      </c>
    </row>
    <row r="29" spans="1:19" ht="18.75" customHeight="1" x14ac:dyDescent="0.3">
      <c r="A29" s="1" t="s">
        <v>32</v>
      </c>
      <c r="B29" s="4">
        <v>27</v>
      </c>
      <c r="C29" s="9">
        <f>27*(5/12)</f>
        <v>11.25</v>
      </c>
    </row>
    <row r="30" spans="1:19" ht="18.75" customHeight="1" x14ac:dyDescent="0.3">
      <c r="A30" s="1" t="s">
        <v>33</v>
      </c>
      <c r="B30" s="4">
        <v>28</v>
      </c>
      <c r="C30" s="9">
        <f>28*(5/12)</f>
        <v>11.666666666666668</v>
      </c>
    </row>
    <row r="31" spans="1:19" ht="18.75" customHeight="1" x14ac:dyDescent="0.3">
      <c r="A31" s="1" t="s">
        <v>34</v>
      </c>
      <c r="B31" s="4">
        <v>29</v>
      </c>
      <c r="C31" s="9">
        <f>29*(5/12)</f>
        <v>12.083333333333334</v>
      </c>
    </row>
    <row r="32" spans="1:19" ht="18.75" customHeight="1" x14ac:dyDescent="0.3">
      <c r="A32" s="1" t="s">
        <v>35</v>
      </c>
      <c r="B32" s="4">
        <v>30</v>
      </c>
      <c r="C32" s="9">
        <f>30*(5/12)</f>
        <v>12.5</v>
      </c>
    </row>
    <row r="33" spans="1:3" ht="18.75" customHeight="1" x14ac:dyDescent="0.3">
      <c r="A33" s="1" t="s">
        <v>36</v>
      </c>
      <c r="B33" s="4">
        <v>31</v>
      </c>
      <c r="C33" s="9">
        <f>31*(5/12)</f>
        <v>12.916666666666668</v>
      </c>
    </row>
    <row r="34" spans="1:3" ht="18.75" customHeight="1" x14ac:dyDescent="0.3">
      <c r="A34" s="1" t="s">
        <v>37</v>
      </c>
      <c r="B34" s="4">
        <v>32</v>
      </c>
      <c r="C34" s="9">
        <f>32*(5/12)</f>
        <v>13.333333333333334</v>
      </c>
    </row>
    <row r="35" spans="1:3" ht="18.75" customHeight="1" x14ac:dyDescent="0.3">
      <c r="A35" s="1" t="s">
        <v>38</v>
      </c>
      <c r="B35" s="4">
        <v>33</v>
      </c>
      <c r="C35" s="9">
        <f>33*(5/12)</f>
        <v>13.75</v>
      </c>
    </row>
    <row r="36" spans="1:3" ht="18.75" customHeight="1" x14ac:dyDescent="0.3">
      <c r="A36" s="1" t="s">
        <v>39</v>
      </c>
      <c r="B36" s="4">
        <v>34</v>
      </c>
      <c r="C36" s="9">
        <f>34*(5/12)</f>
        <v>14.166666666666668</v>
      </c>
    </row>
    <row r="37" spans="1:3" ht="18.75" customHeight="1" x14ac:dyDescent="0.3">
      <c r="A37" s="1" t="s">
        <v>40</v>
      </c>
      <c r="B37" s="4">
        <v>35</v>
      </c>
      <c r="C37" s="9">
        <f>35*(5/12)</f>
        <v>14.583333333333334</v>
      </c>
    </row>
    <row r="38" spans="1:3" ht="18.75" customHeight="1" x14ac:dyDescent="0.3">
      <c r="A38" s="1" t="s">
        <v>41</v>
      </c>
      <c r="B38" s="4">
        <v>36</v>
      </c>
      <c r="C38" s="9">
        <f>36*(5/12)</f>
        <v>15</v>
      </c>
    </row>
  </sheetData>
  <mergeCells count="5">
    <mergeCell ref="A1:C1"/>
    <mergeCell ref="E1:G1"/>
    <mergeCell ref="I1:K1"/>
    <mergeCell ref="M1:O1"/>
    <mergeCell ref="Q1:S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LT W</cp:lastModifiedBy>
  <dcterms:created xsi:type="dcterms:W3CDTF">2024-04-20T02:33:03Z</dcterms:created>
  <dcterms:modified xsi:type="dcterms:W3CDTF">2024-04-21T10:05:27Z</dcterms:modified>
</cp:coreProperties>
</file>