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Training\贝坷勒\软件工程\"/>
    </mc:Choice>
  </mc:AlternateContent>
  <xr:revisionPtr revIDLastSave="0" documentId="13_ncr:1_{064DD47C-E3C8-499C-900D-D8F5CE6B4991}" xr6:coauthVersionLast="36" xr6:coauthVersionMax="36" xr10:uidLastSave="{00000000-0000-0000-0000-000000000000}"/>
  <bookViews>
    <workbookView xWindow="0" yWindow="0" windowWidth="19200" windowHeight="7620" activeTab="2" xr2:uid="{58E543F6-4284-488F-96C6-EE6C82435116}"/>
  </bookViews>
  <sheets>
    <sheet name="PROJECT BACKLOG" sheetId="1" r:id="rId1"/>
    <sheet name="SPRINT 1" sheetId="6" r:id="rId2"/>
    <sheet name="SPRINT 2" sheetId="7" r:id="rId3"/>
  </sheets>
  <externalReferences>
    <externalReference r:id="rId4"/>
    <externalReference r:id="rId5"/>
    <externalReference r:id="rId6"/>
  </externalReferences>
  <definedNames>
    <definedName name="DAYOFWEEK" localSheetId="1">'[1]SYS CALC'!$A$2:$B$8</definedName>
    <definedName name="DAYOFWEEK">'[2]SYS CALC'!$A$2:$B$8</definedName>
    <definedName name="ILCategory" localSheetId="1">[1]SETUP!$O$9:$O$13</definedName>
    <definedName name="ILCategory">[2]SETUP!$O$9:$O$13</definedName>
    <definedName name="ILStatus" localSheetId="1">[1]SETUP!$Q$8:$S$8</definedName>
    <definedName name="ILStatus">[2]SETUP!$Q$8:$S$8</definedName>
    <definedName name="PBStatus" localSheetId="2">[2]SETUP!$J$2:$J$4</definedName>
    <definedName name="PBStatus">[1]SETUP!$J$2:$J$4</definedName>
    <definedName name="PBType" localSheetId="2">[2]SETUP!$J$15:$J$20</definedName>
    <definedName name="PBType">[1]SETUP!$J$15:$J$20</definedName>
    <definedName name="People" localSheetId="1">[1]SETUP!$A$20:$A$29</definedName>
    <definedName name="People">[2]SETUP!$A$20:$A$29</definedName>
    <definedName name="ReferenceID" localSheetId="1">'[1]PROJECT BACKLOG'!$C$6:$C$24</definedName>
    <definedName name="ReferenceID">'[2]PROJECT BACKLOG'!$C$6:$C$21</definedName>
    <definedName name="RLSevirity" localSheetId="1">[1]SETUP!$O$2:$O$5</definedName>
    <definedName name="RLSevirity">[2]SETUP!$O$2:$O$5</definedName>
    <definedName name="RLStatus" localSheetId="1">[1]SETUP!$Q$1:$S$1</definedName>
    <definedName name="RLStatus">[2]SETUP!$Q$1:$S$1</definedName>
    <definedName name="RolesInProject" localSheetId="1">[1]SETUP!$A$12:$A$17</definedName>
    <definedName name="RolesInProject">[2]SETUP!$A$12:$A$17</definedName>
    <definedName name="SetupSprintList" localSheetId="1">[1]SETUP!$A$2:$A$8</definedName>
    <definedName name="SetupSprintList">[2]SETUP!$A$2:$A$8</definedName>
    <definedName name="TeamMembers" localSheetId="1">[1]SETUP!$A$20:$A$29</definedName>
    <definedName name="TeamMembers">[2]SETUP!$A$20:$A$29</definedName>
    <definedName name="theyear" localSheetId="1">[1]CALENDAR!$C$3</definedName>
    <definedName name="theyear">[2]CALENDAR!$C$3</definedName>
    <definedName name="TYPE" localSheetId="1">'[1]SYS CALC'!#REF!</definedName>
    <definedName name="TYPE">'[2]SYS CALC'!#REF!</definedName>
    <definedName name="Z_2B9EAFD0_A644_4DEA_B72C_CDF609C15661_.wvu.Rows" localSheetId="1" hidden="1">'SPRINT 1'!$1:$7</definedName>
    <definedName name="Z_2B9EAFD0_A644_4DEA_B72C_CDF609C15661_.wvu.Rows" localSheetId="2" hidden="1">'SPRINT 2'!$1:$7</definedName>
    <definedName name="Z_4F229F72_2D33_4CA1_883F_515949591BAE_.wvu.Rows" localSheetId="1" hidden="1">'SPRINT 1'!$1:$7</definedName>
    <definedName name="Z_4F229F72_2D33_4CA1_883F_515949591BAE_.wvu.Rows" localSheetId="2" hidden="1">'SPRINT 2'!$1:$7</definedName>
    <definedName name="Z_84F10E49_FDB5_40F3_971B_453A1F4AF480_.wvu.Rows" localSheetId="1" hidden="1">'SPRINT 1'!$1:$7</definedName>
    <definedName name="Z_84F10E49_FDB5_40F3_971B_453A1F4AF480_.wvu.Rows" localSheetId="2" hidden="1">'SPRINT 2'!$1:$7</definedName>
    <definedName name="Z_B6A9C177_DC41_4F83_A268_CC39BE1F01FC_.wvu.Rows" localSheetId="1" hidden="1">'SPRINT 1'!$1:$7</definedName>
    <definedName name="Z_B6A9C177_DC41_4F83_A268_CC39BE1F01FC_.wvu.Rows" localSheetId="2" hidden="1">'SPRINT 2'!$1:$7</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6" i="1" l="1"/>
  <c r="L95" i="1"/>
  <c r="L94" i="1"/>
  <c r="L93" i="1"/>
  <c r="L92" i="1"/>
  <c r="L90" i="1"/>
  <c r="L89" i="1"/>
  <c r="L88" i="1"/>
  <c r="L87" i="1"/>
  <c r="L86" i="1"/>
  <c r="L85" i="1"/>
  <c r="L83" i="1"/>
  <c r="H20" i="7"/>
  <c r="H8" i="7"/>
  <c r="I20" i="7"/>
  <c r="I8" i="7"/>
  <c r="J20" i="7"/>
  <c r="J8" i="7"/>
  <c r="K20" i="7"/>
  <c r="K8" i="7"/>
  <c r="L20" i="7"/>
  <c r="L8" i="7"/>
  <c r="M20" i="7"/>
  <c r="M8" i="7"/>
  <c r="N20" i="7"/>
  <c r="N8" i="7"/>
  <c r="O20" i="7"/>
  <c r="O8" i="7"/>
  <c r="P20" i="7"/>
  <c r="P8" i="7"/>
  <c r="Q20" i="7"/>
  <c r="Q8" i="7"/>
  <c r="R20" i="7"/>
  <c r="R8" i="7"/>
  <c r="S20" i="7"/>
  <c r="S8" i="7"/>
  <c r="T20" i="7"/>
  <c r="T8" i="7"/>
  <c r="U20" i="7"/>
  <c r="U8" i="7"/>
  <c r="V20" i="7"/>
  <c r="V8" i="7"/>
  <c r="W20" i="7"/>
  <c r="W8" i="7"/>
  <c r="X20" i="7"/>
  <c r="X8" i="7"/>
  <c r="Y20" i="7"/>
  <c r="Y8" i="7"/>
  <c r="Z20" i="7"/>
  <c r="Z8" i="7"/>
  <c r="AA8" i="7"/>
  <c r="AB20" i="7"/>
  <c r="AB8" i="7"/>
  <c r="AC20" i="7"/>
  <c r="AC8" i="7"/>
  <c r="AD20" i="7"/>
  <c r="AD8" i="7"/>
  <c r="AE20" i="7"/>
  <c r="AE8" i="7"/>
  <c r="AF20" i="7"/>
  <c r="AF8" i="7"/>
  <c r="AG20" i="7"/>
  <c r="AG8" i="7"/>
  <c r="AH20" i="7"/>
  <c r="AH8" i="7"/>
  <c r="AI20" i="7"/>
  <c r="AI8" i="7"/>
  <c r="AJ20" i="7"/>
  <c r="AJ8" i="7"/>
  <c r="C9" i="7"/>
  <c r="H9" i="7"/>
  <c r="I9" i="7"/>
  <c r="J9" i="7"/>
  <c r="K9" i="7"/>
  <c r="L9" i="7"/>
  <c r="M9" i="7"/>
  <c r="N9" i="7"/>
  <c r="O9" i="7"/>
  <c r="P9" i="7"/>
  <c r="Q9" i="7"/>
  <c r="R9" i="7"/>
  <c r="S9" i="7"/>
  <c r="T9" i="7"/>
  <c r="U9" i="7"/>
  <c r="V9" i="7"/>
  <c r="W9" i="7"/>
  <c r="X9" i="7"/>
  <c r="Y9" i="7"/>
  <c r="Z9" i="7"/>
  <c r="AA9" i="7"/>
  <c r="AB9" i="7"/>
  <c r="AC9" i="7"/>
  <c r="AD9" i="7"/>
  <c r="AE9" i="7"/>
  <c r="AF9" i="7"/>
  <c r="AG9" i="7"/>
  <c r="AH9" i="7"/>
  <c r="AI9" i="7"/>
  <c r="AJ9" i="7"/>
  <c r="C10" i="7"/>
  <c r="I11" i="7"/>
  <c r="I10" i="7"/>
  <c r="J11" i="7"/>
  <c r="J10" i="7"/>
  <c r="K11" i="7"/>
  <c r="K10" i="7"/>
  <c r="L11" i="7"/>
  <c r="L10" i="7"/>
  <c r="M11" i="7"/>
  <c r="M10" i="7"/>
  <c r="N11" i="7"/>
  <c r="N10" i="7"/>
  <c r="O11" i="7"/>
  <c r="O10" i="7"/>
  <c r="P11" i="7"/>
  <c r="P10" i="7"/>
  <c r="Q11" i="7"/>
  <c r="Q10" i="7"/>
  <c r="R11" i="7"/>
  <c r="R10" i="7"/>
  <c r="S11" i="7"/>
  <c r="S10" i="7"/>
  <c r="T11" i="7"/>
  <c r="T10" i="7"/>
  <c r="U11" i="7"/>
  <c r="U10" i="7"/>
  <c r="V11" i="7"/>
  <c r="V10" i="7"/>
  <c r="W11" i="7"/>
  <c r="W10" i="7"/>
  <c r="X11" i="7"/>
  <c r="X10" i="7"/>
  <c r="Y11" i="7"/>
  <c r="Y10" i="7"/>
  <c r="Z11" i="7"/>
  <c r="Z10" i="7"/>
  <c r="AA11" i="7"/>
  <c r="AA10" i="7"/>
  <c r="AB11" i="7"/>
  <c r="AB10" i="7"/>
  <c r="AC11" i="7"/>
  <c r="AC10" i="7"/>
  <c r="AD11" i="7"/>
  <c r="AD10" i="7"/>
  <c r="AE11" i="7"/>
  <c r="AE10" i="7"/>
  <c r="AF11" i="7"/>
  <c r="AF10" i="7"/>
  <c r="AG11" i="7"/>
  <c r="AG10" i="7"/>
  <c r="AH11" i="7"/>
  <c r="AH10" i="7"/>
  <c r="AI11" i="7"/>
  <c r="AI10" i="7"/>
  <c r="AJ11" i="7"/>
  <c r="AJ10" i="7"/>
  <c r="C11" i="7"/>
  <c r="F11" i="7"/>
  <c r="G20" i="7"/>
  <c r="H11" i="7"/>
  <c r="F20" i="7"/>
  <c r="AA20" i="7"/>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C10"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H11" i="6"/>
  <c r="F11" i="6"/>
  <c r="C11" i="6"/>
  <c r="AJ10" i="6"/>
  <c r="AI10" i="6"/>
  <c r="AH10" i="6"/>
  <c r="AG10" i="6"/>
  <c r="AF10" i="6"/>
  <c r="AE10" i="6"/>
  <c r="AD10" i="6"/>
  <c r="AC10" i="6"/>
  <c r="AB10" i="6"/>
  <c r="AA10" i="6"/>
  <c r="Z10" i="6"/>
  <c r="Y10" i="6"/>
  <c r="X10" i="6"/>
  <c r="W10" i="6"/>
  <c r="V10" i="6"/>
  <c r="U10" i="6"/>
  <c r="T10" i="6"/>
  <c r="S10" i="6"/>
  <c r="R10" i="6"/>
  <c r="Q10" i="6"/>
  <c r="P10" i="6"/>
  <c r="O10" i="6"/>
  <c r="N10" i="6"/>
  <c r="M10" i="6"/>
  <c r="L10" i="6"/>
  <c r="K10" i="6"/>
  <c r="J10" i="6"/>
  <c r="I10" i="6"/>
  <c r="H9" i="6"/>
  <c r="I9" i="6"/>
  <c r="J9" i="6"/>
  <c r="K9" i="6"/>
  <c r="L9" i="6"/>
  <c r="M9" i="6"/>
  <c r="N9" i="6"/>
  <c r="O9" i="6"/>
  <c r="P9" i="6"/>
  <c r="Q9" i="6"/>
  <c r="R9" i="6"/>
  <c r="S9" i="6"/>
  <c r="T9" i="6"/>
  <c r="U9" i="6"/>
  <c r="V9" i="6"/>
  <c r="W9" i="6"/>
  <c r="X9" i="6"/>
  <c r="Y9" i="6"/>
  <c r="Z9" i="6"/>
  <c r="AA9" i="6"/>
  <c r="AB9" i="6"/>
  <c r="AC9" i="6"/>
  <c r="AD9" i="6"/>
  <c r="AE9" i="6"/>
  <c r="AF9" i="6"/>
  <c r="AG9" i="6"/>
  <c r="AH9" i="6"/>
  <c r="AI9" i="6"/>
  <c r="AJ9" i="6"/>
  <c r="C9" i="6"/>
  <c r="AJ8" i="6"/>
  <c r="AI8" i="6"/>
  <c r="AH8" i="6"/>
  <c r="AG8" i="6"/>
  <c r="AF8" i="6"/>
  <c r="AE8" i="6"/>
  <c r="AD8" i="6"/>
  <c r="AC8" i="6"/>
  <c r="AB8" i="6"/>
  <c r="AA8" i="6"/>
  <c r="Z8" i="6"/>
  <c r="Y8" i="6"/>
  <c r="X8" i="6"/>
  <c r="W8" i="6"/>
  <c r="V8" i="6"/>
  <c r="U8" i="6"/>
  <c r="T8" i="6"/>
  <c r="S8" i="6"/>
  <c r="R8" i="6"/>
  <c r="Q8" i="6"/>
  <c r="P8" i="6"/>
  <c r="O8" i="6"/>
  <c r="N8" i="6"/>
  <c r="M8" i="6"/>
  <c r="L8" i="6"/>
  <c r="K8" i="6"/>
  <c r="J8" i="6"/>
  <c r="I8" i="6"/>
  <c r="H8" i="6"/>
  <c r="L35" i="1"/>
  <c r="L34" i="1"/>
  <c r="L33" i="1"/>
  <c r="L32" i="1"/>
  <c r="L31" i="1"/>
  <c r="L30" i="1"/>
  <c r="L28" i="1"/>
  <c r="L27" i="1"/>
  <c r="L26" i="1"/>
  <c r="L25" i="1"/>
  <c r="L24" i="1"/>
  <c r="L23" i="1"/>
  <c r="L21" i="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A1" authorId="0" shapeId="0" xr:uid="{1BE1522D-AC8D-46D9-9BE7-F0D049534551}">
      <text>
        <r>
          <rPr>
            <b/>
            <sz val="9"/>
            <color indexed="81"/>
            <rFont val="Tahoma"/>
            <family val="2"/>
          </rPr>
          <t>Luc Segers:</t>
        </r>
        <r>
          <rPr>
            <sz val="9"/>
            <color indexed="81"/>
            <rFont val="Tahoma"/>
            <family val="2"/>
          </rPr>
          <t xml:space="preserve">
This reference ID should be unique.   This number is used throughout the whole worksheet so be aware.</t>
        </r>
      </text>
    </comment>
    <comment ref="B1" authorId="0" shapeId="0" xr:uid="{5637DCF6-DAFA-41DC-9634-ADEB9F1BDFCC}">
      <text>
        <r>
          <rPr>
            <b/>
            <sz val="9"/>
            <color indexed="81"/>
            <rFont val="Tahoma"/>
            <family val="2"/>
          </rPr>
          <t>Luc Segers:</t>
        </r>
        <r>
          <rPr>
            <sz val="9"/>
            <color indexed="81"/>
            <rFont val="Tahoma"/>
            <family val="2"/>
          </rPr>
          <t xml:space="preserve">
This is the release where the story will be developped</t>
        </r>
      </text>
    </comment>
    <comment ref="C1" authorId="0" shapeId="0" xr:uid="{3E18DA2A-3D36-46A4-9118-FA08FFC860ED}">
      <text>
        <r>
          <rPr>
            <b/>
            <sz val="9"/>
            <color indexed="81"/>
            <rFont val="Tahoma"/>
            <family val="2"/>
          </rPr>
          <t>Luc Segers:</t>
        </r>
        <r>
          <rPr>
            <sz val="9"/>
            <color indexed="81"/>
            <rFont val="Tahoma"/>
            <family val="2"/>
          </rPr>
          <t xml:space="preserve">
This is the sprint where the story will be developped</t>
        </r>
      </text>
    </comment>
    <comment ref="D1" authorId="0" shapeId="0" xr:uid="{A1253F73-552A-4FB8-81EA-2376655DF6C0}">
      <text>
        <r>
          <rPr>
            <b/>
            <sz val="9"/>
            <color indexed="81"/>
            <rFont val="Tahoma"/>
            <family val="2"/>
          </rPr>
          <t>Luc Segers:</t>
        </r>
        <r>
          <rPr>
            <sz val="9"/>
            <color indexed="81"/>
            <rFont val="Tahoma"/>
            <family val="2"/>
          </rPr>
          <t xml:space="preserve">
This is a category to which the story belongs.
Example : Infrastrucuture, Back-End, Animation, ...</t>
        </r>
      </text>
    </comment>
    <comment ref="F1" authorId="0" shapeId="0" xr:uid="{AC0CC544-FD9E-47AC-93A5-C2ACE6476ED4}">
      <text>
        <r>
          <rPr>
            <b/>
            <sz val="9"/>
            <color indexed="81"/>
            <rFont val="Tahoma"/>
            <family val="2"/>
          </rPr>
          <t>Luc Segers:</t>
        </r>
        <r>
          <rPr>
            <sz val="9"/>
            <color indexed="81"/>
            <rFont val="Tahoma"/>
            <family val="2"/>
          </rPr>
          <t xml:space="preserve">
This is the story (Feature, Epic, User).
Depending on in which phase you are in (Présales, Scope, …) the detail could be higher.
Normally you could describe a user story as follow:
As a &lt;Role&gt;
     I can do &lt;this&gt; and
     the result is &lt;that&gt; ...
Offcourse this is not always possible, so you should be creative.
A story should conduct to the following rules:
I = Independent
N = Negotiable
V = Valuable to customer
E = Estimatable
S = Small
T = Testable</t>
        </r>
      </text>
    </comment>
    <comment ref="G1" authorId="0" shapeId="0" xr:uid="{A6322B66-009B-42CD-B410-7EE3F01FD22B}">
      <text>
        <r>
          <rPr>
            <b/>
            <sz val="9"/>
            <color indexed="81"/>
            <rFont val="Tahoma"/>
            <family val="2"/>
          </rPr>
          <t>Luc Segers:</t>
        </r>
        <r>
          <rPr>
            <sz val="9"/>
            <color indexed="81"/>
            <rFont val="Tahoma"/>
            <family val="2"/>
          </rPr>
          <t xml:space="preserve">
Type of the story.</t>
        </r>
      </text>
    </comment>
    <comment ref="H1" authorId="0" shapeId="0" xr:uid="{B857872A-5287-40E3-8A1A-0B9CFB10D88A}">
      <text>
        <r>
          <rPr>
            <b/>
            <sz val="9"/>
            <color indexed="81"/>
            <rFont val="Tahoma"/>
            <family val="2"/>
          </rPr>
          <t>Luc Segers:</t>
        </r>
        <r>
          <rPr>
            <sz val="9"/>
            <color indexed="81"/>
            <rFont val="Tahoma"/>
            <family val="2"/>
          </rPr>
          <t xml:space="preserve">
Status of the story</t>
        </r>
      </text>
    </comment>
    <comment ref="I1" authorId="0" shapeId="0" xr:uid="{87296A0C-14ED-4CA2-B28B-F5FA3F60E0F1}">
      <text>
        <r>
          <rPr>
            <b/>
            <sz val="9"/>
            <color indexed="81"/>
            <rFont val="Tahoma"/>
            <family val="2"/>
          </rPr>
          <t>Luc Segers:</t>
        </r>
        <r>
          <rPr>
            <sz val="9"/>
            <color indexed="81"/>
            <rFont val="Tahoma"/>
            <family val="2"/>
          </rPr>
          <t xml:space="preserve">
This column is calculated:
Ideal Hours * Adjustment Factor
</t>
        </r>
      </text>
    </comment>
    <comment ref="J1" authorId="0" shapeId="0" xr:uid="{23D6A804-D33A-47EA-860F-16E856FB9BCC}">
      <text>
        <r>
          <rPr>
            <b/>
            <sz val="9"/>
            <color indexed="81"/>
            <rFont val="Tahoma"/>
            <family val="2"/>
          </rPr>
          <t>Luc Segers:</t>
        </r>
        <r>
          <rPr>
            <sz val="9"/>
            <color indexed="81"/>
            <rFont val="Tahoma"/>
            <family val="2"/>
          </rPr>
          <t xml:space="preserve">
M = Must Have
S = Should Have
C = Could Have
W = Won't have this time</t>
        </r>
      </text>
    </comment>
    <comment ref="K1" authorId="0" shapeId="0" xr:uid="{FFDAF4F8-0D9C-4D0D-BF15-BF1A530902C6}">
      <text>
        <r>
          <rPr>
            <b/>
            <sz val="9"/>
            <color indexed="81"/>
            <rFont val="Tahoma"/>
            <family val="2"/>
          </rPr>
          <t>Luc Segers:</t>
        </r>
        <r>
          <rPr>
            <sz val="9"/>
            <color indexed="81"/>
            <rFont val="Tahoma"/>
            <family val="2"/>
          </rPr>
          <t xml:space="preserve">
Enter here the new ideal estimates which are done with planningpoker
</t>
        </r>
      </text>
    </comment>
    <comment ref="L1" authorId="0" shapeId="0" xr:uid="{F2D77F8E-6BED-4115-9228-0431130B54E3}">
      <text>
        <r>
          <rPr>
            <b/>
            <sz val="9"/>
            <color indexed="81"/>
            <rFont val="Tahoma"/>
            <family val="2"/>
          </rPr>
          <t>Luc Segers:</t>
        </r>
        <r>
          <rPr>
            <sz val="9"/>
            <color indexed="81"/>
            <rFont val="Tahoma"/>
            <family val="2"/>
          </rPr>
          <t xml:space="preserve">
This column is calculated based on the values of complexity and information.  The data is looked up in the setup tab.</t>
        </r>
      </text>
    </comment>
    <comment ref="M1" authorId="0" shapeId="0" xr:uid="{CB7064CF-1FCD-4F2A-8443-32B417B3D5F4}">
      <text>
        <r>
          <rPr>
            <b/>
            <sz val="9"/>
            <color indexed="81"/>
            <rFont val="Tahoma"/>
            <family val="2"/>
          </rPr>
          <t>Luc Segers: Complexity</t>
        </r>
        <r>
          <rPr>
            <sz val="9"/>
            <color indexed="81"/>
            <rFont val="Tahoma"/>
            <family val="2"/>
          </rPr>
          <t xml:space="preserve">
0 = Not Defined
1 = Very Simple
2 = Simple
3 = Moderate
4 = Complex
5 = Extreme Complex</t>
        </r>
      </text>
    </comment>
    <comment ref="N1" authorId="0" shapeId="0" xr:uid="{17D2270B-6614-4034-A404-C31F99B9BA0D}">
      <text>
        <r>
          <rPr>
            <b/>
            <sz val="9"/>
            <color indexed="81"/>
            <rFont val="Tahoma"/>
            <family val="2"/>
          </rPr>
          <t>Luc Segers: Information</t>
        </r>
        <r>
          <rPr>
            <sz val="9"/>
            <color indexed="81"/>
            <rFont val="Tahoma"/>
            <family val="2"/>
          </rPr>
          <t xml:space="preserve">
0 = Not Defined
1 = No information
2 = Little information
3 = Moderate information
4 = Much information
5 = All information</t>
        </r>
      </text>
    </comment>
  </commentList>
</comments>
</file>

<file path=xl/sharedStrings.xml><?xml version="1.0" encoding="utf-8"?>
<sst xmlns="http://schemas.openxmlformats.org/spreadsheetml/2006/main" count="628" uniqueCount="288">
  <si>
    <t>引用编号</t>
    <phoneticPr fontId="3" type="noConversion"/>
  </si>
  <si>
    <t>版本</t>
    <phoneticPr fontId="3" type="noConversion"/>
  </si>
  <si>
    <t>冲刺号</t>
    <phoneticPr fontId="3" type="noConversion"/>
  </si>
  <si>
    <t>分类</t>
    <phoneticPr fontId="3" type="noConversion"/>
  </si>
  <si>
    <t>标题</t>
    <phoneticPr fontId="3" type="noConversion"/>
  </si>
  <si>
    <t>故事</t>
    <phoneticPr fontId="3" type="noConversion"/>
  </si>
  <si>
    <t>类型</t>
    <phoneticPr fontId="3" type="noConversion"/>
  </si>
  <si>
    <t>进度</t>
    <phoneticPr fontId="3" type="noConversion"/>
  </si>
  <si>
    <t>初始估计（h）</t>
    <phoneticPr fontId="3" type="noConversion"/>
  </si>
  <si>
    <t>优先级</t>
    <phoneticPr fontId="3" type="noConversion"/>
  </si>
  <si>
    <t>理想时间（h）</t>
    <phoneticPr fontId="3" type="noConversion"/>
  </si>
  <si>
    <t>调整因子</t>
    <phoneticPr fontId="3" type="noConversion"/>
  </si>
  <si>
    <t>复杂度</t>
    <phoneticPr fontId="3" type="noConversion"/>
  </si>
  <si>
    <t>信息度</t>
    <phoneticPr fontId="3" type="noConversion"/>
  </si>
  <si>
    <t>备注</t>
    <phoneticPr fontId="3" type="noConversion"/>
  </si>
  <si>
    <t>user story</t>
    <phoneticPr fontId="3" type="noConversion"/>
  </si>
  <si>
    <t>账号注册</t>
    <phoneticPr fontId="3" type="noConversion"/>
  </si>
  <si>
    <t>作为一个网购新手，我希望能够注册属于自己的购物账号，保证自己的购物安全</t>
    <phoneticPr fontId="3" type="noConversion"/>
  </si>
  <si>
    <t>Initial Feature</t>
    <phoneticPr fontId="3" type="noConversion"/>
  </si>
  <si>
    <t>Not Done</t>
    <phoneticPr fontId="3" type="noConversion"/>
  </si>
  <si>
    <t>账号登录</t>
    <phoneticPr fontId="3" type="noConversion"/>
  </si>
  <si>
    <t>作为运营商，我希望使用用户在使用网站进行线上购物时需要进行登录，从而确认是谁购买了商品</t>
    <phoneticPr fontId="3" type="noConversion"/>
  </si>
  <si>
    <t>手机号或邮箱注册</t>
    <phoneticPr fontId="3" type="noConversion"/>
  </si>
  <si>
    <t>作为运行商，我希望用户在注册时使用有效的手机号或邮箱进行注册，从而防止有恶意注册的现象发生</t>
    <phoneticPr fontId="3" type="noConversion"/>
  </si>
  <si>
    <t>立即购买</t>
    <phoneticPr fontId="3" type="noConversion"/>
  </si>
  <si>
    <t>作为网站用户，我希望在购买商品时我能够选择立即购买，直接进行付款，节省我网上购物的时间。</t>
    <phoneticPr fontId="3" type="noConversion"/>
  </si>
  <si>
    <t>加入购物车</t>
    <phoneticPr fontId="3" type="noConversion"/>
  </si>
  <si>
    <t>作为网站用户，我希望在购买商品时我能够先将商品加入购物车，保存下来，从而能够给我更多选择的机会</t>
    <phoneticPr fontId="3" type="noConversion"/>
  </si>
  <si>
    <t>商品详情</t>
    <phoneticPr fontId="3" type="noConversion"/>
  </si>
  <si>
    <t>作为网站用户，我希望能够查看商品的详情（规格、售后等），从而让我能够清楚是否确实需要购买它</t>
    <phoneticPr fontId="3" type="noConversion"/>
  </si>
  <si>
    <t>搜索商品</t>
    <phoneticPr fontId="3" type="noConversion"/>
  </si>
  <si>
    <t>作为网站用户，我希望能够通过关键字进行商品搜索，从而使我能够快速找到我想购买的商品</t>
    <phoneticPr fontId="3" type="noConversion"/>
  </si>
  <si>
    <t>购物车中删除商品</t>
    <phoneticPr fontId="3" type="noConversion"/>
  </si>
  <si>
    <t>作为网站用户，我希望对于购物车中的商品，在我不打算购买它的时候能够将它删除，防止我不小心将它一并结算。</t>
    <phoneticPr fontId="3" type="noConversion"/>
  </si>
  <si>
    <t>商品分类</t>
    <phoneticPr fontId="3" type="noConversion"/>
  </si>
  <si>
    <t>作为网站达人，我希望网站能够对于不同类别的商品进行分类，以便于我可以通过商品分类发现自己想买的东西</t>
    <phoneticPr fontId="3" type="noConversion"/>
  </si>
  <si>
    <t>客服服务</t>
    <phoneticPr fontId="3" type="noConversion"/>
  </si>
  <si>
    <t>作为网购新手，我希望网站能够提供人工客服服务，当我在购买商品过程中出现问题时，能够与客服及时沟通，尽快解决我的问题</t>
    <phoneticPr fontId="3" type="noConversion"/>
  </si>
  <si>
    <t>帮助中心</t>
    <phoneticPr fontId="3" type="noConversion"/>
  </si>
  <si>
    <t>作为网购新手，我希望网站能有一个帮助中心存放该网站的购物流程，从而方便我更快的了解使用该网站</t>
    <phoneticPr fontId="3" type="noConversion"/>
  </si>
  <si>
    <t>优惠推荐</t>
    <phoneticPr fontId="3" type="noConversion"/>
  </si>
  <si>
    <t>作为网购达人，我希望网站能够给我推荐一些正在打折、处于优惠期的商品，让我在购物时省钱</t>
    <phoneticPr fontId="3" type="noConversion"/>
  </si>
  <si>
    <t>热门推荐</t>
    <phoneticPr fontId="3" type="noConversion"/>
  </si>
  <si>
    <t>作为网购新手，我希望网站能够给我推荐一些新款或者热度、购买量较高的商品，让我了解到现在比较热门的商品，跟上潮流</t>
    <phoneticPr fontId="3" type="noConversion"/>
  </si>
  <si>
    <t>商品筛选</t>
    <phoneticPr fontId="3" type="noConversion"/>
  </si>
  <si>
    <t>作为网站用户，我希望能够对于商品的颜色、价格等进行筛选，从而快速选出我想要购买的商品</t>
    <phoneticPr fontId="3" type="noConversion"/>
  </si>
  <si>
    <t>网站导航栏</t>
    <phoneticPr fontId="3" type="noConversion"/>
  </si>
  <si>
    <t>作为网站用户，我希望能有一个导航栏（我的订单、我的浏览、我的收藏、帮助中心等），能够让我快速跳转到其他的页面，方便我的操作</t>
    <phoneticPr fontId="3" type="noConversion"/>
  </si>
  <si>
    <t>商品推荐</t>
    <phoneticPr fontId="3" type="noConversion"/>
  </si>
  <si>
    <t>作为网购达人，我希望网站能够根据我的购买记录、浏览记录，猜测我喜欢的商品并且推荐给我，让我能够更快捷的发现我可能喜欢的商品</t>
    <phoneticPr fontId="3" type="noConversion"/>
  </si>
  <si>
    <t>快捷登录</t>
    <phoneticPr fontId="3" type="noConversion"/>
  </si>
  <si>
    <t>作为网购新手，我希望能够通过微信或者QQ进行快速登录，从而使我更快捷地使用网站进行线上购物</t>
    <phoneticPr fontId="3" type="noConversion"/>
  </si>
  <si>
    <t>支付方式</t>
    <phoneticPr fontId="3" type="noConversion"/>
  </si>
  <si>
    <t>作为网站用户，我希望网站能够支持多种付款方式（银行卡、微信、支付宝），从而使我能够自主的选择支付方式，在我银行卡没钱的时候依然能够通过别的方式进行购物</t>
    <phoneticPr fontId="3" type="noConversion"/>
  </si>
  <si>
    <t>提交订单</t>
    <phoneticPr fontId="3" type="noConversion"/>
  </si>
  <si>
    <t>作为一个即将进行购物的消费者，我希望在我购买一件商品时，可以进行订单提交，展示我的订单内容，以便我在付款之前确定是否需要修改。</t>
    <phoneticPr fontId="3" type="noConversion"/>
  </si>
  <si>
    <t>Initial Feature</t>
  </si>
  <si>
    <t>订单修改</t>
    <phoneticPr fontId="3" type="noConversion"/>
  </si>
  <si>
    <t>作为一个消费者，我希望我在订单提交后付款之前仍可进行订单的修改，以便有需要更改的信息无法进行更改出现差错。</t>
    <phoneticPr fontId="3" type="noConversion"/>
  </si>
  <si>
    <t>Initial Feature</t>
    <phoneticPr fontId="3" type="noConversion"/>
  </si>
  <si>
    <t>支付安全</t>
    <phoneticPr fontId="3" type="noConversion"/>
  </si>
  <si>
    <t>我希望我在订单提交后有一个具有安全保障的支付界面，保护我的账号和密码不被窃取，以便我更安心的进行支付。</t>
    <phoneticPr fontId="3" type="noConversion"/>
  </si>
  <si>
    <t>支付方式多样</t>
    <phoneticPr fontId="3" type="noConversion"/>
  </si>
  <si>
    <t>作为一个消费者，我希望在我要进行支付时，可以供我选择的第三方付款方式具有多种，以便我某种支付方式不支持时，可以使用其他支付方式。</t>
    <phoneticPr fontId="3" type="noConversion"/>
  </si>
  <si>
    <t>查看购物车</t>
    <phoneticPr fontId="3" type="noConversion"/>
  </si>
  <si>
    <t>作为一个消费者，我希望我可以查看我的购物车，可以查看我加购的商品的数量或者信息，以便我可以更快的支付和一次性支付多件商品。</t>
    <phoneticPr fontId="3" type="noConversion"/>
  </si>
  <si>
    <t>购物车商品修改</t>
    <phoneticPr fontId="3" type="noConversion"/>
  </si>
  <si>
    <t>作为一个消费者，我希望在我查看购物车时，若发现数量问题或者商品选择问题时可以更改购物车内的商品。</t>
    <phoneticPr fontId="3" type="noConversion"/>
  </si>
  <si>
    <t>收藏商品</t>
    <phoneticPr fontId="3" type="noConversion"/>
  </si>
  <si>
    <t>作为一个消费者，我希望当我看到我喜欢的商品却无法及时购买后短期内无法购买时可以将商品进行收藏，以便我未来购买或分享。</t>
    <phoneticPr fontId="3" type="noConversion"/>
  </si>
  <si>
    <t>收藏店铺</t>
    <phoneticPr fontId="3" type="noConversion"/>
  </si>
  <si>
    <t>作为一个消费者，我希望当我发现一间十分符合我品味的店铺时，或店铺内有很多我喜欢的商品时，我可以收藏整个店铺，以便在店铺上架商品时，我可以及时发现。</t>
    <phoneticPr fontId="3" type="noConversion"/>
  </si>
  <si>
    <t>进行再次购买</t>
    <phoneticPr fontId="3" type="noConversion"/>
  </si>
  <si>
    <t>作为一个消费者，我希望当我喜欢一件商品可以再次购买，以便我更便捷的购物，减少浏览寻找的时间损失。</t>
    <phoneticPr fontId="3" type="noConversion"/>
  </si>
  <si>
    <t>查看全部订单</t>
    <phoneticPr fontId="3" type="noConversion"/>
  </si>
  <si>
    <t>作为一个消费者，我希望我可以查看我的任意一个订单，即可以查看我所有的订单，以便我重复购买或追加评价。</t>
    <phoneticPr fontId="3" type="noConversion"/>
  </si>
  <si>
    <t>取消订单</t>
    <phoneticPr fontId="3" type="noConversion"/>
  </si>
  <si>
    <t>作为一个消费者，我希望当我的订单已经提交之后，在与商家协调后可以进行取消，以便满足我的选择意向修改。</t>
    <phoneticPr fontId="3" type="noConversion"/>
  </si>
  <si>
    <t>查看我的足迹</t>
    <phoneticPr fontId="3" type="noConversion"/>
  </si>
  <si>
    <t>作为一个消费者，当我购买一件商品时，我可能会查看不同商家的商品，允许我查看自己的足迹，以便我选择其中一个或避免重复浏览。</t>
    <phoneticPr fontId="3" type="noConversion"/>
  </si>
  <si>
    <t>使用积分支付</t>
    <phoneticPr fontId="3" type="noConversion"/>
  </si>
  <si>
    <t>作为一个消费者，我希望在我已经完成足够多的订单获得积分时，可以使用积分为我的商品进行付款，以便我更好的利用积分和坚持获取积分。</t>
    <phoneticPr fontId="3" type="noConversion"/>
  </si>
  <si>
    <t>提交订单更改个人信息</t>
    <phoneticPr fontId="3" type="noConversion"/>
  </si>
  <si>
    <t>作为一个消费者，我希望在我订单即将提交时，更改个人信息，如电话或者地址，以便信息不符合出现影响购物体验的事情。</t>
    <phoneticPr fontId="3" type="noConversion"/>
  </si>
  <si>
    <t>作为一个消费者，我希望当我不喜欢某件商品或者已经购买完成后，将收藏的该商品移除，以便我添加新的收藏。</t>
    <phoneticPr fontId="3" type="noConversion"/>
  </si>
  <si>
    <t>删除订单</t>
    <phoneticPr fontId="3" type="noConversion"/>
  </si>
  <si>
    <t>作为一个消费者，我希望如果我的某个订单比较私密或者清除信息时，可以进行订单的删除，以便我账户的私密性和整洁。</t>
    <phoneticPr fontId="3" type="noConversion"/>
  </si>
  <si>
    <t>拆分：
作为一个消费者，我希望在我要进行支付时，可以供我选择的第三方付款方式可以提供支付宝，以便我使用支付宝付款。
作为一个消费者，我希望在我要进行支付时，可以供我选择的第三方付款方式可以提供微信支付，以便我使用微信付款。
作为一个消费者，我希望在我要进行支付时，可以供我选择的第三方付款方式可以提供银行卡支付，以便我直接使用银行卡。</t>
    <phoneticPr fontId="3" type="noConversion"/>
  </si>
  <si>
    <t>Total Remaining</t>
  </si>
  <si>
    <t>TODAY:</t>
  </si>
  <si>
    <t>Ideal Curve</t>
  </si>
  <si>
    <t>SPRINT NAME:</t>
  </si>
  <si>
    <t># Days / Sprint:</t>
  </si>
  <si>
    <t>Total Baseline  Hours :</t>
  </si>
  <si>
    <t>Remaining :</t>
  </si>
  <si>
    <t>备录编号</t>
    <phoneticPr fontId="3" type="noConversion"/>
  </si>
  <si>
    <t>冲刺备录项</t>
    <phoneticPr fontId="3" type="noConversion"/>
  </si>
  <si>
    <t xml:space="preserve">   </t>
    <phoneticPr fontId="3" type="noConversion"/>
  </si>
  <si>
    <t>责任人</t>
    <phoneticPr fontId="3" type="noConversion"/>
  </si>
  <si>
    <t>状态</t>
    <phoneticPr fontId="3" type="noConversion"/>
  </si>
  <si>
    <t>预期</t>
    <phoneticPr fontId="3" type="noConversion"/>
  </si>
  <si>
    <t>剩余</t>
    <phoneticPr fontId="3" type="noConversion"/>
  </si>
  <si>
    <t>底线</t>
    <phoneticPr fontId="3" type="noConversion"/>
  </si>
  <si>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</si>
  <si>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</si>
  <si>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</si>
  <si>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</si>
  <si>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</si>
  <si>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</si>
  <si>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</si>
  <si>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</si>
  <si>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</si>
  <si>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</si>
  <si>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</si>
  <si>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</si>
  <si>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</si>
  <si>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</si>
  <si>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</si>
  <si>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</si>
  <si>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</si>
  <si>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</si>
  <si>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</si>
  <si>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</si>
  <si>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</si>
  <si>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</si>
  <si>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</si>
  <si>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</si>
  <si>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</si>
  <si>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</si>
  <si>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</si>
  <si>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</si>
  <si>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订单提交</t>
    <phoneticPr fontId="3" type="noConversion"/>
  </si>
  <si>
    <t>杨久鹏</t>
    <phoneticPr fontId="3" type="noConversion"/>
  </si>
  <si>
    <t>Done</t>
  </si>
  <si>
    <t>我希望我在订单提交后有一个具有安全保障的支付界面，保护我的账号和密码不被窃取，以便我更安心的进行支付。</t>
    <phoneticPr fontId="3" type="noConversion"/>
  </si>
  <si>
    <t>支付安全</t>
    <phoneticPr fontId="3" type="noConversion"/>
  </si>
  <si>
    <t>王欣平</t>
    <phoneticPr fontId="3" type="noConversion"/>
  </si>
  <si>
    <t>支付</t>
    <phoneticPr fontId="3" type="noConversion"/>
  </si>
  <si>
    <t>李晓月</t>
    <phoneticPr fontId="3" type="noConversion"/>
  </si>
  <si>
    <t>第三方支付方式实现</t>
    <phoneticPr fontId="3" type="noConversion"/>
  </si>
  <si>
    <t>王语晗</t>
    <phoneticPr fontId="3" type="noConversion"/>
  </si>
  <si>
    <t>作为一个消费者，当我购买一件商品时，我可能会查看不同商家的商品，允许我查看自己的足迹，以便我选择其中一个或避免重复浏览。</t>
    <phoneticPr fontId="3" type="noConversion"/>
  </si>
  <si>
    <t>记录功能</t>
    <phoneticPr fontId="3" type="noConversion"/>
  </si>
  <si>
    <t>杨硕</t>
    <phoneticPr fontId="3" type="noConversion"/>
  </si>
  <si>
    <t>Total</t>
  </si>
  <si>
    <t>作为网购新手，我希望网站能够给我推荐一些新款或者热度、购买量较高的商品，让我了解到现在比较热门的商品，跟上潮流</t>
    <phoneticPr fontId="3" type="noConversion"/>
  </si>
  <si>
    <t>后台</t>
    <phoneticPr fontId="3" type="noConversion"/>
  </si>
  <si>
    <t>前端界面</t>
    <phoneticPr fontId="3" type="noConversion"/>
  </si>
  <si>
    <t>作为网购新手，我希望能够通过微信或者QQ进行快速登录，从而使我更快捷地使用网站进行线上购物</t>
    <phoneticPr fontId="3" type="noConversion"/>
  </si>
  <si>
    <t>界面实现</t>
    <phoneticPr fontId="3" type="noConversion"/>
  </si>
  <si>
    <r>
      <t>Q</t>
    </r>
    <r>
      <rPr>
        <sz val="10"/>
        <color indexed="8"/>
        <rFont val="宋体"/>
        <family val="3"/>
        <charset val="134"/>
      </rPr>
      <t>Q登陆插件技术调研</t>
    </r>
    <phoneticPr fontId="3" type="noConversion"/>
  </si>
  <si>
    <t>靳明明</t>
    <phoneticPr fontId="3" type="noConversion"/>
  </si>
  <si>
    <r>
      <t>Q</t>
    </r>
    <r>
      <rPr>
        <sz val="10"/>
        <color indexed="8"/>
        <rFont val="宋体"/>
        <family val="3"/>
        <charset val="134"/>
      </rPr>
      <t>Q登录插件实现</t>
    </r>
    <phoneticPr fontId="3" type="noConversion"/>
  </si>
  <si>
    <t>作为网购达人，我希望网站能够根据我的购买记录、浏览记录，猜测我喜欢的商品并且推荐给我，让我能够更快捷的发现我可能喜欢的商品</t>
    <phoneticPr fontId="3" type="noConversion"/>
  </si>
  <si>
    <t>页面实现</t>
    <phoneticPr fontId="3" type="noConversion"/>
  </si>
  <si>
    <t>王语涵</t>
    <phoneticPr fontId="3" type="noConversion"/>
  </si>
  <si>
    <t>购买记录统计识别</t>
    <phoneticPr fontId="3" type="noConversion"/>
  </si>
  <si>
    <t>浏览记录识别</t>
    <phoneticPr fontId="3" type="noConversion"/>
  </si>
  <si>
    <t>商品推荐算法</t>
    <phoneticPr fontId="3" type="noConversion"/>
  </si>
  <si>
    <t>前端页面</t>
    <phoneticPr fontId="3" type="noConversion"/>
  </si>
  <si>
    <t>前台页面</t>
    <phoneticPr fontId="3" type="noConversion"/>
  </si>
  <si>
    <t>数据库</t>
    <phoneticPr fontId="3" type="noConversion"/>
  </si>
  <si>
    <t>我的订单</t>
    <phoneticPr fontId="3" type="noConversion"/>
  </si>
  <si>
    <t>物品评价</t>
    <phoneticPr fontId="3" type="noConversion"/>
  </si>
  <si>
    <t>我的积分</t>
    <phoneticPr fontId="3" type="noConversion"/>
  </si>
  <si>
    <t>我的优惠券</t>
    <phoneticPr fontId="3" type="noConversion"/>
  </si>
  <si>
    <t>查看余额</t>
    <phoneticPr fontId="3" type="noConversion"/>
  </si>
  <si>
    <t>积分商城</t>
    <phoneticPr fontId="3" type="noConversion"/>
  </si>
  <si>
    <t>我的收藏</t>
    <phoneticPr fontId="3" type="noConversion"/>
  </si>
  <si>
    <t>我的足迹</t>
    <phoneticPr fontId="3" type="noConversion"/>
  </si>
  <si>
    <t>搜索订单</t>
    <phoneticPr fontId="3" type="noConversion"/>
  </si>
  <si>
    <t>余额充值</t>
    <phoneticPr fontId="3" type="noConversion"/>
  </si>
  <si>
    <t>虚拟订单</t>
    <phoneticPr fontId="3" type="noConversion"/>
  </si>
  <si>
    <t>查看未付款订单</t>
    <phoneticPr fontId="3" type="noConversion"/>
  </si>
  <si>
    <t>查看付款订单</t>
    <phoneticPr fontId="3" type="noConversion"/>
  </si>
  <si>
    <t>查看已完成的订单</t>
    <phoneticPr fontId="3" type="noConversion"/>
  </si>
  <si>
    <t>查看评价回复</t>
    <phoneticPr fontId="3" type="noConversion"/>
  </si>
  <si>
    <t>移除收藏</t>
    <phoneticPr fontId="3" type="noConversion"/>
  </si>
  <si>
    <t>作为使用网站的用户，我需要查看我购买的物品，和放进购物车未进行付款的物品。</t>
    <phoneticPr fontId="3" type="noConversion"/>
  </si>
  <si>
    <t>作为使用网站的用户，我需要对我买的物品进行评价。</t>
    <phoneticPr fontId="3" type="noConversion"/>
  </si>
  <si>
    <t>作为使用网站的用户，我需要查看我在to商城中拥有的优惠券。</t>
    <phoneticPr fontId="3" type="noConversion"/>
  </si>
  <si>
    <t>作为使用网站的用户，我需要查看我在tp商城中的余额以便购买物品。</t>
    <phoneticPr fontId="3" type="noConversion"/>
  </si>
  <si>
    <t>作为使用网站的用户，我需要查看我购买的物品获得的积分。</t>
    <phoneticPr fontId="3" type="noConversion"/>
  </si>
  <si>
    <t>作为使用网站的用户，我需要用积分兑换物品。</t>
    <phoneticPr fontId="3" type="noConversion"/>
  </si>
  <si>
    <t>作为使用网站的用户，我需要查看我想要购买的商品以便记住我想购买的物品。</t>
    <phoneticPr fontId="3" type="noConversion"/>
  </si>
  <si>
    <t>作为使用网站的用户，我需要查看我的浏览记录。</t>
    <phoneticPr fontId="3" type="noConversion"/>
  </si>
  <si>
    <t>作为使用网站的用户，我需要准确搜索到我某天某个购买的订单。</t>
    <phoneticPr fontId="3" type="noConversion"/>
  </si>
  <si>
    <t>作为使用网站的用户，我需要充值余额以便我能够继续进行购物。</t>
    <phoneticPr fontId="3" type="noConversion"/>
  </si>
  <si>
    <t>作为使用网站的用户，我需要查看我购买的虚拟电子物品。</t>
    <phoneticPr fontId="3" type="noConversion"/>
  </si>
  <si>
    <t>作为使用网站的用户，我需要查看未付款订单，以便以后付款</t>
    <phoneticPr fontId="3" type="noConversion"/>
  </si>
  <si>
    <t>作为使用网站的用户，我需要查看付款订单。</t>
    <phoneticPr fontId="3" type="noConversion"/>
  </si>
  <si>
    <t>作为使用网站的用户，我需要查看已完成的订单，以便后续操作。</t>
    <phoneticPr fontId="3" type="noConversion"/>
  </si>
  <si>
    <t>作为使用网站的用户，我需要查看评价回复，以便看商家答复。</t>
    <phoneticPr fontId="3" type="noConversion"/>
  </si>
  <si>
    <t>Not Done</t>
    <phoneticPr fontId="3" type="noConversion"/>
  </si>
  <si>
    <t>user story</t>
  </si>
  <si>
    <t>个人信息</t>
    <phoneticPr fontId="13" type="noConversion"/>
  </si>
  <si>
    <t>作为一个用户，我希望可以在个人信息中更改个人信息包括头像、昵性别、生日等</t>
    <phoneticPr fontId="13" type="noConversion"/>
  </si>
  <si>
    <t>Not Done</t>
  </si>
  <si>
    <t>QQ账号绑定</t>
    <phoneticPr fontId="13" type="noConversion"/>
  </si>
  <si>
    <t>作为一个经常使用QQ的用户，我希望可以绑定QQ账号，以便我可以跟我的QQ好友分享商品相关信息</t>
  </si>
  <si>
    <t>微信账号绑定</t>
    <phoneticPr fontId="13" type="noConversion"/>
  </si>
  <si>
    <t>作为一个经常使用微信的用户，我希望可以绑定微信账号，以便可以快速支付和分享信息</t>
    <phoneticPr fontId="13" type="noConversion"/>
  </si>
  <si>
    <t>新增地址</t>
    <phoneticPr fontId="13" type="noConversion"/>
  </si>
  <si>
    <t>作为一个用户，我希望可以新增地址，以便我可以根据我的需求添加地址</t>
    <phoneticPr fontId="13" type="noConversion"/>
  </si>
  <si>
    <t>删除地址</t>
    <phoneticPr fontId="13" type="noConversion"/>
  </si>
  <si>
    <t>作为一个用户，我希望可以删除地址，以便我可以清理自己的地址列表</t>
    <phoneticPr fontId="13" type="noConversion"/>
  </si>
  <si>
    <t>修改地址</t>
    <phoneticPr fontId="13" type="noConversion"/>
  </si>
  <si>
    <t>作为一个用户，我希望我可以修改地址，以便我可以根据自己的实际变化修改收货地址</t>
    <phoneticPr fontId="13" type="noConversion"/>
  </si>
  <si>
    <t>修改登录密码</t>
    <phoneticPr fontId="13" type="noConversion"/>
  </si>
  <si>
    <t>作为一个用户，我希望可以修改登录密码，以便我的账户更加安全降低被盗风险</t>
    <phoneticPr fontId="13" type="noConversion"/>
  </si>
  <si>
    <t>修改支付密码</t>
    <phoneticPr fontId="13" type="noConversion"/>
  </si>
  <si>
    <t>作为一个用户，我希望可以修改支付密码，以便我的财产安全</t>
    <phoneticPr fontId="13" type="noConversion"/>
  </si>
  <si>
    <t>手机验证</t>
    <phoneticPr fontId="13" type="noConversion"/>
  </si>
  <si>
    <t>作为一个手机号码停用的用户，我希望可以修改绑定的手机号，以便避免账户被盗或忘记密码</t>
    <phoneticPr fontId="13" type="noConversion"/>
  </si>
  <si>
    <t>邮箱验证</t>
    <phoneticPr fontId="13" type="noConversion"/>
  </si>
  <si>
    <t>作为一个要更换邮箱的用户，我希望可以修改绑定的邮箱，以便避免账户被盗或忘记密码</t>
    <phoneticPr fontId="13" type="noConversion"/>
  </si>
  <si>
    <t>查找退货订单</t>
    <phoneticPr fontId="13" type="noConversion"/>
  </si>
  <si>
    <t>作为一个退货数量多的用户，我希望可以通过搜索订单编号查找订单，以便我快速的查找到想要找到订单</t>
    <phoneticPr fontId="13" type="noConversion"/>
  </si>
  <si>
    <t>分类查看信息</t>
    <phoneticPr fontId="13" type="noConversion"/>
  </si>
  <si>
    <t>作为一个信息很多的用户，我希望可以分类查看信息，以便我更好的了解信息</t>
    <phoneticPr fontId="13" type="noConversion"/>
  </si>
  <si>
    <t>删除通知信息</t>
    <phoneticPr fontId="13" type="noConversion"/>
  </si>
  <si>
    <t>作为一个信息很多的用户，我希望可以删除没用的信息，以便清理我的通知信息列表</t>
    <phoneticPr fontId="13" type="noConversion"/>
  </si>
  <si>
    <t>查看推广</t>
    <phoneticPr fontId="13" type="noConversion"/>
  </si>
  <si>
    <t>作为一个用户，我希望可以按照级别查看下线列表，以便我清晰的知道我的下线的级别</t>
  </si>
  <si>
    <t>查看收益</t>
    <phoneticPr fontId="13" type="noConversion"/>
  </si>
  <si>
    <t>作为一个用户，我希望可以看到我的收益详情，以便我查看我的支出及收益情况</t>
    <phoneticPr fontId="13" type="noConversion"/>
  </si>
  <si>
    <t>订单分类</t>
    <phoneticPr fontId="3" type="noConversion"/>
  </si>
  <si>
    <t>作为一个管理员，我希望能够有一个订单分类功能，以便于我对订单进行查看管理。</t>
    <phoneticPr fontId="3" type="noConversion"/>
  </si>
  <si>
    <t>记录订单日志</t>
    <phoneticPr fontId="3" type="noConversion"/>
  </si>
  <si>
    <t>作为一个管理员，我希望能够有一个记录订单日志的功能，以便于我查看订单操作列表</t>
    <phoneticPr fontId="3" type="noConversion"/>
  </si>
  <si>
    <t>导出订单数据</t>
    <phoneticPr fontId="3" type="noConversion"/>
  </si>
  <si>
    <t>作为一个管理员，我希望能够有一个导出订单数据的功能，以便于我更安全的保存维护数据</t>
    <phoneticPr fontId="3" type="noConversion"/>
  </si>
  <si>
    <t>抢购管理</t>
    <phoneticPr fontId="3" type="noConversion"/>
  </si>
  <si>
    <t>作为卖家，我希望有一个抢购管理功能，以便于我添加抢购活动，吸引买家购买。</t>
    <phoneticPr fontId="3" type="noConversion"/>
  </si>
  <si>
    <t>发放优惠券</t>
    <phoneticPr fontId="3" type="noConversion"/>
  </si>
  <si>
    <t>作为一个卖家，我希望有一个发放优惠券的功能，以便于我发放优惠券，吸引买家购买我的商品</t>
    <phoneticPr fontId="3" type="noConversion"/>
  </si>
  <si>
    <t>会员管理</t>
    <phoneticPr fontId="3" type="noConversion"/>
  </si>
  <si>
    <t>作为一个管理员，我希望能够有一个对会员信息进行管理的功能，以便于我管理会员信息</t>
    <phoneticPr fontId="3" type="noConversion"/>
  </si>
  <si>
    <t>充值提现</t>
    <phoneticPr fontId="3" type="noConversion"/>
  </si>
  <si>
    <t>作为一个管理员，我希望有一个记录会员充值提现记录的功能，以便于我管理会员充值提现的记录</t>
    <phoneticPr fontId="3" type="noConversion"/>
  </si>
  <si>
    <t>供应商管理</t>
    <phoneticPr fontId="3" type="noConversion"/>
  </si>
  <si>
    <t>作为一个管理员，我希望有一个管理供应商的功能，以便于我对商品的供应商进行管理</t>
    <phoneticPr fontId="3" type="noConversion"/>
  </si>
  <si>
    <t>商品管理</t>
    <phoneticPr fontId="3" type="noConversion"/>
  </si>
  <si>
    <t>作为一个管理员，我希望有一个管理商品的功能，以便于查看哪些商品待审核，哪些商品已经通过审核</t>
    <phoneticPr fontId="3" type="noConversion"/>
  </si>
  <si>
    <t>销售概况</t>
    <phoneticPr fontId="3" type="noConversion"/>
  </si>
  <si>
    <t>作为一个卖家，我希望有一个分析销售概况的功能，以便于我了解商品的销售情况</t>
    <phoneticPr fontId="3" type="noConversion"/>
  </si>
  <si>
    <t>销售排行</t>
    <phoneticPr fontId="3" type="noConversion"/>
  </si>
  <si>
    <t>作为一个卖家，我希望有一个销售商品排行的功能，以便于我了解商品的销售排行情况</t>
    <phoneticPr fontId="3" type="noConversion"/>
  </si>
  <si>
    <t>财务管理</t>
    <phoneticPr fontId="3" type="noConversion"/>
  </si>
  <si>
    <t>作为一个卖家，我希望有一个管理财务的功能，以便于我管理我的财务</t>
    <phoneticPr fontId="3" type="noConversion"/>
  </si>
  <si>
    <t>登录分析</t>
    <phoneticPr fontId="3" type="noConversion"/>
  </si>
  <si>
    <t>作为一个管理员，我希望能有一个分析登录网站情况的功能，以便于我实时了解该网站的登录情况</t>
    <phoneticPr fontId="3" type="noConversion"/>
  </si>
  <si>
    <t>会员统计</t>
    <phoneticPr fontId="3" type="noConversion"/>
  </si>
  <si>
    <t>作为一个卖家，我希望能有一个统计会员购买情况的功能，以便于我了解会员的购买情况</t>
    <phoneticPr fontId="3" type="noConversion"/>
  </si>
  <si>
    <t>运营概况</t>
    <phoneticPr fontId="3" type="noConversion"/>
  </si>
  <si>
    <t>作为一个管理员，我希望能有一个分析网站运营情况的功能，以便于我了解该网站的运营情况</t>
    <phoneticPr fontId="3" type="noConversion"/>
  </si>
  <si>
    <t>首页-经营概括</t>
    <phoneticPr fontId="13" type="noConversion"/>
  </si>
  <si>
    <t>作为一个tp_shop商城的用户，我希望能够有一个查看经营概括功能，以便于我查看今日订单、今日会员数、今日访问量、待处理订单、待审核评论数和库存预警</t>
    <phoneticPr fontId="13" type="noConversion"/>
  </si>
  <si>
    <t>首页-订单管理</t>
    <phoneticPr fontId="13" type="noConversion"/>
  </si>
  <si>
    <t>作为一个tp_shop商城的用户，我希望能够有一个订单管理功能，以便于我查看订单状态、按照对应关键词搜索相应订单</t>
    <phoneticPr fontId="13" type="noConversion"/>
  </si>
  <si>
    <t>首页-店铺模板</t>
    <phoneticPr fontId="13" type="noConversion"/>
  </si>
  <si>
    <t>作为一个tp_shop商城的用户，我希望能够有一个店铺模板功能，以便于我修改PC端和手机端的模板</t>
    <phoneticPr fontId="13" type="noConversion"/>
  </si>
  <si>
    <t>首页-首页装修</t>
    <phoneticPr fontId="13" type="noConversion"/>
  </si>
  <si>
    <t>作为一个tp_shop商城的用户，我希望能够有一个首页装修功能，以便于我自定义店铺模板</t>
    <phoneticPr fontId="13" type="noConversion"/>
  </si>
  <si>
    <t>首页-会员列表</t>
    <phoneticPr fontId="13" type="noConversion"/>
  </si>
  <si>
    <t>作为一个tp_shop商城的用户，我希望能够有一个会员列表功能，以便于我添加、导出、搜索会员、向会员发送站内信息或邮件</t>
    <phoneticPr fontId="13" type="noConversion"/>
  </si>
  <si>
    <t>首页-优惠促销</t>
    <phoneticPr fontId="13" type="noConversion"/>
  </si>
  <si>
    <t>作为一个tp_shop商城的用户，我希望能够有一个优惠促销功能，以便于我添加商品的优惠促销活动</t>
    <phoneticPr fontId="13" type="noConversion"/>
  </si>
  <si>
    <t>首页-团购</t>
    <phoneticPr fontId="13" type="noConversion"/>
  </si>
  <si>
    <t>作为一个tp_shop商城的用户，我希望能够有一个团购功能，以便于我添加商品团购活动</t>
    <phoneticPr fontId="13" type="noConversion"/>
  </si>
  <si>
    <t>首页-积分换购</t>
    <phoneticPr fontId="13" type="noConversion"/>
  </si>
  <si>
    <t>作为一个tp_shop商城的用户，
我希望能够有一个积分换购管理功能，以便于我设置积分过期时间、积分赠送规则、积分交易抵扣规则</t>
    <phoneticPr fontId="13" type="noConversion"/>
  </si>
  <si>
    <t>设置-店铺信息</t>
    <phoneticPr fontId="13" type="noConversion"/>
  </si>
  <si>
    <t>作为一个tp_shop商城的用户，我希望能够有一个设置店铺信息功能，以便于我编辑店铺信息并提交</t>
    <phoneticPr fontId="13" type="noConversion"/>
  </si>
  <si>
    <t>设置-购物流程设置</t>
    <phoneticPr fontId="13" type="noConversion"/>
  </si>
  <si>
    <t>作为一个tp_shop商城的用户，我希望能够有一个设置购物流程功能，以便于我编辑免运费设置、自动收货时间、申请售后时间、结算订单时间</t>
    <phoneticPr fontId="13" type="noConversion"/>
  </si>
  <si>
    <t>设置-短信设置</t>
    <phoneticPr fontId="13" type="noConversion"/>
  </si>
  <si>
    <t>作为一个tp_shop商城的用户，我希望能够有一个设置短信设置功能，以便于我编辑短信设置</t>
    <phoneticPr fontId="13" type="noConversion"/>
  </si>
  <si>
    <t>设置-邮件设置</t>
    <phoneticPr fontId="13" type="noConversion"/>
  </si>
  <si>
    <t>作为一个tp_shop商城的用户，我希望能够有一个设置邮件设置功能，以便于我编辑邮件发送服务器、服务器端口号、邮箱账号、邮箱授权码并提交</t>
    <phoneticPr fontId="13" type="noConversion"/>
  </si>
  <si>
    <t>设置-水印设置</t>
    <phoneticPr fontId="13" type="noConversion"/>
  </si>
  <si>
    <t>作为一个tp_shop商城的用户，我希望能够有一个水印设置功能，以便于我给商品图片添加水印、并编辑水印类型、字号、颜色、透明度和位置</t>
    <phoneticPr fontId="13" type="noConversion"/>
  </si>
  <si>
    <t>设置-推送设置</t>
    <phoneticPr fontId="13" type="noConversion"/>
  </si>
  <si>
    <t>作为一个tp_shop商城的用户，我希望能够有一个推送设置功能，以便于我设置AppKey和Master Secret</t>
    <phoneticPr fontId="13" type="noConversion"/>
  </si>
  <si>
    <t>页面-模板库</t>
    <phoneticPr fontId="13" type="noConversion"/>
  </si>
  <si>
    <t>作为一个tp_shop商城的用户，我希望能够有一个选择页面模板功能，以便于我更改页面模板</t>
    <phoneticPr fontId="13" type="noConversion"/>
  </si>
  <si>
    <t>商城</t>
    <phoneticPr fontId="13" type="noConversion"/>
  </si>
  <si>
    <t>作为一个tp_shop商城的用户，我希望能够有一个商品管理功能，以便于我添加、删除、搜索、导出商品</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</si>
</sst>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 "/>
    <numFmt numFmtId="177" formatCode="0.00;\-0.00;;@\ "/>
    <numFmt numFmtId="178" formatCode="[$-409]d\-mmm\-yy;@"/>
    <numFmt numFmtId="179" formatCode="0.0"/>
    <numFmt numFmtId="180" formatCode="[$-409]d\-mmm;@"/>
    <numFmt numFmtId="181" formatCode="_-\ #,##0_-;\-\ #,##0_-;_-\ &quot;-&quot;??_-;_-@_-"/>
    <numFmt numFmtId="182" formatCode="_ &quot;€&quot;\ * #,##0.00_ ;_ &quot;€&quot;\ * \-#,##0.00_ ;_ &quot;€&quot;\ * &quot;-&quot;??_ ;_ @_ "/>
  </numFmts>
  <fonts count="14" x14ac:knownFonts="1">
    <font>
      <sz val="11"/>
      <color theme="1"/>
      <name val="等线"/>
      <family val="2"/>
      <charset val="134"/>
      <scheme val="minor"/>
    </font>
    <font>
      <b/>
      <sz val="10"/>
      <color indexed="8"/>
      <name val="宋体"/>
      <family val="3"/>
      <charset val="134"/>
    </font>
    <font>
      <sz val="9"/>
      <name val="等线"/>
      <family val="2"/>
      <charset val="134"/>
      <scheme val="minor"/>
    </font>
    <font>
      <sz val="9"/>
      <name val="宋体"/>
      <family val="3"/>
      <charset val="134"/>
    </font>
    <font>
      <b/>
      <sz val="10"/>
      <color rgb="FFFF0000"/>
      <name val="宋体"/>
      <family val="3"/>
      <charset val="134"/>
    </font>
    <font>
      <b/>
      <sz val="9"/>
      <color indexed="81"/>
      <name val="Tahoma"/>
      <family val="2"/>
    </font>
    <font>
      <sz val="9"/>
      <color indexed="81"/>
      <name val="Tahoma"/>
      <family val="2"/>
    </font>
    <font>
      <sz val="10"/>
      <color theme="1"/>
      <name val="宋体"/>
      <family val="3"/>
      <charset val="134"/>
    </font>
    <font>
      <b/>
      <sz val="10"/>
      <color indexed="44"/>
      <name val="宋体"/>
      <family val="3"/>
      <charset val="134"/>
    </font>
    <font>
      <sz val="10"/>
      <color indexed="8"/>
      <name val="宋体"/>
      <family val="3"/>
      <charset val="134"/>
    </font>
    <font>
      <sz val="10"/>
      <color indexed="18"/>
      <name val="宋体"/>
      <family val="3"/>
      <charset val="134"/>
    </font>
    <font>
      <sz val="10"/>
      <name val="Arial"/>
      <family val="2"/>
    </font>
    <font>
      <b/>
      <sz val="14"/>
      <name val="宋体"/>
      <family val="3"/>
      <charset val="134"/>
    </font>
    <font>
      <sz val="9"/>
      <name val="等线"/>
      <family val="3"/>
      <charset val="134"/>
      <scheme val="minor"/>
    </font>
  </fonts>
  <fills count="6">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theme="4" tint="0.79998168889431442"/>
        <bgColor theme="4" tint="0.79998168889431442"/>
      </patternFill>
    </fill>
    <fill>
      <patternFill patternType="solid">
        <fgColor indexed="22"/>
        <bgColor indexed="64"/>
      </patternFill>
    </fill>
  </fills>
  <borders count="25">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style="thin">
        <color indexed="8"/>
      </bottom>
      <diagonal/>
    </border>
    <border>
      <left style="thin">
        <color indexed="64"/>
      </left>
      <right style="medium">
        <color indexed="64"/>
      </right>
      <top style="thin">
        <color indexed="64"/>
      </top>
      <bottom style="thin">
        <color indexed="8"/>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alignment vertical="center"/>
    </xf>
    <xf numFmtId="0" fontId="11" fillId="0" borderId="0"/>
    <xf numFmtId="182" fontId="11" fillId="0" borderId="0" applyFont="0" applyFill="0" applyBorder="0" applyAlignment="0" applyProtection="0"/>
  </cellStyleXfs>
  <cellXfs count="105">
    <xf numFmtId="0" fontId="0" fillId="0" borderId="0" xfId="0">
      <alignment vertical="center"/>
    </xf>
    <xf numFmtId="0" fontId="1" fillId="2" borderId="0" xfId="0" applyFont="1" applyFill="1" applyBorder="1" applyAlignment="1">
      <alignment horizontal="center" textRotation="90" wrapText="1"/>
    </xf>
    <xf numFmtId="0" fontId="1" fillId="2" borderId="0" xfId="0" applyFont="1" applyFill="1" applyBorder="1" applyAlignment="1">
      <alignment textRotation="90" wrapText="1"/>
    </xf>
    <xf numFmtId="0" fontId="1" fillId="2" borderId="0" xfId="0" applyFont="1" applyFill="1" applyBorder="1" applyAlignment="1">
      <alignment wrapText="1"/>
    </xf>
    <xf numFmtId="0" fontId="4" fillId="2" borderId="0" xfId="0" applyFont="1" applyFill="1" applyBorder="1" applyAlignment="1">
      <alignment wrapText="1"/>
    </xf>
    <xf numFmtId="0" fontId="1" fillId="2" borderId="0" xfId="0" applyFont="1" applyFill="1" applyBorder="1" applyAlignment="1"/>
    <xf numFmtId="0" fontId="4" fillId="2" borderId="0" xfId="0" applyFont="1" applyFill="1" applyBorder="1" applyAlignment="1">
      <alignment horizontal="center" textRotation="90"/>
    </xf>
    <xf numFmtId="0" fontId="4" fillId="2" borderId="0" xfId="0" applyFont="1" applyFill="1" applyBorder="1" applyAlignment="1">
      <alignment horizontal="center" textRotation="90" wrapText="1"/>
    </xf>
    <xf numFmtId="0" fontId="0" fillId="0" borderId="0" xfId="0" applyAlignment="1"/>
    <xf numFmtId="0" fontId="7" fillId="0" borderId="1" xfId="0" applyFont="1" applyBorder="1" applyAlignment="1">
      <alignment horizontal="center"/>
    </xf>
    <xf numFmtId="0" fontId="7" fillId="0" borderId="2" xfId="0" applyFont="1" applyBorder="1" applyAlignment="1"/>
    <xf numFmtId="0" fontId="7" fillId="0" borderId="2" xfId="0" applyFont="1" applyFill="1" applyBorder="1" applyAlignment="1"/>
    <xf numFmtId="0" fontId="7" fillId="0" borderId="2" xfId="0" applyFont="1" applyFill="1" applyBorder="1" applyAlignment="1">
      <alignment wrapText="1"/>
    </xf>
    <xf numFmtId="176" fontId="7" fillId="3" borderId="2" xfId="0" applyNumberFormat="1" applyFont="1" applyFill="1" applyBorder="1" applyAlignment="1">
      <alignment horizontal="center"/>
    </xf>
    <xf numFmtId="0" fontId="7" fillId="0" borderId="3" xfId="0" applyFont="1" applyBorder="1" applyAlignment="1">
      <alignment horizontal="center"/>
    </xf>
    <xf numFmtId="177" fontId="7" fillId="3" borderId="3" xfId="0" applyNumberFormat="1" applyFont="1" applyFill="1" applyBorder="1" applyAlignment="1">
      <alignment horizontal="center"/>
    </xf>
    <xf numFmtId="0" fontId="7" fillId="0" borderId="4" xfId="0" applyFont="1" applyBorder="1" applyAlignment="1"/>
    <xf numFmtId="0" fontId="0" fillId="0" borderId="0" xfId="0" applyFont="1" applyAlignment="1"/>
    <xf numFmtId="0" fontId="7" fillId="0" borderId="2" xfId="0" applyFont="1" applyBorder="1" applyAlignment="1">
      <alignment wrapText="1"/>
    </xf>
    <xf numFmtId="0" fontId="7" fillId="4" borderId="2" xfId="0" applyFont="1" applyFill="1" applyBorder="1" applyAlignment="1"/>
    <xf numFmtId="0" fontId="7" fillId="4" borderId="3" xfId="0" applyFont="1" applyFill="1" applyBorder="1" applyAlignment="1">
      <alignment horizontal="center"/>
    </xf>
    <xf numFmtId="0" fontId="7" fillId="4" borderId="4" xfId="0" applyFont="1" applyFill="1" applyBorder="1" applyAlignment="1"/>
    <xf numFmtId="0" fontId="7" fillId="4" borderId="2" xfId="0" applyFont="1" applyFill="1" applyBorder="1" applyAlignment="1">
      <alignment wrapText="1"/>
    </xf>
    <xf numFmtId="0" fontId="11" fillId="0" borderId="0" xfId="1"/>
    <xf numFmtId="0" fontId="11" fillId="0" borderId="0" xfId="1" applyAlignment="1">
      <alignment horizontal="center"/>
    </xf>
    <xf numFmtId="0" fontId="11" fillId="0" borderId="0" xfId="1" quotePrefix="1" applyFont="1"/>
    <xf numFmtId="0" fontId="11" fillId="0" borderId="0" xfId="1" applyProtection="1"/>
    <xf numFmtId="181" fontId="10" fillId="2" borderId="24" xfId="1" applyNumberFormat="1" applyFont="1" applyFill="1" applyBorder="1" applyAlignment="1" applyProtection="1">
      <alignment horizontal="center" vertical="center"/>
      <protection locked="0"/>
    </xf>
    <xf numFmtId="181" fontId="9" fillId="2" borderId="24" xfId="1" applyNumberFormat="1" applyFont="1" applyFill="1" applyBorder="1" applyAlignment="1" applyProtection="1">
      <alignment horizontal="center" vertical="center" wrapText="1"/>
    </xf>
    <xf numFmtId="0" fontId="9" fillId="2" borderId="24" xfId="1" applyFont="1" applyFill="1" applyBorder="1" applyAlignment="1" applyProtection="1">
      <alignment horizontal="left" vertical="center" wrapText="1"/>
    </xf>
    <xf numFmtId="0" fontId="9" fillId="2" borderId="24" xfId="1" applyFont="1" applyFill="1" applyBorder="1" applyAlignment="1">
      <alignment horizontal="left" vertical="center" wrapText="1"/>
    </xf>
    <xf numFmtId="0" fontId="9" fillId="2" borderId="23" xfId="1" applyFont="1" applyFill="1" applyBorder="1" applyAlignment="1" applyProtection="1">
      <alignment horizontal="left" vertical="center" wrapText="1"/>
    </xf>
    <xf numFmtId="0" fontId="11" fillId="0" borderId="0" xfId="1" applyAlignment="1" applyProtection="1">
      <alignment vertical="center"/>
      <protection locked="0"/>
    </xf>
    <xf numFmtId="181" fontId="10" fillId="0" borderId="22" xfId="1" applyNumberFormat="1" applyFont="1" applyFill="1" applyBorder="1" applyAlignment="1" applyProtection="1">
      <alignment horizontal="center" vertical="center"/>
      <protection locked="0"/>
    </xf>
    <xf numFmtId="181" fontId="10" fillId="0" borderId="19" xfId="1" applyNumberFormat="1" applyFont="1" applyFill="1" applyBorder="1" applyAlignment="1" applyProtection="1">
      <alignment horizontal="center" vertical="center"/>
      <protection locked="0"/>
    </xf>
    <xf numFmtId="181" fontId="9" fillId="0" borderId="2" xfId="1" applyNumberFormat="1" applyFont="1" applyFill="1" applyBorder="1" applyAlignment="1" applyProtection="1">
      <alignment horizontal="center" vertical="center" wrapText="1"/>
    </xf>
    <xf numFmtId="181" fontId="9" fillId="5" borderId="19" xfId="1" applyNumberFormat="1" applyFont="1" applyFill="1" applyBorder="1" applyAlignment="1" applyProtection="1">
      <alignment horizontal="center" vertical="center" wrapText="1"/>
    </xf>
    <xf numFmtId="181" fontId="9" fillId="5" borderId="2" xfId="1" applyNumberFormat="1" applyFont="1" applyFill="1" applyBorder="1" applyAlignment="1" applyProtection="1">
      <alignment horizontal="center" vertical="center" wrapText="1"/>
    </xf>
    <xf numFmtId="0" fontId="7" fillId="4" borderId="2" xfId="1" applyFont="1" applyFill="1" applyBorder="1"/>
    <xf numFmtId="0" fontId="7" fillId="4" borderId="1" xfId="1" applyFont="1" applyFill="1" applyBorder="1" applyAlignment="1">
      <alignment horizontal="center"/>
    </xf>
    <xf numFmtId="0" fontId="9" fillId="0" borderId="17" xfId="1" applyFont="1" applyFill="1" applyBorder="1" applyAlignment="1" applyProtection="1">
      <alignment horizontal="left" vertical="center" wrapText="1" indent="2"/>
    </xf>
    <xf numFmtId="181" fontId="10" fillId="0" borderId="12" xfId="1" applyNumberFormat="1" applyFont="1" applyFill="1" applyBorder="1" applyAlignment="1" applyProtection="1">
      <alignment horizontal="center" vertical="center"/>
      <protection locked="0"/>
    </xf>
    <xf numFmtId="181" fontId="10" fillId="0" borderId="2" xfId="1" applyNumberFormat="1" applyFont="1" applyFill="1" applyBorder="1" applyAlignment="1" applyProtection="1">
      <alignment horizontal="center" vertical="center"/>
      <protection locked="0"/>
    </xf>
    <xf numFmtId="0" fontId="7" fillId="0" borderId="2" xfId="1" applyFont="1" applyBorder="1"/>
    <xf numFmtId="0" fontId="7" fillId="0" borderId="1" xfId="1" applyFont="1" applyBorder="1" applyAlignment="1">
      <alignment horizontal="center"/>
    </xf>
    <xf numFmtId="0" fontId="9" fillId="0" borderId="1" xfId="1" applyFont="1" applyFill="1" applyBorder="1" applyAlignment="1" applyProtection="1">
      <alignment horizontal="left" vertical="center" wrapText="1" indent="2"/>
    </xf>
    <xf numFmtId="0" fontId="7" fillId="4" borderId="1" xfId="1" applyFont="1" applyFill="1" applyBorder="1" applyAlignment="1">
      <alignment horizontal="center" wrapText="1"/>
    </xf>
    <xf numFmtId="0" fontId="7" fillId="0" borderId="2" xfId="1" applyFont="1" applyBorder="1" applyAlignment="1">
      <alignment wrapText="1"/>
    </xf>
    <xf numFmtId="0" fontId="7" fillId="4" borderId="1" xfId="1" applyFont="1" applyFill="1" applyBorder="1" applyAlignment="1"/>
    <xf numFmtId="0" fontId="11" fillId="0" borderId="0" xfId="1" applyAlignment="1" applyProtection="1">
      <alignment vertical="center"/>
    </xf>
    <xf numFmtId="0" fontId="1" fillId="2" borderId="21" xfId="1" applyFont="1" applyFill="1" applyBorder="1" applyAlignment="1" applyProtection="1">
      <alignment horizontal="centerContinuous" vertical="center"/>
    </xf>
    <xf numFmtId="0" fontId="1" fillId="2" borderId="20" xfId="1" applyFont="1" applyFill="1" applyBorder="1" applyAlignment="1" applyProtection="1">
      <alignment horizontal="centerContinuous" vertical="center"/>
    </xf>
    <xf numFmtId="0" fontId="1" fillId="2" borderId="18" xfId="1" applyFont="1" applyFill="1" applyBorder="1" applyAlignment="1" applyProtection="1">
      <alignment horizontal="center" vertical="center" textRotation="90" wrapText="1"/>
    </xf>
    <xf numFmtId="0" fontId="1" fillId="2" borderId="18" xfId="1" applyFont="1" applyFill="1" applyBorder="1" applyAlignment="1" applyProtection="1">
      <alignment horizontal="center" vertical="center" textRotation="90"/>
    </xf>
    <xf numFmtId="0" fontId="1" fillId="2" borderId="19" xfId="1" applyFont="1" applyFill="1" applyBorder="1" applyAlignment="1" applyProtection="1">
      <alignment horizontal="center" vertical="center"/>
    </xf>
    <xf numFmtId="0" fontId="1" fillId="2" borderId="18" xfId="1" applyFont="1" applyFill="1" applyBorder="1" applyAlignment="1" applyProtection="1">
      <alignment horizontal="center" vertical="center"/>
    </xf>
    <xf numFmtId="0" fontId="1" fillId="2" borderId="17" xfId="1" applyFont="1" applyFill="1" applyBorder="1" applyAlignment="1" applyProtection="1">
      <alignment horizontal="center" vertical="center"/>
    </xf>
    <xf numFmtId="180" fontId="1" fillId="2" borderId="16" xfId="1" applyNumberFormat="1" applyFont="1" applyFill="1" applyBorder="1" applyAlignment="1" applyProtection="1">
      <alignment horizontal="centerContinuous" vertical="center"/>
    </xf>
    <xf numFmtId="180" fontId="1" fillId="2" borderId="15" xfId="1" applyNumberFormat="1" applyFont="1" applyFill="1" applyBorder="1" applyAlignment="1" applyProtection="1">
      <alignment horizontal="centerContinuous" vertical="center"/>
    </xf>
    <xf numFmtId="180" fontId="1" fillId="2" borderId="15" xfId="1" applyNumberFormat="1" applyFont="1" applyFill="1" applyBorder="1" applyAlignment="1" applyProtection="1">
      <alignment horizontal="center" vertical="center"/>
    </xf>
    <xf numFmtId="0" fontId="1" fillId="2" borderId="11" xfId="1" applyFont="1" applyFill="1" applyBorder="1" applyAlignment="1">
      <alignment horizontal="left" vertical="center"/>
    </xf>
    <xf numFmtId="0" fontId="1" fillId="2" borderId="0" xfId="1" applyFont="1" applyFill="1" applyBorder="1" applyAlignment="1">
      <alignment horizontal="right" vertical="center"/>
    </xf>
    <xf numFmtId="0" fontId="1" fillId="2" borderId="0" xfId="1" applyFont="1" applyFill="1" applyBorder="1" applyAlignment="1">
      <alignment horizontal="left" vertical="center"/>
    </xf>
    <xf numFmtId="0" fontId="11" fillId="0" borderId="14" xfId="1" applyBorder="1" applyAlignment="1">
      <alignment vertical="center" wrapText="1"/>
    </xf>
    <xf numFmtId="14" fontId="1" fillId="2" borderId="14" xfId="1" applyNumberFormat="1" applyFont="1" applyFill="1" applyBorder="1" applyAlignment="1">
      <alignment horizontal="right" vertical="center" wrapText="1"/>
    </xf>
    <xf numFmtId="0" fontId="1" fillId="2" borderId="0" xfId="1" applyFont="1" applyFill="1" applyBorder="1" applyAlignment="1">
      <alignment horizontal="left"/>
    </xf>
    <xf numFmtId="0" fontId="1" fillId="2" borderId="0" xfId="1" applyFont="1" applyFill="1" applyBorder="1" applyAlignment="1">
      <alignment horizontal="right"/>
    </xf>
    <xf numFmtId="0" fontId="1" fillId="2" borderId="13" xfId="1" applyFont="1" applyFill="1" applyBorder="1" applyAlignment="1">
      <alignment horizontal="right"/>
    </xf>
    <xf numFmtId="0" fontId="1" fillId="2" borderId="12" xfId="1" applyFont="1" applyFill="1" applyBorder="1" applyAlignment="1" applyProtection="1">
      <alignment horizontal="centerContinuous" vertical="center"/>
    </xf>
    <xf numFmtId="0" fontId="1" fillId="2" borderId="3" xfId="1" applyFont="1" applyFill="1" applyBorder="1" applyAlignment="1" applyProtection="1">
      <alignment horizontal="centerContinuous" vertical="center"/>
    </xf>
    <xf numFmtId="0" fontId="9" fillId="2" borderId="11" xfId="1" applyFont="1" applyFill="1" applyBorder="1" applyAlignment="1"/>
    <xf numFmtId="0" fontId="9" fillId="2" borderId="0" xfId="1" applyFont="1" applyFill="1" applyBorder="1" applyAlignment="1"/>
    <xf numFmtId="0" fontId="1" fillId="2" borderId="0" xfId="1" applyFont="1" applyFill="1" applyBorder="1" applyAlignment="1">
      <alignment horizontal="center" wrapText="1"/>
    </xf>
    <xf numFmtId="0" fontId="1" fillId="2" borderId="0" xfId="1" applyFont="1" applyFill="1" applyBorder="1" applyAlignment="1">
      <alignment horizontal="center" wrapText="1"/>
    </xf>
    <xf numFmtId="0" fontId="1" fillId="2" borderId="10" xfId="1" applyFont="1" applyFill="1" applyBorder="1" applyAlignment="1">
      <alignment horizontal="right"/>
    </xf>
    <xf numFmtId="2" fontId="8" fillId="2" borderId="9" xfId="1" applyNumberFormat="1" applyFont="1" applyFill="1" applyBorder="1" applyAlignment="1" applyProtection="1">
      <alignment horizontal="centerContinuous" vertical="center"/>
    </xf>
    <xf numFmtId="2" fontId="8" fillId="2" borderId="8" xfId="1" applyNumberFormat="1" applyFont="1" applyFill="1" applyBorder="1" applyAlignment="1" applyProtection="1">
      <alignment horizontal="centerContinuous" vertical="center"/>
    </xf>
    <xf numFmtId="0" fontId="8" fillId="2" borderId="11" xfId="1" applyFont="1" applyFill="1" applyBorder="1" applyAlignment="1">
      <alignment horizontal="right" vertical="center"/>
    </xf>
    <xf numFmtId="0" fontId="8" fillId="2" borderId="0" xfId="1" applyFont="1" applyFill="1" applyBorder="1" applyAlignment="1">
      <alignment horizontal="right" vertical="center"/>
    </xf>
    <xf numFmtId="178" fontId="1" fillId="2" borderId="0" xfId="1" applyNumberFormat="1" applyFont="1" applyFill="1" applyBorder="1" applyAlignment="1">
      <alignment horizontal="right"/>
    </xf>
    <xf numFmtId="178" fontId="1" fillId="2" borderId="0" xfId="1" applyNumberFormat="1" applyFont="1" applyFill="1" applyBorder="1" applyAlignment="1">
      <alignment horizontal="left"/>
    </xf>
    <xf numFmtId="179" fontId="8" fillId="2" borderId="9" xfId="1" applyNumberFormat="1" applyFont="1" applyFill="1" applyBorder="1" applyAlignment="1" applyProtection="1">
      <alignment horizontal="centerContinuous" vertical="center"/>
    </xf>
    <xf numFmtId="179" fontId="8" fillId="2" borderId="8" xfId="1" applyNumberFormat="1" applyFont="1" applyFill="1" applyBorder="1" applyAlignment="1" applyProtection="1">
      <alignment horizontal="centerContinuous" vertical="center"/>
    </xf>
    <xf numFmtId="0" fontId="8" fillId="2" borderId="7" xfId="1" applyFont="1" applyFill="1" applyBorder="1" applyAlignment="1">
      <alignment horizontal="right" vertical="center"/>
    </xf>
    <xf numFmtId="0" fontId="8" fillId="2" borderId="6" xfId="1" applyFont="1" applyFill="1" applyBorder="1" applyAlignment="1">
      <alignment horizontal="right" vertical="center"/>
    </xf>
    <xf numFmtId="178" fontId="1" fillId="2" borderId="6" xfId="1" applyNumberFormat="1" applyFont="1" applyFill="1" applyBorder="1" applyAlignment="1">
      <alignment horizontal="right"/>
    </xf>
    <xf numFmtId="0" fontId="1" fillId="2" borderId="6" xfId="1" applyFont="1" applyFill="1" applyBorder="1" applyAlignment="1">
      <alignment horizontal="right"/>
    </xf>
    <xf numFmtId="178" fontId="1" fillId="2" borderId="6" xfId="1" applyNumberFormat="1" applyFont="1" applyFill="1" applyBorder="1" applyAlignment="1">
      <alignment horizontal="left"/>
    </xf>
    <xf numFmtId="0" fontId="1" fillId="2" borderId="5" xfId="1" applyFont="1" applyFill="1" applyBorder="1" applyAlignment="1">
      <alignment horizontal="right"/>
    </xf>
    <xf numFmtId="0" fontId="11" fillId="0" borderId="0" xfId="1" applyAlignment="1" applyProtection="1">
      <alignment horizontal="center"/>
    </xf>
    <xf numFmtId="0" fontId="11" fillId="0" borderId="0" xfId="2" applyNumberFormat="1" applyFont="1"/>
    <xf numFmtId="0" fontId="11" fillId="0" borderId="0" xfId="1" applyAlignment="1"/>
    <xf numFmtId="0" fontId="12" fillId="0" borderId="0" xfId="1" applyFont="1" applyAlignment="1">
      <alignment horizontal="left"/>
    </xf>
    <xf numFmtId="0" fontId="12" fillId="0" borderId="0" xfId="1" applyFont="1" applyAlignment="1">
      <alignment horizontal="right"/>
    </xf>
    <xf numFmtId="0" fontId="7" fillId="4" borderId="1" xfId="1" applyFont="1" applyFill="1" applyBorder="1" applyAlignment="1">
      <alignment horizontal="left"/>
    </xf>
    <xf numFmtId="0" fontId="0" fillId="0" borderId="0" xfId="0" applyBorder="1" applyAlignment="1"/>
    <xf numFmtId="176" fontId="7" fillId="3" borderId="2" xfId="1" applyNumberFormat="1" applyFont="1" applyFill="1" applyBorder="1" applyAlignment="1">
      <alignment horizontal="center"/>
    </xf>
    <xf numFmtId="0" fontId="7" fillId="4" borderId="3" xfId="1" applyFont="1" applyFill="1" applyBorder="1" applyAlignment="1">
      <alignment horizontal="center"/>
    </xf>
    <xf numFmtId="177" fontId="7" fillId="3" borderId="3" xfId="1" applyNumberFormat="1" applyFont="1" applyFill="1" applyBorder="1" applyAlignment="1">
      <alignment horizontal="center"/>
    </xf>
    <xf numFmtId="0" fontId="7" fillId="4" borderId="4" xfId="1" applyFont="1" applyFill="1" applyBorder="1"/>
    <xf numFmtId="0" fontId="7" fillId="4" borderId="2" xfId="1" applyFont="1" applyFill="1" applyBorder="1" applyAlignment="1">
      <alignment wrapText="1"/>
    </xf>
    <xf numFmtId="0" fontId="7" fillId="0" borderId="2" xfId="1" applyFont="1" applyFill="1" applyBorder="1"/>
    <xf numFmtId="0" fontId="7" fillId="0" borderId="3" xfId="1" applyFont="1" applyBorder="1" applyAlignment="1">
      <alignment horizontal="center"/>
    </xf>
    <xf numFmtId="0" fontId="7" fillId="0" borderId="4" xfId="1" applyFont="1" applyBorder="1"/>
    <xf numFmtId="0" fontId="7" fillId="0" borderId="2" xfId="1" applyFont="1" applyFill="1" applyBorder="1" applyAlignment="1">
      <alignment wrapText="1"/>
    </xf>
  </cellXfs>
  <cellStyles count="3">
    <cellStyle name="常规" xfId="0" builtinId="0"/>
    <cellStyle name="常规 2" xfId="1" xr:uid="{EC926B77-F9D9-4871-A5B3-EA936B6FCCF1}"/>
    <cellStyle name="货币 2" xfId="2" xr:uid="{6E2D2E25-ECEB-4E90-8DE9-C55805392419}"/>
  </cellStyles>
  <dxfs count="51">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val="0"/>
      </font>
      <fill>
        <patternFill>
          <bgColor theme="9" tint="0.39994506668294322"/>
        </patternFill>
      </fill>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pshop%20&#26472;&#20037;&#4052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x&#29992;&#25143;&#25925;&#201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719;&#20214;&#24037;&#31243;scru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refreshError="1"/>
      <sheetData sheetId="1" refreshError="1"/>
      <sheetData sheetId="2" refreshError="1"/>
      <sheetData sheetId="3" refreshError="1"/>
      <sheetData sheetId="4">
        <row r="6">
          <cell r="C6">
            <v>1</v>
          </cell>
        </row>
        <row r="7">
          <cell r="C7">
            <v>1</v>
          </cell>
        </row>
        <row r="8">
          <cell r="C8">
            <v>1</v>
          </cell>
        </row>
        <row r="9">
          <cell r="C9">
            <v>1</v>
          </cell>
        </row>
        <row r="10">
          <cell r="C10">
            <v>1</v>
          </cell>
        </row>
        <row r="11">
          <cell r="C11">
            <v>1</v>
          </cell>
        </row>
        <row r="12">
          <cell r="C12">
            <v>1</v>
          </cell>
        </row>
        <row r="13">
          <cell r="C13">
            <v>1</v>
          </cell>
        </row>
        <row r="14">
          <cell r="C14">
            <v>1</v>
          </cell>
        </row>
        <row r="15">
          <cell r="C15">
            <v>1</v>
          </cell>
        </row>
        <row r="16">
          <cell r="C16">
            <v>1</v>
          </cell>
        </row>
        <row r="17">
          <cell r="C17">
            <v>1</v>
          </cell>
        </row>
        <row r="18">
          <cell r="C18">
            <v>1</v>
          </cell>
        </row>
        <row r="19">
          <cell r="C19">
            <v>1</v>
          </cell>
        </row>
        <row r="20">
          <cell r="C20">
            <v>1</v>
          </cell>
        </row>
        <row r="21">
          <cell r="C21">
            <v>1</v>
          </cell>
        </row>
        <row r="22">
          <cell r="C22">
            <v>1</v>
          </cell>
        </row>
        <row r="23">
          <cell r="C23">
            <v>1</v>
          </cell>
        </row>
      </sheetData>
      <sheetData sheetId="5"/>
      <sheetData sheetId="6" refreshError="1"/>
      <sheetData sheetId="7" refreshError="1"/>
      <sheetData sheetId="8" refreshError="1"/>
      <sheetData sheetId="9" refreshError="1"/>
      <sheetData sheetId="10" refreshError="1"/>
      <sheetData sheetId="11">
        <row r="3">
          <cell r="C3">
            <v>1930</v>
          </cell>
        </row>
      </sheetData>
      <sheetData sheetId="12" refreshError="1"/>
      <sheetData sheetId="13" refreshError="1"/>
      <sheetData sheetId="14">
        <row r="1">
          <cell r="Q1" t="str">
            <v>In Progress</v>
          </cell>
          <cell r="R1" t="str">
            <v>Open</v>
          </cell>
          <cell r="S1" t="str">
            <v>Closed</v>
          </cell>
        </row>
        <row r="2">
          <cell r="D2" t="str">
            <v/>
          </cell>
          <cell r="E2" t="str">
            <v/>
          </cell>
          <cell r="G2">
            <v>0</v>
          </cell>
          <cell r="J2" t="str">
            <v>Done</v>
          </cell>
          <cell r="O2" t="str">
            <v>Critical</v>
          </cell>
        </row>
        <row r="3">
          <cell r="D3" t="str">
            <v/>
          </cell>
          <cell r="E3" t="str">
            <v/>
          </cell>
          <cell r="G3">
            <v>0</v>
          </cell>
          <cell r="J3" t="str">
            <v>Not Done</v>
          </cell>
          <cell r="O3" t="str">
            <v>High</v>
          </cell>
        </row>
        <row r="4">
          <cell r="D4" t="str">
            <v/>
          </cell>
          <cell r="E4" t="str">
            <v/>
          </cell>
          <cell r="G4">
            <v>0</v>
          </cell>
          <cell r="J4" t="str">
            <v>Withdrawn</v>
          </cell>
          <cell r="O4" t="str">
            <v>Medium</v>
          </cell>
        </row>
        <row r="5">
          <cell r="D5" t="str">
            <v/>
          </cell>
          <cell r="E5" t="str">
            <v/>
          </cell>
          <cell r="G5">
            <v>0</v>
          </cell>
          <cell r="O5" t="str">
            <v>Low</v>
          </cell>
        </row>
        <row r="6">
          <cell r="D6" t="str">
            <v/>
          </cell>
          <cell r="E6" t="str">
            <v/>
          </cell>
          <cell r="G6">
            <v>0</v>
          </cell>
        </row>
        <row r="7">
          <cell r="D7" t="str">
            <v/>
          </cell>
          <cell r="E7" t="str">
            <v/>
          </cell>
          <cell r="G7">
            <v>0</v>
          </cell>
        </row>
        <row r="8">
          <cell r="D8" t="str">
            <v/>
          </cell>
          <cell r="E8" t="str">
            <v/>
          </cell>
          <cell r="G8">
            <v>0</v>
          </cell>
          <cell r="Q8" t="str">
            <v>In Progress</v>
          </cell>
          <cell r="R8" t="str">
            <v>Open</v>
          </cell>
          <cell r="S8" t="str">
            <v>Resolved</v>
          </cell>
        </row>
        <row r="9">
          <cell r="O9" t="str">
            <v>Content</v>
          </cell>
        </row>
        <row r="10">
          <cell r="O10" t="str">
            <v>Infrastructure</v>
          </cell>
        </row>
        <row r="11">
          <cell r="O11" t="str">
            <v>Development</v>
          </cell>
        </row>
        <row r="12">
          <cell r="A12" t="str">
            <v>Product Owner</v>
          </cell>
          <cell r="O12" t="str">
            <v>3rd party software</v>
          </cell>
        </row>
        <row r="13">
          <cell r="A13" t="str">
            <v>Scrummaster</v>
          </cell>
          <cell r="O13" t="str">
            <v>Other</v>
          </cell>
        </row>
        <row r="14">
          <cell r="A14" t="str">
            <v>Steering</v>
          </cell>
        </row>
        <row r="15">
          <cell r="A15" t="str">
            <v>Developer</v>
          </cell>
          <cell r="J15" t="str">
            <v>Initial Feature</v>
          </cell>
        </row>
        <row r="16">
          <cell r="A16" t="str">
            <v>Designer</v>
          </cell>
          <cell r="J16" t="str">
            <v>New Feature</v>
          </cell>
        </row>
        <row r="17">
          <cell r="A17" t="str">
            <v>Tester</v>
          </cell>
          <cell r="J17" t="str">
            <v>Enhancement</v>
          </cell>
        </row>
        <row r="18">
          <cell r="J18" t="str">
            <v>Infrastructure</v>
          </cell>
        </row>
        <row r="19">
          <cell r="J19" t="str">
            <v>Data</v>
          </cell>
        </row>
        <row r="20">
          <cell r="A20" t="str">
            <v>赵林林</v>
          </cell>
          <cell r="J20" t="str">
            <v>Defect</v>
          </cell>
        </row>
        <row r="21">
          <cell r="A21" t="str">
            <v>刘专</v>
          </cell>
        </row>
        <row r="22">
          <cell r="A22" t="str">
            <v>刘焕兴</v>
          </cell>
        </row>
        <row r="23">
          <cell r="A23" t="str">
            <v>王秋爽</v>
          </cell>
        </row>
        <row r="24">
          <cell r="A24" t="str">
            <v>单博</v>
          </cell>
        </row>
        <row r="32">
          <cell r="C32">
            <v>1.3</v>
          </cell>
        </row>
        <row r="35">
          <cell r="B35">
            <v>0</v>
          </cell>
          <cell r="C35">
            <v>0</v>
          </cell>
        </row>
        <row r="36">
          <cell r="B36">
            <v>1</v>
          </cell>
          <cell r="C36">
            <v>0.1</v>
          </cell>
        </row>
        <row r="37">
          <cell r="B37">
            <v>2</v>
          </cell>
          <cell r="C37">
            <v>0.2</v>
          </cell>
        </row>
        <row r="38">
          <cell r="B38">
            <v>3</v>
          </cell>
          <cell r="C38">
            <v>0.4</v>
          </cell>
        </row>
        <row r="39">
          <cell r="B39">
            <v>4</v>
          </cell>
          <cell r="C39">
            <v>0.6</v>
          </cell>
        </row>
        <row r="40">
          <cell r="B40">
            <v>5</v>
          </cell>
          <cell r="C40">
            <v>0.8</v>
          </cell>
        </row>
        <row r="43">
          <cell r="B43">
            <v>0</v>
          </cell>
          <cell r="C43">
            <v>0</v>
          </cell>
        </row>
        <row r="44">
          <cell r="B44">
            <v>1</v>
          </cell>
          <cell r="C44">
            <v>0.8</v>
          </cell>
        </row>
        <row r="45">
          <cell r="B45">
            <v>2</v>
          </cell>
          <cell r="C45">
            <v>0.6</v>
          </cell>
        </row>
        <row r="46">
          <cell r="B46">
            <v>3</v>
          </cell>
          <cell r="C46">
            <v>0.4</v>
          </cell>
        </row>
        <row r="47">
          <cell r="B47">
            <v>4</v>
          </cell>
          <cell r="C47">
            <v>0.2</v>
          </cell>
        </row>
        <row r="48">
          <cell r="B48">
            <v>5</v>
          </cell>
          <cell r="C48">
            <v>0.1</v>
          </cell>
        </row>
      </sheetData>
      <sheetData sheetId="15" refreshError="1"/>
      <sheetData sheetId="16" refreshError="1"/>
      <sheetData sheetId="17" refreshError="1"/>
      <sheetData sheetId="18">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refreshError="1"/>
      <sheetData sheetId="1" refreshError="1"/>
      <sheetData sheetId="2" refreshError="1"/>
      <sheetData sheetId="3" refreshError="1"/>
      <sheetData sheetId="4">
        <row r="6">
          <cell r="C6">
            <v>2</v>
          </cell>
        </row>
        <row r="7">
          <cell r="C7">
            <v>2</v>
          </cell>
        </row>
        <row r="8">
          <cell r="C8">
            <v>2</v>
          </cell>
        </row>
        <row r="9">
          <cell r="C9">
            <v>2</v>
          </cell>
        </row>
        <row r="10">
          <cell r="C10">
            <v>2</v>
          </cell>
        </row>
        <row r="11">
          <cell r="C11">
            <v>2</v>
          </cell>
        </row>
        <row r="12">
          <cell r="C12">
            <v>2</v>
          </cell>
        </row>
        <row r="13">
          <cell r="C13">
            <v>2</v>
          </cell>
        </row>
        <row r="14">
          <cell r="C14">
            <v>2</v>
          </cell>
        </row>
        <row r="15">
          <cell r="C15">
            <v>2</v>
          </cell>
        </row>
        <row r="16">
          <cell r="C16">
            <v>2</v>
          </cell>
        </row>
        <row r="17">
          <cell r="C17">
            <v>2</v>
          </cell>
        </row>
        <row r="18">
          <cell r="C18">
            <v>2</v>
          </cell>
        </row>
        <row r="19">
          <cell r="C19">
            <v>2</v>
          </cell>
        </row>
        <row r="20">
          <cell r="C20">
            <v>2</v>
          </cell>
        </row>
        <row r="21">
          <cell r="C21">
            <v>2</v>
          </cell>
        </row>
      </sheetData>
      <sheetData sheetId="5" refreshError="1"/>
      <sheetData sheetId="6" refreshError="1"/>
      <sheetData sheetId="7" refreshError="1"/>
      <sheetData sheetId="8" refreshError="1"/>
      <sheetData sheetId="9" refreshError="1"/>
      <sheetData sheetId="10">
        <row r="3">
          <cell r="C3">
            <v>1930</v>
          </cell>
        </row>
      </sheetData>
      <sheetData sheetId="11" refreshError="1"/>
      <sheetData sheetId="12" refreshError="1"/>
      <sheetData sheetId="13">
        <row r="1">
          <cell r="Q1" t="str">
            <v>In Progress</v>
          </cell>
          <cell r="R1" t="str">
            <v>Open</v>
          </cell>
          <cell r="S1" t="str">
            <v>Closed</v>
          </cell>
        </row>
        <row r="2">
          <cell r="D2" t="str">
            <v/>
          </cell>
          <cell r="E2" t="str">
            <v/>
          </cell>
          <cell r="G2">
            <v>0</v>
          </cell>
          <cell r="J2" t="str">
            <v>Done</v>
          </cell>
          <cell r="O2" t="str">
            <v>Critical</v>
          </cell>
        </row>
        <row r="3">
          <cell r="D3" t="str">
            <v/>
          </cell>
          <cell r="E3" t="str">
            <v/>
          </cell>
          <cell r="G3">
            <v>0</v>
          </cell>
          <cell r="J3" t="str">
            <v>Not Done</v>
          </cell>
          <cell r="O3" t="str">
            <v>High</v>
          </cell>
        </row>
        <row r="4">
          <cell r="D4" t="str">
            <v/>
          </cell>
          <cell r="E4" t="str">
            <v/>
          </cell>
          <cell r="G4">
            <v>0</v>
          </cell>
          <cell r="J4" t="str">
            <v>Withdrawn</v>
          </cell>
          <cell r="O4" t="str">
            <v>Medium</v>
          </cell>
        </row>
        <row r="5">
          <cell r="D5" t="str">
            <v/>
          </cell>
          <cell r="E5" t="str">
            <v/>
          </cell>
          <cell r="G5">
            <v>0</v>
          </cell>
          <cell r="O5" t="str">
            <v>Low</v>
          </cell>
        </row>
        <row r="6">
          <cell r="D6" t="str">
            <v/>
          </cell>
          <cell r="E6" t="str">
            <v/>
          </cell>
          <cell r="G6">
            <v>0</v>
          </cell>
        </row>
        <row r="7">
          <cell r="D7" t="str">
            <v/>
          </cell>
          <cell r="E7" t="str">
            <v/>
          </cell>
          <cell r="G7">
            <v>0</v>
          </cell>
        </row>
        <row r="8">
          <cell r="D8" t="str">
            <v/>
          </cell>
          <cell r="E8" t="str">
            <v/>
          </cell>
          <cell r="G8">
            <v>0</v>
          </cell>
          <cell r="Q8" t="str">
            <v>In Progress</v>
          </cell>
          <cell r="R8" t="str">
            <v>Open</v>
          </cell>
          <cell r="S8" t="str">
            <v>Resolved</v>
          </cell>
        </row>
        <row r="9">
          <cell r="O9" t="str">
            <v>Content</v>
          </cell>
        </row>
        <row r="10">
          <cell r="O10" t="str">
            <v>Infrastructure</v>
          </cell>
        </row>
        <row r="11">
          <cell r="O11" t="str">
            <v>Development</v>
          </cell>
        </row>
        <row r="12">
          <cell r="A12" t="str">
            <v>Product Owner</v>
          </cell>
          <cell r="O12" t="str">
            <v>3rd party software</v>
          </cell>
        </row>
        <row r="13">
          <cell r="A13" t="str">
            <v>Scrummaster</v>
          </cell>
          <cell r="O13" t="str">
            <v>Other</v>
          </cell>
        </row>
        <row r="14">
          <cell r="A14" t="str">
            <v>Steering</v>
          </cell>
        </row>
        <row r="15">
          <cell r="A15" t="str">
            <v>Developer</v>
          </cell>
          <cell r="J15" t="str">
            <v>Initial Feature</v>
          </cell>
        </row>
        <row r="16">
          <cell r="A16" t="str">
            <v>Designer</v>
          </cell>
          <cell r="J16" t="str">
            <v>New Feature</v>
          </cell>
        </row>
        <row r="17">
          <cell r="A17" t="str">
            <v>Tester</v>
          </cell>
          <cell r="J17" t="str">
            <v>Enhancement</v>
          </cell>
        </row>
        <row r="18">
          <cell r="J18" t="str">
            <v>Infrastructure</v>
          </cell>
        </row>
        <row r="19">
          <cell r="J19" t="str">
            <v>Data</v>
          </cell>
        </row>
        <row r="20">
          <cell r="A20" t="str">
            <v>赵林林</v>
          </cell>
          <cell r="J20" t="str">
            <v>Defect</v>
          </cell>
        </row>
        <row r="21">
          <cell r="A21" t="str">
            <v>刘专</v>
          </cell>
        </row>
        <row r="22">
          <cell r="A22" t="str">
            <v>刘焕兴</v>
          </cell>
        </row>
        <row r="23">
          <cell r="A23" t="str">
            <v>王秋爽</v>
          </cell>
        </row>
        <row r="24">
          <cell r="A24" t="str">
            <v>单博</v>
          </cell>
        </row>
        <row r="32">
          <cell r="C32">
            <v>1.3</v>
          </cell>
        </row>
        <row r="35">
          <cell r="B35">
            <v>0</v>
          </cell>
          <cell r="C35">
            <v>0</v>
          </cell>
        </row>
        <row r="36">
          <cell r="B36">
            <v>1</v>
          </cell>
          <cell r="C36">
            <v>0.1</v>
          </cell>
        </row>
        <row r="37">
          <cell r="B37">
            <v>2</v>
          </cell>
          <cell r="C37">
            <v>0.2</v>
          </cell>
        </row>
        <row r="38">
          <cell r="B38">
            <v>3</v>
          </cell>
          <cell r="C38">
            <v>0.4</v>
          </cell>
        </row>
        <row r="39">
          <cell r="B39">
            <v>4</v>
          </cell>
          <cell r="C39">
            <v>0.6</v>
          </cell>
        </row>
        <row r="40">
          <cell r="B40">
            <v>5</v>
          </cell>
          <cell r="C40">
            <v>0.8</v>
          </cell>
        </row>
        <row r="43">
          <cell r="B43">
            <v>0</v>
          </cell>
          <cell r="C43">
            <v>0</v>
          </cell>
        </row>
        <row r="44">
          <cell r="B44">
            <v>1</v>
          </cell>
          <cell r="C44">
            <v>0.8</v>
          </cell>
        </row>
        <row r="45">
          <cell r="B45">
            <v>2</v>
          </cell>
          <cell r="C45">
            <v>0.6</v>
          </cell>
        </row>
        <row r="46">
          <cell r="B46">
            <v>3</v>
          </cell>
          <cell r="C46">
            <v>0.4</v>
          </cell>
        </row>
        <row r="47">
          <cell r="B47">
            <v>4</v>
          </cell>
          <cell r="C47">
            <v>0.2</v>
          </cell>
        </row>
        <row r="48">
          <cell r="B48">
            <v>5</v>
          </cell>
          <cell r="C48">
            <v>0.1</v>
          </cell>
        </row>
      </sheetData>
      <sheetData sheetId="14" refreshError="1"/>
      <sheetData sheetId="15" refreshError="1"/>
      <sheetData sheetId="16" refreshError="1"/>
      <sheetData sheetId="17">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BACKLOG"/>
      <sheetName val="SPRINT 1"/>
      <sheetName val="SPRINT 2"/>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FEBF0-A38D-4C7F-82D7-5808FDEF47FE}">
  <dimension ref="A1:O96"/>
  <sheetViews>
    <sheetView topLeftCell="A61" workbookViewId="0">
      <selection activeCell="K66" sqref="K66:K92"/>
    </sheetView>
  </sheetViews>
  <sheetFormatPr defaultRowHeight="26" customHeight="1" x14ac:dyDescent="0.3"/>
  <cols>
    <col min="6" max="6" width="39.9140625" customWidth="1"/>
  </cols>
  <sheetData>
    <row r="1" spans="1:15" s="8" customFormat="1" ht="26" customHeight="1" x14ac:dyDescent="0.3">
      <c r="A1" s="1" t="s">
        <v>0</v>
      </c>
      <c r="B1" s="2" t="s">
        <v>1</v>
      </c>
      <c r="C1" s="1" t="s">
        <v>2</v>
      </c>
      <c r="D1" s="3" t="s">
        <v>3</v>
      </c>
      <c r="E1" s="4" t="s">
        <v>4</v>
      </c>
      <c r="F1" s="4" t="s">
        <v>5</v>
      </c>
      <c r="G1" s="5" t="s">
        <v>6</v>
      </c>
      <c r="H1" s="5" t="s">
        <v>7</v>
      </c>
      <c r="I1" s="6" t="s">
        <v>8</v>
      </c>
      <c r="J1" s="7" t="s">
        <v>9</v>
      </c>
      <c r="K1" s="1" t="s">
        <v>10</v>
      </c>
      <c r="L1" s="1" t="s">
        <v>11</v>
      </c>
      <c r="M1" s="1" t="s">
        <v>12</v>
      </c>
      <c r="N1" s="1" t="s">
        <v>13</v>
      </c>
      <c r="O1" s="5" t="s">
        <v>14</v>
      </c>
    </row>
    <row r="2" spans="1:15" s="8" customFormat="1" ht="28" customHeight="1" x14ac:dyDescent="0.3">
      <c r="A2" s="9">
        <v>1</v>
      </c>
      <c r="B2" s="9">
        <v>1</v>
      </c>
      <c r="C2" s="9">
        <v>1</v>
      </c>
      <c r="D2" s="10" t="s">
        <v>15</v>
      </c>
      <c r="E2" s="11" t="s">
        <v>16</v>
      </c>
      <c r="F2" s="12" t="s">
        <v>17</v>
      </c>
      <c r="G2" s="10" t="s">
        <v>18</v>
      </c>
      <c r="H2" s="10" t="s">
        <v>19</v>
      </c>
      <c r="I2" s="13">
        <v>3</v>
      </c>
      <c r="J2" s="9">
        <v>98</v>
      </c>
      <c r="K2" s="20">
        <v>3</v>
      </c>
      <c r="L2" s="15" t="e">
        <f>IF('[1]PROJECT BACKLOG'!#REF!=0,0,VLOOKUP('[1]PROJECT BACKLOG'!#REF!,[1]SETUP!$B$35:$C$40,2)+VLOOKUP('[1]PROJECT BACKLOG'!#REF!,[1]SETUP!$B$43:$C$48,2)+[1]SETUP!$C$32:$C$32)</f>
        <v>#REF!</v>
      </c>
      <c r="M2" s="14"/>
      <c r="N2" s="14"/>
      <c r="O2" s="16"/>
    </row>
    <row r="3" spans="1:15" s="8" customFormat="1" ht="28" customHeight="1" x14ac:dyDescent="0.3">
      <c r="A3" s="9">
        <v>2</v>
      </c>
      <c r="B3" s="9">
        <v>1</v>
      </c>
      <c r="C3" s="9">
        <v>1</v>
      </c>
      <c r="D3" s="10" t="s">
        <v>15</v>
      </c>
      <c r="E3" s="11" t="s">
        <v>20</v>
      </c>
      <c r="F3" s="12" t="s">
        <v>21</v>
      </c>
      <c r="G3" s="10" t="s">
        <v>18</v>
      </c>
      <c r="H3" s="10" t="s">
        <v>19</v>
      </c>
      <c r="I3" s="13">
        <v>3</v>
      </c>
      <c r="J3" s="9">
        <v>98</v>
      </c>
      <c r="K3" s="20">
        <v>3</v>
      </c>
      <c r="L3" s="15"/>
      <c r="M3" s="14"/>
      <c r="N3" s="14"/>
      <c r="O3" s="16"/>
    </row>
    <row r="4" spans="1:15" s="8" customFormat="1" ht="28" customHeight="1" x14ac:dyDescent="0.3">
      <c r="A4" s="9">
        <v>3</v>
      </c>
      <c r="B4" s="9">
        <v>1</v>
      </c>
      <c r="C4" s="9">
        <v>1</v>
      </c>
      <c r="D4" s="10" t="s">
        <v>15</v>
      </c>
      <c r="E4" s="11" t="s">
        <v>22</v>
      </c>
      <c r="F4" s="12" t="s">
        <v>23</v>
      </c>
      <c r="G4" s="10" t="s">
        <v>18</v>
      </c>
      <c r="H4" s="10" t="s">
        <v>19</v>
      </c>
      <c r="I4" s="13">
        <v>2</v>
      </c>
      <c r="J4" s="9">
        <v>97</v>
      </c>
      <c r="K4" s="20">
        <v>2</v>
      </c>
      <c r="L4" s="15"/>
      <c r="M4" s="14"/>
      <c r="N4" s="14"/>
      <c r="O4" s="16"/>
    </row>
    <row r="5" spans="1:15" s="8" customFormat="1" ht="28" customHeight="1" x14ac:dyDescent="0.3">
      <c r="A5" s="9">
        <v>4</v>
      </c>
      <c r="B5" s="9">
        <v>1</v>
      </c>
      <c r="C5" s="9">
        <v>1</v>
      </c>
      <c r="D5" s="10" t="s">
        <v>15</v>
      </c>
      <c r="E5" s="11" t="s">
        <v>24</v>
      </c>
      <c r="F5" s="12" t="s">
        <v>25</v>
      </c>
      <c r="G5" s="10" t="s">
        <v>18</v>
      </c>
      <c r="H5" s="10" t="s">
        <v>19</v>
      </c>
      <c r="I5" s="13">
        <v>4</v>
      </c>
      <c r="J5" s="9">
        <v>97</v>
      </c>
      <c r="K5" s="20">
        <v>4</v>
      </c>
      <c r="L5" s="15"/>
      <c r="M5" s="14"/>
      <c r="N5" s="14"/>
      <c r="O5" s="16"/>
    </row>
    <row r="6" spans="1:15" s="8" customFormat="1" ht="28" customHeight="1" x14ac:dyDescent="0.3">
      <c r="A6" s="9">
        <v>5</v>
      </c>
      <c r="B6" s="9">
        <v>1</v>
      </c>
      <c r="C6" s="9">
        <v>1</v>
      </c>
      <c r="D6" s="10" t="s">
        <v>15</v>
      </c>
      <c r="E6" s="11" t="s">
        <v>26</v>
      </c>
      <c r="F6" s="12" t="s">
        <v>27</v>
      </c>
      <c r="G6" s="10" t="s">
        <v>18</v>
      </c>
      <c r="H6" s="10" t="s">
        <v>19</v>
      </c>
      <c r="I6" s="13">
        <v>3</v>
      </c>
      <c r="J6" s="9">
        <v>96</v>
      </c>
      <c r="K6" s="20">
        <v>3</v>
      </c>
      <c r="L6" s="15"/>
      <c r="M6" s="14"/>
      <c r="N6" s="14"/>
      <c r="O6" s="16"/>
    </row>
    <row r="7" spans="1:15" s="8" customFormat="1" ht="28" customHeight="1" x14ac:dyDescent="0.3">
      <c r="A7" s="9">
        <v>6</v>
      </c>
      <c r="B7" s="9">
        <v>1</v>
      </c>
      <c r="C7" s="9">
        <v>1</v>
      </c>
      <c r="D7" s="10" t="s">
        <v>15</v>
      </c>
      <c r="E7" s="11" t="s">
        <v>28</v>
      </c>
      <c r="F7" s="12" t="s">
        <v>29</v>
      </c>
      <c r="G7" s="10" t="s">
        <v>18</v>
      </c>
      <c r="H7" s="10" t="s">
        <v>19</v>
      </c>
      <c r="I7" s="13">
        <v>3</v>
      </c>
      <c r="J7" s="9">
        <v>96</v>
      </c>
      <c r="K7" s="20">
        <v>3</v>
      </c>
      <c r="L7" s="15"/>
      <c r="M7" s="14"/>
      <c r="N7" s="14"/>
      <c r="O7" s="16"/>
    </row>
    <row r="8" spans="1:15" s="8" customFormat="1" ht="28" customHeight="1" x14ac:dyDescent="0.3">
      <c r="A8" s="9">
        <v>7</v>
      </c>
      <c r="B8" s="9">
        <v>1</v>
      </c>
      <c r="C8" s="9">
        <v>1</v>
      </c>
      <c r="D8" s="10" t="s">
        <v>15</v>
      </c>
      <c r="E8" s="11" t="s">
        <v>30</v>
      </c>
      <c r="F8" s="12" t="s">
        <v>31</v>
      </c>
      <c r="G8" s="10" t="s">
        <v>18</v>
      </c>
      <c r="H8" s="10" t="s">
        <v>19</v>
      </c>
      <c r="I8" s="13">
        <v>2</v>
      </c>
      <c r="J8" s="9">
        <v>95</v>
      </c>
      <c r="K8" s="20">
        <v>2</v>
      </c>
      <c r="L8" s="15"/>
      <c r="M8" s="14"/>
      <c r="N8" s="14"/>
      <c r="O8" s="16"/>
    </row>
    <row r="9" spans="1:15" s="8" customFormat="1" ht="28" customHeight="1" x14ac:dyDescent="0.3">
      <c r="A9" s="9">
        <v>8</v>
      </c>
      <c r="B9" s="9">
        <v>1</v>
      </c>
      <c r="C9" s="9">
        <v>1</v>
      </c>
      <c r="D9" s="10" t="s">
        <v>15</v>
      </c>
      <c r="E9" s="11" t="s">
        <v>32</v>
      </c>
      <c r="F9" s="12" t="s">
        <v>33</v>
      </c>
      <c r="G9" s="10" t="s">
        <v>18</v>
      </c>
      <c r="H9" s="10" t="s">
        <v>19</v>
      </c>
      <c r="I9" s="13">
        <v>4</v>
      </c>
      <c r="J9" s="9">
        <v>95</v>
      </c>
      <c r="K9" s="20">
        <v>4</v>
      </c>
      <c r="L9" s="15"/>
      <c r="M9" s="14"/>
      <c r="N9" s="14"/>
      <c r="O9" s="16"/>
    </row>
    <row r="10" spans="1:15" s="8" customFormat="1" ht="28" customHeight="1" x14ac:dyDescent="0.3">
      <c r="A10" s="9">
        <v>9</v>
      </c>
      <c r="B10" s="9">
        <v>1</v>
      </c>
      <c r="C10" s="9">
        <v>1</v>
      </c>
      <c r="D10" s="10" t="s">
        <v>15</v>
      </c>
      <c r="E10" s="11" t="s">
        <v>34</v>
      </c>
      <c r="F10" s="12" t="s">
        <v>35</v>
      </c>
      <c r="G10" s="10" t="s">
        <v>18</v>
      </c>
      <c r="H10" s="10" t="s">
        <v>19</v>
      </c>
      <c r="I10" s="13">
        <v>5</v>
      </c>
      <c r="J10" s="9">
        <v>94</v>
      </c>
      <c r="K10" s="20">
        <v>5</v>
      </c>
      <c r="L10" s="15"/>
      <c r="M10" s="14"/>
      <c r="N10" s="14"/>
      <c r="O10" s="16"/>
    </row>
    <row r="11" spans="1:15" s="8" customFormat="1" ht="28" customHeight="1" x14ac:dyDescent="0.3">
      <c r="A11" s="9">
        <v>10</v>
      </c>
      <c r="B11" s="9">
        <v>1</v>
      </c>
      <c r="C11" s="9">
        <v>1</v>
      </c>
      <c r="D11" s="10" t="s">
        <v>15</v>
      </c>
      <c r="E11" s="11" t="s">
        <v>36</v>
      </c>
      <c r="F11" s="12" t="s">
        <v>37</v>
      </c>
      <c r="G11" s="10" t="s">
        <v>18</v>
      </c>
      <c r="H11" s="10" t="s">
        <v>19</v>
      </c>
      <c r="I11" s="13">
        <v>5</v>
      </c>
      <c r="J11" s="9">
        <v>94</v>
      </c>
      <c r="K11" s="20">
        <v>5</v>
      </c>
      <c r="L11" s="15"/>
      <c r="M11" s="14"/>
      <c r="N11" s="14"/>
      <c r="O11" s="16"/>
    </row>
    <row r="12" spans="1:15" s="8" customFormat="1" ht="28" customHeight="1" x14ac:dyDescent="0.3">
      <c r="A12" s="9">
        <v>11</v>
      </c>
      <c r="B12" s="9">
        <v>1</v>
      </c>
      <c r="C12" s="9">
        <v>1</v>
      </c>
      <c r="D12" s="10" t="s">
        <v>15</v>
      </c>
      <c r="E12" s="11" t="s">
        <v>38</v>
      </c>
      <c r="F12" s="12" t="s">
        <v>39</v>
      </c>
      <c r="G12" s="10" t="s">
        <v>18</v>
      </c>
      <c r="H12" s="10" t="s">
        <v>19</v>
      </c>
      <c r="I12" s="13">
        <v>3</v>
      </c>
      <c r="J12" s="9">
        <v>93</v>
      </c>
      <c r="K12" s="20">
        <v>3</v>
      </c>
      <c r="L12" s="15"/>
      <c r="M12" s="14"/>
      <c r="N12" s="14"/>
      <c r="O12" s="16"/>
    </row>
    <row r="13" spans="1:15" s="8" customFormat="1" ht="28" customHeight="1" x14ac:dyDescent="0.3">
      <c r="A13" s="9">
        <v>12</v>
      </c>
      <c r="B13" s="9">
        <v>1</v>
      </c>
      <c r="C13" s="9">
        <v>1</v>
      </c>
      <c r="D13" s="10" t="s">
        <v>15</v>
      </c>
      <c r="E13" s="11" t="s">
        <v>40</v>
      </c>
      <c r="F13" s="12" t="s">
        <v>41</v>
      </c>
      <c r="G13" s="10" t="s">
        <v>18</v>
      </c>
      <c r="H13" s="10" t="s">
        <v>19</v>
      </c>
      <c r="I13" s="13">
        <v>5</v>
      </c>
      <c r="J13" s="9">
        <v>92</v>
      </c>
      <c r="K13" s="20">
        <v>5</v>
      </c>
      <c r="L13" s="15"/>
      <c r="M13" s="14"/>
      <c r="N13" s="14"/>
      <c r="O13" s="16"/>
    </row>
    <row r="14" spans="1:15" s="8" customFormat="1" ht="28" customHeight="1" x14ac:dyDescent="0.3">
      <c r="A14" s="9">
        <v>13</v>
      </c>
      <c r="B14" s="9">
        <v>1</v>
      </c>
      <c r="C14" s="9">
        <v>1</v>
      </c>
      <c r="D14" s="10" t="s">
        <v>15</v>
      </c>
      <c r="E14" s="11" t="s">
        <v>42</v>
      </c>
      <c r="F14" s="12" t="s">
        <v>43</v>
      </c>
      <c r="G14" s="10" t="s">
        <v>18</v>
      </c>
      <c r="H14" s="10" t="s">
        <v>19</v>
      </c>
      <c r="I14" s="13">
        <v>6</v>
      </c>
      <c r="J14" s="9">
        <v>91</v>
      </c>
      <c r="K14" s="20">
        <v>6</v>
      </c>
      <c r="L14" s="15"/>
      <c r="M14" s="14"/>
      <c r="N14" s="14"/>
      <c r="O14" s="16"/>
    </row>
    <row r="15" spans="1:15" s="8" customFormat="1" ht="28" customHeight="1" x14ac:dyDescent="0.3">
      <c r="A15" s="9">
        <v>14</v>
      </c>
      <c r="B15" s="9">
        <v>1</v>
      </c>
      <c r="C15" s="9">
        <v>1</v>
      </c>
      <c r="D15" s="10" t="s">
        <v>15</v>
      </c>
      <c r="E15" s="11" t="s">
        <v>44</v>
      </c>
      <c r="F15" s="12" t="s">
        <v>45</v>
      </c>
      <c r="G15" s="10" t="s">
        <v>18</v>
      </c>
      <c r="H15" s="10" t="s">
        <v>19</v>
      </c>
      <c r="I15" s="13">
        <v>4</v>
      </c>
      <c r="J15" s="9">
        <v>90</v>
      </c>
      <c r="K15" s="20">
        <v>4</v>
      </c>
      <c r="L15" s="15"/>
      <c r="M15" s="14"/>
      <c r="N15" s="14"/>
      <c r="O15" s="16"/>
    </row>
    <row r="16" spans="1:15" s="17" customFormat="1" ht="28" customHeight="1" x14ac:dyDescent="0.3">
      <c r="A16" s="9">
        <v>15</v>
      </c>
      <c r="B16" s="9">
        <v>1</v>
      </c>
      <c r="C16" s="9">
        <v>1</v>
      </c>
      <c r="D16" s="10" t="s">
        <v>15</v>
      </c>
      <c r="E16" s="11" t="s">
        <v>46</v>
      </c>
      <c r="F16" s="12" t="s">
        <v>47</v>
      </c>
      <c r="G16" s="10" t="s">
        <v>18</v>
      </c>
      <c r="H16" s="10" t="s">
        <v>19</v>
      </c>
      <c r="I16" s="13">
        <v>2</v>
      </c>
      <c r="J16" s="9">
        <v>90</v>
      </c>
      <c r="K16" s="20">
        <v>2</v>
      </c>
      <c r="L16" s="15"/>
      <c r="M16" s="14"/>
      <c r="N16" s="14"/>
      <c r="O16" s="16"/>
    </row>
    <row r="17" spans="1:15" s="17" customFormat="1" ht="28" customHeight="1" x14ac:dyDescent="0.3">
      <c r="A17" s="9">
        <v>16</v>
      </c>
      <c r="B17" s="9">
        <v>1</v>
      </c>
      <c r="C17" s="9">
        <v>1</v>
      </c>
      <c r="D17" s="10" t="s">
        <v>15</v>
      </c>
      <c r="E17" s="11" t="s">
        <v>48</v>
      </c>
      <c r="F17" s="12" t="s">
        <v>49</v>
      </c>
      <c r="G17" s="10" t="s">
        <v>18</v>
      </c>
      <c r="H17" s="10" t="s">
        <v>19</v>
      </c>
      <c r="I17" s="13">
        <v>6</v>
      </c>
      <c r="J17" s="9">
        <v>90</v>
      </c>
      <c r="K17" s="20">
        <v>6</v>
      </c>
      <c r="L17" s="15"/>
      <c r="M17" s="14"/>
      <c r="N17" s="14"/>
      <c r="O17" s="16"/>
    </row>
    <row r="18" spans="1:15" s="17" customFormat="1" ht="28" customHeight="1" x14ac:dyDescent="0.3">
      <c r="A18" s="9">
        <v>17</v>
      </c>
      <c r="B18" s="9">
        <v>1</v>
      </c>
      <c r="C18" s="9">
        <v>1</v>
      </c>
      <c r="D18" s="10" t="s">
        <v>15</v>
      </c>
      <c r="E18" s="11" t="s">
        <v>50</v>
      </c>
      <c r="F18" s="12" t="s">
        <v>51</v>
      </c>
      <c r="G18" s="10" t="s">
        <v>18</v>
      </c>
      <c r="H18" s="10" t="s">
        <v>19</v>
      </c>
      <c r="I18" s="13">
        <v>3</v>
      </c>
      <c r="J18" s="9">
        <v>86</v>
      </c>
      <c r="K18" s="20">
        <v>3</v>
      </c>
      <c r="L18" s="15"/>
      <c r="M18" s="14"/>
      <c r="N18" s="14"/>
      <c r="O18" s="16"/>
    </row>
    <row r="19" spans="1:15" s="17" customFormat="1" ht="28" customHeight="1" x14ac:dyDescent="0.3">
      <c r="A19" s="9">
        <v>18</v>
      </c>
      <c r="B19" s="9">
        <v>1</v>
      </c>
      <c r="C19" s="9">
        <v>1</v>
      </c>
      <c r="D19" s="10" t="s">
        <v>15</v>
      </c>
      <c r="E19" s="11" t="s">
        <v>52</v>
      </c>
      <c r="F19" s="12" t="s">
        <v>53</v>
      </c>
      <c r="G19" s="10" t="s">
        <v>56</v>
      </c>
      <c r="H19" s="10" t="s">
        <v>19</v>
      </c>
      <c r="I19" s="13">
        <v>2</v>
      </c>
      <c r="J19" s="9">
        <v>85</v>
      </c>
      <c r="K19" s="20">
        <v>2</v>
      </c>
      <c r="L19" s="15"/>
      <c r="M19" s="14"/>
      <c r="N19" s="14"/>
      <c r="O19" s="16"/>
    </row>
    <row r="20" spans="1:15" s="8" customFormat="1" ht="28" customHeight="1" x14ac:dyDescent="0.3">
      <c r="A20" s="9">
        <v>19</v>
      </c>
      <c r="B20" s="9">
        <v>2</v>
      </c>
      <c r="C20" s="9">
        <v>2</v>
      </c>
      <c r="D20" s="10" t="s">
        <v>15</v>
      </c>
      <c r="E20" s="10" t="s">
        <v>54</v>
      </c>
      <c r="F20" s="18" t="s">
        <v>55</v>
      </c>
      <c r="G20" s="10" t="s">
        <v>56</v>
      </c>
      <c r="H20" s="19" t="s">
        <v>19</v>
      </c>
      <c r="I20" s="13">
        <v>2</v>
      </c>
      <c r="J20" s="9">
        <v>85</v>
      </c>
      <c r="K20" s="20">
        <v>2</v>
      </c>
      <c r="L20" s="15"/>
      <c r="M20" s="20"/>
      <c r="N20" s="20"/>
      <c r="O20" s="21"/>
    </row>
    <row r="21" spans="1:15" s="8" customFormat="1" ht="28" customHeight="1" x14ac:dyDescent="0.3">
      <c r="A21" s="9">
        <v>20</v>
      </c>
      <c r="B21" s="9">
        <v>2</v>
      </c>
      <c r="C21" s="9">
        <v>2</v>
      </c>
      <c r="D21" s="19" t="s">
        <v>15</v>
      </c>
      <c r="E21" s="19" t="s">
        <v>57</v>
      </c>
      <c r="F21" s="22" t="s">
        <v>58</v>
      </c>
      <c r="G21" s="19" t="s">
        <v>59</v>
      </c>
      <c r="H21" s="19" t="s">
        <v>19</v>
      </c>
      <c r="I21" s="13">
        <v>1</v>
      </c>
      <c r="J21" s="9">
        <v>83</v>
      </c>
      <c r="K21" s="20">
        <v>1</v>
      </c>
      <c r="L21" s="15" t="e">
        <f>IF('[2]PROJECT BACKLOG'!#REF!=0,0,VLOOKUP('[2]PROJECT BACKLOG'!#REF!,[2]SETUP!$B$35:$C$40,2)+VLOOKUP('[2]PROJECT BACKLOG'!#REF!,[2]SETUP!$B$43:$C$48,2)+[2]SETUP!$C$32:$C$32)</f>
        <v>#REF!</v>
      </c>
      <c r="M21" s="20"/>
      <c r="N21" s="20"/>
      <c r="O21" s="21"/>
    </row>
    <row r="22" spans="1:15" s="8" customFormat="1" ht="28" customHeight="1" x14ac:dyDescent="0.3">
      <c r="A22" s="9">
        <v>21</v>
      </c>
      <c r="B22" s="9">
        <v>2</v>
      </c>
      <c r="C22" s="9">
        <v>2</v>
      </c>
      <c r="D22" s="10" t="s">
        <v>15</v>
      </c>
      <c r="E22" s="11" t="s">
        <v>60</v>
      </c>
      <c r="F22" s="18" t="s">
        <v>61</v>
      </c>
      <c r="G22" s="10" t="s">
        <v>59</v>
      </c>
      <c r="H22" s="10" t="s">
        <v>19</v>
      </c>
      <c r="I22" s="13">
        <v>3</v>
      </c>
      <c r="J22" s="9">
        <v>85</v>
      </c>
      <c r="K22" s="14">
        <v>3</v>
      </c>
      <c r="L22" s="15"/>
      <c r="M22" s="14"/>
      <c r="N22" s="14"/>
      <c r="O22" s="16"/>
    </row>
    <row r="23" spans="1:15" s="8" customFormat="1" ht="28" customHeight="1" x14ac:dyDescent="0.3">
      <c r="A23" s="9">
        <v>22</v>
      </c>
      <c r="B23" s="9">
        <v>2</v>
      </c>
      <c r="C23" s="9">
        <v>2</v>
      </c>
      <c r="D23" s="10" t="s">
        <v>15</v>
      </c>
      <c r="E23" s="11" t="s">
        <v>62</v>
      </c>
      <c r="F23" s="12" t="s">
        <v>63</v>
      </c>
      <c r="G23" s="10" t="s">
        <v>59</v>
      </c>
      <c r="H23" s="10" t="s">
        <v>19</v>
      </c>
      <c r="I23" s="13">
        <v>1</v>
      </c>
      <c r="J23" s="9">
        <v>80</v>
      </c>
      <c r="K23" s="14">
        <v>1</v>
      </c>
      <c r="L23" s="15" t="e">
        <f>IF('[2]PROJECT BACKLOG'!#REF!=0,0,VLOOKUP('[2]PROJECT BACKLOG'!#REF!,[2]SETUP!$B$35:$C$40,2)+VLOOKUP('[2]PROJECT BACKLOG'!#REF!,[2]SETUP!$B$43:$C$48,2)+[2]SETUP!$C$32:$C$32)</f>
        <v>#REF!</v>
      </c>
      <c r="M23" s="14"/>
      <c r="N23" s="14"/>
      <c r="O23" s="16"/>
    </row>
    <row r="24" spans="1:15" s="8" customFormat="1" ht="28" customHeight="1" x14ac:dyDescent="0.3">
      <c r="A24" s="9">
        <v>23</v>
      </c>
      <c r="B24" s="9">
        <v>2</v>
      </c>
      <c r="C24" s="9">
        <v>2</v>
      </c>
      <c r="D24" s="10" t="s">
        <v>15</v>
      </c>
      <c r="E24" s="11" t="s">
        <v>64</v>
      </c>
      <c r="F24" s="12" t="s">
        <v>65</v>
      </c>
      <c r="G24" s="10" t="s">
        <v>59</v>
      </c>
      <c r="H24" s="10" t="s">
        <v>19</v>
      </c>
      <c r="I24" s="13">
        <v>1</v>
      </c>
      <c r="J24" s="9">
        <v>78</v>
      </c>
      <c r="K24" s="14">
        <v>2</v>
      </c>
      <c r="L24" s="15" t="e">
        <f>IF('[2]PROJECT BACKLOG'!#REF!=0,0,VLOOKUP('[2]PROJECT BACKLOG'!#REF!,[2]SETUP!$B$35:$C$40,2)+VLOOKUP('[2]PROJECT BACKLOG'!#REF!,[2]SETUP!$B$43:$C$48,2)+[2]SETUP!$C$32:$C$32)</f>
        <v>#REF!</v>
      </c>
      <c r="M24" s="14"/>
      <c r="N24" s="14"/>
      <c r="O24" s="16"/>
    </row>
    <row r="25" spans="1:15" s="8" customFormat="1" ht="28" customHeight="1" x14ac:dyDescent="0.3">
      <c r="A25" s="9">
        <v>24</v>
      </c>
      <c r="B25" s="9">
        <v>2</v>
      </c>
      <c r="C25" s="9">
        <v>2</v>
      </c>
      <c r="D25" s="10" t="s">
        <v>15</v>
      </c>
      <c r="E25" s="11" t="s">
        <v>66</v>
      </c>
      <c r="F25" s="12" t="s">
        <v>67</v>
      </c>
      <c r="G25" s="10" t="s">
        <v>59</v>
      </c>
      <c r="H25" s="10" t="s">
        <v>19</v>
      </c>
      <c r="I25" s="13">
        <v>0.5</v>
      </c>
      <c r="J25" s="9">
        <v>83</v>
      </c>
      <c r="K25" s="14">
        <v>1</v>
      </c>
      <c r="L25" s="15">
        <f>IF('[2]PROJECT BACKLOG'!$O30=0,0,VLOOKUP('[2]PROJECT BACKLOG'!$O30,[2]SETUP!$B$35:$C$40,2)+VLOOKUP('[2]PROJECT BACKLOG'!$P30,[2]SETUP!$B$43:$C$48,2)+[2]SETUP!$C$32:$C$32)</f>
        <v>0</v>
      </c>
      <c r="M25" s="14"/>
      <c r="N25" s="14"/>
      <c r="O25" s="16"/>
    </row>
    <row r="26" spans="1:15" s="8" customFormat="1" ht="28" customHeight="1" x14ac:dyDescent="0.3">
      <c r="A26" s="9">
        <v>25</v>
      </c>
      <c r="B26" s="9">
        <v>2</v>
      </c>
      <c r="C26" s="9">
        <v>2</v>
      </c>
      <c r="D26" s="19" t="s">
        <v>15</v>
      </c>
      <c r="E26" s="11" t="s">
        <v>68</v>
      </c>
      <c r="F26" s="12" t="s">
        <v>69</v>
      </c>
      <c r="G26" s="19" t="s">
        <v>59</v>
      </c>
      <c r="H26" s="19" t="s">
        <v>19</v>
      </c>
      <c r="I26" s="13">
        <v>2</v>
      </c>
      <c r="J26" s="9">
        <v>75</v>
      </c>
      <c r="K26" s="20">
        <v>2</v>
      </c>
      <c r="L26" s="15">
        <f>IF('[2]PROJECT BACKLOG'!$O33=0,0,VLOOKUP('[2]PROJECT BACKLOG'!$O33,[2]SETUP!$B$35:$C$40,2)+VLOOKUP('[2]PROJECT BACKLOG'!$P33,[2]SETUP!$B$43:$C$48,2)+[2]SETUP!$C$32:$C$32)</f>
        <v>0</v>
      </c>
      <c r="M26" s="20"/>
      <c r="N26" s="20"/>
      <c r="O26" s="21"/>
    </row>
    <row r="27" spans="1:15" s="8" customFormat="1" ht="28" customHeight="1" x14ac:dyDescent="0.3">
      <c r="A27" s="9">
        <v>26</v>
      </c>
      <c r="B27" s="9">
        <v>2</v>
      </c>
      <c r="C27" s="9">
        <v>2</v>
      </c>
      <c r="D27" s="19" t="s">
        <v>15</v>
      </c>
      <c r="E27" s="11" t="s">
        <v>70</v>
      </c>
      <c r="F27" s="12" t="s">
        <v>71</v>
      </c>
      <c r="G27" s="19" t="s">
        <v>18</v>
      </c>
      <c r="H27" s="19" t="s">
        <v>19</v>
      </c>
      <c r="I27" s="13">
        <v>3</v>
      </c>
      <c r="J27" s="9">
        <v>70</v>
      </c>
      <c r="K27" s="20">
        <v>3</v>
      </c>
      <c r="L27" s="15" t="e">
        <f>IF('[2]PROJECT BACKLOG'!#REF!=0,0,VLOOKUP('[2]PROJECT BACKLOG'!#REF!,[2]SETUP!$B$35:$C$40,2)+VLOOKUP('[2]PROJECT BACKLOG'!#REF!,[2]SETUP!$B$43:$C$48,2)+[2]SETUP!$C$32:$C$32)</f>
        <v>#REF!</v>
      </c>
      <c r="M27" s="20"/>
      <c r="N27" s="20"/>
      <c r="O27" s="21"/>
    </row>
    <row r="28" spans="1:15" s="8" customFormat="1" ht="28" customHeight="1" x14ac:dyDescent="0.3">
      <c r="A28" s="9">
        <v>27</v>
      </c>
      <c r="B28" s="9">
        <v>2</v>
      </c>
      <c r="C28" s="9">
        <v>2</v>
      </c>
      <c r="D28" s="19" t="s">
        <v>15</v>
      </c>
      <c r="E28" s="11" t="s">
        <v>72</v>
      </c>
      <c r="F28" s="12" t="s">
        <v>73</v>
      </c>
      <c r="G28" s="19" t="s">
        <v>59</v>
      </c>
      <c r="H28" s="19" t="s">
        <v>19</v>
      </c>
      <c r="I28" s="13">
        <v>0.5</v>
      </c>
      <c r="J28" s="9">
        <v>75</v>
      </c>
      <c r="K28" s="20">
        <v>1</v>
      </c>
      <c r="L28" s="15">
        <f>IF('[2]PROJECT BACKLOG'!$O29=0,0,VLOOKUP('[2]PROJECT BACKLOG'!$O29,[2]SETUP!$B$35:$C$40,2)+VLOOKUP('[2]PROJECT BACKLOG'!$P29,[2]SETUP!$B$43:$C$48,2)+[2]SETUP!$C$32:$C$32)</f>
        <v>0</v>
      </c>
      <c r="M28" s="20"/>
      <c r="N28" s="20"/>
      <c r="O28" s="21"/>
    </row>
    <row r="29" spans="1:15" s="8" customFormat="1" ht="28" customHeight="1" x14ac:dyDescent="0.3">
      <c r="A29" s="9">
        <v>28</v>
      </c>
      <c r="B29" s="9">
        <v>2</v>
      </c>
      <c r="C29" s="9">
        <v>2</v>
      </c>
      <c r="D29" s="10" t="s">
        <v>15</v>
      </c>
      <c r="E29" s="11" t="s">
        <v>74</v>
      </c>
      <c r="F29" s="12" t="s">
        <v>75</v>
      </c>
      <c r="G29" s="10" t="s">
        <v>56</v>
      </c>
      <c r="H29" s="10" t="s">
        <v>19</v>
      </c>
      <c r="I29" s="13">
        <v>2</v>
      </c>
      <c r="J29" s="9">
        <v>76</v>
      </c>
      <c r="K29" s="20">
        <v>2</v>
      </c>
      <c r="L29" s="15"/>
      <c r="M29" s="20"/>
      <c r="N29" s="20"/>
      <c r="O29" s="21"/>
    </row>
    <row r="30" spans="1:15" s="8" customFormat="1" ht="28" customHeight="1" x14ac:dyDescent="0.3">
      <c r="A30" s="9">
        <v>29</v>
      </c>
      <c r="B30" s="9">
        <v>2</v>
      </c>
      <c r="C30" s="9">
        <v>2</v>
      </c>
      <c r="D30" s="19" t="s">
        <v>15</v>
      </c>
      <c r="E30" s="11" t="s">
        <v>76</v>
      </c>
      <c r="F30" s="12" t="s">
        <v>77</v>
      </c>
      <c r="G30" s="19" t="s">
        <v>59</v>
      </c>
      <c r="H30" s="19" t="s">
        <v>19</v>
      </c>
      <c r="I30" s="13">
        <v>1</v>
      </c>
      <c r="J30" s="9">
        <v>80</v>
      </c>
      <c r="K30" s="20">
        <v>1</v>
      </c>
      <c r="L30" s="15" t="e">
        <f>IF('[2]PROJECT BACKLOG'!#REF!=0,0,VLOOKUP('[2]PROJECT BACKLOG'!#REF!,[2]SETUP!$B$35:$C$40,2)+VLOOKUP('[2]PROJECT BACKLOG'!#REF!,[2]SETUP!$B$43:$C$48,2)+[2]SETUP!$C$32:$C$32)</f>
        <v>#REF!</v>
      </c>
      <c r="M30" s="20"/>
      <c r="N30" s="20"/>
      <c r="O30" s="21"/>
    </row>
    <row r="31" spans="1:15" s="8" customFormat="1" ht="28" customHeight="1" x14ac:dyDescent="0.3">
      <c r="A31" s="9">
        <v>30</v>
      </c>
      <c r="B31" s="9">
        <v>2</v>
      </c>
      <c r="C31" s="9">
        <v>2</v>
      </c>
      <c r="D31" s="19" t="s">
        <v>15</v>
      </c>
      <c r="E31" s="11" t="s">
        <v>78</v>
      </c>
      <c r="F31" s="12" t="s">
        <v>79</v>
      </c>
      <c r="G31" s="19" t="s">
        <v>18</v>
      </c>
      <c r="H31" s="19" t="s">
        <v>19</v>
      </c>
      <c r="I31" s="13">
        <v>1</v>
      </c>
      <c r="J31" s="9">
        <v>70</v>
      </c>
      <c r="K31" s="20">
        <v>1</v>
      </c>
      <c r="L31" s="15" t="e">
        <f>IF('[2]PROJECT BACKLOG'!#REF!=0,0,VLOOKUP('[2]PROJECT BACKLOG'!#REF!,[2]SETUP!$B$35:$C$40,2)+VLOOKUP('[2]PROJECT BACKLOG'!#REF!,[2]SETUP!$B$43:$C$48,2)+[2]SETUP!$C$32:$C$32)</f>
        <v>#REF!</v>
      </c>
      <c r="M31" s="20"/>
      <c r="N31" s="20"/>
      <c r="O31" s="21"/>
    </row>
    <row r="32" spans="1:15" s="8" customFormat="1" ht="28" customHeight="1" x14ac:dyDescent="0.3">
      <c r="A32" s="9">
        <v>31</v>
      </c>
      <c r="B32" s="9">
        <v>2</v>
      </c>
      <c r="C32" s="9">
        <v>2</v>
      </c>
      <c r="D32" s="10" t="s">
        <v>15</v>
      </c>
      <c r="E32" s="11" t="s">
        <v>80</v>
      </c>
      <c r="F32" s="12" t="s">
        <v>81</v>
      </c>
      <c r="G32" s="10" t="s">
        <v>18</v>
      </c>
      <c r="H32" s="10" t="s">
        <v>19</v>
      </c>
      <c r="I32" s="13">
        <v>1</v>
      </c>
      <c r="J32" s="9">
        <v>70</v>
      </c>
      <c r="K32" s="14">
        <v>1</v>
      </c>
      <c r="L32" s="15" t="e">
        <f>IF('[2]PROJECT BACKLOG'!#REF!=0,0,VLOOKUP('[2]PROJECT BACKLOG'!#REF!,[2]SETUP!$B$35:$C$40,2)+VLOOKUP('[2]PROJECT BACKLOG'!#REF!,[2]SETUP!$B$43:$C$48,2)+[2]SETUP!$C$32:$C$32)</f>
        <v>#REF!</v>
      </c>
      <c r="M32" s="14"/>
      <c r="N32" s="14"/>
      <c r="O32" s="16"/>
    </row>
    <row r="33" spans="1:15" s="8" customFormat="1" ht="28" customHeight="1" x14ac:dyDescent="0.3">
      <c r="A33" s="9">
        <v>32</v>
      </c>
      <c r="B33" s="9">
        <v>2</v>
      </c>
      <c r="C33" s="9">
        <v>2</v>
      </c>
      <c r="D33" s="10" t="s">
        <v>15</v>
      </c>
      <c r="E33" s="10" t="s">
        <v>82</v>
      </c>
      <c r="F33" s="18" t="s">
        <v>83</v>
      </c>
      <c r="G33" s="10" t="s">
        <v>18</v>
      </c>
      <c r="H33" s="10" t="s">
        <v>19</v>
      </c>
      <c r="I33" s="13">
        <v>3</v>
      </c>
      <c r="J33" s="9">
        <v>85</v>
      </c>
      <c r="K33" s="14">
        <v>3</v>
      </c>
      <c r="L33" s="15" t="e">
        <f>IF('[2]PROJECT BACKLOG'!#REF!=0,0,VLOOKUP('[2]PROJECT BACKLOG'!#REF!,[2]SETUP!$B$35:$C$40,2)+VLOOKUP('[2]PROJECT BACKLOG'!#REF!,[2]SETUP!$B$43:$C$48,2)+[2]SETUP!$C$32:$C$32)</f>
        <v>#REF!</v>
      </c>
      <c r="M33" s="14"/>
      <c r="N33" s="14"/>
      <c r="O33" s="16"/>
    </row>
    <row r="34" spans="1:15" s="8" customFormat="1" ht="28" customHeight="1" x14ac:dyDescent="0.3">
      <c r="A34" s="9">
        <v>33</v>
      </c>
      <c r="B34" s="9">
        <v>2</v>
      </c>
      <c r="C34" s="9">
        <v>2</v>
      </c>
      <c r="D34" s="10" t="s">
        <v>15</v>
      </c>
      <c r="E34" s="10" t="s">
        <v>177</v>
      </c>
      <c r="F34" s="18" t="s">
        <v>84</v>
      </c>
      <c r="G34" s="10" t="s">
        <v>59</v>
      </c>
      <c r="H34" s="10" t="s">
        <v>19</v>
      </c>
      <c r="I34" s="13">
        <v>1</v>
      </c>
      <c r="J34" s="9">
        <v>80</v>
      </c>
      <c r="K34" s="20">
        <v>1</v>
      </c>
      <c r="L34" s="15" t="e">
        <f>IF('[2]PROJECT BACKLOG'!#REF!=0,0,VLOOKUP('[2]PROJECT BACKLOG'!#REF!,[2]SETUP!$B$35:$C$40,2)+VLOOKUP('[2]PROJECT BACKLOG'!#REF!,[2]SETUP!$B$43:$C$48,2)+[2]SETUP!$C$32:$C$32)</f>
        <v>#REF!</v>
      </c>
      <c r="M34" s="14"/>
      <c r="N34" s="14"/>
      <c r="O34" s="16"/>
    </row>
    <row r="35" spans="1:15" s="8" customFormat="1" ht="28" customHeight="1" x14ac:dyDescent="0.3">
      <c r="A35" s="9">
        <v>34</v>
      </c>
      <c r="B35" s="9">
        <v>2</v>
      </c>
      <c r="C35" s="9">
        <v>2</v>
      </c>
      <c r="D35" s="10" t="s">
        <v>15</v>
      </c>
      <c r="E35" s="10" t="s">
        <v>85</v>
      </c>
      <c r="F35" s="10" t="s">
        <v>86</v>
      </c>
      <c r="G35" s="10" t="s">
        <v>18</v>
      </c>
      <c r="H35" s="10" t="s">
        <v>193</v>
      </c>
      <c r="I35" s="13">
        <v>1</v>
      </c>
      <c r="J35" s="9">
        <v>78</v>
      </c>
      <c r="K35" s="20">
        <v>1</v>
      </c>
      <c r="L35" s="15">
        <f>IF('[2]PROJECT BACKLOG'!$O35=0,0,VLOOKUP('[2]PROJECT BACKLOG'!$O35,[2]SETUP!$B$35:$C$40,2)+VLOOKUP('[2]PROJECT BACKLOG'!$P35,[2]SETUP!$B$43:$C$48,2)+[2]SETUP!$C$32:$C$32)</f>
        <v>0</v>
      </c>
      <c r="M35" s="20"/>
      <c r="N35" s="20"/>
      <c r="O35" s="21"/>
    </row>
    <row r="36" spans="1:15" s="95" customFormat="1" ht="28" customHeight="1" x14ac:dyDescent="0.3">
      <c r="A36" s="9">
        <v>35</v>
      </c>
      <c r="B36" s="9">
        <v>3</v>
      </c>
      <c r="C36" s="9">
        <v>3</v>
      </c>
      <c r="D36" s="10" t="s">
        <v>15</v>
      </c>
      <c r="E36" s="10" t="s">
        <v>162</v>
      </c>
      <c r="F36" s="10" t="s">
        <v>178</v>
      </c>
      <c r="G36" s="10" t="s">
        <v>18</v>
      </c>
      <c r="H36" s="10" t="s">
        <v>193</v>
      </c>
      <c r="I36" s="13">
        <v>8</v>
      </c>
      <c r="J36" s="9">
        <v>70</v>
      </c>
      <c r="K36" s="20">
        <v>8</v>
      </c>
    </row>
    <row r="37" spans="1:15" s="95" customFormat="1" ht="28" customHeight="1" x14ac:dyDescent="0.3">
      <c r="A37" s="9">
        <v>36</v>
      </c>
      <c r="B37" s="9">
        <v>3</v>
      </c>
      <c r="C37" s="9">
        <v>3</v>
      </c>
      <c r="D37" s="10" t="s">
        <v>15</v>
      </c>
      <c r="E37" s="10" t="s">
        <v>163</v>
      </c>
      <c r="F37" s="10" t="s">
        <v>179</v>
      </c>
      <c r="G37" s="10" t="s">
        <v>18</v>
      </c>
      <c r="H37" s="10" t="s">
        <v>193</v>
      </c>
      <c r="I37" s="13">
        <v>6</v>
      </c>
      <c r="J37" s="9">
        <v>65</v>
      </c>
      <c r="K37" s="20">
        <v>6</v>
      </c>
    </row>
    <row r="38" spans="1:15" s="95" customFormat="1" ht="28" customHeight="1" x14ac:dyDescent="0.3">
      <c r="A38" s="9">
        <v>37</v>
      </c>
      <c r="B38" s="9">
        <v>3</v>
      </c>
      <c r="C38" s="9">
        <v>3</v>
      </c>
      <c r="D38" s="10" t="s">
        <v>15</v>
      </c>
      <c r="E38" s="10" t="s">
        <v>165</v>
      </c>
      <c r="F38" s="10" t="s">
        <v>180</v>
      </c>
      <c r="G38" s="10" t="s">
        <v>18</v>
      </c>
      <c r="H38" s="10" t="s">
        <v>193</v>
      </c>
      <c r="I38" s="13">
        <v>6</v>
      </c>
      <c r="J38" s="9">
        <v>66</v>
      </c>
      <c r="K38" s="20">
        <v>6</v>
      </c>
    </row>
    <row r="39" spans="1:15" s="95" customFormat="1" ht="28" customHeight="1" x14ac:dyDescent="0.3">
      <c r="A39" s="9">
        <v>38</v>
      </c>
      <c r="B39" s="9">
        <v>3</v>
      </c>
      <c r="C39" s="9">
        <v>3</v>
      </c>
      <c r="D39" s="10" t="s">
        <v>15</v>
      </c>
      <c r="E39" s="10" t="s">
        <v>166</v>
      </c>
      <c r="F39" s="10" t="s">
        <v>181</v>
      </c>
      <c r="G39" s="10" t="s">
        <v>18</v>
      </c>
      <c r="H39" s="10" t="s">
        <v>193</v>
      </c>
      <c r="I39" s="13">
        <v>6</v>
      </c>
      <c r="J39" s="9">
        <v>55</v>
      </c>
      <c r="K39" s="20">
        <v>6</v>
      </c>
    </row>
    <row r="40" spans="1:15" s="95" customFormat="1" ht="28" customHeight="1" x14ac:dyDescent="0.3">
      <c r="A40" s="9">
        <v>39</v>
      </c>
      <c r="B40" s="9">
        <v>3</v>
      </c>
      <c r="C40" s="9">
        <v>3</v>
      </c>
      <c r="D40" s="10" t="s">
        <v>15</v>
      </c>
      <c r="E40" s="10" t="s">
        <v>164</v>
      </c>
      <c r="F40" s="10" t="s">
        <v>182</v>
      </c>
      <c r="G40" s="10" t="s">
        <v>18</v>
      </c>
      <c r="H40" s="10" t="s">
        <v>193</v>
      </c>
      <c r="I40" s="13">
        <v>8</v>
      </c>
      <c r="J40" s="9">
        <v>62</v>
      </c>
      <c r="K40" s="20">
        <v>8</v>
      </c>
    </row>
    <row r="41" spans="1:15" s="95" customFormat="1" ht="28" customHeight="1" x14ac:dyDescent="0.3">
      <c r="A41" s="9">
        <v>40</v>
      </c>
      <c r="B41" s="9">
        <v>3</v>
      </c>
      <c r="C41" s="9">
        <v>3</v>
      </c>
      <c r="D41" s="10" t="s">
        <v>15</v>
      </c>
      <c r="E41" s="10" t="s">
        <v>167</v>
      </c>
      <c r="F41" s="10" t="s">
        <v>183</v>
      </c>
      <c r="G41" s="10" t="s">
        <v>18</v>
      </c>
      <c r="H41" s="10" t="s">
        <v>193</v>
      </c>
      <c r="I41" s="13">
        <v>7</v>
      </c>
      <c r="J41" s="9">
        <v>60</v>
      </c>
      <c r="K41" s="20">
        <v>7</v>
      </c>
    </row>
    <row r="42" spans="1:15" s="95" customFormat="1" ht="28" customHeight="1" x14ac:dyDescent="0.3">
      <c r="A42" s="9">
        <v>41</v>
      </c>
      <c r="B42" s="9">
        <v>3</v>
      </c>
      <c r="C42" s="9">
        <v>3</v>
      </c>
      <c r="D42" s="10" t="s">
        <v>15</v>
      </c>
      <c r="E42" s="10" t="s">
        <v>168</v>
      </c>
      <c r="F42" s="10" t="s">
        <v>184</v>
      </c>
      <c r="G42" s="10" t="s">
        <v>18</v>
      </c>
      <c r="H42" s="10" t="s">
        <v>193</v>
      </c>
      <c r="I42" s="13">
        <v>8</v>
      </c>
      <c r="J42" s="9">
        <v>55</v>
      </c>
      <c r="K42" s="20">
        <v>8</v>
      </c>
    </row>
    <row r="43" spans="1:15" s="95" customFormat="1" ht="28" customHeight="1" x14ac:dyDescent="0.3">
      <c r="A43" s="9">
        <v>42</v>
      </c>
      <c r="B43" s="9">
        <v>3</v>
      </c>
      <c r="C43" s="9">
        <v>3</v>
      </c>
      <c r="D43" s="10" t="s">
        <v>15</v>
      </c>
      <c r="E43" s="10" t="s">
        <v>169</v>
      </c>
      <c r="F43" s="10" t="s">
        <v>185</v>
      </c>
      <c r="G43" s="10" t="s">
        <v>18</v>
      </c>
      <c r="H43" s="10" t="s">
        <v>193</v>
      </c>
      <c r="I43" s="13">
        <v>6</v>
      </c>
      <c r="J43" s="9">
        <v>58</v>
      </c>
      <c r="K43" s="20">
        <v>6</v>
      </c>
    </row>
    <row r="44" spans="1:15" s="95" customFormat="1" ht="28" customHeight="1" x14ac:dyDescent="0.3">
      <c r="A44" s="9">
        <v>43</v>
      </c>
      <c r="B44" s="9">
        <v>3</v>
      </c>
      <c r="C44" s="9">
        <v>3</v>
      </c>
      <c r="D44" s="10" t="s">
        <v>15</v>
      </c>
      <c r="E44" s="10" t="s">
        <v>170</v>
      </c>
      <c r="F44" s="10" t="s">
        <v>186</v>
      </c>
      <c r="G44" s="10" t="s">
        <v>18</v>
      </c>
      <c r="H44" s="10" t="s">
        <v>193</v>
      </c>
      <c r="I44" s="13">
        <v>7</v>
      </c>
      <c r="J44" s="9">
        <v>55</v>
      </c>
      <c r="K44" s="20">
        <v>7</v>
      </c>
    </row>
    <row r="45" spans="1:15" s="95" customFormat="1" ht="28" customHeight="1" x14ac:dyDescent="0.3">
      <c r="A45" s="9">
        <v>44</v>
      </c>
      <c r="B45" s="9">
        <v>3</v>
      </c>
      <c r="C45" s="9">
        <v>3</v>
      </c>
      <c r="D45" s="10" t="s">
        <v>15</v>
      </c>
      <c r="E45" s="10" t="s">
        <v>171</v>
      </c>
      <c r="F45" s="10" t="s">
        <v>187</v>
      </c>
      <c r="G45" s="10" t="s">
        <v>18</v>
      </c>
      <c r="H45" s="10" t="s">
        <v>193</v>
      </c>
      <c r="I45" s="13">
        <v>5</v>
      </c>
      <c r="J45" s="9">
        <v>61</v>
      </c>
      <c r="K45" s="20">
        <v>5</v>
      </c>
    </row>
    <row r="46" spans="1:15" s="95" customFormat="1" ht="28" customHeight="1" x14ac:dyDescent="0.3">
      <c r="A46" s="9">
        <v>45</v>
      </c>
      <c r="B46" s="9">
        <v>3</v>
      </c>
      <c r="C46" s="9">
        <v>3</v>
      </c>
      <c r="D46" s="10" t="s">
        <v>15</v>
      </c>
      <c r="E46" s="10" t="s">
        <v>172</v>
      </c>
      <c r="F46" s="9" t="s">
        <v>188</v>
      </c>
      <c r="G46" s="10" t="s">
        <v>18</v>
      </c>
      <c r="H46" s="10" t="s">
        <v>193</v>
      </c>
      <c r="I46" s="13">
        <v>8</v>
      </c>
      <c r="J46" s="9">
        <v>63</v>
      </c>
      <c r="K46" s="20">
        <v>8</v>
      </c>
    </row>
    <row r="47" spans="1:15" s="95" customFormat="1" ht="28" customHeight="1" x14ac:dyDescent="0.3">
      <c r="A47" s="9">
        <v>46</v>
      </c>
      <c r="B47" s="9">
        <v>3</v>
      </c>
      <c r="C47" s="9">
        <v>3</v>
      </c>
      <c r="D47" s="10" t="s">
        <v>15</v>
      </c>
      <c r="E47" s="10" t="s">
        <v>173</v>
      </c>
      <c r="F47" s="10" t="s">
        <v>189</v>
      </c>
      <c r="G47" s="10" t="s">
        <v>18</v>
      </c>
      <c r="H47" s="10" t="s">
        <v>193</v>
      </c>
      <c r="I47" s="13">
        <v>4</v>
      </c>
      <c r="J47" s="9">
        <v>64</v>
      </c>
      <c r="K47" s="20">
        <v>4</v>
      </c>
    </row>
    <row r="48" spans="1:15" s="95" customFormat="1" ht="28" customHeight="1" x14ac:dyDescent="0.3">
      <c r="A48" s="9">
        <v>47</v>
      </c>
      <c r="B48" s="9">
        <v>3</v>
      </c>
      <c r="C48" s="9">
        <v>3</v>
      </c>
      <c r="D48" s="10" t="s">
        <v>15</v>
      </c>
      <c r="E48" s="10" t="s">
        <v>174</v>
      </c>
      <c r="F48" s="10" t="s">
        <v>190</v>
      </c>
      <c r="G48" s="10" t="s">
        <v>18</v>
      </c>
      <c r="H48" s="10" t="s">
        <v>193</v>
      </c>
      <c r="I48" s="13">
        <v>4</v>
      </c>
      <c r="J48" s="9">
        <v>63</v>
      </c>
      <c r="K48" s="20">
        <v>4</v>
      </c>
    </row>
    <row r="49" spans="1:15" s="95" customFormat="1" ht="28" customHeight="1" x14ac:dyDescent="0.3">
      <c r="A49" s="9">
        <v>48</v>
      </c>
      <c r="B49" s="9">
        <v>3</v>
      </c>
      <c r="C49" s="9">
        <v>3</v>
      </c>
      <c r="D49" s="10" t="s">
        <v>15</v>
      </c>
      <c r="E49" s="10" t="s">
        <v>175</v>
      </c>
      <c r="F49" s="10" t="s">
        <v>191</v>
      </c>
      <c r="G49" s="10" t="s">
        <v>18</v>
      </c>
      <c r="H49" s="10" t="s">
        <v>193</v>
      </c>
      <c r="I49" s="13">
        <v>5</v>
      </c>
      <c r="J49" s="9">
        <v>62</v>
      </c>
      <c r="K49" s="20">
        <v>5</v>
      </c>
    </row>
    <row r="50" spans="1:15" s="95" customFormat="1" ht="28" customHeight="1" x14ac:dyDescent="0.3">
      <c r="A50" s="9">
        <v>49</v>
      </c>
      <c r="B50" s="9">
        <v>3</v>
      </c>
      <c r="C50" s="9">
        <v>3</v>
      </c>
      <c r="D50" s="10" t="s">
        <v>15</v>
      </c>
      <c r="E50" s="10" t="s">
        <v>176</v>
      </c>
      <c r="F50" s="10" t="s">
        <v>192</v>
      </c>
      <c r="G50" s="10" t="s">
        <v>18</v>
      </c>
      <c r="H50" s="10" t="s">
        <v>193</v>
      </c>
      <c r="I50" s="13">
        <v>5</v>
      </c>
      <c r="J50" s="9">
        <v>59</v>
      </c>
      <c r="K50" s="20">
        <v>5</v>
      </c>
    </row>
    <row r="51" spans="1:15" s="8" customFormat="1" ht="28" customHeight="1" x14ac:dyDescent="0.3">
      <c r="A51" s="9">
        <v>50</v>
      </c>
      <c r="B51" s="9">
        <v>4</v>
      </c>
      <c r="C51" s="9">
        <v>4</v>
      </c>
      <c r="D51" s="43" t="s">
        <v>194</v>
      </c>
      <c r="E51" s="43" t="s">
        <v>195</v>
      </c>
      <c r="F51" s="47" t="s">
        <v>196</v>
      </c>
      <c r="G51" s="43" t="s">
        <v>56</v>
      </c>
      <c r="H51" s="38" t="s">
        <v>197</v>
      </c>
      <c r="I51" s="96">
        <v>2</v>
      </c>
      <c r="J51" s="9">
        <v>55</v>
      </c>
      <c r="K51" s="97">
        <v>2</v>
      </c>
      <c r="L51" s="98"/>
      <c r="M51" s="97"/>
      <c r="N51" s="97"/>
      <c r="O51" s="99"/>
    </row>
    <row r="52" spans="1:15" s="8" customFormat="1" ht="28" customHeight="1" x14ac:dyDescent="0.3">
      <c r="A52" s="9">
        <v>51</v>
      </c>
      <c r="B52" s="9">
        <v>4</v>
      </c>
      <c r="C52" s="9">
        <v>4</v>
      </c>
      <c r="D52" s="38" t="s">
        <v>194</v>
      </c>
      <c r="E52" s="38" t="s">
        <v>198</v>
      </c>
      <c r="F52" s="100" t="s">
        <v>199</v>
      </c>
      <c r="G52" s="38" t="s">
        <v>56</v>
      </c>
      <c r="H52" s="38" t="s">
        <v>197</v>
      </c>
      <c r="I52" s="96">
        <v>1</v>
      </c>
      <c r="J52" s="9">
        <v>42</v>
      </c>
      <c r="K52" s="97">
        <v>1</v>
      </c>
      <c r="L52" s="98">
        <v>0</v>
      </c>
      <c r="M52" s="97"/>
      <c r="N52" s="97"/>
      <c r="O52" s="99"/>
    </row>
    <row r="53" spans="1:15" s="8" customFormat="1" ht="28" customHeight="1" x14ac:dyDescent="0.3">
      <c r="A53" s="9">
        <v>52</v>
      </c>
      <c r="B53" s="9">
        <v>4</v>
      </c>
      <c r="C53" s="9">
        <v>4</v>
      </c>
      <c r="D53" s="43" t="s">
        <v>194</v>
      </c>
      <c r="E53" s="101" t="s">
        <v>200</v>
      </c>
      <c r="F53" s="47" t="s">
        <v>201</v>
      </c>
      <c r="G53" s="43" t="s">
        <v>56</v>
      </c>
      <c r="H53" s="43" t="s">
        <v>197</v>
      </c>
      <c r="I53" s="96">
        <v>3</v>
      </c>
      <c r="J53" s="9">
        <v>42</v>
      </c>
      <c r="K53" s="102">
        <v>3</v>
      </c>
      <c r="L53" s="98"/>
      <c r="M53" s="102"/>
      <c r="N53" s="102"/>
      <c r="O53" s="103"/>
    </row>
    <row r="54" spans="1:15" s="8" customFormat="1" ht="28" customHeight="1" x14ac:dyDescent="0.3">
      <c r="A54" s="9">
        <v>53</v>
      </c>
      <c r="B54" s="9">
        <v>4</v>
      </c>
      <c r="C54" s="9">
        <v>4</v>
      </c>
      <c r="D54" s="43" t="s">
        <v>194</v>
      </c>
      <c r="E54" s="101" t="s">
        <v>202</v>
      </c>
      <c r="F54" s="47" t="s">
        <v>203</v>
      </c>
      <c r="G54" s="43" t="s">
        <v>56</v>
      </c>
      <c r="H54" s="43" t="s">
        <v>197</v>
      </c>
      <c r="I54" s="96">
        <v>1</v>
      </c>
      <c r="J54" s="9">
        <v>44</v>
      </c>
      <c r="K54" s="102">
        <v>1</v>
      </c>
      <c r="L54" s="98">
        <v>0</v>
      </c>
      <c r="M54" s="102"/>
      <c r="N54" s="102"/>
      <c r="O54" s="103"/>
    </row>
    <row r="55" spans="1:15" s="8" customFormat="1" ht="28" customHeight="1" x14ac:dyDescent="0.3">
      <c r="A55" s="9">
        <v>54</v>
      </c>
      <c r="B55" s="9">
        <v>4</v>
      </c>
      <c r="C55" s="9">
        <v>4</v>
      </c>
      <c r="D55" s="43" t="s">
        <v>194</v>
      </c>
      <c r="E55" s="101" t="s">
        <v>204</v>
      </c>
      <c r="F55" s="104" t="s">
        <v>205</v>
      </c>
      <c r="G55" s="43" t="s">
        <v>56</v>
      </c>
      <c r="H55" s="43" t="s">
        <v>197</v>
      </c>
      <c r="I55" s="96">
        <v>1</v>
      </c>
      <c r="J55" s="9">
        <v>50</v>
      </c>
      <c r="K55" s="102">
        <v>2</v>
      </c>
      <c r="L55" s="98">
        <v>0</v>
      </c>
      <c r="M55" s="102"/>
      <c r="N55" s="102"/>
      <c r="O55" s="103"/>
    </row>
    <row r="56" spans="1:15" s="8" customFormat="1" ht="28" customHeight="1" x14ac:dyDescent="0.3">
      <c r="A56" s="9">
        <v>55</v>
      </c>
      <c r="B56" s="9">
        <v>4</v>
      </c>
      <c r="C56" s="9">
        <v>4</v>
      </c>
      <c r="D56" s="43" t="s">
        <v>194</v>
      </c>
      <c r="E56" s="101" t="s">
        <v>206</v>
      </c>
      <c r="F56" s="104" t="s">
        <v>207</v>
      </c>
      <c r="G56" s="43" t="s">
        <v>56</v>
      </c>
      <c r="H56" s="43" t="s">
        <v>197</v>
      </c>
      <c r="I56" s="96">
        <v>0.5</v>
      </c>
      <c r="J56" s="9">
        <v>50</v>
      </c>
      <c r="K56" s="102">
        <v>1</v>
      </c>
      <c r="L56" s="98">
        <v>0</v>
      </c>
      <c r="M56" s="102"/>
      <c r="N56" s="102"/>
      <c r="O56" s="103"/>
    </row>
    <row r="57" spans="1:15" s="8" customFormat="1" ht="28" customHeight="1" x14ac:dyDescent="0.3">
      <c r="A57" s="9">
        <v>56</v>
      </c>
      <c r="B57" s="9">
        <v>4</v>
      </c>
      <c r="C57" s="9">
        <v>4</v>
      </c>
      <c r="D57" s="38" t="s">
        <v>194</v>
      </c>
      <c r="E57" s="101" t="s">
        <v>208</v>
      </c>
      <c r="F57" s="104" t="s">
        <v>209</v>
      </c>
      <c r="G57" s="38" t="s">
        <v>56</v>
      </c>
      <c r="H57" s="38" t="s">
        <v>197</v>
      </c>
      <c r="I57" s="96">
        <v>2</v>
      </c>
      <c r="J57" s="9">
        <v>54</v>
      </c>
      <c r="K57" s="97">
        <v>2</v>
      </c>
      <c r="L57" s="98">
        <v>0</v>
      </c>
      <c r="M57" s="97"/>
      <c r="N57" s="97"/>
      <c r="O57" s="99"/>
    </row>
    <row r="58" spans="1:15" s="8" customFormat="1" ht="28" customHeight="1" x14ac:dyDescent="0.3">
      <c r="A58" s="9">
        <v>57</v>
      </c>
      <c r="B58" s="9">
        <v>4</v>
      </c>
      <c r="C58" s="9">
        <v>4</v>
      </c>
      <c r="D58" s="38" t="s">
        <v>194</v>
      </c>
      <c r="E58" s="101" t="s">
        <v>210</v>
      </c>
      <c r="F58" s="104" t="s">
        <v>211</v>
      </c>
      <c r="G58" s="38" t="s">
        <v>56</v>
      </c>
      <c r="H58" s="38" t="s">
        <v>197</v>
      </c>
      <c r="I58" s="96">
        <v>3</v>
      </c>
      <c r="J58" s="9">
        <v>54</v>
      </c>
      <c r="K58" s="97">
        <v>3</v>
      </c>
      <c r="L58" s="98">
        <v>0</v>
      </c>
      <c r="M58" s="97"/>
      <c r="N58" s="97"/>
      <c r="O58" s="99"/>
    </row>
    <row r="59" spans="1:15" s="8" customFormat="1" ht="28" customHeight="1" x14ac:dyDescent="0.3">
      <c r="A59" s="9">
        <v>58</v>
      </c>
      <c r="B59" s="9">
        <v>4</v>
      </c>
      <c r="C59" s="9">
        <v>4</v>
      </c>
      <c r="D59" s="38" t="s">
        <v>194</v>
      </c>
      <c r="E59" s="101" t="s">
        <v>212</v>
      </c>
      <c r="F59" s="104" t="s">
        <v>213</v>
      </c>
      <c r="G59" s="38" t="s">
        <v>56</v>
      </c>
      <c r="H59" s="38" t="s">
        <v>197</v>
      </c>
      <c r="I59" s="96">
        <v>0.5</v>
      </c>
      <c r="J59" s="9">
        <v>55</v>
      </c>
      <c r="K59" s="97">
        <v>1</v>
      </c>
      <c r="L59" s="98">
        <v>0</v>
      </c>
      <c r="M59" s="97"/>
      <c r="N59" s="97"/>
      <c r="O59" s="99"/>
    </row>
    <row r="60" spans="1:15" s="8" customFormat="1" ht="28" customHeight="1" x14ac:dyDescent="0.3">
      <c r="A60" s="9">
        <v>59</v>
      </c>
      <c r="B60" s="9">
        <v>4</v>
      </c>
      <c r="C60" s="9">
        <v>4</v>
      </c>
      <c r="D60" s="43" t="s">
        <v>194</v>
      </c>
      <c r="E60" s="101" t="s">
        <v>214</v>
      </c>
      <c r="F60" s="104" t="s">
        <v>215</v>
      </c>
      <c r="G60" s="43" t="s">
        <v>56</v>
      </c>
      <c r="H60" s="43" t="s">
        <v>197</v>
      </c>
      <c r="I60" s="96">
        <v>2</v>
      </c>
      <c r="J60" s="9">
        <v>55</v>
      </c>
      <c r="K60" s="97">
        <v>2</v>
      </c>
      <c r="L60" s="98"/>
      <c r="M60" s="97"/>
      <c r="N60" s="97"/>
      <c r="O60" s="99"/>
    </row>
    <row r="61" spans="1:15" s="8" customFormat="1" ht="28" customHeight="1" x14ac:dyDescent="0.3">
      <c r="A61" s="9">
        <v>60</v>
      </c>
      <c r="B61" s="9">
        <v>4</v>
      </c>
      <c r="C61" s="9">
        <v>4</v>
      </c>
      <c r="D61" s="38" t="s">
        <v>194</v>
      </c>
      <c r="E61" s="101" t="s">
        <v>216</v>
      </c>
      <c r="F61" s="104" t="s">
        <v>217</v>
      </c>
      <c r="G61" s="38" t="s">
        <v>56</v>
      </c>
      <c r="H61" s="38" t="s">
        <v>197</v>
      </c>
      <c r="I61" s="96">
        <v>1</v>
      </c>
      <c r="J61" s="9">
        <v>53</v>
      </c>
      <c r="K61" s="97">
        <v>1</v>
      </c>
      <c r="L61" s="98">
        <v>0</v>
      </c>
      <c r="M61" s="97"/>
      <c r="N61" s="97"/>
      <c r="O61" s="99"/>
    </row>
    <row r="62" spans="1:15" s="8" customFormat="1" ht="28" customHeight="1" x14ac:dyDescent="0.3">
      <c r="A62" s="9">
        <v>61</v>
      </c>
      <c r="B62" s="9">
        <v>4</v>
      </c>
      <c r="C62" s="9">
        <v>4</v>
      </c>
      <c r="D62" s="38" t="s">
        <v>194</v>
      </c>
      <c r="E62" s="101" t="s">
        <v>218</v>
      </c>
      <c r="F62" s="104" t="s">
        <v>219</v>
      </c>
      <c r="G62" s="38" t="s">
        <v>56</v>
      </c>
      <c r="H62" s="38" t="s">
        <v>197</v>
      </c>
      <c r="I62" s="96">
        <v>1</v>
      </c>
      <c r="J62" s="9">
        <v>51</v>
      </c>
      <c r="K62" s="97">
        <v>1</v>
      </c>
      <c r="L62" s="98">
        <v>0</v>
      </c>
      <c r="M62" s="97"/>
      <c r="N62" s="97"/>
      <c r="O62" s="99"/>
    </row>
    <row r="63" spans="1:15" s="8" customFormat="1" ht="28" customHeight="1" x14ac:dyDescent="0.3">
      <c r="A63" s="9">
        <v>62</v>
      </c>
      <c r="B63" s="9">
        <v>4</v>
      </c>
      <c r="C63" s="9">
        <v>4</v>
      </c>
      <c r="D63" s="43" t="s">
        <v>194</v>
      </c>
      <c r="E63" s="101" t="s">
        <v>220</v>
      </c>
      <c r="F63" s="104" t="s">
        <v>221</v>
      </c>
      <c r="G63" s="43" t="s">
        <v>56</v>
      </c>
      <c r="H63" s="43" t="s">
        <v>197</v>
      </c>
      <c r="I63" s="96">
        <v>1</v>
      </c>
      <c r="J63" s="9">
        <v>55</v>
      </c>
      <c r="K63" s="102">
        <v>1</v>
      </c>
      <c r="L63" s="98">
        <v>0</v>
      </c>
      <c r="M63" s="102"/>
      <c r="N63" s="102"/>
      <c r="O63" s="103"/>
    </row>
    <row r="64" spans="1:15" s="8" customFormat="1" ht="28" customHeight="1" x14ac:dyDescent="0.3">
      <c r="A64" s="9">
        <v>63</v>
      </c>
      <c r="B64" s="9">
        <v>4</v>
      </c>
      <c r="C64" s="9">
        <v>4</v>
      </c>
      <c r="D64" s="38" t="s">
        <v>194</v>
      </c>
      <c r="E64" s="101" t="s">
        <v>222</v>
      </c>
      <c r="F64" s="104" t="s">
        <v>223</v>
      </c>
      <c r="G64" s="38" t="s">
        <v>56</v>
      </c>
      <c r="H64" s="38" t="s">
        <v>197</v>
      </c>
      <c r="I64" s="96">
        <v>3</v>
      </c>
      <c r="J64" s="9">
        <v>40</v>
      </c>
      <c r="K64" s="97">
        <v>3</v>
      </c>
      <c r="L64" s="98">
        <v>0</v>
      </c>
      <c r="M64" s="97"/>
      <c r="N64" s="97"/>
      <c r="O64" s="99"/>
    </row>
    <row r="65" spans="1:15" s="8" customFormat="1" ht="28" customHeight="1" x14ac:dyDescent="0.3">
      <c r="A65" s="9">
        <v>64</v>
      </c>
      <c r="B65" s="9">
        <v>4</v>
      </c>
      <c r="C65" s="9">
        <v>4</v>
      </c>
      <c r="D65" s="38" t="s">
        <v>194</v>
      </c>
      <c r="E65" s="101" t="s">
        <v>224</v>
      </c>
      <c r="F65" s="104" t="s">
        <v>225</v>
      </c>
      <c r="G65" s="38" t="s">
        <v>56</v>
      </c>
      <c r="H65" s="38" t="s">
        <v>197</v>
      </c>
      <c r="I65" s="13">
        <v>0.5</v>
      </c>
      <c r="J65" s="9">
        <v>40</v>
      </c>
      <c r="K65" s="97">
        <v>1</v>
      </c>
      <c r="L65" s="98">
        <v>0</v>
      </c>
      <c r="M65" s="97"/>
      <c r="N65" s="97"/>
      <c r="O65" s="99"/>
    </row>
    <row r="66" spans="1:15" ht="28" customHeight="1" x14ac:dyDescent="0.25">
      <c r="A66" s="9">
        <v>65</v>
      </c>
      <c r="B66" s="9">
        <v>5</v>
      </c>
      <c r="C66" s="9">
        <v>5</v>
      </c>
      <c r="D66" s="43" t="s">
        <v>194</v>
      </c>
      <c r="E66" s="101" t="s">
        <v>256</v>
      </c>
      <c r="F66" s="101" t="s">
        <v>257</v>
      </c>
      <c r="G66" s="38" t="s">
        <v>56</v>
      </c>
      <c r="H66" s="38" t="s">
        <v>197</v>
      </c>
      <c r="I66" s="13">
        <v>1.5</v>
      </c>
      <c r="J66" s="9">
        <v>45</v>
      </c>
      <c r="K66" s="97">
        <v>1.5</v>
      </c>
    </row>
    <row r="67" spans="1:15" ht="28" customHeight="1" x14ac:dyDescent="0.25">
      <c r="A67" s="9">
        <v>66</v>
      </c>
      <c r="B67" s="9">
        <v>5</v>
      </c>
      <c r="C67" s="9">
        <v>5</v>
      </c>
      <c r="D67" s="43" t="s">
        <v>194</v>
      </c>
      <c r="E67" s="101" t="s">
        <v>258</v>
      </c>
      <c r="F67" s="101" t="s">
        <v>259</v>
      </c>
      <c r="G67" s="38" t="s">
        <v>56</v>
      </c>
      <c r="H67" s="38" t="s">
        <v>197</v>
      </c>
      <c r="I67" s="13">
        <v>1.5</v>
      </c>
      <c r="J67" s="9">
        <v>46</v>
      </c>
      <c r="K67" s="97">
        <v>1.5</v>
      </c>
    </row>
    <row r="68" spans="1:15" ht="28" customHeight="1" x14ac:dyDescent="0.25">
      <c r="A68" s="9">
        <v>67</v>
      </c>
      <c r="B68" s="9">
        <v>5</v>
      </c>
      <c r="C68" s="9">
        <v>5</v>
      </c>
      <c r="D68" s="43" t="s">
        <v>194</v>
      </c>
      <c r="E68" s="101" t="s">
        <v>260</v>
      </c>
      <c r="F68" s="101" t="s">
        <v>261</v>
      </c>
      <c r="G68" s="38" t="s">
        <v>56</v>
      </c>
      <c r="H68" s="38" t="s">
        <v>197</v>
      </c>
      <c r="I68" s="13">
        <v>2</v>
      </c>
      <c r="J68" s="9">
        <v>47</v>
      </c>
      <c r="K68" s="97">
        <v>2</v>
      </c>
    </row>
    <row r="69" spans="1:15" ht="28" customHeight="1" x14ac:dyDescent="0.25">
      <c r="A69" s="9">
        <v>68</v>
      </c>
      <c r="B69" s="9">
        <v>5</v>
      </c>
      <c r="C69" s="9">
        <v>5</v>
      </c>
      <c r="D69" s="43" t="s">
        <v>194</v>
      </c>
      <c r="E69" s="101" t="s">
        <v>262</v>
      </c>
      <c r="F69" s="101" t="s">
        <v>263</v>
      </c>
      <c r="G69" s="38" t="s">
        <v>56</v>
      </c>
      <c r="H69" s="38" t="s">
        <v>197</v>
      </c>
      <c r="I69" s="13">
        <v>2</v>
      </c>
      <c r="J69" s="9">
        <v>48</v>
      </c>
      <c r="K69" s="97">
        <v>2</v>
      </c>
    </row>
    <row r="70" spans="1:15" ht="28" customHeight="1" x14ac:dyDescent="0.25">
      <c r="A70" s="9">
        <v>69</v>
      </c>
      <c r="B70" s="9">
        <v>5</v>
      </c>
      <c r="C70" s="9">
        <v>5</v>
      </c>
      <c r="D70" s="43" t="s">
        <v>194</v>
      </c>
      <c r="E70" s="101" t="s">
        <v>264</v>
      </c>
      <c r="F70" s="101" t="s">
        <v>265</v>
      </c>
      <c r="G70" s="38" t="s">
        <v>56</v>
      </c>
      <c r="H70" s="38" t="s">
        <v>197</v>
      </c>
      <c r="I70" s="13">
        <v>1.5</v>
      </c>
      <c r="J70" s="9">
        <v>49</v>
      </c>
      <c r="K70" s="97">
        <v>1.5</v>
      </c>
    </row>
    <row r="71" spans="1:15" ht="28" customHeight="1" x14ac:dyDescent="0.25">
      <c r="A71" s="9">
        <v>70</v>
      </c>
      <c r="B71" s="9">
        <v>5</v>
      </c>
      <c r="C71" s="9">
        <v>5</v>
      </c>
      <c r="D71" s="43" t="s">
        <v>194</v>
      </c>
      <c r="E71" s="101" t="s">
        <v>266</v>
      </c>
      <c r="F71" s="101" t="s">
        <v>267</v>
      </c>
      <c r="G71" s="38" t="s">
        <v>56</v>
      </c>
      <c r="H71" s="38" t="s">
        <v>197</v>
      </c>
      <c r="I71" s="13">
        <v>2</v>
      </c>
      <c r="J71" s="9">
        <v>50</v>
      </c>
      <c r="K71" s="97">
        <v>2</v>
      </c>
    </row>
    <row r="72" spans="1:15" ht="28" customHeight="1" x14ac:dyDescent="0.25">
      <c r="A72" s="9">
        <v>71</v>
      </c>
      <c r="B72" s="9">
        <v>5</v>
      </c>
      <c r="C72" s="9">
        <v>5</v>
      </c>
      <c r="D72" s="43" t="s">
        <v>194</v>
      </c>
      <c r="E72" s="101" t="s">
        <v>268</v>
      </c>
      <c r="F72" s="101" t="s">
        <v>269</v>
      </c>
      <c r="G72" s="38" t="s">
        <v>56</v>
      </c>
      <c r="H72" s="38" t="s">
        <v>197</v>
      </c>
      <c r="I72" s="13">
        <v>2</v>
      </c>
      <c r="J72" s="9">
        <v>51</v>
      </c>
      <c r="K72" s="97">
        <v>2</v>
      </c>
    </row>
    <row r="73" spans="1:15" ht="28" customHeight="1" x14ac:dyDescent="0.25">
      <c r="A73" s="9">
        <v>72</v>
      </c>
      <c r="B73" s="9">
        <v>5</v>
      </c>
      <c r="C73" s="9">
        <v>5</v>
      </c>
      <c r="D73" s="43" t="s">
        <v>194</v>
      </c>
      <c r="E73" s="101" t="s">
        <v>270</v>
      </c>
      <c r="F73" s="101" t="s">
        <v>271</v>
      </c>
      <c r="G73" s="38" t="s">
        <v>56</v>
      </c>
      <c r="H73" s="38" t="s">
        <v>197</v>
      </c>
      <c r="I73" s="13">
        <v>2</v>
      </c>
      <c r="J73" s="9">
        <v>52</v>
      </c>
      <c r="K73" s="97">
        <v>2</v>
      </c>
    </row>
    <row r="74" spans="1:15" ht="28" customHeight="1" x14ac:dyDescent="0.25">
      <c r="A74" s="9">
        <v>73</v>
      </c>
      <c r="B74" s="9">
        <v>5</v>
      </c>
      <c r="C74" s="9">
        <v>5</v>
      </c>
      <c r="D74" s="43" t="s">
        <v>194</v>
      </c>
      <c r="E74" s="101" t="s">
        <v>272</v>
      </c>
      <c r="F74" s="101" t="s">
        <v>273</v>
      </c>
      <c r="G74" s="38" t="s">
        <v>56</v>
      </c>
      <c r="H74" s="38" t="s">
        <v>197</v>
      </c>
      <c r="I74" s="13">
        <v>2</v>
      </c>
      <c r="J74" s="9">
        <v>53</v>
      </c>
      <c r="K74" s="97">
        <v>2</v>
      </c>
    </row>
    <row r="75" spans="1:15" ht="28" customHeight="1" x14ac:dyDescent="0.25">
      <c r="A75" s="9">
        <v>74</v>
      </c>
      <c r="B75" s="9">
        <v>5</v>
      </c>
      <c r="C75" s="9">
        <v>5</v>
      </c>
      <c r="D75" s="43" t="s">
        <v>194</v>
      </c>
      <c r="E75" s="101" t="s">
        <v>274</v>
      </c>
      <c r="F75" s="101" t="s">
        <v>275</v>
      </c>
      <c r="G75" s="38" t="s">
        <v>56</v>
      </c>
      <c r="H75" s="38" t="s">
        <v>197</v>
      </c>
      <c r="I75" s="13">
        <v>2</v>
      </c>
      <c r="J75" s="9">
        <v>54</v>
      </c>
      <c r="K75" s="97">
        <v>2</v>
      </c>
    </row>
    <row r="76" spans="1:15" ht="28" customHeight="1" x14ac:dyDescent="0.25">
      <c r="A76" s="9">
        <v>75</v>
      </c>
      <c r="B76" s="9">
        <v>5</v>
      </c>
      <c r="C76" s="9">
        <v>5</v>
      </c>
      <c r="D76" s="43" t="s">
        <v>194</v>
      </c>
      <c r="E76" s="101" t="s">
        <v>276</v>
      </c>
      <c r="F76" s="101" t="s">
        <v>277</v>
      </c>
      <c r="G76" s="38" t="s">
        <v>56</v>
      </c>
      <c r="H76" s="38" t="s">
        <v>197</v>
      </c>
      <c r="I76" s="13">
        <v>1.5</v>
      </c>
      <c r="J76" s="9">
        <v>55</v>
      </c>
      <c r="K76" s="97">
        <v>1.5</v>
      </c>
    </row>
    <row r="77" spans="1:15" ht="28" customHeight="1" x14ac:dyDescent="0.25">
      <c r="A77" s="9">
        <v>76</v>
      </c>
      <c r="B77" s="9">
        <v>5</v>
      </c>
      <c r="C77" s="9">
        <v>5</v>
      </c>
      <c r="D77" s="43" t="s">
        <v>194</v>
      </c>
      <c r="E77" s="101" t="s">
        <v>278</v>
      </c>
      <c r="F77" s="101" t="s">
        <v>279</v>
      </c>
      <c r="G77" s="38" t="s">
        <v>56</v>
      </c>
      <c r="H77" s="38" t="s">
        <v>197</v>
      </c>
      <c r="I77" s="13">
        <v>1.5</v>
      </c>
      <c r="J77" s="9">
        <v>56</v>
      </c>
      <c r="K77" s="97">
        <v>1.5</v>
      </c>
    </row>
    <row r="78" spans="1:15" ht="28" customHeight="1" x14ac:dyDescent="0.25">
      <c r="A78" s="9">
        <v>77</v>
      </c>
      <c r="B78" s="9">
        <v>5</v>
      </c>
      <c r="C78" s="9">
        <v>5</v>
      </c>
      <c r="D78" s="43" t="s">
        <v>194</v>
      </c>
      <c r="E78" s="101" t="s">
        <v>280</v>
      </c>
      <c r="F78" s="101" t="s">
        <v>281</v>
      </c>
      <c r="G78" s="38" t="s">
        <v>56</v>
      </c>
      <c r="H78" s="38" t="s">
        <v>197</v>
      </c>
      <c r="I78" s="13">
        <v>1.5</v>
      </c>
      <c r="J78" s="9">
        <v>57</v>
      </c>
      <c r="K78" s="97">
        <v>1.5</v>
      </c>
    </row>
    <row r="79" spans="1:15" ht="28" customHeight="1" x14ac:dyDescent="0.25">
      <c r="A79" s="9">
        <v>78</v>
      </c>
      <c r="B79" s="9">
        <v>5</v>
      </c>
      <c r="C79" s="9">
        <v>5</v>
      </c>
      <c r="D79" s="43" t="s">
        <v>194</v>
      </c>
      <c r="E79" s="101" t="s">
        <v>282</v>
      </c>
      <c r="F79" s="101" t="s">
        <v>283</v>
      </c>
      <c r="G79" s="38" t="s">
        <v>56</v>
      </c>
      <c r="H79" s="38" t="s">
        <v>197</v>
      </c>
      <c r="I79" s="13">
        <v>1.5</v>
      </c>
      <c r="J79" s="9">
        <v>58</v>
      </c>
      <c r="K79" s="97">
        <v>1.5</v>
      </c>
    </row>
    <row r="80" spans="1:15" ht="28" customHeight="1" x14ac:dyDescent="0.25">
      <c r="A80" s="9">
        <v>79</v>
      </c>
      <c r="B80" s="9">
        <v>5</v>
      </c>
      <c r="C80" s="9">
        <v>5</v>
      </c>
      <c r="D80" s="43" t="s">
        <v>194</v>
      </c>
      <c r="E80" s="101" t="s">
        <v>284</v>
      </c>
      <c r="F80" s="101" t="s">
        <v>285</v>
      </c>
      <c r="G80" s="38" t="s">
        <v>56</v>
      </c>
      <c r="H80" s="38" t="s">
        <v>197</v>
      </c>
      <c r="I80" s="13">
        <v>1.5</v>
      </c>
      <c r="J80" s="9">
        <v>59</v>
      </c>
      <c r="K80" s="97">
        <v>1.5</v>
      </c>
    </row>
    <row r="81" spans="1:15" ht="28" customHeight="1" x14ac:dyDescent="0.25">
      <c r="A81" s="9">
        <v>80</v>
      </c>
      <c r="B81" s="9">
        <v>5</v>
      </c>
      <c r="C81" s="9">
        <v>5</v>
      </c>
      <c r="D81" s="43" t="s">
        <v>194</v>
      </c>
      <c r="E81" s="101" t="s">
        <v>286</v>
      </c>
      <c r="F81" s="101" t="s">
        <v>287</v>
      </c>
      <c r="G81" s="38" t="s">
        <v>56</v>
      </c>
      <c r="H81" s="38" t="s">
        <v>197</v>
      </c>
      <c r="I81" s="13">
        <v>2</v>
      </c>
      <c r="J81" s="9">
        <v>60</v>
      </c>
      <c r="K81" s="97">
        <v>2</v>
      </c>
    </row>
    <row r="82" spans="1:15" s="8" customFormat="1" ht="28" customHeight="1" x14ac:dyDescent="0.3">
      <c r="A82" s="9">
        <v>81</v>
      </c>
      <c r="B82" s="9">
        <v>6</v>
      </c>
      <c r="C82" s="9">
        <v>6</v>
      </c>
      <c r="D82" s="43" t="s">
        <v>194</v>
      </c>
      <c r="E82" s="10" t="s">
        <v>226</v>
      </c>
      <c r="F82" s="18" t="s">
        <v>227</v>
      </c>
      <c r="G82" s="38" t="s">
        <v>56</v>
      </c>
      <c r="H82" s="38" t="s">
        <v>197</v>
      </c>
      <c r="I82" s="13">
        <v>2</v>
      </c>
      <c r="J82" s="9">
        <v>45</v>
      </c>
      <c r="K82" s="97">
        <v>2</v>
      </c>
      <c r="L82" s="15"/>
      <c r="M82" s="20"/>
      <c r="N82" s="20"/>
      <c r="O82" s="21"/>
    </row>
    <row r="83" spans="1:15" s="8" customFormat="1" ht="28" customHeight="1" x14ac:dyDescent="0.3">
      <c r="A83" s="9">
        <v>82</v>
      </c>
      <c r="B83" s="9">
        <v>6</v>
      </c>
      <c r="C83" s="9">
        <v>6</v>
      </c>
      <c r="D83" s="43" t="s">
        <v>194</v>
      </c>
      <c r="E83" s="19" t="s">
        <v>228</v>
      </c>
      <c r="F83" s="18" t="s">
        <v>229</v>
      </c>
      <c r="G83" s="38" t="s">
        <v>56</v>
      </c>
      <c r="H83" s="38" t="s">
        <v>197</v>
      </c>
      <c r="I83" s="13">
        <v>1</v>
      </c>
      <c r="J83" s="9">
        <v>45</v>
      </c>
      <c r="K83" s="97">
        <v>1</v>
      </c>
      <c r="L83" s="15" t="e">
        <f>IF('[3]PROJECT BACKLOG'!#REF!=0,0,VLOOKUP('[3]PROJECT BACKLOG'!#REF!,#REF!,2)+VLOOKUP('[3]PROJECT BACKLOG'!#REF!,#REF!,2)+#REF!)</f>
        <v>#REF!</v>
      </c>
      <c r="M83" s="20"/>
      <c r="N83" s="20"/>
      <c r="O83" s="21"/>
    </row>
    <row r="84" spans="1:15" s="8" customFormat="1" ht="28" customHeight="1" x14ac:dyDescent="0.3">
      <c r="A84" s="9">
        <v>83</v>
      </c>
      <c r="B84" s="9">
        <v>6</v>
      </c>
      <c r="C84" s="9">
        <v>6</v>
      </c>
      <c r="D84" s="43" t="s">
        <v>194</v>
      </c>
      <c r="E84" s="11" t="s">
        <v>230</v>
      </c>
      <c r="F84" s="18" t="s">
        <v>231</v>
      </c>
      <c r="G84" s="38" t="s">
        <v>56</v>
      </c>
      <c r="H84" s="38" t="s">
        <v>197</v>
      </c>
      <c r="I84" s="13">
        <v>3</v>
      </c>
      <c r="J84" s="9">
        <v>43</v>
      </c>
      <c r="K84" s="97">
        <v>3</v>
      </c>
      <c r="L84" s="15"/>
      <c r="M84" s="14"/>
      <c r="N84" s="14"/>
      <c r="O84" s="16"/>
    </row>
    <row r="85" spans="1:15" s="8" customFormat="1" ht="28" customHeight="1" x14ac:dyDescent="0.3">
      <c r="A85" s="9">
        <v>84</v>
      </c>
      <c r="B85" s="9">
        <v>6</v>
      </c>
      <c r="C85" s="9">
        <v>6</v>
      </c>
      <c r="D85" s="43" t="s">
        <v>194</v>
      </c>
      <c r="E85" s="11" t="s">
        <v>232</v>
      </c>
      <c r="F85" s="12" t="s">
        <v>233</v>
      </c>
      <c r="G85" s="38" t="s">
        <v>56</v>
      </c>
      <c r="H85" s="38" t="s">
        <v>197</v>
      </c>
      <c r="I85" s="13">
        <v>1</v>
      </c>
      <c r="J85" s="9">
        <v>42</v>
      </c>
      <c r="K85" s="97">
        <v>1</v>
      </c>
      <c r="L85" s="15" t="e">
        <f>IF('[3]PROJECT BACKLOG'!#REF!=0,0,VLOOKUP('[3]PROJECT BACKLOG'!#REF!,#REF!,2)+VLOOKUP('[3]PROJECT BACKLOG'!#REF!,#REF!,2)+#REF!)</f>
        <v>#REF!</v>
      </c>
      <c r="M85" s="14"/>
      <c r="N85" s="14"/>
      <c r="O85" s="16"/>
    </row>
    <row r="86" spans="1:15" s="8" customFormat="1" ht="28" customHeight="1" x14ac:dyDescent="0.3">
      <c r="A86" s="9">
        <v>85</v>
      </c>
      <c r="B86" s="9">
        <v>6</v>
      </c>
      <c r="C86" s="9">
        <v>6</v>
      </c>
      <c r="D86" s="43" t="s">
        <v>194</v>
      </c>
      <c r="E86" s="11" t="s">
        <v>234</v>
      </c>
      <c r="F86" s="12" t="s">
        <v>235</v>
      </c>
      <c r="G86" s="38" t="s">
        <v>56</v>
      </c>
      <c r="H86" s="38" t="s">
        <v>197</v>
      </c>
      <c r="I86" s="13">
        <v>1</v>
      </c>
      <c r="J86" s="9">
        <v>40</v>
      </c>
      <c r="K86" s="97">
        <v>2</v>
      </c>
      <c r="L86" s="15" t="e">
        <f>IF('[3]PROJECT BACKLOG'!#REF!=0,0,VLOOKUP('[3]PROJECT BACKLOG'!#REF!,#REF!,2)+VLOOKUP('[3]PROJECT BACKLOG'!#REF!,#REF!,2)+#REF!)</f>
        <v>#REF!</v>
      </c>
      <c r="M86" s="14"/>
      <c r="N86" s="14"/>
      <c r="O86" s="16"/>
    </row>
    <row r="87" spans="1:15" s="8" customFormat="1" ht="28" customHeight="1" x14ac:dyDescent="0.3">
      <c r="A87" s="9">
        <v>86</v>
      </c>
      <c r="B87" s="9">
        <v>6</v>
      </c>
      <c r="C87" s="9">
        <v>6</v>
      </c>
      <c r="D87" s="43" t="s">
        <v>194</v>
      </c>
      <c r="E87" s="11" t="s">
        <v>236</v>
      </c>
      <c r="F87" s="12" t="s">
        <v>237</v>
      </c>
      <c r="G87" s="38" t="s">
        <v>56</v>
      </c>
      <c r="H87" s="38" t="s">
        <v>197</v>
      </c>
      <c r="I87" s="13">
        <v>0.5</v>
      </c>
      <c r="J87" s="9">
        <v>38</v>
      </c>
      <c r="K87" s="97">
        <v>1</v>
      </c>
      <c r="L87" s="15">
        <f>IF('[3]PROJECT BACKLOG'!$O92=0,0,VLOOKUP('[3]PROJECT BACKLOG'!$O92,#REF!,2)+VLOOKUP('[3]PROJECT BACKLOG'!$P92,#REF!,2)+#REF!)</f>
        <v>0</v>
      </c>
      <c r="M87" s="14"/>
      <c r="N87" s="14"/>
      <c r="O87" s="16"/>
    </row>
    <row r="88" spans="1:15" s="8" customFormat="1" ht="28" customHeight="1" x14ac:dyDescent="0.3">
      <c r="A88" s="9">
        <v>87</v>
      </c>
      <c r="B88" s="9">
        <v>6</v>
      </c>
      <c r="C88" s="9">
        <v>6</v>
      </c>
      <c r="D88" s="43" t="s">
        <v>194</v>
      </c>
      <c r="E88" s="11" t="s">
        <v>238</v>
      </c>
      <c r="F88" s="12" t="s">
        <v>239</v>
      </c>
      <c r="G88" s="38" t="s">
        <v>56</v>
      </c>
      <c r="H88" s="38" t="s">
        <v>197</v>
      </c>
      <c r="I88" s="13">
        <v>2</v>
      </c>
      <c r="J88" s="9">
        <v>37</v>
      </c>
      <c r="K88" s="97">
        <v>2</v>
      </c>
      <c r="L88" s="15">
        <f>IF('[3]PROJECT BACKLOG'!$O96=0,0,VLOOKUP('[3]PROJECT BACKLOG'!$O96,#REF!,2)+VLOOKUP('[3]PROJECT BACKLOG'!$P96,#REF!,2)+#REF!)</f>
        <v>0</v>
      </c>
      <c r="M88" s="20"/>
      <c r="N88" s="20"/>
      <c r="O88" s="21"/>
    </row>
    <row r="89" spans="1:15" s="8" customFormat="1" ht="28" customHeight="1" x14ac:dyDescent="0.3">
      <c r="A89" s="9">
        <v>88</v>
      </c>
      <c r="B89" s="9">
        <v>6</v>
      </c>
      <c r="C89" s="9">
        <v>6</v>
      </c>
      <c r="D89" s="43" t="s">
        <v>194</v>
      </c>
      <c r="E89" s="11" t="s">
        <v>240</v>
      </c>
      <c r="F89" s="12" t="s">
        <v>241</v>
      </c>
      <c r="G89" s="38" t="s">
        <v>56</v>
      </c>
      <c r="H89" s="38" t="s">
        <v>197</v>
      </c>
      <c r="I89" s="13">
        <v>3</v>
      </c>
      <c r="J89" s="9">
        <v>37</v>
      </c>
      <c r="K89" s="97">
        <v>3</v>
      </c>
      <c r="L89" s="15" t="e">
        <f>IF('[3]PROJECT BACKLOG'!#REF!=0,0,VLOOKUP('[3]PROJECT BACKLOG'!#REF!,#REF!,2)+VLOOKUP('[3]PROJECT BACKLOG'!#REF!,#REF!,2)+#REF!)</f>
        <v>#REF!</v>
      </c>
      <c r="M89" s="20"/>
      <c r="N89" s="20"/>
      <c r="O89" s="21"/>
    </row>
    <row r="90" spans="1:15" s="8" customFormat="1" ht="28" customHeight="1" x14ac:dyDescent="0.3">
      <c r="A90" s="9">
        <v>89</v>
      </c>
      <c r="B90" s="9">
        <v>6</v>
      </c>
      <c r="C90" s="9">
        <v>6</v>
      </c>
      <c r="D90" s="43" t="s">
        <v>194</v>
      </c>
      <c r="E90" s="11" t="s">
        <v>242</v>
      </c>
      <c r="F90" s="12" t="s">
        <v>243</v>
      </c>
      <c r="G90" s="38" t="s">
        <v>56</v>
      </c>
      <c r="H90" s="38" t="s">
        <v>197</v>
      </c>
      <c r="I90" s="13">
        <v>0.5</v>
      </c>
      <c r="J90" s="9">
        <v>36</v>
      </c>
      <c r="K90" s="97">
        <v>1</v>
      </c>
      <c r="L90" s="15">
        <f>IF('[3]PROJECT BACKLOG'!$O91=0,0,VLOOKUP('[3]PROJECT BACKLOG'!$O91,#REF!,2)+VLOOKUP('[3]PROJECT BACKLOG'!$P91,#REF!,2)+#REF!)</f>
        <v>0</v>
      </c>
      <c r="M90" s="20"/>
      <c r="N90" s="20"/>
      <c r="O90" s="21"/>
    </row>
    <row r="91" spans="1:15" s="8" customFormat="1" ht="28" customHeight="1" x14ac:dyDescent="0.3">
      <c r="A91" s="9">
        <v>90</v>
      </c>
      <c r="B91" s="9">
        <v>6</v>
      </c>
      <c r="C91" s="9">
        <v>6</v>
      </c>
      <c r="D91" s="10" t="s">
        <v>15</v>
      </c>
      <c r="E91" s="11" t="s">
        <v>244</v>
      </c>
      <c r="F91" s="12" t="s">
        <v>245</v>
      </c>
      <c r="G91" s="38" t="s">
        <v>56</v>
      </c>
      <c r="H91" s="38" t="s">
        <v>197</v>
      </c>
      <c r="I91" s="13">
        <v>2</v>
      </c>
      <c r="J91" s="9">
        <v>36</v>
      </c>
      <c r="K91" s="97">
        <v>2</v>
      </c>
      <c r="L91" s="15"/>
      <c r="M91" s="20"/>
      <c r="N91" s="20"/>
      <c r="O91" s="21"/>
    </row>
    <row r="92" spans="1:15" s="8" customFormat="1" ht="28" customHeight="1" x14ac:dyDescent="0.3">
      <c r="A92" s="9">
        <v>91</v>
      </c>
      <c r="B92" s="9">
        <v>6</v>
      </c>
      <c r="C92" s="9">
        <v>6</v>
      </c>
      <c r="D92" s="19" t="s">
        <v>15</v>
      </c>
      <c r="E92" s="11" t="s">
        <v>246</v>
      </c>
      <c r="F92" s="12" t="s">
        <v>247</v>
      </c>
      <c r="G92" s="38" t="s">
        <v>56</v>
      </c>
      <c r="H92" s="38" t="s">
        <v>197</v>
      </c>
      <c r="I92" s="13">
        <v>1</v>
      </c>
      <c r="J92" s="9">
        <v>36</v>
      </c>
      <c r="K92" s="97">
        <v>1</v>
      </c>
      <c r="L92" s="15" t="e">
        <f>IF('[3]PROJECT BACKLOG'!#REF!=0,0,VLOOKUP('[3]PROJECT BACKLOG'!#REF!,#REF!,2)+VLOOKUP('[3]PROJECT BACKLOG'!#REF!,#REF!,2)+#REF!)</f>
        <v>#REF!</v>
      </c>
      <c r="M92" s="20"/>
      <c r="N92" s="20"/>
      <c r="O92" s="21"/>
    </row>
    <row r="93" spans="1:15" s="8" customFormat="1" ht="28" customHeight="1" x14ac:dyDescent="0.3">
      <c r="A93" s="9">
        <v>92</v>
      </c>
      <c r="B93" s="9">
        <v>6</v>
      </c>
      <c r="C93" s="9">
        <v>6</v>
      </c>
      <c r="D93" s="19" t="s">
        <v>15</v>
      </c>
      <c r="E93" s="11" t="s">
        <v>248</v>
      </c>
      <c r="F93" s="12" t="s">
        <v>249</v>
      </c>
      <c r="G93" s="38" t="s">
        <v>56</v>
      </c>
      <c r="H93" s="38" t="s">
        <v>197</v>
      </c>
      <c r="I93" s="13">
        <v>1</v>
      </c>
      <c r="J93" s="9">
        <v>30</v>
      </c>
      <c r="K93" s="20">
        <v>1</v>
      </c>
      <c r="L93" s="15" t="e">
        <f>IF('[3]PROJECT BACKLOG'!#REF!=0,0,VLOOKUP('[3]PROJECT BACKLOG'!#REF!,#REF!,2)+VLOOKUP('[3]PROJECT BACKLOG'!#REF!,#REF!,2)+#REF!)</f>
        <v>#REF!</v>
      </c>
      <c r="M93" s="20"/>
      <c r="N93" s="20"/>
      <c r="O93" s="21"/>
    </row>
    <row r="94" spans="1:15" s="8" customFormat="1" ht="28" customHeight="1" x14ac:dyDescent="0.3">
      <c r="A94" s="9">
        <v>93</v>
      </c>
      <c r="B94" s="9">
        <v>6</v>
      </c>
      <c r="C94" s="9">
        <v>6</v>
      </c>
      <c r="D94" s="10" t="s">
        <v>15</v>
      </c>
      <c r="E94" s="11" t="s">
        <v>250</v>
      </c>
      <c r="F94" s="12" t="s">
        <v>251</v>
      </c>
      <c r="G94" s="38" t="s">
        <v>56</v>
      </c>
      <c r="H94" s="38" t="s">
        <v>197</v>
      </c>
      <c r="I94" s="13">
        <v>1</v>
      </c>
      <c r="J94" s="9">
        <v>30</v>
      </c>
      <c r="K94" s="14">
        <v>1</v>
      </c>
      <c r="L94" s="15" t="e">
        <f>IF('[3]PROJECT BACKLOG'!#REF!=0,0,VLOOKUP('[3]PROJECT BACKLOG'!#REF!,#REF!,2)+VLOOKUP('[3]PROJECT BACKLOG'!#REF!,#REF!,2)+#REF!)</f>
        <v>#REF!</v>
      </c>
      <c r="M94" s="14"/>
      <c r="N94" s="14"/>
      <c r="O94" s="16"/>
    </row>
    <row r="95" spans="1:15" s="8" customFormat="1" ht="28" customHeight="1" x14ac:dyDescent="0.3">
      <c r="A95" s="9">
        <v>94</v>
      </c>
      <c r="B95" s="9">
        <v>6</v>
      </c>
      <c r="C95" s="9">
        <v>6</v>
      </c>
      <c r="D95" s="10" t="s">
        <v>15</v>
      </c>
      <c r="E95" s="10" t="s">
        <v>252</v>
      </c>
      <c r="F95" s="12" t="s">
        <v>253</v>
      </c>
      <c r="G95" s="38" t="s">
        <v>56</v>
      </c>
      <c r="H95" s="38" t="s">
        <v>197</v>
      </c>
      <c r="I95" s="13">
        <v>3</v>
      </c>
      <c r="J95" s="9">
        <v>25</v>
      </c>
      <c r="K95" s="14">
        <v>3</v>
      </c>
      <c r="L95" s="15" t="e">
        <f>IF('[3]PROJECT BACKLOG'!#REF!=0,0,VLOOKUP('[3]PROJECT BACKLOG'!#REF!,#REF!,2)+VLOOKUP('[3]PROJECT BACKLOG'!#REF!,#REF!,2)+#REF!)</f>
        <v>#REF!</v>
      </c>
      <c r="M95" s="14"/>
      <c r="N95" s="14"/>
      <c r="O95" s="16"/>
    </row>
    <row r="96" spans="1:15" s="8" customFormat="1" ht="28" customHeight="1" x14ac:dyDescent="0.3">
      <c r="A96" s="9">
        <v>95</v>
      </c>
      <c r="B96" s="9">
        <v>6</v>
      </c>
      <c r="C96" s="9">
        <v>6</v>
      </c>
      <c r="D96" s="10" t="s">
        <v>15</v>
      </c>
      <c r="E96" s="10" t="s">
        <v>254</v>
      </c>
      <c r="F96" s="12" t="s">
        <v>255</v>
      </c>
      <c r="G96" s="38" t="s">
        <v>56</v>
      </c>
      <c r="H96" s="38" t="s">
        <v>197</v>
      </c>
      <c r="I96" s="13">
        <v>3</v>
      </c>
      <c r="J96" s="9">
        <v>25</v>
      </c>
      <c r="K96" s="14">
        <v>3</v>
      </c>
      <c r="L96" s="15" t="e">
        <f>IF('[3]PROJECT BACKLOG'!#REF!=0,0,VLOOKUP('[3]PROJECT BACKLOG'!#REF!,#REF!,2)+VLOOKUP('[3]PROJECT BACKLOG'!#REF!,#REF!,2)+#REF!)</f>
        <v>#REF!</v>
      </c>
      <c r="M96" s="14"/>
      <c r="N96" s="14"/>
      <c r="O96" s="16"/>
    </row>
  </sheetData>
  <phoneticPr fontId="3" type="noConversion"/>
  <conditionalFormatting sqref="F19 F2:I2 H3:I19 F3:G18 L2:N19 D2:D19 A2:B2 A3:A96 B2:C96 J2:J96 K33:O33 K32:N32 K20:O31 K95:O96 K94:N94 K93:O93 L82:O92">
    <cfRule type="expression" dxfId="50" priority="48">
      <formula>$H2="WITHDRAWN"</formula>
    </cfRule>
  </conditionalFormatting>
  <conditionalFormatting sqref="M2:M19">
    <cfRule type="dataBar" priority="47">
      <dataBar>
        <cfvo type="num" val="1"/>
        <cfvo type="num" val="5"/>
        <color theme="9"/>
      </dataBar>
    </cfRule>
  </conditionalFormatting>
  <conditionalFormatting sqref="N2:N19">
    <cfRule type="dataBar" priority="46">
      <dataBar>
        <cfvo type="num" val="1"/>
        <cfvo type="num" val="5"/>
        <color rgb="FF638EC6"/>
      </dataBar>
    </cfRule>
  </conditionalFormatting>
  <conditionalFormatting sqref="F22 F24 F26 F30 F34 F28 F20 F32:I32 G33:I34 G20:I31 D23:D50 I35 B20:B50 L34:O35">
    <cfRule type="expression" dxfId="49" priority="41">
      <formula>$H20="WITHDRAWN"</formula>
    </cfRule>
  </conditionalFormatting>
  <conditionalFormatting sqref="M20:M35">
    <cfRule type="dataBar" priority="40">
      <dataBar>
        <cfvo type="num" val="1"/>
        <cfvo type="num" val="5"/>
        <color theme="9"/>
      </dataBar>
    </cfRule>
  </conditionalFormatting>
  <conditionalFormatting sqref="N20:N35">
    <cfRule type="dataBar" priority="39">
      <dataBar>
        <cfvo type="num" val="1"/>
        <cfvo type="num" val="5"/>
        <color rgb="FF638EC6"/>
      </dataBar>
    </cfRule>
  </conditionalFormatting>
  <conditionalFormatting sqref="F28">
    <cfRule type="expression" dxfId="48" priority="42">
      <formula>#REF!="WITHDRAWN"</formula>
    </cfRule>
  </conditionalFormatting>
  <conditionalFormatting sqref="F26">
    <cfRule type="expression" dxfId="47" priority="43">
      <formula>#REF!="WITHDRAWN"</formula>
    </cfRule>
  </conditionalFormatting>
  <conditionalFormatting sqref="E22:E23">
    <cfRule type="expression" dxfId="46" priority="38">
      <formula>$H22="WITHDRAWN"</formula>
    </cfRule>
  </conditionalFormatting>
  <conditionalFormatting sqref="E20">
    <cfRule type="expression" dxfId="45" priority="37">
      <formula>$H20="WITHDRAWN"</formula>
    </cfRule>
  </conditionalFormatting>
  <conditionalFormatting sqref="E24">
    <cfRule type="expression" dxfId="44" priority="36">
      <formula>$H24="WITHDRAWN"</formula>
    </cfRule>
  </conditionalFormatting>
  <conditionalFormatting sqref="F21">
    <cfRule type="expression" dxfId="43" priority="35">
      <formula>$H21="WITHDRAWN"</formula>
    </cfRule>
  </conditionalFormatting>
  <conditionalFormatting sqref="E21">
    <cfRule type="expression" dxfId="42" priority="34">
      <formula>$H21="WITHDRAWN"</formula>
    </cfRule>
  </conditionalFormatting>
  <conditionalFormatting sqref="D21">
    <cfRule type="expression" dxfId="41" priority="33">
      <formula>$H21="WITHDRAWN"</formula>
    </cfRule>
  </conditionalFormatting>
  <conditionalFormatting sqref="G19">
    <cfRule type="expression" dxfId="40" priority="32">
      <formula>$H19="WITHDRAWN"</formula>
    </cfRule>
  </conditionalFormatting>
  <conditionalFormatting sqref="E34:E50">
    <cfRule type="expression" dxfId="39" priority="31">
      <formula>$H34="WITHDRAWN"</formula>
    </cfRule>
  </conditionalFormatting>
  <conditionalFormatting sqref="F35:F45 F47:F50">
    <cfRule type="expression" dxfId="38" priority="30">
      <formula>$H35="WITHDRAWN"</formula>
    </cfRule>
  </conditionalFormatting>
  <conditionalFormatting sqref="G35:G51">
    <cfRule type="expression" dxfId="37" priority="29">
      <formula>$H35="WITHDRAWN"</formula>
    </cfRule>
  </conditionalFormatting>
  <conditionalFormatting sqref="H35:H51">
    <cfRule type="expression" dxfId="36" priority="28">
      <formula>$H35="WITHDRAWN"</formula>
    </cfRule>
  </conditionalFormatting>
  <conditionalFormatting sqref="F46">
    <cfRule type="expression" dxfId="35" priority="26">
      <formula>$H46="WITHDRAWN"</formula>
    </cfRule>
  </conditionalFormatting>
  <conditionalFormatting sqref="I36:I50">
    <cfRule type="expression" dxfId="34" priority="25">
      <formula>$H36="WITHDRAWN"</formula>
    </cfRule>
  </conditionalFormatting>
  <conditionalFormatting sqref="I65:I85">
    <cfRule type="expression" dxfId="33" priority="2">
      <formula>$H65="WITHDRAWN"</formula>
    </cfRule>
  </conditionalFormatting>
  <conditionalFormatting sqref="K2:K19">
    <cfRule type="expression" dxfId="32" priority="17">
      <formula>$H2="WITHDRAWN"</formula>
    </cfRule>
  </conditionalFormatting>
  <conditionalFormatting sqref="K34:K51">
    <cfRule type="expression" dxfId="31" priority="16">
      <formula>$H34="WITHDRAWN"</formula>
    </cfRule>
  </conditionalFormatting>
  <conditionalFormatting sqref="F86 F88 F90 F82:F84 E82:E86 F94:F96 D91:D96 I86:I96 B82:B96">
    <cfRule type="expression" dxfId="30" priority="11">
      <formula>$H82="WITHDRAWN"</formula>
    </cfRule>
  </conditionalFormatting>
  <conditionalFormatting sqref="M82:M94 M96">
    <cfRule type="dataBar" priority="10">
      <dataBar>
        <cfvo type="num" val="1"/>
        <cfvo type="num" val="5"/>
        <color theme="9"/>
      </dataBar>
    </cfRule>
  </conditionalFormatting>
  <conditionalFormatting sqref="N82:N94 N96">
    <cfRule type="dataBar" priority="9">
      <dataBar>
        <cfvo type="num" val="1"/>
        <cfvo type="num" val="5"/>
        <color rgb="FF638EC6"/>
      </dataBar>
    </cfRule>
  </conditionalFormatting>
  <conditionalFormatting sqref="F90">
    <cfRule type="expression" dxfId="29" priority="12">
      <formula>#REF!="WITHDRAWN"</formula>
    </cfRule>
  </conditionalFormatting>
  <conditionalFormatting sqref="F88">
    <cfRule type="expression" dxfId="28" priority="13">
      <formula>#REF!="WITHDRAWN"</formula>
    </cfRule>
  </conditionalFormatting>
  <conditionalFormatting sqref="B87">
    <cfRule type="expression" dxfId="27" priority="14">
      <formula>$H94="WITHDRAWN"</formula>
    </cfRule>
  </conditionalFormatting>
  <conditionalFormatting sqref="M95">
    <cfRule type="dataBar" priority="7">
      <dataBar>
        <cfvo type="num" val="1"/>
        <cfvo type="num" val="5"/>
        <color theme="9"/>
      </dataBar>
    </cfRule>
  </conditionalFormatting>
  <conditionalFormatting sqref="N95">
    <cfRule type="dataBar" priority="6">
      <dataBar>
        <cfvo type="num" val="1"/>
        <cfvo type="num" val="5"/>
        <color rgb="FF638EC6"/>
      </dataBar>
    </cfRule>
  </conditionalFormatting>
  <dataValidations count="2">
    <dataValidation type="list" allowBlank="1" showInputMessage="1" showErrorMessage="1" sqref="WVN2:WVN35 JB2:JB35 SX2:SX35 ACT2:ACT35 AMP2:AMP35 AWL2:AWL35 BGH2:BGH35 BQD2:BQD35 BZZ2:BZZ35 CJV2:CJV35 CTR2:CTR35 DDN2:DDN35 DNJ2:DNJ35 DXF2:DXF35 EHB2:EHB35 EQX2:EQX35 FAT2:FAT35 FKP2:FKP35 FUL2:FUL35 GEH2:GEH35 GOD2:GOD35 GXZ2:GXZ35 HHV2:HHV35 HRR2:HRR35 IBN2:IBN35 ILJ2:ILJ35 IVF2:IVF35 JFB2:JFB35 JOX2:JOX35 JYT2:JYT35 KIP2:KIP35 KSL2:KSL35 LCH2:LCH35 LMD2:LMD35 LVZ2:LVZ35 MFV2:MFV35 MPR2:MPR35 MZN2:MZN35 NJJ2:NJJ35 NTF2:NTF35 ODB2:ODB35 OMX2:OMX35 OWT2:OWT35 PGP2:PGP35 PQL2:PQL35 QAH2:QAH35 QKD2:QKD35 QTZ2:QTZ35 RDV2:RDV35 RNR2:RNR35 RXN2:RXN35 SHJ2:SHJ35 SRF2:SRF35 TBB2:TBB35 TKX2:TKX35 TUT2:TUT35 UEP2:UEP35 UOL2:UOL35 UYH2:UYH35 VID2:VID35 VRZ2:VRZ35 WBV2:WBV35 WLR2:WLR35 H2:H51 WVN82:WVN96 JB82:JB96 SX82:SX96 ACT82:ACT96 AMP82:AMP96 AWL82:AWL96 BGH82:BGH96 BQD82:BQD96 BZZ82:BZZ96 CJV82:CJV96 CTR82:CTR96 DDN82:DDN96 DNJ82:DNJ96 DXF82:DXF96 EHB82:EHB96 EQX82:EQX96 FAT82:FAT96 FKP82:FKP96 FUL82:FUL96 GEH82:GEH96 GOD82:GOD96 GXZ82:GXZ96 HHV82:HHV96 HRR82:HRR96 IBN82:IBN96 ILJ82:ILJ96 IVF82:IVF96 JFB82:JFB96 JOX82:JOX96 JYT82:JYT96 KIP82:KIP96 KSL82:KSL96 LCH82:LCH96 LMD82:LMD96 LVZ82:LVZ96 MFV82:MFV96 MPR82:MPR96 MZN82:MZN96 NJJ82:NJJ96 NTF82:NTF96 ODB82:ODB96 OMX82:OMX96 OWT82:OWT96 PGP82:PGP96 PQL82:PQL96 QAH82:QAH96 QKD82:QKD96 QTZ82:QTZ96 RDV82:RDV96 RNR82:RNR96 RXN82:RXN96 SHJ82:SHJ96 SRF82:SRF96 TBB82:TBB96 TKX82:TKX96 TUT82:TUT96 UEP82:UEP96 UOL82:UOL96 UYH82:UYH96 VID82:VID96 VRZ82:VRZ96 WBV82:WBV96 WLR82:WLR96" xr:uid="{2624FEBD-9817-40F3-BE26-D5083979110C}">
      <formula1>PBStatus</formula1>
    </dataValidation>
    <dataValidation type="list" allowBlank="1" showInputMessage="1" showErrorMessage="1" sqref="WVM2:WVM35 JA2:JA35 SW2:SW35 ACS2:ACS35 AMO2:AMO35 AWK2:AWK35 BGG2:BGG35 BQC2:BQC35 BZY2:BZY35 CJU2:CJU35 CTQ2:CTQ35 DDM2:DDM35 DNI2:DNI35 DXE2:DXE35 EHA2:EHA35 EQW2:EQW35 FAS2:FAS35 FKO2:FKO35 FUK2:FUK35 GEG2:GEG35 GOC2:GOC35 GXY2:GXY35 HHU2:HHU35 HRQ2:HRQ35 IBM2:IBM35 ILI2:ILI35 IVE2:IVE35 JFA2:JFA35 JOW2:JOW35 JYS2:JYS35 KIO2:KIO35 KSK2:KSK35 LCG2:LCG35 LMC2:LMC35 LVY2:LVY35 MFU2:MFU35 MPQ2:MPQ35 MZM2:MZM35 NJI2:NJI35 NTE2:NTE35 ODA2:ODA35 OMW2:OMW35 OWS2:OWS35 PGO2:PGO35 PQK2:PQK35 QAG2:QAG35 QKC2:QKC35 QTY2:QTY35 RDU2:RDU35 RNQ2:RNQ35 RXM2:RXM35 SHI2:SHI35 SRE2:SRE35 TBA2:TBA35 TKW2:TKW35 TUS2:TUS35 UEO2:UEO35 UOK2:UOK35 UYG2:UYG35 VIC2:VIC35 VRY2:VRY35 WBU2:WBU35 WLQ2:WLQ35 G2:G51 WVM82:WVM96 JA82:JA96 SW82:SW96 ACS82:ACS96 AMO82:AMO96 AWK82:AWK96 BGG82:BGG96 BQC82:BQC96 BZY82:BZY96 CJU82:CJU96 CTQ82:CTQ96 DDM82:DDM96 DNI82:DNI96 DXE82:DXE96 EHA82:EHA96 EQW82:EQW96 FAS82:FAS96 FKO82:FKO96 FUK82:FUK96 GEG82:GEG96 GOC82:GOC96 GXY82:GXY96 HHU82:HHU96 HRQ82:HRQ96 IBM82:IBM96 ILI82:ILI96 IVE82:IVE96 JFA82:JFA96 JOW82:JOW96 JYS82:JYS96 KIO82:KIO96 KSK82:KSK96 LCG82:LCG96 LMC82:LMC96 LVY82:LVY96 MFU82:MFU96 MPQ82:MPQ96 MZM82:MZM96 NJI82:NJI96 NTE82:NTE96 ODA82:ODA96 OMW82:OMW96 OWS82:OWS96 PGO82:PGO96 PQK82:PQK96 QAG82:QAG96 QKC82:QKC96 QTY82:QTY96 RDU82:RDU96 RNQ82:RNQ96 RXM82:RXM96 SHI82:SHI96 SRE82:SRE96 TBA82:TBA96 TKW82:TKW96 TUS82:TUS96 UEO82:UEO96 UOK82:UOK96 UYG82:UYG96 VIC82:VIC96 VRY82:VRY96 WBU82:WBU96 WLQ82:WLQ96" xr:uid="{EA67082B-F82D-49EB-A2C9-710FCD59F5AC}">
      <formula1>PBType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07E2-82EB-4BD8-A115-6C226C65FA4E}">
  <sheetPr>
    <tabColor theme="3" tint="0.39997558519241921"/>
  </sheetPr>
  <dimension ref="A1:AJ33"/>
  <sheetViews>
    <sheetView showGridLines="0" topLeftCell="A16" zoomScale="80" zoomScaleNormal="80" workbookViewId="0">
      <selection activeCell="D26" sqref="D26"/>
    </sheetView>
  </sheetViews>
  <sheetFormatPr defaultColWidth="8.08203125" defaultRowHeight="12.5" x14ac:dyDescent="0.25"/>
  <cols>
    <col min="1" max="1" width="8.58203125" style="23" customWidth="1"/>
    <col min="2" max="2" width="102.83203125" style="23" customWidth="1"/>
    <col min="3" max="3" width="53.58203125" style="23" customWidth="1"/>
    <col min="4" max="4" width="9.1640625" style="23" customWidth="1"/>
    <col min="5" max="5" width="13.9140625" style="24" customWidth="1"/>
    <col min="6" max="6" width="12.33203125" style="24" customWidth="1"/>
    <col min="7" max="7" width="13.4140625" style="24" customWidth="1"/>
    <col min="8" max="8" width="11.9140625" style="23" customWidth="1"/>
    <col min="9" max="9" width="7.33203125" style="23" bestFit="1" customWidth="1"/>
    <col min="10" max="18" width="7.6640625" style="23" bestFit="1" customWidth="1"/>
    <col min="19" max="19" width="7.33203125" style="23" bestFit="1" customWidth="1"/>
    <col min="20" max="28" width="6.58203125" style="23" bestFit="1" customWidth="1"/>
    <col min="29" max="29" width="6.83203125" style="23" bestFit="1" customWidth="1"/>
    <col min="30" max="30" width="6.58203125" style="23" bestFit="1" customWidth="1"/>
    <col min="31" max="36" width="6.83203125" style="23" bestFit="1" customWidth="1"/>
    <col min="37" max="256" width="8.08203125" style="23"/>
    <col min="257" max="257" width="8.58203125" style="23" customWidth="1"/>
    <col min="258" max="258" width="102.83203125" style="23" customWidth="1"/>
    <col min="259" max="259" width="53.58203125" style="23" customWidth="1"/>
    <col min="260" max="260" width="9.1640625" style="23" customWidth="1"/>
    <col min="261" max="261" width="13.9140625" style="23" customWidth="1"/>
    <col min="262" max="262" width="12.33203125" style="23" customWidth="1"/>
    <col min="263" max="263" width="13.4140625" style="23" customWidth="1"/>
    <col min="264" max="264" width="11.9140625" style="23" customWidth="1"/>
    <col min="265" max="265" width="7.33203125" style="23" bestFit="1" customWidth="1"/>
    <col min="266" max="274" width="7.6640625" style="23" bestFit="1" customWidth="1"/>
    <col min="275" max="275" width="7.33203125" style="23" bestFit="1" customWidth="1"/>
    <col min="276" max="284" width="6.58203125" style="23" bestFit="1" customWidth="1"/>
    <col min="285" max="285" width="6.83203125" style="23" bestFit="1" customWidth="1"/>
    <col min="286" max="286" width="6.58203125" style="23" bestFit="1" customWidth="1"/>
    <col min="287" max="292" width="6.83203125" style="23" bestFit="1" customWidth="1"/>
    <col min="293" max="512" width="8.08203125" style="23"/>
    <col min="513" max="513" width="8.58203125" style="23" customWidth="1"/>
    <col min="514" max="514" width="102.83203125" style="23" customWidth="1"/>
    <col min="515" max="515" width="53.58203125" style="23" customWidth="1"/>
    <col min="516" max="516" width="9.1640625" style="23" customWidth="1"/>
    <col min="517" max="517" width="13.9140625" style="23" customWidth="1"/>
    <col min="518" max="518" width="12.33203125" style="23" customWidth="1"/>
    <col min="519" max="519" width="13.4140625" style="23" customWidth="1"/>
    <col min="520" max="520" width="11.9140625" style="23" customWidth="1"/>
    <col min="521" max="521" width="7.33203125" style="23" bestFit="1" customWidth="1"/>
    <col min="522" max="530" width="7.6640625" style="23" bestFit="1" customWidth="1"/>
    <col min="531" max="531" width="7.33203125" style="23" bestFit="1" customWidth="1"/>
    <col min="532" max="540" width="6.58203125" style="23" bestFit="1" customWidth="1"/>
    <col min="541" max="541" width="6.83203125" style="23" bestFit="1" customWidth="1"/>
    <col min="542" max="542" width="6.58203125" style="23" bestFit="1" customWidth="1"/>
    <col min="543" max="548" width="6.83203125" style="23" bestFit="1" customWidth="1"/>
    <col min="549" max="768" width="8.08203125" style="23"/>
    <col min="769" max="769" width="8.58203125" style="23" customWidth="1"/>
    <col min="770" max="770" width="102.83203125" style="23" customWidth="1"/>
    <col min="771" max="771" width="53.58203125" style="23" customWidth="1"/>
    <col min="772" max="772" width="9.1640625" style="23" customWidth="1"/>
    <col min="773" max="773" width="13.9140625" style="23" customWidth="1"/>
    <col min="774" max="774" width="12.33203125" style="23" customWidth="1"/>
    <col min="775" max="775" width="13.4140625" style="23" customWidth="1"/>
    <col min="776" max="776" width="11.9140625" style="23" customWidth="1"/>
    <col min="777" max="777" width="7.33203125" style="23" bestFit="1" customWidth="1"/>
    <col min="778" max="786" width="7.6640625" style="23" bestFit="1" customWidth="1"/>
    <col min="787" max="787" width="7.33203125" style="23" bestFit="1" customWidth="1"/>
    <col min="788" max="796" width="6.58203125" style="23" bestFit="1" customWidth="1"/>
    <col min="797" max="797" width="6.83203125" style="23" bestFit="1" customWidth="1"/>
    <col min="798" max="798" width="6.58203125" style="23" bestFit="1" customWidth="1"/>
    <col min="799" max="804" width="6.83203125" style="23" bestFit="1" customWidth="1"/>
    <col min="805" max="1024" width="8.08203125" style="23"/>
    <col min="1025" max="1025" width="8.58203125" style="23" customWidth="1"/>
    <col min="1026" max="1026" width="102.83203125" style="23" customWidth="1"/>
    <col min="1027" max="1027" width="53.58203125" style="23" customWidth="1"/>
    <col min="1028" max="1028" width="9.1640625" style="23" customWidth="1"/>
    <col min="1029" max="1029" width="13.9140625" style="23" customWidth="1"/>
    <col min="1030" max="1030" width="12.33203125" style="23" customWidth="1"/>
    <col min="1031" max="1031" width="13.4140625" style="23" customWidth="1"/>
    <col min="1032" max="1032" width="11.9140625" style="23" customWidth="1"/>
    <col min="1033" max="1033" width="7.33203125" style="23" bestFit="1" customWidth="1"/>
    <col min="1034" max="1042" width="7.6640625" style="23" bestFit="1" customWidth="1"/>
    <col min="1043" max="1043" width="7.33203125" style="23" bestFit="1" customWidth="1"/>
    <col min="1044" max="1052" width="6.58203125" style="23" bestFit="1" customWidth="1"/>
    <col min="1053" max="1053" width="6.83203125" style="23" bestFit="1" customWidth="1"/>
    <col min="1054" max="1054" width="6.58203125" style="23" bestFit="1" customWidth="1"/>
    <col min="1055" max="1060" width="6.83203125" style="23" bestFit="1" customWidth="1"/>
    <col min="1061" max="1280" width="8.08203125" style="23"/>
    <col min="1281" max="1281" width="8.58203125" style="23" customWidth="1"/>
    <col min="1282" max="1282" width="102.83203125" style="23" customWidth="1"/>
    <col min="1283" max="1283" width="53.58203125" style="23" customWidth="1"/>
    <col min="1284" max="1284" width="9.1640625" style="23" customWidth="1"/>
    <col min="1285" max="1285" width="13.9140625" style="23" customWidth="1"/>
    <col min="1286" max="1286" width="12.33203125" style="23" customWidth="1"/>
    <col min="1287" max="1287" width="13.4140625" style="23" customWidth="1"/>
    <col min="1288" max="1288" width="11.9140625" style="23" customWidth="1"/>
    <col min="1289" max="1289" width="7.33203125" style="23" bestFit="1" customWidth="1"/>
    <col min="1290" max="1298" width="7.6640625" style="23" bestFit="1" customWidth="1"/>
    <col min="1299" max="1299" width="7.33203125" style="23" bestFit="1" customWidth="1"/>
    <col min="1300" max="1308" width="6.58203125" style="23" bestFit="1" customWidth="1"/>
    <col min="1309" max="1309" width="6.83203125" style="23" bestFit="1" customWidth="1"/>
    <col min="1310" max="1310" width="6.58203125" style="23" bestFit="1" customWidth="1"/>
    <col min="1311" max="1316" width="6.83203125" style="23" bestFit="1" customWidth="1"/>
    <col min="1317" max="1536" width="8.08203125" style="23"/>
    <col min="1537" max="1537" width="8.58203125" style="23" customWidth="1"/>
    <col min="1538" max="1538" width="102.83203125" style="23" customWidth="1"/>
    <col min="1539" max="1539" width="53.58203125" style="23" customWidth="1"/>
    <col min="1540" max="1540" width="9.1640625" style="23" customWidth="1"/>
    <col min="1541" max="1541" width="13.9140625" style="23" customWidth="1"/>
    <col min="1542" max="1542" width="12.33203125" style="23" customWidth="1"/>
    <col min="1543" max="1543" width="13.4140625" style="23" customWidth="1"/>
    <col min="1544" max="1544" width="11.9140625" style="23" customWidth="1"/>
    <col min="1545" max="1545" width="7.33203125" style="23" bestFit="1" customWidth="1"/>
    <col min="1546" max="1554" width="7.6640625" style="23" bestFit="1" customWidth="1"/>
    <col min="1555" max="1555" width="7.33203125" style="23" bestFit="1" customWidth="1"/>
    <col min="1556" max="1564" width="6.58203125" style="23" bestFit="1" customWidth="1"/>
    <col min="1565" max="1565" width="6.83203125" style="23" bestFit="1" customWidth="1"/>
    <col min="1566" max="1566" width="6.58203125" style="23" bestFit="1" customWidth="1"/>
    <col min="1567" max="1572" width="6.83203125" style="23" bestFit="1" customWidth="1"/>
    <col min="1573" max="1792" width="8.08203125" style="23"/>
    <col min="1793" max="1793" width="8.58203125" style="23" customWidth="1"/>
    <col min="1794" max="1794" width="102.83203125" style="23" customWidth="1"/>
    <col min="1795" max="1795" width="53.58203125" style="23" customWidth="1"/>
    <col min="1796" max="1796" width="9.1640625" style="23" customWidth="1"/>
    <col min="1797" max="1797" width="13.9140625" style="23" customWidth="1"/>
    <col min="1798" max="1798" width="12.33203125" style="23" customWidth="1"/>
    <col min="1799" max="1799" width="13.4140625" style="23" customWidth="1"/>
    <col min="1800" max="1800" width="11.9140625" style="23" customWidth="1"/>
    <col min="1801" max="1801" width="7.33203125" style="23" bestFit="1" customWidth="1"/>
    <col min="1802" max="1810" width="7.6640625" style="23" bestFit="1" customWidth="1"/>
    <col min="1811" max="1811" width="7.33203125" style="23" bestFit="1" customWidth="1"/>
    <col min="1812" max="1820" width="6.58203125" style="23" bestFit="1" customWidth="1"/>
    <col min="1821" max="1821" width="6.83203125" style="23" bestFit="1" customWidth="1"/>
    <col min="1822" max="1822" width="6.58203125" style="23" bestFit="1" customWidth="1"/>
    <col min="1823" max="1828" width="6.83203125" style="23" bestFit="1" customWidth="1"/>
    <col min="1829" max="2048" width="8.08203125" style="23"/>
    <col min="2049" max="2049" width="8.58203125" style="23" customWidth="1"/>
    <col min="2050" max="2050" width="102.83203125" style="23" customWidth="1"/>
    <col min="2051" max="2051" width="53.58203125" style="23" customWidth="1"/>
    <col min="2052" max="2052" width="9.1640625" style="23" customWidth="1"/>
    <col min="2053" max="2053" width="13.9140625" style="23" customWidth="1"/>
    <col min="2054" max="2054" width="12.33203125" style="23" customWidth="1"/>
    <col min="2055" max="2055" width="13.4140625" style="23" customWidth="1"/>
    <col min="2056" max="2056" width="11.9140625" style="23" customWidth="1"/>
    <col min="2057" max="2057" width="7.33203125" style="23" bestFit="1" customWidth="1"/>
    <col min="2058" max="2066" width="7.6640625" style="23" bestFit="1" customWidth="1"/>
    <col min="2067" max="2067" width="7.33203125" style="23" bestFit="1" customWidth="1"/>
    <col min="2068" max="2076" width="6.58203125" style="23" bestFit="1" customWidth="1"/>
    <col min="2077" max="2077" width="6.83203125" style="23" bestFit="1" customWidth="1"/>
    <col min="2078" max="2078" width="6.58203125" style="23" bestFit="1" customWidth="1"/>
    <col min="2079" max="2084" width="6.83203125" style="23" bestFit="1" customWidth="1"/>
    <col min="2085" max="2304" width="8.08203125" style="23"/>
    <col min="2305" max="2305" width="8.58203125" style="23" customWidth="1"/>
    <col min="2306" max="2306" width="102.83203125" style="23" customWidth="1"/>
    <col min="2307" max="2307" width="53.58203125" style="23" customWidth="1"/>
    <col min="2308" max="2308" width="9.1640625" style="23" customWidth="1"/>
    <col min="2309" max="2309" width="13.9140625" style="23" customWidth="1"/>
    <col min="2310" max="2310" width="12.33203125" style="23" customWidth="1"/>
    <col min="2311" max="2311" width="13.4140625" style="23" customWidth="1"/>
    <col min="2312" max="2312" width="11.9140625" style="23" customWidth="1"/>
    <col min="2313" max="2313" width="7.33203125" style="23" bestFit="1" customWidth="1"/>
    <col min="2314" max="2322" width="7.6640625" style="23" bestFit="1" customWidth="1"/>
    <col min="2323" max="2323" width="7.33203125" style="23" bestFit="1" customWidth="1"/>
    <col min="2324" max="2332" width="6.58203125" style="23" bestFit="1" customWidth="1"/>
    <col min="2333" max="2333" width="6.83203125" style="23" bestFit="1" customWidth="1"/>
    <col min="2334" max="2334" width="6.58203125" style="23" bestFit="1" customWidth="1"/>
    <col min="2335" max="2340" width="6.83203125" style="23" bestFit="1" customWidth="1"/>
    <col min="2341" max="2560" width="8.08203125" style="23"/>
    <col min="2561" max="2561" width="8.58203125" style="23" customWidth="1"/>
    <col min="2562" max="2562" width="102.83203125" style="23" customWidth="1"/>
    <col min="2563" max="2563" width="53.58203125" style="23" customWidth="1"/>
    <col min="2564" max="2564" width="9.1640625" style="23" customWidth="1"/>
    <col min="2565" max="2565" width="13.9140625" style="23" customWidth="1"/>
    <col min="2566" max="2566" width="12.33203125" style="23" customWidth="1"/>
    <col min="2567" max="2567" width="13.4140625" style="23" customWidth="1"/>
    <col min="2568" max="2568" width="11.9140625" style="23" customWidth="1"/>
    <col min="2569" max="2569" width="7.33203125" style="23" bestFit="1" customWidth="1"/>
    <col min="2570" max="2578" width="7.6640625" style="23" bestFit="1" customWidth="1"/>
    <col min="2579" max="2579" width="7.33203125" style="23" bestFit="1" customWidth="1"/>
    <col min="2580" max="2588" width="6.58203125" style="23" bestFit="1" customWidth="1"/>
    <col min="2589" max="2589" width="6.83203125" style="23" bestFit="1" customWidth="1"/>
    <col min="2590" max="2590" width="6.58203125" style="23" bestFit="1" customWidth="1"/>
    <col min="2591" max="2596" width="6.83203125" style="23" bestFit="1" customWidth="1"/>
    <col min="2597" max="2816" width="8.08203125" style="23"/>
    <col min="2817" max="2817" width="8.58203125" style="23" customWidth="1"/>
    <col min="2818" max="2818" width="102.83203125" style="23" customWidth="1"/>
    <col min="2819" max="2819" width="53.58203125" style="23" customWidth="1"/>
    <col min="2820" max="2820" width="9.1640625" style="23" customWidth="1"/>
    <col min="2821" max="2821" width="13.9140625" style="23" customWidth="1"/>
    <col min="2822" max="2822" width="12.33203125" style="23" customWidth="1"/>
    <col min="2823" max="2823" width="13.4140625" style="23" customWidth="1"/>
    <col min="2824" max="2824" width="11.9140625" style="23" customWidth="1"/>
    <col min="2825" max="2825" width="7.33203125" style="23" bestFit="1" customWidth="1"/>
    <col min="2826" max="2834" width="7.6640625" style="23" bestFit="1" customWidth="1"/>
    <col min="2835" max="2835" width="7.33203125" style="23" bestFit="1" customWidth="1"/>
    <col min="2836" max="2844" width="6.58203125" style="23" bestFit="1" customWidth="1"/>
    <col min="2845" max="2845" width="6.83203125" style="23" bestFit="1" customWidth="1"/>
    <col min="2846" max="2846" width="6.58203125" style="23" bestFit="1" customWidth="1"/>
    <col min="2847" max="2852" width="6.83203125" style="23" bestFit="1" customWidth="1"/>
    <col min="2853" max="3072" width="8.08203125" style="23"/>
    <col min="3073" max="3073" width="8.58203125" style="23" customWidth="1"/>
    <col min="3074" max="3074" width="102.83203125" style="23" customWidth="1"/>
    <col min="3075" max="3075" width="53.58203125" style="23" customWidth="1"/>
    <col min="3076" max="3076" width="9.1640625" style="23" customWidth="1"/>
    <col min="3077" max="3077" width="13.9140625" style="23" customWidth="1"/>
    <col min="3078" max="3078" width="12.33203125" style="23" customWidth="1"/>
    <col min="3079" max="3079" width="13.4140625" style="23" customWidth="1"/>
    <col min="3080" max="3080" width="11.9140625" style="23" customWidth="1"/>
    <col min="3081" max="3081" width="7.33203125" style="23" bestFit="1" customWidth="1"/>
    <col min="3082" max="3090" width="7.6640625" style="23" bestFit="1" customWidth="1"/>
    <col min="3091" max="3091" width="7.33203125" style="23" bestFit="1" customWidth="1"/>
    <col min="3092" max="3100" width="6.58203125" style="23" bestFit="1" customWidth="1"/>
    <col min="3101" max="3101" width="6.83203125" style="23" bestFit="1" customWidth="1"/>
    <col min="3102" max="3102" width="6.58203125" style="23" bestFit="1" customWidth="1"/>
    <col min="3103" max="3108" width="6.83203125" style="23" bestFit="1" customWidth="1"/>
    <col min="3109" max="3328" width="8.08203125" style="23"/>
    <col min="3329" max="3329" width="8.58203125" style="23" customWidth="1"/>
    <col min="3330" max="3330" width="102.83203125" style="23" customWidth="1"/>
    <col min="3331" max="3331" width="53.58203125" style="23" customWidth="1"/>
    <col min="3332" max="3332" width="9.1640625" style="23" customWidth="1"/>
    <col min="3333" max="3333" width="13.9140625" style="23" customWidth="1"/>
    <col min="3334" max="3334" width="12.33203125" style="23" customWidth="1"/>
    <col min="3335" max="3335" width="13.4140625" style="23" customWidth="1"/>
    <col min="3336" max="3336" width="11.9140625" style="23" customWidth="1"/>
    <col min="3337" max="3337" width="7.33203125" style="23" bestFit="1" customWidth="1"/>
    <col min="3338" max="3346" width="7.6640625" style="23" bestFit="1" customWidth="1"/>
    <col min="3347" max="3347" width="7.33203125" style="23" bestFit="1" customWidth="1"/>
    <col min="3348" max="3356" width="6.58203125" style="23" bestFit="1" customWidth="1"/>
    <col min="3357" max="3357" width="6.83203125" style="23" bestFit="1" customWidth="1"/>
    <col min="3358" max="3358" width="6.58203125" style="23" bestFit="1" customWidth="1"/>
    <col min="3359" max="3364" width="6.83203125" style="23" bestFit="1" customWidth="1"/>
    <col min="3365" max="3584" width="8.08203125" style="23"/>
    <col min="3585" max="3585" width="8.58203125" style="23" customWidth="1"/>
    <col min="3586" max="3586" width="102.83203125" style="23" customWidth="1"/>
    <col min="3587" max="3587" width="53.58203125" style="23" customWidth="1"/>
    <col min="3588" max="3588" width="9.1640625" style="23" customWidth="1"/>
    <col min="3589" max="3589" width="13.9140625" style="23" customWidth="1"/>
    <col min="3590" max="3590" width="12.33203125" style="23" customWidth="1"/>
    <col min="3591" max="3591" width="13.4140625" style="23" customWidth="1"/>
    <col min="3592" max="3592" width="11.9140625" style="23" customWidth="1"/>
    <col min="3593" max="3593" width="7.33203125" style="23" bestFit="1" customWidth="1"/>
    <col min="3594" max="3602" width="7.6640625" style="23" bestFit="1" customWidth="1"/>
    <col min="3603" max="3603" width="7.33203125" style="23" bestFit="1" customWidth="1"/>
    <col min="3604" max="3612" width="6.58203125" style="23" bestFit="1" customWidth="1"/>
    <col min="3613" max="3613" width="6.83203125" style="23" bestFit="1" customWidth="1"/>
    <col min="3614" max="3614" width="6.58203125" style="23" bestFit="1" customWidth="1"/>
    <col min="3615" max="3620" width="6.83203125" style="23" bestFit="1" customWidth="1"/>
    <col min="3621" max="3840" width="8.08203125" style="23"/>
    <col min="3841" max="3841" width="8.58203125" style="23" customWidth="1"/>
    <col min="3842" max="3842" width="102.83203125" style="23" customWidth="1"/>
    <col min="3843" max="3843" width="53.58203125" style="23" customWidth="1"/>
    <col min="3844" max="3844" width="9.1640625" style="23" customWidth="1"/>
    <col min="3845" max="3845" width="13.9140625" style="23" customWidth="1"/>
    <col min="3846" max="3846" width="12.33203125" style="23" customWidth="1"/>
    <col min="3847" max="3847" width="13.4140625" style="23" customWidth="1"/>
    <col min="3848" max="3848" width="11.9140625" style="23" customWidth="1"/>
    <col min="3849" max="3849" width="7.33203125" style="23" bestFit="1" customWidth="1"/>
    <col min="3850" max="3858" width="7.6640625" style="23" bestFit="1" customWidth="1"/>
    <col min="3859" max="3859" width="7.33203125" style="23" bestFit="1" customWidth="1"/>
    <col min="3860" max="3868" width="6.58203125" style="23" bestFit="1" customWidth="1"/>
    <col min="3869" max="3869" width="6.83203125" style="23" bestFit="1" customWidth="1"/>
    <col min="3870" max="3870" width="6.58203125" style="23" bestFit="1" customWidth="1"/>
    <col min="3871" max="3876" width="6.83203125" style="23" bestFit="1" customWidth="1"/>
    <col min="3877" max="4096" width="8.08203125" style="23"/>
    <col min="4097" max="4097" width="8.58203125" style="23" customWidth="1"/>
    <col min="4098" max="4098" width="102.83203125" style="23" customWidth="1"/>
    <col min="4099" max="4099" width="53.58203125" style="23" customWidth="1"/>
    <col min="4100" max="4100" width="9.1640625" style="23" customWidth="1"/>
    <col min="4101" max="4101" width="13.9140625" style="23" customWidth="1"/>
    <col min="4102" max="4102" width="12.33203125" style="23" customWidth="1"/>
    <col min="4103" max="4103" width="13.4140625" style="23" customWidth="1"/>
    <col min="4104" max="4104" width="11.9140625" style="23" customWidth="1"/>
    <col min="4105" max="4105" width="7.33203125" style="23" bestFit="1" customWidth="1"/>
    <col min="4106" max="4114" width="7.6640625" style="23" bestFit="1" customWidth="1"/>
    <col min="4115" max="4115" width="7.33203125" style="23" bestFit="1" customWidth="1"/>
    <col min="4116" max="4124" width="6.58203125" style="23" bestFit="1" customWidth="1"/>
    <col min="4125" max="4125" width="6.83203125" style="23" bestFit="1" customWidth="1"/>
    <col min="4126" max="4126" width="6.58203125" style="23" bestFit="1" customWidth="1"/>
    <col min="4127" max="4132" width="6.83203125" style="23" bestFit="1" customWidth="1"/>
    <col min="4133" max="4352" width="8.08203125" style="23"/>
    <col min="4353" max="4353" width="8.58203125" style="23" customWidth="1"/>
    <col min="4354" max="4354" width="102.83203125" style="23" customWidth="1"/>
    <col min="4355" max="4355" width="53.58203125" style="23" customWidth="1"/>
    <col min="4356" max="4356" width="9.1640625" style="23" customWidth="1"/>
    <col min="4357" max="4357" width="13.9140625" style="23" customWidth="1"/>
    <col min="4358" max="4358" width="12.33203125" style="23" customWidth="1"/>
    <col min="4359" max="4359" width="13.4140625" style="23" customWidth="1"/>
    <col min="4360" max="4360" width="11.9140625" style="23" customWidth="1"/>
    <col min="4361" max="4361" width="7.33203125" style="23" bestFit="1" customWidth="1"/>
    <col min="4362" max="4370" width="7.6640625" style="23" bestFit="1" customWidth="1"/>
    <col min="4371" max="4371" width="7.33203125" style="23" bestFit="1" customWidth="1"/>
    <col min="4372" max="4380" width="6.58203125" style="23" bestFit="1" customWidth="1"/>
    <col min="4381" max="4381" width="6.83203125" style="23" bestFit="1" customWidth="1"/>
    <col min="4382" max="4382" width="6.58203125" style="23" bestFit="1" customWidth="1"/>
    <col min="4383" max="4388" width="6.83203125" style="23" bestFit="1" customWidth="1"/>
    <col min="4389" max="4608" width="8.08203125" style="23"/>
    <col min="4609" max="4609" width="8.58203125" style="23" customWidth="1"/>
    <col min="4610" max="4610" width="102.83203125" style="23" customWidth="1"/>
    <col min="4611" max="4611" width="53.58203125" style="23" customWidth="1"/>
    <col min="4612" max="4612" width="9.1640625" style="23" customWidth="1"/>
    <col min="4613" max="4613" width="13.9140625" style="23" customWidth="1"/>
    <col min="4614" max="4614" width="12.33203125" style="23" customWidth="1"/>
    <col min="4615" max="4615" width="13.4140625" style="23" customWidth="1"/>
    <col min="4616" max="4616" width="11.9140625" style="23" customWidth="1"/>
    <col min="4617" max="4617" width="7.33203125" style="23" bestFit="1" customWidth="1"/>
    <col min="4618" max="4626" width="7.6640625" style="23" bestFit="1" customWidth="1"/>
    <col min="4627" max="4627" width="7.33203125" style="23" bestFit="1" customWidth="1"/>
    <col min="4628" max="4636" width="6.58203125" style="23" bestFit="1" customWidth="1"/>
    <col min="4637" max="4637" width="6.83203125" style="23" bestFit="1" customWidth="1"/>
    <col min="4638" max="4638" width="6.58203125" style="23" bestFit="1" customWidth="1"/>
    <col min="4639" max="4644" width="6.83203125" style="23" bestFit="1" customWidth="1"/>
    <col min="4645" max="4864" width="8.08203125" style="23"/>
    <col min="4865" max="4865" width="8.58203125" style="23" customWidth="1"/>
    <col min="4866" max="4866" width="102.83203125" style="23" customWidth="1"/>
    <col min="4867" max="4867" width="53.58203125" style="23" customWidth="1"/>
    <col min="4868" max="4868" width="9.1640625" style="23" customWidth="1"/>
    <col min="4869" max="4869" width="13.9140625" style="23" customWidth="1"/>
    <col min="4870" max="4870" width="12.33203125" style="23" customWidth="1"/>
    <col min="4871" max="4871" width="13.4140625" style="23" customWidth="1"/>
    <col min="4872" max="4872" width="11.9140625" style="23" customWidth="1"/>
    <col min="4873" max="4873" width="7.33203125" style="23" bestFit="1" customWidth="1"/>
    <col min="4874" max="4882" width="7.6640625" style="23" bestFit="1" customWidth="1"/>
    <col min="4883" max="4883" width="7.33203125" style="23" bestFit="1" customWidth="1"/>
    <col min="4884" max="4892" width="6.58203125" style="23" bestFit="1" customWidth="1"/>
    <col min="4893" max="4893" width="6.83203125" style="23" bestFit="1" customWidth="1"/>
    <col min="4894" max="4894" width="6.58203125" style="23" bestFit="1" customWidth="1"/>
    <col min="4895" max="4900" width="6.83203125" style="23" bestFit="1" customWidth="1"/>
    <col min="4901" max="5120" width="8.08203125" style="23"/>
    <col min="5121" max="5121" width="8.58203125" style="23" customWidth="1"/>
    <col min="5122" max="5122" width="102.83203125" style="23" customWidth="1"/>
    <col min="5123" max="5123" width="53.58203125" style="23" customWidth="1"/>
    <col min="5124" max="5124" width="9.1640625" style="23" customWidth="1"/>
    <col min="5125" max="5125" width="13.9140625" style="23" customWidth="1"/>
    <col min="5126" max="5126" width="12.33203125" style="23" customWidth="1"/>
    <col min="5127" max="5127" width="13.4140625" style="23" customWidth="1"/>
    <col min="5128" max="5128" width="11.9140625" style="23" customWidth="1"/>
    <col min="5129" max="5129" width="7.33203125" style="23" bestFit="1" customWidth="1"/>
    <col min="5130" max="5138" width="7.6640625" style="23" bestFit="1" customWidth="1"/>
    <col min="5139" max="5139" width="7.33203125" style="23" bestFit="1" customWidth="1"/>
    <col min="5140" max="5148" width="6.58203125" style="23" bestFit="1" customWidth="1"/>
    <col min="5149" max="5149" width="6.83203125" style="23" bestFit="1" customWidth="1"/>
    <col min="5150" max="5150" width="6.58203125" style="23" bestFit="1" customWidth="1"/>
    <col min="5151" max="5156" width="6.83203125" style="23" bestFit="1" customWidth="1"/>
    <col min="5157" max="5376" width="8.08203125" style="23"/>
    <col min="5377" max="5377" width="8.58203125" style="23" customWidth="1"/>
    <col min="5378" max="5378" width="102.83203125" style="23" customWidth="1"/>
    <col min="5379" max="5379" width="53.58203125" style="23" customWidth="1"/>
    <col min="5380" max="5380" width="9.1640625" style="23" customWidth="1"/>
    <col min="5381" max="5381" width="13.9140625" style="23" customWidth="1"/>
    <col min="5382" max="5382" width="12.33203125" style="23" customWidth="1"/>
    <col min="5383" max="5383" width="13.4140625" style="23" customWidth="1"/>
    <col min="5384" max="5384" width="11.9140625" style="23" customWidth="1"/>
    <col min="5385" max="5385" width="7.33203125" style="23" bestFit="1" customWidth="1"/>
    <col min="5386" max="5394" width="7.6640625" style="23" bestFit="1" customWidth="1"/>
    <col min="5395" max="5395" width="7.33203125" style="23" bestFit="1" customWidth="1"/>
    <col min="5396" max="5404" width="6.58203125" style="23" bestFit="1" customWidth="1"/>
    <col min="5405" max="5405" width="6.83203125" style="23" bestFit="1" customWidth="1"/>
    <col min="5406" max="5406" width="6.58203125" style="23" bestFit="1" customWidth="1"/>
    <col min="5407" max="5412" width="6.83203125" style="23" bestFit="1" customWidth="1"/>
    <col min="5413" max="5632" width="8.08203125" style="23"/>
    <col min="5633" max="5633" width="8.58203125" style="23" customWidth="1"/>
    <col min="5634" max="5634" width="102.83203125" style="23" customWidth="1"/>
    <col min="5635" max="5635" width="53.58203125" style="23" customWidth="1"/>
    <col min="5636" max="5636" width="9.1640625" style="23" customWidth="1"/>
    <col min="5637" max="5637" width="13.9140625" style="23" customWidth="1"/>
    <col min="5638" max="5638" width="12.33203125" style="23" customWidth="1"/>
    <col min="5639" max="5639" width="13.4140625" style="23" customWidth="1"/>
    <col min="5640" max="5640" width="11.9140625" style="23" customWidth="1"/>
    <col min="5641" max="5641" width="7.33203125" style="23" bestFit="1" customWidth="1"/>
    <col min="5642" max="5650" width="7.6640625" style="23" bestFit="1" customWidth="1"/>
    <col min="5651" max="5651" width="7.33203125" style="23" bestFit="1" customWidth="1"/>
    <col min="5652" max="5660" width="6.58203125" style="23" bestFit="1" customWidth="1"/>
    <col min="5661" max="5661" width="6.83203125" style="23" bestFit="1" customWidth="1"/>
    <col min="5662" max="5662" width="6.58203125" style="23" bestFit="1" customWidth="1"/>
    <col min="5663" max="5668" width="6.83203125" style="23" bestFit="1" customWidth="1"/>
    <col min="5669" max="5888" width="8.08203125" style="23"/>
    <col min="5889" max="5889" width="8.58203125" style="23" customWidth="1"/>
    <col min="5890" max="5890" width="102.83203125" style="23" customWidth="1"/>
    <col min="5891" max="5891" width="53.58203125" style="23" customWidth="1"/>
    <col min="5892" max="5892" width="9.1640625" style="23" customWidth="1"/>
    <col min="5893" max="5893" width="13.9140625" style="23" customWidth="1"/>
    <col min="5894" max="5894" width="12.33203125" style="23" customWidth="1"/>
    <col min="5895" max="5895" width="13.4140625" style="23" customWidth="1"/>
    <col min="5896" max="5896" width="11.9140625" style="23" customWidth="1"/>
    <col min="5897" max="5897" width="7.33203125" style="23" bestFit="1" customWidth="1"/>
    <col min="5898" max="5906" width="7.6640625" style="23" bestFit="1" customWidth="1"/>
    <col min="5907" max="5907" width="7.33203125" style="23" bestFit="1" customWidth="1"/>
    <col min="5908" max="5916" width="6.58203125" style="23" bestFit="1" customWidth="1"/>
    <col min="5917" max="5917" width="6.83203125" style="23" bestFit="1" customWidth="1"/>
    <col min="5918" max="5918" width="6.58203125" style="23" bestFit="1" customWidth="1"/>
    <col min="5919" max="5924" width="6.83203125" style="23" bestFit="1" customWidth="1"/>
    <col min="5925" max="6144" width="8.08203125" style="23"/>
    <col min="6145" max="6145" width="8.58203125" style="23" customWidth="1"/>
    <col min="6146" max="6146" width="102.83203125" style="23" customWidth="1"/>
    <col min="6147" max="6147" width="53.58203125" style="23" customWidth="1"/>
    <col min="6148" max="6148" width="9.1640625" style="23" customWidth="1"/>
    <col min="6149" max="6149" width="13.9140625" style="23" customWidth="1"/>
    <col min="6150" max="6150" width="12.33203125" style="23" customWidth="1"/>
    <col min="6151" max="6151" width="13.4140625" style="23" customWidth="1"/>
    <col min="6152" max="6152" width="11.9140625" style="23" customWidth="1"/>
    <col min="6153" max="6153" width="7.33203125" style="23" bestFit="1" customWidth="1"/>
    <col min="6154" max="6162" width="7.6640625" style="23" bestFit="1" customWidth="1"/>
    <col min="6163" max="6163" width="7.33203125" style="23" bestFit="1" customWidth="1"/>
    <col min="6164" max="6172" width="6.58203125" style="23" bestFit="1" customWidth="1"/>
    <col min="6173" max="6173" width="6.83203125" style="23" bestFit="1" customWidth="1"/>
    <col min="6174" max="6174" width="6.58203125" style="23" bestFit="1" customWidth="1"/>
    <col min="6175" max="6180" width="6.83203125" style="23" bestFit="1" customWidth="1"/>
    <col min="6181" max="6400" width="8.08203125" style="23"/>
    <col min="6401" max="6401" width="8.58203125" style="23" customWidth="1"/>
    <col min="6402" max="6402" width="102.83203125" style="23" customWidth="1"/>
    <col min="6403" max="6403" width="53.58203125" style="23" customWidth="1"/>
    <col min="6404" max="6404" width="9.1640625" style="23" customWidth="1"/>
    <col min="6405" max="6405" width="13.9140625" style="23" customWidth="1"/>
    <col min="6406" max="6406" width="12.33203125" style="23" customWidth="1"/>
    <col min="6407" max="6407" width="13.4140625" style="23" customWidth="1"/>
    <col min="6408" max="6408" width="11.9140625" style="23" customWidth="1"/>
    <col min="6409" max="6409" width="7.33203125" style="23" bestFit="1" customWidth="1"/>
    <col min="6410" max="6418" width="7.6640625" style="23" bestFit="1" customWidth="1"/>
    <col min="6419" max="6419" width="7.33203125" style="23" bestFit="1" customWidth="1"/>
    <col min="6420" max="6428" width="6.58203125" style="23" bestFit="1" customWidth="1"/>
    <col min="6429" max="6429" width="6.83203125" style="23" bestFit="1" customWidth="1"/>
    <col min="6430" max="6430" width="6.58203125" style="23" bestFit="1" customWidth="1"/>
    <col min="6431" max="6436" width="6.83203125" style="23" bestFit="1" customWidth="1"/>
    <col min="6437" max="6656" width="8.08203125" style="23"/>
    <col min="6657" max="6657" width="8.58203125" style="23" customWidth="1"/>
    <col min="6658" max="6658" width="102.83203125" style="23" customWidth="1"/>
    <col min="6659" max="6659" width="53.58203125" style="23" customWidth="1"/>
    <col min="6660" max="6660" width="9.1640625" style="23" customWidth="1"/>
    <col min="6661" max="6661" width="13.9140625" style="23" customWidth="1"/>
    <col min="6662" max="6662" width="12.33203125" style="23" customWidth="1"/>
    <col min="6663" max="6663" width="13.4140625" style="23" customWidth="1"/>
    <col min="6664" max="6664" width="11.9140625" style="23" customWidth="1"/>
    <col min="6665" max="6665" width="7.33203125" style="23" bestFit="1" customWidth="1"/>
    <col min="6666" max="6674" width="7.6640625" style="23" bestFit="1" customWidth="1"/>
    <col min="6675" max="6675" width="7.33203125" style="23" bestFit="1" customWidth="1"/>
    <col min="6676" max="6684" width="6.58203125" style="23" bestFit="1" customWidth="1"/>
    <col min="6685" max="6685" width="6.83203125" style="23" bestFit="1" customWidth="1"/>
    <col min="6686" max="6686" width="6.58203125" style="23" bestFit="1" customWidth="1"/>
    <col min="6687" max="6692" width="6.83203125" style="23" bestFit="1" customWidth="1"/>
    <col min="6693" max="6912" width="8.08203125" style="23"/>
    <col min="6913" max="6913" width="8.58203125" style="23" customWidth="1"/>
    <col min="6914" max="6914" width="102.83203125" style="23" customWidth="1"/>
    <col min="6915" max="6915" width="53.58203125" style="23" customWidth="1"/>
    <col min="6916" max="6916" width="9.1640625" style="23" customWidth="1"/>
    <col min="6917" max="6917" width="13.9140625" style="23" customWidth="1"/>
    <col min="6918" max="6918" width="12.33203125" style="23" customWidth="1"/>
    <col min="6919" max="6919" width="13.4140625" style="23" customWidth="1"/>
    <col min="6920" max="6920" width="11.9140625" style="23" customWidth="1"/>
    <col min="6921" max="6921" width="7.33203125" style="23" bestFit="1" customWidth="1"/>
    <col min="6922" max="6930" width="7.6640625" style="23" bestFit="1" customWidth="1"/>
    <col min="6931" max="6931" width="7.33203125" style="23" bestFit="1" customWidth="1"/>
    <col min="6932" max="6940" width="6.58203125" style="23" bestFit="1" customWidth="1"/>
    <col min="6941" max="6941" width="6.83203125" style="23" bestFit="1" customWidth="1"/>
    <col min="6942" max="6942" width="6.58203125" style="23" bestFit="1" customWidth="1"/>
    <col min="6943" max="6948" width="6.83203125" style="23" bestFit="1" customWidth="1"/>
    <col min="6949" max="7168" width="8.08203125" style="23"/>
    <col min="7169" max="7169" width="8.58203125" style="23" customWidth="1"/>
    <col min="7170" max="7170" width="102.83203125" style="23" customWidth="1"/>
    <col min="7171" max="7171" width="53.58203125" style="23" customWidth="1"/>
    <col min="7172" max="7172" width="9.1640625" style="23" customWidth="1"/>
    <col min="7173" max="7173" width="13.9140625" style="23" customWidth="1"/>
    <col min="7174" max="7174" width="12.33203125" style="23" customWidth="1"/>
    <col min="7175" max="7175" width="13.4140625" style="23" customWidth="1"/>
    <col min="7176" max="7176" width="11.9140625" style="23" customWidth="1"/>
    <col min="7177" max="7177" width="7.33203125" style="23" bestFit="1" customWidth="1"/>
    <col min="7178" max="7186" width="7.6640625" style="23" bestFit="1" customWidth="1"/>
    <col min="7187" max="7187" width="7.33203125" style="23" bestFit="1" customWidth="1"/>
    <col min="7188" max="7196" width="6.58203125" style="23" bestFit="1" customWidth="1"/>
    <col min="7197" max="7197" width="6.83203125" style="23" bestFit="1" customWidth="1"/>
    <col min="7198" max="7198" width="6.58203125" style="23" bestFit="1" customWidth="1"/>
    <col min="7199" max="7204" width="6.83203125" style="23" bestFit="1" customWidth="1"/>
    <col min="7205" max="7424" width="8.08203125" style="23"/>
    <col min="7425" max="7425" width="8.58203125" style="23" customWidth="1"/>
    <col min="7426" max="7426" width="102.83203125" style="23" customWidth="1"/>
    <col min="7427" max="7427" width="53.58203125" style="23" customWidth="1"/>
    <col min="7428" max="7428" width="9.1640625" style="23" customWidth="1"/>
    <col min="7429" max="7429" width="13.9140625" style="23" customWidth="1"/>
    <col min="7430" max="7430" width="12.33203125" style="23" customWidth="1"/>
    <col min="7431" max="7431" width="13.4140625" style="23" customWidth="1"/>
    <col min="7432" max="7432" width="11.9140625" style="23" customWidth="1"/>
    <col min="7433" max="7433" width="7.33203125" style="23" bestFit="1" customWidth="1"/>
    <col min="7434" max="7442" width="7.6640625" style="23" bestFit="1" customWidth="1"/>
    <col min="7443" max="7443" width="7.33203125" style="23" bestFit="1" customWidth="1"/>
    <col min="7444" max="7452" width="6.58203125" style="23" bestFit="1" customWidth="1"/>
    <col min="7453" max="7453" width="6.83203125" style="23" bestFit="1" customWidth="1"/>
    <col min="7454" max="7454" width="6.58203125" style="23" bestFit="1" customWidth="1"/>
    <col min="7455" max="7460" width="6.83203125" style="23" bestFit="1" customWidth="1"/>
    <col min="7461" max="7680" width="8.08203125" style="23"/>
    <col min="7681" max="7681" width="8.58203125" style="23" customWidth="1"/>
    <col min="7682" max="7682" width="102.83203125" style="23" customWidth="1"/>
    <col min="7683" max="7683" width="53.58203125" style="23" customWidth="1"/>
    <col min="7684" max="7684" width="9.1640625" style="23" customWidth="1"/>
    <col min="7685" max="7685" width="13.9140625" style="23" customWidth="1"/>
    <col min="7686" max="7686" width="12.33203125" style="23" customWidth="1"/>
    <col min="7687" max="7687" width="13.4140625" style="23" customWidth="1"/>
    <col min="7688" max="7688" width="11.9140625" style="23" customWidth="1"/>
    <col min="7689" max="7689" width="7.33203125" style="23" bestFit="1" customWidth="1"/>
    <col min="7690" max="7698" width="7.6640625" style="23" bestFit="1" customWidth="1"/>
    <col min="7699" max="7699" width="7.33203125" style="23" bestFit="1" customWidth="1"/>
    <col min="7700" max="7708" width="6.58203125" style="23" bestFit="1" customWidth="1"/>
    <col min="7709" max="7709" width="6.83203125" style="23" bestFit="1" customWidth="1"/>
    <col min="7710" max="7710" width="6.58203125" style="23" bestFit="1" customWidth="1"/>
    <col min="7711" max="7716" width="6.83203125" style="23" bestFit="1" customWidth="1"/>
    <col min="7717" max="7936" width="8.08203125" style="23"/>
    <col min="7937" max="7937" width="8.58203125" style="23" customWidth="1"/>
    <col min="7938" max="7938" width="102.83203125" style="23" customWidth="1"/>
    <col min="7939" max="7939" width="53.58203125" style="23" customWidth="1"/>
    <col min="7940" max="7940" width="9.1640625" style="23" customWidth="1"/>
    <col min="7941" max="7941" width="13.9140625" style="23" customWidth="1"/>
    <col min="7942" max="7942" width="12.33203125" style="23" customWidth="1"/>
    <col min="7943" max="7943" width="13.4140625" style="23" customWidth="1"/>
    <col min="7944" max="7944" width="11.9140625" style="23" customWidth="1"/>
    <col min="7945" max="7945" width="7.33203125" style="23" bestFit="1" customWidth="1"/>
    <col min="7946" max="7954" width="7.6640625" style="23" bestFit="1" customWidth="1"/>
    <col min="7955" max="7955" width="7.33203125" style="23" bestFit="1" customWidth="1"/>
    <col min="7956" max="7964" width="6.58203125" style="23" bestFit="1" customWidth="1"/>
    <col min="7965" max="7965" width="6.83203125" style="23" bestFit="1" customWidth="1"/>
    <col min="7966" max="7966" width="6.58203125" style="23" bestFit="1" customWidth="1"/>
    <col min="7967" max="7972" width="6.83203125" style="23" bestFit="1" customWidth="1"/>
    <col min="7973" max="8192" width="8.08203125" style="23"/>
    <col min="8193" max="8193" width="8.58203125" style="23" customWidth="1"/>
    <col min="8194" max="8194" width="102.83203125" style="23" customWidth="1"/>
    <col min="8195" max="8195" width="53.58203125" style="23" customWidth="1"/>
    <col min="8196" max="8196" width="9.1640625" style="23" customWidth="1"/>
    <col min="8197" max="8197" width="13.9140625" style="23" customWidth="1"/>
    <col min="8198" max="8198" width="12.33203125" style="23" customWidth="1"/>
    <col min="8199" max="8199" width="13.4140625" style="23" customWidth="1"/>
    <col min="8200" max="8200" width="11.9140625" style="23" customWidth="1"/>
    <col min="8201" max="8201" width="7.33203125" style="23" bestFit="1" customWidth="1"/>
    <col min="8202" max="8210" width="7.6640625" style="23" bestFit="1" customWidth="1"/>
    <col min="8211" max="8211" width="7.33203125" style="23" bestFit="1" customWidth="1"/>
    <col min="8212" max="8220" width="6.58203125" style="23" bestFit="1" customWidth="1"/>
    <col min="8221" max="8221" width="6.83203125" style="23" bestFit="1" customWidth="1"/>
    <col min="8222" max="8222" width="6.58203125" style="23" bestFit="1" customWidth="1"/>
    <col min="8223" max="8228" width="6.83203125" style="23" bestFit="1" customWidth="1"/>
    <col min="8229" max="8448" width="8.08203125" style="23"/>
    <col min="8449" max="8449" width="8.58203125" style="23" customWidth="1"/>
    <col min="8450" max="8450" width="102.83203125" style="23" customWidth="1"/>
    <col min="8451" max="8451" width="53.58203125" style="23" customWidth="1"/>
    <col min="8452" max="8452" width="9.1640625" style="23" customWidth="1"/>
    <col min="8453" max="8453" width="13.9140625" style="23" customWidth="1"/>
    <col min="8454" max="8454" width="12.33203125" style="23" customWidth="1"/>
    <col min="8455" max="8455" width="13.4140625" style="23" customWidth="1"/>
    <col min="8456" max="8456" width="11.9140625" style="23" customWidth="1"/>
    <col min="8457" max="8457" width="7.33203125" style="23" bestFit="1" customWidth="1"/>
    <col min="8458" max="8466" width="7.6640625" style="23" bestFit="1" customWidth="1"/>
    <col min="8467" max="8467" width="7.33203125" style="23" bestFit="1" customWidth="1"/>
    <col min="8468" max="8476" width="6.58203125" style="23" bestFit="1" customWidth="1"/>
    <col min="8477" max="8477" width="6.83203125" style="23" bestFit="1" customWidth="1"/>
    <col min="8478" max="8478" width="6.58203125" style="23" bestFit="1" customWidth="1"/>
    <col min="8479" max="8484" width="6.83203125" style="23" bestFit="1" customWidth="1"/>
    <col min="8485" max="8704" width="8.08203125" style="23"/>
    <col min="8705" max="8705" width="8.58203125" style="23" customWidth="1"/>
    <col min="8706" max="8706" width="102.83203125" style="23" customWidth="1"/>
    <col min="8707" max="8707" width="53.58203125" style="23" customWidth="1"/>
    <col min="8708" max="8708" width="9.1640625" style="23" customWidth="1"/>
    <col min="8709" max="8709" width="13.9140625" style="23" customWidth="1"/>
    <col min="8710" max="8710" width="12.33203125" style="23" customWidth="1"/>
    <col min="8711" max="8711" width="13.4140625" style="23" customWidth="1"/>
    <col min="8712" max="8712" width="11.9140625" style="23" customWidth="1"/>
    <col min="8713" max="8713" width="7.33203125" style="23" bestFit="1" customWidth="1"/>
    <col min="8714" max="8722" width="7.6640625" style="23" bestFit="1" customWidth="1"/>
    <col min="8723" max="8723" width="7.33203125" style="23" bestFit="1" customWidth="1"/>
    <col min="8724" max="8732" width="6.58203125" style="23" bestFit="1" customWidth="1"/>
    <col min="8733" max="8733" width="6.83203125" style="23" bestFit="1" customWidth="1"/>
    <col min="8734" max="8734" width="6.58203125" style="23" bestFit="1" customWidth="1"/>
    <col min="8735" max="8740" width="6.83203125" style="23" bestFit="1" customWidth="1"/>
    <col min="8741" max="8960" width="8.08203125" style="23"/>
    <col min="8961" max="8961" width="8.58203125" style="23" customWidth="1"/>
    <col min="8962" max="8962" width="102.83203125" style="23" customWidth="1"/>
    <col min="8963" max="8963" width="53.58203125" style="23" customWidth="1"/>
    <col min="8964" max="8964" width="9.1640625" style="23" customWidth="1"/>
    <col min="8965" max="8965" width="13.9140625" style="23" customWidth="1"/>
    <col min="8966" max="8966" width="12.33203125" style="23" customWidth="1"/>
    <col min="8967" max="8967" width="13.4140625" style="23" customWidth="1"/>
    <col min="8968" max="8968" width="11.9140625" style="23" customWidth="1"/>
    <col min="8969" max="8969" width="7.33203125" style="23" bestFit="1" customWidth="1"/>
    <col min="8970" max="8978" width="7.6640625" style="23" bestFit="1" customWidth="1"/>
    <col min="8979" max="8979" width="7.33203125" style="23" bestFit="1" customWidth="1"/>
    <col min="8980" max="8988" width="6.58203125" style="23" bestFit="1" customWidth="1"/>
    <col min="8989" max="8989" width="6.83203125" style="23" bestFit="1" customWidth="1"/>
    <col min="8990" max="8990" width="6.58203125" style="23" bestFit="1" customWidth="1"/>
    <col min="8991" max="8996" width="6.83203125" style="23" bestFit="1" customWidth="1"/>
    <col min="8997" max="9216" width="8.08203125" style="23"/>
    <col min="9217" max="9217" width="8.58203125" style="23" customWidth="1"/>
    <col min="9218" max="9218" width="102.83203125" style="23" customWidth="1"/>
    <col min="9219" max="9219" width="53.58203125" style="23" customWidth="1"/>
    <col min="9220" max="9220" width="9.1640625" style="23" customWidth="1"/>
    <col min="9221" max="9221" width="13.9140625" style="23" customWidth="1"/>
    <col min="9222" max="9222" width="12.33203125" style="23" customWidth="1"/>
    <col min="9223" max="9223" width="13.4140625" style="23" customWidth="1"/>
    <col min="9224" max="9224" width="11.9140625" style="23" customWidth="1"/>
    <col min="9225" max="9225" width="7.33203125" style="23" bestFit="1" customWidth="1"/>
    <col min="9226" max="9234" width="7.6640625" style="23" bestFit="1" customWidth="1"/>
    <col min="9235" max="9235" width="7.33203125" style="23" bestFit="1" customWidth="1"/>
    <col min="9236" max="9244" width="6.58203125" style="23" bestFit="1" customWidth="1"/>
    <col min="9245" max="9245" width="6.83203125" style="23" bestFit="1" customWidth="1"/>
    <col min="9246" max="9246" width="6.58203125" style="23" bestFit="1" customWidth="1"/>
    <col min="9247" max="9252" width="6.83203125" style="23" bestFit="1" customWidth="1"/>
    <col min="9253" max="9472" width="8.08203125" style="23"/>
    <col min="9473" max="9473" width="8.58203125" style="23" customWidth="1"/>
    <col min="9474" max="9474" width="102.83203125" style="23" customWidth="1"/>
    <col min="9475" max="9475" width="53.58203125" style="23" customWidth="1"/>
    <col min="9476" max="9476" width="9.1640625" style="23" customWidth="1"/>
    <col min="9477" max="9477" width="13.9140625" style="23" customWidth="1"/>
    <col min="9478" max="9478" width="12.33203125" style="23" customWidth="1"/>
    <col min="9479" max="9479" width="13.4140625" style="23" customWidth="1"/>
    <col min="9480" max="9480" width="11.9140625" style="23" customWidth="1"/>
    <col min="9481" max="9481" width="7.33203125" style="23" bestFit="1" customWidth="1"/>
    <col min="9482" max="9490" width="7.6640625" style="23" bestFit="1" customWidth="1"/>
    <col min="9491" max="9491" width="7.33203125" style="23" bestFit="1" customWidth="1"/>
    <col min="9492" max="9500" width="6.58203125" style="23" bestFit="1" customWidth="1"/>
    <col min="9501" max="9501" width="6.83203125" style="23" bestFit="1" customWidth="1"/>
    <col min="9502" max="9502" width="6.58203125" style="23" bestFit="1" customWidth="1"/>
    <col min="9503" max="9508" width="6.83203125" style="23" bestFit="1" customWidth="1"/>
    <col min="9509" max="9728" width="8.08203125" style="23"/>
    <col min="9729" max="9729" width="8.58203125" style="23" customWidth="1"/>
    <col min="9730" max="9730" width="102.83203125" style="23" customWidth="1"/>
    <col min="9731" max="9731" width="53.58203125" style="23" customWidth="1"/>
    <col min="9732" max="9732" width="9.1640625" style="23" customWidth="1"/>
    <col min="9733" max="9733" width="13.9140625" style="23" customWidth="1"/>
    <col min="9734" max="9734" width="12.33203125" style="23" customWidth="1"/>
    <col min="9735" max="9735" width="13.4140625" style="23" customWidth="1"/>
    <col min="9736" max="9736" width="11.9140625" style="23" customWidth="1"/>
    <col min="9737" max="9737" width="7.33203125" style="23" bestFit="1" customWidth="1"/>
    <col min="9738" max="9746" width="7.6640625" style="23" bestFit="1" customWidth="1"/>
    <col min="9747" max="9747" width="7.33203125" style="23" bestFit="1" customWidth="1"/>
    <col min="9748" max="9756" width="6.58203125" style="23" bestFit="1" customWidth="1"/>
    <col min="9757" max="9757" width="6.83203125" style="23" bestFit="1" customWidth="1"/>
    <col min="9758" max="9758" width="6.58203125" style="23" bestFit="1" customWidth="1"/>
    <col min="9759" max="9764" width="6.83203125" style="23" bestFit="1" customWidth="1"/>
    <col min="9765" max="9984" width="8.08203125" style="23"/>
    <col min="9985" max="9985" width="8.58203125" style="23" customWidth="1"/>
    <col min="9986" max="9986" width="102.83203125" style="23" customWidth="1"/>
    <col min="9987" max="9987" width="53.58203125" style="23" customWidth="1"/>
    <col min="9988" max="9988" width="9.1640625" style="23" customWidth="1"/>
    <col min="9989" max="9989" width="13.9140625" style="23" customWidth="1"/>
    <col min="9990" max="9990" width="12.33203125" style="23" customWidth="1"/>
    <col min="9991" max="9991" width="13.4140625" style="23" customWidth="1"/>
    <col min="9992" max="9992" width="11.9140625" style="23" customWidth="1"/>
    <col min="9993" max="9993" width="7.33203125" style="23" bestFit="1" customWidth="1"/>
    <col min="9994" max="10002" width="7.6640625" style="23" bestFit="1" customWidth="1"/>
    <col min="10003" max="10003" width="7.33203125" style="23" bestFit="1" customWidth="1"/>
    <col min="10004" max="10012" width="6.58203125" style="23" bestFit="1" customWidth="1"/>
    <col min="10013" max="10013" width="6.83203125" style="23" bestFit="1" customWidth="1"/>
    <col min="10014" max="10014" width="6.58203125" style="23" bestFit="1" customWidth="1"/>
    <col min="10015" max="10020" width="6.83203125" style="23" bestFit="1" customWidth="1"/>
    <col min="10021" max="10240" width="8.08203125" style="23"/>
    <col min="10241" max="10241" width="8.58203125" style="23" customWidth="1"/>
    <col min="10242" max="10242" width="102.83203125" style="23" customWidth="1"/>
    <col min="10243" max="10243" width="53.58203125" style="23" customWidth="1"/>
    <col min="10244" max="10244" width="9.1640625" style="23" customWidth="1"/>
    <col min="10245" max="10245" width="13.9140625" style="23" customWidth="1"/>
    <col min="10246" max="10246" width="12.33203125" style="23" customWidth="1"/>
    <col min="10247" max="10247" width="13.4140625" style="23" customWidth="1"/>
    <col min="10248" max="10248" width="11.9140625" style="23" customWidth="1"/>
    <col min="10249" max="10249" width="7.33203125" style="23" bestFit="1" customWidth="1"/>
    <col min="10250" max="10258" width="7.6640625" style="23" bestFit="1" customWidth="1"/>
    <col min="10259" max="10259" width="7.33203125" style="23" bestFit="1" customWidth="1"/>
    <col min="10260" max="10268" width="6.58203125" style="23" bestFit="1" customWidth="1"/>
    <col min="10269" max="10269" width="6.83203125" style="23" bestFit="1" customWidth="1"/>
    <col min="10270" max="10270" width="6.58203125" style="23" bestFit="1" customWidth="1"/>
    <col min="10271" max="10276" width="6.83203125" style="23" bestFit="1" customWidth="1"/>
    <col min="10277" max="10496" width="8.08203125" style="23"/>
    <col min="10497" max="10497" width="8.58203125" style="23" customWidth="1"/>
    <col min="10498" max="10498" width="102.83203125" style="23" customWidth="1"/>
    <col min="10499" max="10499" width="53.58203125" style="23" customWidth="1"/>
    <col min="10500" max="10500" width="9.1640625" style="23" customWidth="1"/>
    <col min="10501" max="10501" width="13.9140625" style="23" customWidth="1"/>
    <col min="10502" max="10502" width="12.33203125" style="23" customWidth="1"/>
    <col min="10503" max="10503" width="13.4140625" style="23" customWidth="1"/>
    <col min="10504" max="10504" width="11.9140625" style="23" customWidth="1"/>
    <col min="10505" max="10505" width="7.33203125" style="23" bestFit="1" customWidth="1"/>
    <col min="10506" max="10514" width="7.6640625" style="23" bestFit="1" customWidth="1"/>
    <col min="10515" max="10515" width="7.33203125" style="23" bestFit="1" customWidth="1"/>
    <col min="10516" max="10524" width="6.58203125" style="23" bestFit="1" customWidth="1"/>
    <col min="10525" max="10525" width="6.83203125" style="23" bestFit="1" customWidth="1"/>
    <col min="10526" max="10526" width="6.58203125" style="23" bestFit="1" customWidth="1"/>
    <col min="10527" max="10532" width="6.83203125" style="23" bestFit="1" customWidth="1"/>
    <col min="10533" max="10752" width="8.08203125" style="23"/>
    <col min="10753" max="10753" width="8.58203125" style="23" customWidth="1"/>
    <col min="10754" max="10754" width="102.83203125" style="23" customWidth="1"/>
    <col min="10755" max="10755" width="53.58203125" style="23" customWidth="1"/>
    <col min="10756" max="10756" width="9.1640625" style="23" customWidth="1"/>
    <col min="10757" max="10757" width="13.9140625" style="23" customWidth="1"/>
    <col min="10758" max="10758" width="12.33203125" style="23" customWidth="1"/>
    <col min="10759" max="10759" width="13.4140625" style="23" customWidth="1"/>
    <col min="10760" max="10760" width="11.9140625" style="23" customWidth="1"/>
    <col min="10761" max="10761" width="7.33203125" style="23" bestFit="1" customWidth="1"/>
    <col min="10762" max="10770" width="7.6640625" style="23" bestFit="1" customWidth="1"/>
    <col min="10771" max="10771" width="7.33203125" style="23" bestFit="1" customWidth="1"/>
    <col min="10772" max="10780" width="6.58203125" style="23" bestFit="1" customWidth="1"/>
    <col min="10781" max="10781" width="6.83203125" style="23" bestFit="1" customWidth="1"/>
    <col min="10782" max="10782" width="6.58203125" style="23" bestFit="1" customWidth="1"/>
    <col min="10783" max="10788" width="6.83203125" style="23" bestFit="1" customWidth="1"/>
    <col min="10789" max="11008" width="8.08203125" style="23"/>
    <col min="11009" max="11009" width="8.58203125" style="23" customWidth="1"/>
    <col min="11010" max="11010" width="102.83203125" style="23" customWidth="1"/>
    <col min="11011" max="11011" width="53.58203125" style="23" customWidth="1"/>
    <col min="11012" max="11012" width="9.1640625" style="23" customWidth="1"/>
    <col min="11013" max="11013" width="13.9140625" style="23" customWidth="1"/>
    <col min="11014" max="11014" width="12.33203125" style="23" customWidth="1"/>
    <col min="11015" max="11015" width="13.4140625" style="23" customWidth="1"/>
    <col min="11016" max="11016" width="11.9140625" style="23" customWidth="1"/>
    <col min="11017" max="11017" width="7.33203125" style="23" bestFit="1" customWidth="1"/>
    <col min="11018" max="11026" width="7.6640625" style="23" bestFit="1" customWidth="1"/>
    <col min="11027" max="11027" width="7.33203125" style="23" bestFit="1" customWidth="1"/>
    <col min="11028" max="11036" width="6.58203125" style="23" bestFit="1" customWidth="1"/>
    <col min="11037" max="11037" width="6.83203125" style="23" bestFit="1" customWidth="1"/>
    <col min="11038" max="11038" width="6.58203125" style="23" bestFit="1" customWidth="1"/>
    <col min="11039" max="11044" width="6.83203125" style="23" bestFit="1" customWidth="1"/>
    <col min="11045" max="11264" width="8.08203125" style="23"/>
    <col min="11265" max="11265" width="8.58203125" style="23" customWidth="1"/>
    <col min="11266" max="11266" width="102.83203125" style="23" customWidth="1"/>
    <col min="11267" max="11267" width="53.58203125" style="23" customWidth="1"/>
    <col min="11268" max="11268" width="9.1640625" style="23" customWidth="1"/>
    <col min="11269" max="11269" width="13.9140625" style="23" customWidth="1"/>
    <col min="11270" max="11270" width="12.33203125" style="23" customWidth="1"/>
    <col min="11271" max="11271" width="13.4140625" style="23" customWidth="1"/>
    <col min="11272" max="11272" width="11.9140625" style="23" customWidth="1"/>
    <col min="11273" max="11273" width="7.33203125" style="23" bestFit="1" customWidth="1"/>
    <col min="11274" max="11282" width="7.6640625" style="23" bestFit="1" customWidth="1"/>
    <col min="11283" max="11283" width="7.33203125" style="23" bestFit="1" customWidth="1"/>
    <col min="11284" max="11292" width="6.58203125" style="23" bestFit="1" customWidth="1"/>
    <col min="11293" max="11293" width="6.83203125" style="23" bestFit="1" customWidth="1"/>
    <col min="11294" max="11294" width="6.58203125" style="23" bestFit="1" customWidth="1"/>
    <col min="11295" max="11300" width="6.83203125" style="23" bestFit="1" customWidth="1"/>
    <col min="11301" max="11520" width="8.08203125" style="23"/>
    <col min="11521" max="11521" width="8.58203125" style="23" customWidth="1"/>
    <col min="11522" max="11522" width="102.83203125" style="23" customWidth="1"/>
    <col min="11523" max="11523" width="53.58203125" style="23" customWidth="1"/>
    <col min="11524" max="11524" width="9.1640625" style="23" customWidth="1"/>
    <col min="11525" max="11525" width="13.9140625" style="23" customWidth="1"/>
    <col min="11526" max="11526" width="12.33203125" style="23" customWidth="1"/>
    <col min="11527" max="11527" width="13.4140625" style="23" customWidth="1"/>
    <col min="11528" max="11528" width="11.9140625" style="23" customWidth="1"/>
    <col min="11529" max="11529" width="7.33203125" style="23" bestFit="1" customWidth="1"/>
    <col min="11530" max="11538" width="7.6640625" style="23" bestFit="1" customWidth="1"/>
    <col min="11539" max="11539" width="7.33203125" style="23" bestFit="1" customWidth="1"/>
    <col min="11540" max="11548" width="6.58203125" style="23" bestFit="1" customWidth="1"/>
    <col min="11549" max="11549" width="6.83203125" style="23" bestFit="1" customWidth="1"/>
    <col min="11550" max="11550" width="6.58203125" style="23" bestFit="1" customWidth="1"/>
    <col min="11551" max="11556" width="6.83203125" style="23" bestFit="1" customWidth="1"/>
    <col min="11557" max="11776" width="8.08203125" style="23"/>
    <col min="11777" max="11777" width="8.58203125" style="23" customWidth="1"/>
    <col min="11778" max="11778" width="102.83203125" style="23" customWidth="1"/>
    <col min="11779" max="11779" width="53.58203125" style="23" customWidth="1"/>
    <col min="11780" max="11780" width="9.1640625" style="23" customWidth="1"/>
    <col min="11781" max="11781" width="13.9140625" style="23" customWidth="1"/>
    <col min="11782" max="11782" width="12.33203125" style="23" customWidth="1"/>
    <col min="11783" max="11783" width="13.4140625" style="23" customWidth="1"/>
    <col min="11784" max="11784" width="11.9140625" style="23" customWidth="1"/>
    <col min="11785" max="11785" width="7.33203125" style="23" bestFit="1" customWidth="1"/>
    <col min="11786" max="11794" width="7.6640625" style="23" bestFit="1" customWidth="1"/>
    <col min="11795" max="11795" width="7.33203125" style="23" bestFit="1" customWidth="1"/>
    <col min="11796" max="11804" width="6.58203125" style="23" bestFit="1" customWidth="1"/>
    <col min="11805" max="11805" width="6.83203125" style="23" bestFit="1" customWidth="1"/>
    <col min="11806" max="11806" width="6.58203125" style="23" bestFit="1" customWidth="1"/>
    <col min="11807" max="11812" width="6.83203125" style="23" bestFit="1" customWidth="1"/>
    <col min="11813" max="12032" width="8.08203125" style="23"/>
    <col min="12033" max="12033" width="8.58203125" style="23" customWidth="1"/>
    <col min="12034" max="12034" width="102.83203125" style="23" customWidth="1"/>
    <col min="12035" max="12035" width="53.58203125" style="23" customWidth="1"/>
    <col min="12036" max="12036" width="9.1640625" style="23" customWidth="1"/>
    <col min="12037" max="12037" width="13.9140625" style="23" customWidth="1"/>
    <col min="12038" max="12038" width="12.33203125" style="23" customWidth="1"/>
    <col min="12039" max="12039" width="13.4140625" style="23" customWidth="1"/>
    <col min="12040" max="12040" width="11.9140625" style="23" customWidth="1"/>
    <col min="12041" max="12041" width="7.33203125" style="23" bestFit="1" customWidth="1"/>
    <col min="12042" max="12050" width="7.6640625" style="23" bestFit="1" customWidth="1"/>
    <col min="12051" max="12051" width="7.33203125" style="23" bestFit="1" customWidth="1"/>
    <col min="12052" max="12060" width="6.58203125" style="23" bestFit="1" customWidth="1"/>
    <col min="12061" max="12061" width="6.83203125" style="23" bestFit="1" customWidth="1"/>
    <col min="12062" max="12062" width="6.58203125" style="23" bestFit="1" customWidth="1"/>
    <col min="12063" max="12068" width="6.83203125" style="23" bestFit="1" customWidth="1"/>
    <col min="12069" max="12288" width="8.08203125" style="23"/>
    <col min="12289" max="12289" width="8.58203125" style="23" customWidth="1"/>
    <col min="12290" max="12290" width="102.83203125" style="23" customWidth="1"/>
    <col min="12291" max="12291" width="53.58203125" style="23" customWidth="1"/>
    <col min="12292" max="12292" width="9.1640625" style="23" customWidth="1"/>
    <col min="12293" max="12293" width="13.9140625" style="23" customWidth="1"/>
    <col min="12294" max="12294" width="12.33203125" style="23" customWidth="1"/>
    <col min="12295" max="12295" width="13.4140625" style="23" customWidth="1"/>
    <col min="12296" max="12296" width="11.9140625" style="23" customWidth="1"/>
    <col min="12297" max="12297" width="7.33203125" style="23" bestFit="1" customWidth="1"/>
    <col min="12298" max="12306" width="7.6640625" style="23" bestFit="1" customWidth="1"/>
    <col min="12307" max="12307" width="7.33203125" style="23" bestFit="1" customWidth="1"/>
    <col min="12308" max="12316" width="6.58203125" style="23" bestFit="1" customWidth="1"/>
    <col min="12317" max="12317" width="6.83203125" style="23" bestFit="1" customWidth="1"/>
    <col min="12318" max="12318" width="6.58203125" style="23" bestFit="1" customWidth="1"/>
    <col min="12319" max="12324" width="6.83203125" style="23" bestFit="1" customWidth="1"/>
    <col min="12325" max="12544" width="8.08203125" style="23"/>
    <col min="12545" max="12545" width="8.58203125" style="23" customWidth="1"/>
    <col min="12546" max="12546" width="102.83203125" style="23" customWidth="1"/>
    <col min="12547" max="12547" width="53.58203125" style="23" customWidth="1"/>
    <col min="12548" max="12548" width="9.1640625" style="23" customWidth="1"/>
    <col min="12549" max="12549" width="13.9140625" style="23" customWidth="1"/>
    <col min="12550" max="12550" width="12.33203125" style="23" customWidth="1"/>
    <col min="12551" max="12551" width="13.4140625" style="23" customWidth="1"/>
    <col min="12552" max="12552" width="11.9140625" style="23" customWidth="1"/>
    <col min="12553" max="12553" width="7.33203125" style="23" bestFit="1" customWidth="1"/>
    <col min="12554" max="12562" width="7.6640625" style="23" bestFit="1" customWidth="1"/>
    <col min="12563" max="12563" width="7.33203125" style="23" bestFit="1" customWidth="1"/>
    <col min="12564" max="12572" width="6.58203125" style="23" bestFit="1" customWidth="1"/>
    <col min="12573" max="12573" width="6.83203125" style="23" bestFit="1" customWidth="1"/>
    <col min="12574" max="12574" width="6.58203125" style="23" bestFit="1" customWidth="1"/>
    <col min="12575" max="12580" width="6.83203125" style="23" bestFit="1" customWidth="1"/>
    <col min="12581" max="12800" width="8.08203125" style="23"/>
    <col min="12801" max="12801" width="8.58203125" style="23" customWidth="1"/>
    <col min="12802" max="12802" width="102.83203125" style="23" customWidth="1"/>
    <col min="12803" max="12803" width="53.58203125" style="23" customWidth="1"/>
    <col min="12804" max="12804" width="9.1640625" style="23" customWidth="1"/>
    <col min="12805" max="12805" width="13.9140625" style="23" customWidth="1"/>
    <col min="12806" max="12806" width="12.33203125" style="23" customWidth="1"/>
    <col min="12807" max="12807" width="13.4140625" style="23" customWidth="1"/>
    <col min="12808" max="12808" width="11.9140625" style="23" customWidth="1"/>
    <col min="12809" max="12809" width="7.33203125" style="23" bestFit="1" customWidth="1"/>
    <col min="12810" max="12818" width="7.6640625" style="23" bestFit="1" customWidth="1"/>
    <col min="12819" max="12819" width="7.33203125" style="23" bestFit="1" customWidth="1"/>
    <col min="12820" max="12828" width="6.58203125" style="23" bestFit="1" customWidth="1"/>
    <col min="12829" max="12829" width="6.83203125" style="23" bestFit="1" customWidth="1"/>
    <col min="12830" max="12830" width="6.58203125" style="23" bestFit="1" customWidth="1"/>
    <col min="12831" max="12836" width="6.83203125" style="23" bestFit="1" customWidth="1"/>
    <col min="12837" max="13056" width="8.08203125" style="23"/>
    <col min="13057" max="13057" width="8.58203125" style="23" customWidth="1"/>
    <col min="13058" max="13058" width="102.83203125" style="23" customWidth="1"/>
    <col min="13059" max="13059" width="53.58203125" style="23" customWidth="1"/>
    <col min="13060" max="13060" width="9.1640625" style="23" customWidth="1"/>
    <col min="13061" max="13061" width="13.9140625" style="23" customWidth="1"/>
    <col min="13062" max="13062" width="12.33203125" style="23" customWidth="1"/>
    <col min="13063" max="13063" width="13.4140625" style="23" customWidth="1"/>
    <col min="13064" max="13064" width="11.9140625" style="23" customWidth="1"/>
    <col min="13065" max="13065" width="7.33203125" style="23" bestFit="1" customWidth="1"/>
    <col min="13066" max="13074" width="7.6640625" style="23" bestFit="1" customWidth="1"/>
    <col min="13075" max="13075" width="7.33203125" style="23" bestFit="1" customWidth="1"/>
    <col min="13076" max="13084" width="6.58203125" style="23" bestFit="1" customWidth="1"/>
    <col min="13085" max="13085" width="6.83203125" style="23" bestFit="1" customWidth="1"/>
    <col min="13086" max="13086" width="6.58203125" style="23" bestFit="1" customWidth="1"/>
    <col min="13087" max="13092" width="6.83203125" style="23" bestFit="1" customWidth="1"/>
    <col min="13093" max="13312" width="8.08203125" style="23"/>
    <col min="13313" max="13313" width="8.58203125" style="23" customWidth="1"/>
    <col min="13314" max="13314" width="102.83203125" style="23" customWidth="1"/>
    <col min="13315" max="13315" width="53.58203125" style="23" customWidth="1"/>
    <col min="13316" max="13316" width="9.1640625" style="23" customWidth="1"/>
    <col min="13317" max="13317" width="13.9140625" style="23" customWidth="1"/>
    <col min="13318" max="13318" width="12.33203125" style="23" customWidth="1"/>
    <col min="13319" max="13319" width="13.4140625" style="23" customWidth="1"/>
    <col min="13320" max="13320" width="11.9140625" style="23" customWidth="1"/>
    <col min="13321" max="13321" width="7.33203125" style="23" bestFit="1" customWidth="1"/>
    <col min="13322" max="13330" width="7.6640625" style="23" bestFit="1" customWidth="1"/>
    <col min="13331" max="13331" width="7.33203125" style="23" bestFit="1" customWidth="1"/>
    <col min="13332" max="13340" width="6.58203125" style="23" bestFit="1" customWidth="1"/>
    <col min="13341" max="13341" width="6.83203125" style="23" bestFit="1" customWidth="1"/>
    <col min="13342" max="13342" width="6.58203125" style="23" bestFit="1" customWidth="1"/>
    <col min="13343" max="13348" width="6.83203125" style="23" bestFit="1" customWidth="1"/>
    <col min="13349" max="13568" width="8.08203125" style="23"/>
    <col min="13569" max="13569" width="8.58203125" style="23" customWidth="1"/>
    <col min="13570" max="13570" width="102.83203125" style="23" customWidth="1"/>
    <col min="13571" max="13571" width="53.58203125" style="23" customWidth="1"/>
    <col min="13572" max="13572" width="9.1640625" style="23" customWidth="1"/>
    <col min="13573" max="13573" width="13.9140625" style="23" customWidth="1"/>
    <col min="13574" max="13574" width="12.33203125" style="23" customWidth="1"/>
    <col min="13575" max="13575" width="13.4140625" style="23" customWidth="1"/>
    <col min="13576" max="13576" width="11.9140625" style="23" customWidth="1"/>
    <col min="13577" max="13577" width="7.33203125" style="23" bestFit="1" customWidth="1"/>
    <col min="13578" max="13586" width="7.6640625" style="23" bestFit="1" customWidth="1"/>
    <col min="13587" max="13587" width="7.33203125" style="23" bestFit="1" customWidth="1"/>
    <col min="13588" max="13596" width="6.58203125" style="23" bestFit="1" customWidth="1"/>
    <col min="13597" max="13597" width="6.83203125" style="23" bestFit="1" customWidth="1"/>
    <col min="13598" max="13598" width="6.58203125" style="23" bestFit="1" customWidth="1"/>
    <col min="13599" max="13604" width="6.83203125" style="23" bestFit="1" customWidth="1"/>
    <col min="13605" max="13824" width="8.08203125" style="23"/>
    <col min="13825" max="13825" width="8.58203125" style="23" customWidth="1"/>
    <col min="13826" max="13826" width="102.83203125" style="23" customWidth="1"/>
    <col min="13827" max="13827" width="53.58203125" style="23" customWidth="1"/>
    <col min="13828" max="13828" width="9.1640625" style="23" customWidth="1"/>
    <col min="13829" max="13829" width="13.9140625" style="23" customWidth="1"/>
    <col min="13830" max="13830" width="12.33203125" style="23" customWidth="1"/>
    <col min="13831" max="13831" width="13.4140625" style="23" customWidth="1"/>
    <col min="13832" max="13832" width="11.9140625" style="23" customWidth="1"/>
    <col min="13833" max="13833" width="7.33203125" style="23" bestFit="1" customWidth="1"/>
    <col min="13834" max="13842" width="7.6640625" style="23" bestFit="1" customWidth="1"/>
    <col min="13843" max="13843" width="7.33203125" style="23" bestFit="1" customWidth="1"/>
    <col min="13844" max="13852" width="6.58203125" style="23" bestFit="1" customWidth="1"/>
    <col min="13853" max="13853" width="6.83203125" style="23" bestFit="1" customWidth="1"/>
    <col min="13854" max="13854" width="6.58203125" style="23" bestFit="1" customWidth="1"/>
    <col min="13855" max="13860" width="6.83203125" style="23" bestFit="1" customWidth="1"/>
    <col min="13861" max="14080" width="8.08203125" style="23"/>
    <col min="14081" max="14081" width="8.58203125" style="23" customWidth="1"/>
    <col min="14082" max="14082" width="102.83203125" style="23" customWidth="1"/>
    <col min="14083" max="14083" width="53.58203125" style="23" customWidth="1"/>
    <col min="14084" max="14084" width="9.1640625" style="23" customWidth="1"/>
    <col min="14085" max="14085" width="13.9140625" style="23" customWidth="1"/>
    <col min="14086" max="14086" width="12.33203125" style="23" customWidth="1"/>
    <col min="14087" max="14087" width="13.4140625" style="23" customWidth="1"/>
    <col min="14088" max="14088" width="11.9140625" style="23" customWidth="1"/>
    <col min="14089" max="14089" width="7.33203125" style="23" bestFit="1" customWidth="1"/>
    <col min="14090" max="14098" width="7.6640625" style="23" bestFit="1" customWidth="1"/>
    <col min="14099" max="14099" width="7.33203125" style="23" bestFit="1" customWidth="1"/>
    <col min="14100" max="14108" width="6.58203125" style="23" bestFit="1" customWidth="1"/>
    <col min="14109" max="14109" width="6.83203125" style="23" bestFit="1" customWidth="1"/>
    <col min="14110" max="14110" width="6.58203125" style="23" bestFit="1" customWidth="1"/>
    <col min="14111" max="14116" width="6.83203125" style="23" bestFit="1" customWidth="1"/>
    <col min="14117" max="14336" width="8.08203125" style="23"/>
    <col min="14337" max="14337" width="8.58203125" style="23" customWidth="1"/>
    <col min="14338" max="14338" width="102.83203125" style="23" customWidth="1"/>
    <col min="14339" max="14339" width="53.58203125" style="23" customWidth="1"/>
    <col min="14340" max="14340" width="9.1640625" style="23" customWidth="1"/>
    <col min="14341" max="14341" width="13.9140625" style="23" customWidth="1"/>
    <col min="14342" max="14342" width="12.33203125" style="23" customWidth="1"/>
    <col min="14343" max="14343" width="13.4140625" style="23" customWidth="1"/>
    <col min="14344" max="14344" width="11.9140625" style="23" customWidth="1"/>
    <col min="14345" max="14345" width="7.33203125" style="23" bestFit="1" customWidth="1"/>
    <col min="14346" max="14354" width="7.6640625" style="23" bestFit="1" customWidth="1"/>
    <col min="14355" max="14355" width="7.33203125" style="23" bestFit="1" customWidth="1"/>
    <col min="14356" max="14364" width="6.58203125" style="23" bestFit="1" customWidth="1"/>
    <col min="14365" max="14365" width="6.83203125" style="23" bestFit="1" customWidth="1"/>
    <col min="14366" max="14366" width="6.58203125" style="23" bestFit="1" customWidth="1"/>
    <col min="14367" max="14372" width="6.83203125" style="23" bestFit="1" customWidth="1"/>
    <col min="14373" max="14592" width="8.08203125" style="23"/>
    <col min="14593" max="14593" width="8.58203125" style="23" customWidth="1"/>
    <col min="14594" max="14594" width="102.83203125" style="23" customWidth="1"/>
    <col min="14595" max="14595" width="53.58203125" style="23" customWidth="1"/>
    <col min="14596" max="14596" width="9.1640625" style="23" customWidth="1"/>
    <col min="14597" max="14597" width="13.9140625" style="23" customWidth="1"/>
    <col min="14598" max="14598" width="12.33203125" style="23" customWidth="1"/>
    <col min="14599" max="14599" width="13.4140625" style="23" customWidth="1"/>
    <col min="14600" max="14600" width="11.9140625" style="23" customWidth="1"/>
    <col min="14601" max="14601" width="7.33203125" style="23" bestFit="1" customWidth="1"/>
    <col min="14602" max="14610" width="7.6640625" style="23" bestFit="1" customWidth="1"/>
    <col min="14611" max="14611" width="7.33203125" style="23" bestFit="1" customWidth="1"/>
    <col min="14612" max="14620" width="6.58203125" style="23" bestFit="1" customWidth="1"/>
    <col min="14621" max="14621" width="6.83203125" style="23" bestFit="1" customWidth="1"/>
    <col min="14622" max="14622" width="6.58203125" style="23" bestFit="1" customWidth="1"/>
    <col min="14623" max="14628" width="6.83203125" style="23" bestFit="1" customWidth="1"/>
    <col min="14629" max="14848" width="8.08203125" style="23"/>
    <col min="14849" max="14849" width="8.58203125" style="23" customWidth="1"/>
    <col min="14850" max="14850" width="102.83203125" style="23" customWidth="1"/>
    <col min="14851" max="14851" width="53.58203125" style="23" customWidth="1"/>
    <col min="14852" max="14852" width="9.1640625" style="23" customWidth="1"/>
    <col min="14853" max="14853" width="13.9140625" style="23" customWidth="1"/>
    <col min="14854" max="14854" width="12.33203125" style="23" customWidth="1"/>
    <col min="14855" max="14855" width="13.4140625" style="23" customWidth="1"/>
    <col min="14856" max="14856" width="11.9140625" style="23" customWidth="1"/>
    <col min="14857" max="14857" width="7.33203125" style="23" bestFit="1" customWidth="1"/>
    <col min="14858" max="14866" width="7.6640625" style="23" bestFit="1" customWidth="1"/>
    <col min="14867" max="14867" width="7.33203125" style="23" bestFit="1" customWidth="1"/>
    <col min="14868" max="14876" width="6.58203125" style="23" bestFit="1" customWidth="1"/>
    <col min="14877" max="14877" width="6.83203125" style="23" bestFit="1" customWidth="1"/>
    <col min="14878" max="14878" width="6.58203125" style="23" bestFit="1" customWidth="1"/>
    <col min="14879" max="14884" width="6.83203125" style="23" bestFit="1" customWidth="1"/>
    <col min="14885" max="15104" width="8.08203125" style="23"/>
    <col min="15105" max="15105" width="8.58203125" style="23" customWidth="1"/>
    <col min="15106" max="15106" width="102.83203125" style="23" customWidth="1"/>
    <col min="15107" max="15107" width="53.58203125" style="23" customWidth="1"/>
    <col min="15108" max="15108" width="9.1640625" style="23" customWidth="1"/>
    <col min="15109" max="15109" width="13.9140625" style="23" customWidth="1"/>
    <col min="15110" max="15110" width="12.33203125" style="23" customWidth="1"/>
    <col min="15111" max="15111" width="13.4140625" style="23" customWidth="1"/>
    <col min="15112" max="15112" width="11.9140625" style="23" customWidth="1"/>
    <col min="15113" max="15113" width="7.33203125" style="23" bestFit="1" customWidth="1"/>
    <col min="15114" max="15122" width="7.6640625" style="23" bestFit="1" customWidth="1"/>
    <col min="15123" max="15123" width="7.33203125" style="23" bestFit="1" customWidth="1"/>
    <col min="15124" max="15132" width="6.58203125" style="23" bestFit="1" customWidth="1"/>
    <col min="15133" max="15133" width="6.83203125" style="23" bestFit="1" customWidth="1"/>
    <col min="15134" max="15134" width="6.58203125" style="23" bestFit="1" customWidth="1"/>
    <col min="15135" max="15140" width="6.83203125" style="23" bestFit="1" customWidth="1"/>
    <col min="15141" max="15360" width="8.08203125" style="23"/>
    <col min="15361" max="15361" width="8.58203125" style="23" customWidth="1"/>
    <col min="15362" max="15362" width="102.83203125" style="23" customWidth="1"/>
    <col min="15363" max="15363" width="53.58203125" style="23" customWidth="1"/>
    <col min="15364" max="15364" width="9.1640625" style="23" customWidth="1"/>
    <col min="15365" max="15365" width="13.9140625" style="23" customWidth="1"/>
    <col min="15366" max="15366" width="12.33203125" style="23" customWidth="1"/>
    <col min="15367" max="15367" width="13.4140625" style="23" customWidth="1"/>
    <col min="15368" max="15368" width="11.9140625" style="23" customWidth="1"/>
    <col min="15369" max="15369" width="7.33203125" style="23" bestFit="1" customWidth="1"/>
    <col min="15370" max="15378" width="7.6640625" style="23" bestFit="1" customWidth="1"/>
    <col min="15379" max="15379" width="7.33203125" style="23" bestFit="1" customWidth="1"/>
    <col min="15380" max="15388" width="6.58203125" style="23" bestFit="1" customWidth="1"/>
    <col min="15389" max="15389" width="6.83203125" style="23" bestFit="1" customWidth="1"/>
    <col min="15390" max="15390" width="6.58203125" style="23" bestFit="1" customWidth="1"/>
    <col min="15391" max="15396" width="6.83203125" style="23" bestFit="1" customWidth="1"/>
    <col min="15397" max="15616" width="8.08203125" style="23"/>
    <col min="15617" max="15617" width="8.58203125" style="23" customWidth="1"/>
    <col min="15618" max="15618" width="102.83203125" style="23" customWidth="1"/>
    <col min="15619" max="15619" width="53.58203125" style="23" customWidth="1"/>
    <col min="15620" max="15620" width="9.1640625" style="23" customWidth="1"/>
    <col min="15621" max="15621" width="13.9140625" style="23" customWidth="1"/>
    <col min="15622" max="15622" width="12.33203125" style="23" customWidth="1"/>
    <col min="15623" max="15623" width="13.4140625" style="23" customWidth="1"/>
    <col min="15624" max="15624" width="11.9140625" style="23" customWidth="1"/>
    <col min="15625" max="15625" width="7.33203125" style="23" bestFit="1" customWidth="1"/>
    <col min="15626" max="15634" width="7.6640625" style="23" bestFit="1" customWidth="1"/>
    <col min="15635" max="15635" width="7.33203125" style="23" bestFit="1" customWidth="1"/>
    <col min="15636" max="15644" width="6.58203125" style="23" bestFit="1" customWidth="1"/>
    <col min="15645" max="15645" width="6.83203125" style="23" bestFit="1" customWidth="1"/>
    <col min="15646" max="15646" width="6.58203125" style="23" bestFit="1" customWidth="1"/>
    <col min="15647" max="15652" width="6.83203125" style="23" bestFit="1" customWidth="1"/>
    <col min="15653" max="15872" width="8.08203125" style="23"/>
    <col min="15873" max="15873" width="8.58203125" style="23" customWidth="1"/>
    <col min="15874" max="15874" width="102.83203125" style="23" customWidth="1"/>
    <col min="15875" max="15875" width="53.58203125" style="23" customWidth="1"/>
    <col min="15876" max="15876" width="9.1640625" style="23" customWidth="1"/>
    <col min="15877" max="15877" width="13.9140625" style="23" customWidth="1"/>
    <col min="15878" max="15878" width="12.33203125" style="23" customWidth="1"/>
    <col min="15879" max="15879" width="13.4140625" style="23" customWidth="1"/>
    <col min="15880" max="15880" width="11.9140625" style="23" customWidth="1"/>
    <col min="15881" max="15881" width="7.33203125" style="23" bestFit="1" customWidth="1"/>
    <col min="15882" max="15890" width="7.6640625" style="23" bestFit="1" customWidth="1"/>
    <col min="15891" max="15891" width="7.33203125" style="23" bestFit="1" customWidth="1"/>
    <col min="15892" max="15900" width="6.58203125" style="23" bestFit="1" customWidth="1"/>
    <col min="15901" max="15901" width="6.83203125" style="23" bestFit="1" customWidth="1"/>
    <col min="15902" max="15902" width="6.58203125" style="23" bestFit="1" customWidth="1"/>
    <col min="15903" max="15908" width="6.83203125" style="23" bestFit="1" customWidth="1"/>
    <col min="15909" max="16128" width="8.08203125" style="23"/>
    <col min="16129" max="16129" width="8.58203125" style="23" customWidth="1"/>
    <col min="16130" max="16130" width="102.83203125" style="23" customWidth="1"/>
    <col min="16131" max="16131" width="53.58203125" style="23" customWidth="1"/>
    <col min="16132" max="16132" width="9.1640625" style="23" customWidth="1"/>
    <col min="16133" max="16133" width="13.9140625" style="23" customWidth="1"/>
    <col min="16134" max="16134" width="12.33203125" style="23" customWidth="1"/>
    <col min="16135" max="16135" width="13.4140625" style="23" customWidth="1"/>
    <col min="16136" max="16136" width="11.9140625" style="23" customWidth="1"/>
    <col min="16137" max="16137" width="7.33203125" style="23" bestFit="1" customWidth="1"/>
    <col min="16138" max="16146" width="7.6640625" style="23" bestFit="1" customWidth="1"/>
    <col min="16147" max="16147" width="7.33203125" style="23" bestFit="1" customWidth="1"/>
    <col min="16148" max="16156" width="6.58203125" style="23" bestFit="1" customWidth="1"/>
    <col min="16157" max="16157" width="6.83203125" style="23" bestFit="1" customWidth="1"/>
    <col min="16158" max="16158" width="6.58203125" style="23" bestFit="1" customWidth="1"/>
    <col min="16159" max="16164" width="6.83203125" style="23" bestFit="1" customWidth="1"/>
    <col min="16165" max="16384" width="8.08203125" style="23"/>
  </cols>
  <sheetData>
    <row r="1" spans="1:36" ht="13" hidden="1" thickBot="1" x14ac:dyDescent="0.3"/>
    <row r="2" spans="1:36" ht="13" hidden="1" thickBot="1" x14ac:dyDescent="0.3">
      <c r="E2" s="23"/>
      <c r="F2" s="23"/>
      <c r="G2" s="23"/>
      <c r="I2" s="24"/>
      <c r="J2" s="24"/>
    </row>
    <row r="3" spans="1:36" ht="13" hidden="1" thickBot="1" x14ac:dyDescent="0.3">
      <c r="E3" s="23"/>
      <c r="F3" s="23"/>
      <c r="G3" s="23"/>
      <c r="I3" s="24"/>
      <c r="J3" s="24"/>
    </row>
    <row r="4" spans="1:36" ht="13" hidden="1" thickBot="1" x14ac:dyDescent="0.3">
      <c r="E4" s="23"/>
      <c r="F4" s="91"/>
      <c r="G4" s="91"/>
      <c r="H4" s="90"/>
    </row>
    <row r="5" spans="1:36" ht="18" hidden="1" thickBot="1" x14ac:dyDescent="0.35">
      <c r="C5" s="93"/>
      <c r="D5" s="92"/>
      <c r="E5" s="23"/>
      <c r="F5" s="91"/>
      <c r="G5" s="91"/>
      <c r="H5" s="90"/>
    </row>
    <row r="6" spans="1:36" s="26" customFormat="1" ht="13" hidden="1" thickBot="1" x14ac:dyDescent="0.3">
      <c r="E6" s="89"/>
      <c r="F6" s="23"/>
      <c r="G6" s="23"/>
      <c r="H6" s="23"/>
      <c r="I6" s="23"/>
      <c r="J6" s="23"/>
    </row>
    <row r="7" spans="1:36" s="26" customFormat="1" ht="13" hidden="1" thickBot="1" x14ac:dyDescent="0.3">
      <c r="E7" s="89"/>
      <c r="F7" s="89"/>
      <c r="G7" s="89"/>
    </row>
    <row r="8" spans="1:36" s="26" customFormat="1" ht="13.5" thickBot="1" x14ac:dyDescent="0.3">
      <c r="A8" s="88"/>
      <c r="B8" s="86"/>
      <c r="C8" s="87"/>
      <c r="D8" s="86"/>
      <c r="E8" s="85"/>
      <c r="F8" s="84" t="s">
        <v>88</v>
      </c>
      <c r="G8" s="84"/>
      <c r="H8" s="83">
        <f>'SPRINT 1'!$H$30</f>
        <v>0</v>
      </c>
      <c r="I8" s="82">
        <f>'SPRINT 1'!$I$30</f>
        <v>0</v>
      </c>
      <c r="J8" s="82">
        <f>'SPRINT 1'!$J$30</f>
        <v>0</v>
      </c>
      <c r="K8" s="82">
        <f>'SPRINT 1'!$K$30</f>
        <v>0</v>
      </c>
      <c r="L8" s="82">
        <f>'SPRINT 1'!$L$30</f>
        <v>0</v>
      </c>
      <c r="M8" s="82">
        <f>'SPRINT 1'!$M$30</f>
        <v>0</v>
      </c>
      <c r="N8" s="82">
        <f>'SPRINT 1'!$N$30</f>
        <v>0</v>
      </c>
      <c r="O8" s="82">
        <f>'SPRINT 1'!$O$30</f>
        <v>0</v>
      </c>
      <c r="P8" s="82">
        <f>'SPRINT 1'!$P$30</f>
        <v>0</v>
      </c>
      <c r="Q8" s="82">
        <f>'SPRINT 1'!$Q$30</f>
        <v>0</v>
      </c>
      <c r="R8" s="82">
        <f>'SPRINT 1'!$R$30</f>
        <v>0</v>
      </c>
      <c r="S8" s="82">
        <f>'SPRINT 1'!$S$30</f>
        <v>0</v>
      </c>
      <c r="T8" s="82">
        <f>'SPRINT 1'!$T$30</f>
        <v>0</v>
      </c>
      <c r="U8" s="82">
        <f>'SPRINT 1'!$U$30</f>
        <v>0</v>
      </c>
      <c r="V8" s="82">
        <f>'SPRINT 1'!$V$30</f>
        <v>0</v>
      </c>
      <c r="W8" s="82">
        <f>'SPRINT 1'!$W$30</f>
        <v>0</v>
      </c>
      <c r="X8" s="82">
        <f>'SPRINT 1'!$X$30</f>
        <v>0</v>
      </c>
      <c r="Y8" s="82">
        <f>'SPRINT 1'!$Y$30</f>
        <v>0</v>
      </c>
      <c r="Z8" s="82">
        <f>'SPRINT 1'!$Z$30</f>
        <v>0</v>
      </c>
      <c r="AA8" s="82">
        <f>AA31</f>
        <v>0</v>
      </c>
      <c r="AB8" s="82">
        <f>'SPRINT 1'!$AB$30</f>
        <v>0</v>
      </c>
      <c r="AC8" s="82">
        <f>'SPRINT 1'!$AC$30</f>
        <v>0</v>
      </c>
      <c r="AD8" s="82">
        <f>'SPRINT 1'!$AD$30</f>
        <v>0</v>
      </c>
      <c r="AE8" s="82">
        <f>'SPRINT 1'!$AE$30</f>
        <v>0</v>
      </c>
      <c r="AF8" s="82">
        <f>'SPRINT 1'!$AF$30</f>
        <v>0</v>
      </c>
      <c r="AG8" s="82">
        <f>'SPRINT 1'!$AG$30</f>
        <v>0</v>
      </c>
      <c r="AH8" s="82">
        <f>'SPRINT 1'!$AH$30</f>
        <v>0</v>
      </c>
      <c r="AI8" s="82">
        <f>'SPRINT 1'!$AI$30</f>
        <v>0</v>
      </c>
      <c r="AJ8" s="81">
        <f>'SPRINT 1'!$AJ$30</f>
        <v>0</v>
      </c>
    </row>
    <row r="9" spans="1:36" s="26" customFormat="1" ht="13" x14ac:dyDescent="0.25">
      <c r="A9" s="74"/>
      <c r="B9" s="66" t="s">
        <v>89</v>
      </c>
      <c r="C9" s="80">
        <f ca="1">TODAY()</f>
        <v>43824</v>
      </c>
      <c r="D9" s="66"/>
      <c r="E9" s="79"/>
      <c r="F9" s="78" t="s">
        <v>90</v>
      </c>
      <c r="G9" s="78"/>
      <c r="H9" s="77">
        <f>'SPRINT 1'!$H$30</f>
        <v>0</v>
      </c>
      <c r="I9" s="76" t="e">
        <f t="shared" ref="I9:AJ9" si="0">IF(H9&lt;=0,NA(),H9-($H$9/$C$11))</f>
        <v>#N/A</v>
      </c>
      <c r="J9" s="76" t="e">
        <f t="shared" si="0"/>
        <v>#N/A</v>
      </c>
      <c r="K9" s="76" t="e">
        <f t="shared" si="0"/>
        <v>#N/A</v>
      </c>
      <c r="L9" s="76" t="e">
        <f t="shared" si="0"/>
        <v>#N/A</v>
      </c>
      <c r="M9" s="76" t="e">
        <f t="shared" si="0"/>
        <v>#N/A</v>
      </c>
      <c r="N9" s="76" t="e">
        <f t="shared" si="0"/>
        <v>#N/A</v>
      </c>
      <c r="O9" s="76" t="e">
        <f t="shared" si="0"/>
        <v>#N/A</v>
      </c>
      <c r="P9" s="76" t="e">
        <f t="shared" si="0"/>
        <v>#N/A</v>
      </c>
      <c r="Q9" s="76" t="e">
        <f t="shared" si="0"/>
        <v>#N/A</v>
      </c>
      <c r="R9" s="76" t="e">
        <f t="shared" si="0"/>
        <v>#N/A</v>
      </c>
      <c r="S9" s="76" t="e">
        <f t="shared" si="0"/>
        <v>#N/A</v>
      </c>
      <c r="T9" s="76" t="e">
        <f t="shared" si="0"/>
        <v>#N/A</v>
      </c>
      <c r="U9" s="76" t="e">
        <f t="shared" si="0"/>
        <v>#N/A</v>
      </c>
      <c r="V9" s="76" t="e">
        <f t="shared" si="0"/>
        <v>#N/A</v>
      </c>
      <c r="W9" s="76" t="e">
        <f t="shared" si="0"/>
        <v>#N/A</v>
      </c>
      <c r="X9" s="76" t="e">
        <f t="shared" si="0"/>
        <v>#N/A</v>
      </c>
      <c r="Y9" s="76" t="e">
        <f t="shared" si="0"/>
        <v>#N/A</v>
      </c>
      <c r="Z9" s="76" t="e">
        <f t="shared" si="0"/>
        <v>#N/A</v>
      </c>
      <c r="AA9" s="76" t="e">
        <f t="shared" si="0"/>
        <v>#N/A</v>
      </c>
      <c r="AB9" s="76" t="e">
        <f t="shared" si="0"/>
        <v>#N/A</v>
      </c>
      <c r="AC9" s="76" t="e">
        <f t="shared" si="0"/>
        <v>#N/A</v>
      </c>
      <c r="AD9" s="76" t="e">
        <f t="shared" si="0"/>
        <v>#N/A</v>
      </c>
      <c r="AE9" s="76" t="e">
        <f t="shared" si="0"/>
        <v>#N/A</v>
      </c>
      <c r="AF9" s="76" t="e">
        <f t="shared" si="0"/>
        <v>#N/A</v>
      </c>
      <c r="AG9" s="76" t="e">
        <f t="shared" si="0"/>
        <v>#N/A</v>
      </c>
      <c r="AH9" s="76" t="e">
        <f t="shared" si="0"/>
        <v>#N/A</v>
      </c>
      <c r="AI9" s="76" t="e">
        <f t="shared" si="0"/>
        <v>#N/A</v>
      </c>
      <c r="AJ9" s="75" t="e">
        <f t="shared" si="0"/>
        <v>#N/A</v>
      </c>
    </row>
    <row r="10" spans="1:36" s="26" customFormat="1" ht="20.25" customHeight="1" x14ac:dyDescent="0.25">
      <c r="A10" s="74"/>
      <c r="B10" s="66" t="s">
        <v>91</v>
      </c>
      <c r="C10" s="65" t="str">
        <f ca="1">MID(CELL("filename",C10),FIND("]",CELL("filename"))+1,256)</f>
        <v>SPRINT 1</v>
      </c>
      <c r="D10" s="66"/>
      <c r="E10" s="73"/>
      <c r="F10" s="72"/>
      <c r="G10" s="71"/>
      <c r="H10" s="70"/>
      <c r="I10" s="69" t="e">
        <f t="shared" ref="I10:AJ10" ca="1" si="1">IF(I11&lt;&gt;"",VLOOKUP(WEEKDAY(I11),DAYOFWEEK,2),"")</f>
        <v>#N/A</v>
      </c>
      <c r="J10" s="69" t="e">
        <f t="shared" ca="1" si="1"/>
        <v>#N/A</v>
      </c>
      <c r="K10" s="69" t="e">
        <f t="shared" ca="1" si="1"/>
        <v>#N/A</v>
      </c>
      <c r="L10" s="69" t="e">
        <f t="shared" ca="1" si="1"/>
        <v>#N/A</v>
      </c>
      <c r="M10" s="69" t="e">
        <f t="shared" ca="1" si="1"/>
        <v>#N/A</v>
      </c>
      <c r="N10" s="69" t="e">
        <f t="shared" ca="1" si="1"/>
        <v>#N/A</v>
      </c>
      <c r="O10" s="69" t="e">
        <f t="shared" ca="1" si="1"/>
        <v>#N/A</v>
      </c>
      <c r="P10" s="69" t="e">
        <f t="shared" ca="1" si="1"/>
        <v>#N/A</v>
      </c>
      <c r="Q10" s="69" t="e">
        <f t="shared" ca="1" si="1"/>
        <v>#N/A</v>
      </c>
      <c r="R10" s="69" t="e">
        <f t="shared" ca="1" si="1"/>
        <v>#N/A</v>
      </c>
      <c r="S10" s="69" t="e">
        <f t="shared" ca="1" si="1"/>
        <v>#N/A</v>
      </c>
      <c r="T10" s="69" t="e">
        <f t="shared" ca="1" si="1"/>
        <v>#N/A</v>
      </c>
      <c r="U10" s="69" t="e">
        <f t="shared" ca="1" si="1"/>
        <v>#N/A</v>
      </c>
      <c r="V10" s="69" t="e">
        <f t="shared" ca="1" si="1"/>
        <v>#N/A</v>
      </c>
      <c r="W10" s="69" t="e">
        <f t="shared" ca="1" si="1"/>
        <v>#N/A</v>
      </c>
      <c r="X10" s="69" t="e">
        <f t="shared" ca="1" si="1"/>
        <v>#N/A</v>
      </c>
      <c r="Y10" s="69" t="e">
        <f t="shared" ca="1" si="1"/>
        <v>#N/A</v>
      </c>
      <c r="Z10" s="69" t="e">
        <f t="shared" ca="1" si="1"/>
        <v>#N/A</v>
      </c>
      <c r="AA10" s="69" t="e">
        <f t="shared" ca="1" si="1"/>
        <v>#N/A</v>
      </c>
      <c r="AB10" s="69" t="e">
        <f t="shared" ca="1" si="1"/>
        <v>#N/A</v>
      </c>
      <c r="AC10" s="69" t="e">
        <f t="shared" ca="1" si="1"/>
        <v>#N/A</v>
      </c>
      <c r="AD10" s="69" t="e">
        <f t="shared" ca="1" si="1"/>
        <v>#N/A</v>
      </c>
      <c r="AE10" s="69" t="e">
        <f t="shared" ca="1" si="1"/>
        <v>#N/A</v>
      </c>
      <c r="AF10" s="69" t="e">
        <f t="shared" ca="1" si="1"/>
        <v>#N/A</v>
      </c>
      <c r="AG10" s="69" t="e">
        <f t="shared" ca="1" si="1"/>
        <v>#N/A</v>
      </c>
      <c r="AH10" s="69" t="e">
        <f t="shared" ca="1" si="1"/>
        <v>#N/A</v>
      </c>
      <c r="AI10" s="69" t="e">
        <f t="shared" ca="1" si="1"/>
        <v>#N/A</v>
      </c>
      <c r="AJ10" s="68" t="e">
        <f t="shared" ca="1" si="1"/>
        <v>#N/A</v>
      </c>
    </row>
    <row r="11" spans="1:36" s="26" customFormat="1" ht="27" customHeight="1" x14ac:dyDescent="0.25">
      <c r="A11" s="67"/>
      <c r="B11" s="66" t="s">
        <v>92</v>
      </c>
      <c r="C11" s="65" t="e">
        <f ca="1">VLOOKUP($C$10,[1]SETUP!$A$2:$H$8,3)</f>
        <v>#N/A</v>
      </c>
      <c r="D11" s="64" t="s">
        <v>93</v>
      </c>
      <c r="E11" s="63"/>
      <c r="F11" s="62">
        <f>'SPRINT 1'!$H$30</f>
        <v>0</v>
      </c>
      <c r="G11" s="61" t="s">
        <v>94</v>
      </c>
      <c r="H11" s="60">
        <f>'SPRINT 1'!$G$30</f>
        <v>0</v>
      </c>
      <c r="I11" s="59" t="e">
        <f ca="1">VLOOKUP($C$10,[1]SETUP!$A$2:$H$8,2)</f>
        <v>#N/A</v>
      </c>
      <c r="J11" s="58" t="e">
        <f t="shared" ref="J11:AJ11" ca="1" si="2">I11+1</f>
        <v>#N/A</v>
      </c>
      <c r="K11" s="58" t="e">
        <f t="shared" ca="1" si="2"/>
        <v>#N/A</v>
      </c>
      <c r="L11" s="58" t="e">
        <f t="shared" ca="1" si="2"/>
        <v>#N/A</v>
      </c>
      <c r="M11" s="58" t="e">
        <f t="shared" ca="1" si="2"/>
        <v>#N/A</v>
      </c>
      <c r="N11" s="58" t="e">
        <f t="shared" ca="1" si="2"/>
        <v>#N/A</v>
      </c>
      <c r="O11" s="58" t="e">
        <f t="shared" ca="1" si="2"/>
        <v>#N/A</v>
      </c>
      <c r="P11" s="58" t="e">
        <f t="shared" ca="1" si="2"/>
        <v>#N/A</v>
      </c>
      <c r="Q11" s="58" t="e">
        <f t="shared" ca="1" si="2"/>
        <v>#N/A</v>
      </c>
      <c r="R11" s="58" t="e">
        <f t="shared" ca="1" si="2"/>
        <v>#N/A</v>
      </c>
      <c r="S11" s="58" t="e">
        <f t="shared" ca="1" si="2"/>
        <v>#N/A</v>
      </c>
      <c r="T11" s="58" t="e">
        <f t="shared" ca="1" si="2"/>
        <v>#N/A</v>
      </c>
      <c r="U11" s="58" t="e">
        <f t="shared" ca="1" si="2"/>
        <v>#N/A</v>
      </c>
      <c r="V11" s="58" t="e">
        <f t="shared" ca="1" si="2"/>
        <v>#N/A</v>
      </c>
      <c r="W11" s="58" t="e">
        <f t="shared" ca="1" si="2"/>
        <v>#N/A</v>
      </c>
      <c r="X11" s="58" t="e">
        <f t="shared" ca="1" si="2"/>
        <v>#N/A</v>
      </c>
      <c r="Y11" s="58" t="e">
        <f t="shared" ca="1" si="2"/>
        <v>#N/A</v>
      </c>
      <c r="Z11" s="58" t="e">
        <f t="shared" ca="1" si="2"/>
        <v>#N/A</v>
      </c>
      <c r="AA11" s="58" t="e">
        <f t="shared" ca="1" si="2"/>
        <v>#N/A</v>
      </c>
      <c r="AB11" s="58" t="e">
        <f t="shared" ca="1" si="2"/>
        <v>#N/A</v>
      </c>
      <c r="AC11" s="58" t="e">
        <f t="shared" ca="1" si="2"/>
        <v>#N/A</v>
      </c>
      <c r="AD11" s="58" t="e">
        <f t="shared" ca="1" si="2"/>
        <v>#N/A</v>
      </c>
      <c r="AE11" s="58" t="e">
        <f t="shared" ca="1" si="2"/>
        <v>#N/A</v>
      </c>
      <c r="AF11" s="58" t="e">
        <f t="shared" ca="1" si="2"/>
        <v>#N/A</v>
      </c>
      <c r="AG11" s="58" t="e">
        <f t="shared" ca="1" si="2"/>
        <v>#N/A</v>
      </c>
      <c r="AH11" s="58" t="e">
        <f t="shared" ca="1" si="2"/>
        <v>#N/A</v>
      </c>
      <c r="AI11" s="58" t="e">
        <f t="shared" ca="1" si="2"/>
        <v>#N/A</v>
      </c>
      <c r="AJ11" s="57" t="e">
        <f t="shared" ca="1" si="2"/>
        <v>#N/A</v>
      </c>
    </row>
    <row r="12" spans="1:36" s="49" customFormat="1" ht="68.25" customHeight="1" thickBot="1" x14ac:dyDescent="0.35">
      <c r="A12" s="56" t="s">
        <v>95</v>
      </c>
      <c r="B12" s="55" t="s">
        <v>96</v>
      </c>
      <c r="C12" s="54" t="s">
        <v>97</v>
      </c>
      <c r="D12" s="54" t="s">
        <v>98</v>
      </c>
      <c r="E12" s="54" t="s">
        <v>99</v>
      </c>
      <c r="F12" s="53" t="s">
        <v>100</v>
      </c>
      <c r="G12" s="53" t="s">
        <v>101</v>
      </c>
      <c r="H12" s="52" t="s">
        <v>102</v>
      </c>
      <c r="I12" s="51" t="s">
        <v>103</v>
      </c>
      <c r="J12" s="51" t="s">
        <v>104</v>
      </c>
      <c r="K12" s="51" t="s">
        <v>105</v>
      </c>
      <c r="L12" s="51" t="s">
        <v>106</v>
      </c>
      <c r="M12" s="51" t="s">
        <v>107</v>
      </c>
      <c r="N12" s="51" t="s">
        <v>108</v>
      </c>
      <c r="O12" s="51" t="s">
        <v>109</v>
      </c>
      <c r="P12" s="51" t="s">
        <v>110</v>
      </c>
      <c r="Q12" s="51" t="s">
        <v>111</v>
      </c>
      <c r="R12" s="51" t="s">
        <v>112</v>
      </c>
      <c r="S12" s="51" t="s">
        <v>113</v>
      </c>
      <c r="T12" s="51" t="s">
        <v>114</v>
      </c>
      <c r="U12" s="51" t="s">
        <v>115</v>
      </c>
      <c r="V12" s="51" t="s">
        <v>116</v>
      </c>
      <c r="W12" s="51" t="s">
        <v>117</v>
      </c>
      <c r="X12" s="51" t="s">
        <v>118</v>
      </c>
      <c r="Y12" s="51" t="s">
        <v>119</v>
      </c>
      <c r="Z12" s="51" t="s">
        <v>120</v>
      </c>
      <c r="AA12" s="51" t="s">
        <v>121</v>
      </c>
      <c r="AB12" s="51" t="s">
        <v>122</v>
      </c>
      <c r="AC12" s="51" t="s">
        <v>123</v>
      </c>
      <c r="AD12" s="51" t="s">
        <v>124</v>
      </c>
      <c r="AE12" s="51" t="s">
        <v>125</v>
      </c>
      <c r="AF12" s="51" t="s">
        <v>126</v>
      </c>
      <c r="AG12" s="51" t="s">
        <v>127</v>
      </c>
      <c r="AH12" s="51" t="s">
        <v>128</v>
      </c>
      <c r="AI12" s="51" t="s">
        <v>129</v>
      </c>
      <c r="AJ12" s="50" t="s">
        <v>130</v>
      </c>
    </row>
    <row r="13" spans="1:36" s="32" customFormat="1" ht="15.75" customHeight="1" x14ac:dyDescent="0.25">
      <c r="A13" s="45"/>
      <c r="B13" s="47" t="s">
        <v>145</v>
      </c>
      <c r="C13" s="43" t="s">
        <v>146</v>
      </c>
      <c r="D13" s="43" t="s">
        <v>136</v>
      </c>
      <c r="E13" s="43" t="s">
        <v>133</v>
      </c>
      <c r="F13" s="37"/>
      <c r="G13" s="37"/>
      <c r="H13" s="35"/>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1"/>
    </row>
    <row r="14" spans="1:36" s="32" customFormat="1" ht="15.75" customHeight="1" x14ac:dyDescent="0.25">
      <c r="A14" s="45"/>
      <c r="B14" s="39"/>
      <c r="C14" s="38" t="s">
        <v>147</v>
      </c>
      <c r="D14" s="38" t="s">
        <v>132</v>
      </c>
      <c r="E14" s="38"/>
      <c r="F14" s="37"/>
      <c r="G14" s="37"/>
      <c r="H14" s="35"/>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1"/>
    </row>
    <row r="15" spans="1:36" s="32" customFormat="1" ht="15.75" customHeight="1" x14ac:dyDescent="0.25">
      <c r="A15" s="45"/>
      <c r="B15" s="47" t="s">
        <v>148</v>
      </c>
      <c r="C15" s="43" t="s">
        <v>149</v>
      </c>
      <c r="D15" s="43" t="s">
        <v>138</v>
      </c>
      <c r="E15" s="43"/>
      <c r="F15" s="37"/>
      <c r="G15" s="37"/>
      <c r="H15" s="35"/>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1"/>
    </row>
    <row r="16" spans="1:36" s="32" customFormat="1" ht="15.75" customHeight="1" x14ac:dyDescent="0.25">
      <c r="A16" s="45"/>
      <c r="B16" s="39"/>
      <c r="C16" s="38" t="s">
        <v>150</v>
      </c>
      <c r="D16" s="38" t="s">
        <v>151</v>
      </c>
      <c r="E16" s="38"/>
      <c r="F16" s="37"/>
      <c r="G16" s="37"/>
      <c r="H16" s="35"/>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1"/>
    </row>
    <row r="17" spans="1:36" s="32" customFormat="1" ht="15.75" customHeight="1" x14ac:dyDescent="0.25">
      <c r="A17" s="45"/>
      <c r="B17" s="44"/>
      <c r="C17" s="43" t="s">
        <v>152</v>
      </c>
      <c r="D17" s="43" t="s">
        <v>143</v>
      </c>
      <c r="E17" s="43"/>
      <c r="F17" s="37"/>
      <c r="G17" s="37"/>
      <c r="H17" s="35"/>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1"/>
    </row>
    <row r="18" spans="1:36" s="32" customFormat="1" ht="15.75" customHeight="1" x14ac:dyDescent="0.25">
      <c r="A18" s="45"/>
      <c r="B18" s="47" t="s">
        <v>153</v>
      </c>
      <c r="C18" s="38" t="s">
        <v>154</v>
      </c>
      <c r="D18" s="38" t="s">
        <v>155</v>
      </c>
      <c r="E18" s="38"/>
      <c r="F18" s="37"/>
      <c r="G18" s="37"/>
      <c r="H18" s="35"/>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1"/>
    </row>
    <row r="19" spans="1:36" s="32" customFormat="1" ht="15.75" customHeight="1" x14ac:dyDescent="0.25">
      <c r="A19" s="45"/>
      <c r="B19" s="44"/>
      <c r="C19" s="43" t="s">
        <v>156</v>
      </c>
      <c r="D19" s="43" t="s">
        <v>136</v>
      </c>
      <c r="E19" s="43"/>
      <c r="F19" s="37"/>
      <c r="G19" s="37"/>
      <c r="H19" s="35"/>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1"/>
    </row>
    <row r="20" spans="1:36" s="32" customFormat="1" ht="15.75" customHeight="1" x14ac:dyDescent="0.25">
      <c r="A20" s="45"/>
      <c r="B20" s="39"/>
      <c r="C20" s="38" t="s">
        <v>157</v>
      </c>
      <c r="D20" s="38" t="s">
        <v>136</v>
      </c>
      <c r="E20" s="38"/>
      <c r="F20" s="37"/>
      <c r="G20" s="37"/>
      <c r="H20" s="35"/>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1"/>
    </row>
    <row r="21" spans="1:36" s="32" customFormat="1" ht="15.75" customHeight="1" x14ac:dyDescent="0.25">
      <c r="A21" s="45"/>
      <c r="B21" s="44"/>
      <c r="C21" s="43" t="s">
        <v>158</v>
      </c>
      <c r="D21" s="43" t="s">
        <v>143</v>
      </c>
      <c r="E21" s="43"/>
      <c r="F21" s="37"/>
      <c r="G21" s="37"/>
      <c r="H21" s="35"/>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1"/>
    </row>
    <row r="22" spans="1:36" s="32" customFormat="1" ht="15.75" customHeight="1" x14ac:dyDescent="0.25">
      <c r="A22" s="45"/>
      <c r="B22" s="94" t="s">
        <v>29</v>
      </c>
      <c r="C22" s="38" t="s">
        <v>146</v>
      </c>
      <c r="D22" s="38" t="s">
        <v>151</v>
      </c>
      <c r="E22" s="38"/>
      <c r="F22" s="37"/>
      <c r="G22" s="37"/>
      <c r="H22" s="35"/>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1"/>
    </row>
    <row r="23" spans="1:36" s="32" customFormat="1" ht="15.75" customHeight="1" x14ac:dyDescent="0.25">
      <c r="A23" s="45"/>
      <c r="B23" s="94"/>
      <c r="C23" s="38" t="s">
        <v>159</v>
      </c>
      <c r="D23" s="38" t="s">
        <v>151</v>
      </c>
      <c r="E23" s="38"/>
      <c r="F23" s="37"/>
      <c r="G23" s="37"/>
      <c r="H23" s="35"/>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1"/>
    </row>
    <row r="24" spans="1:36" s="32" customFormat="1" ht="15.75" customHeight="1" x14ac:dyDescent="0.25">
      <c r="A24" s="45"/>
      <c r="B24" s="94" t="s">
        <v>25</v>
      </c>
      <c r="C24" s="38" t="s">
        <v>160</v>
      </c>
      <c r="D24" s="38" t="s">
        <v>138</v>
      </c>
      <c r="E24" s="38"/>
      <c r="F24" s="37"/>
      <c r="G24" s="37"/>
      <c r="H24" s="35"/>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1"/>
    </row>
    <row r="25" spans="1:36" s="32" customFormat="1" ht="15.75" customHeight="1" x14ac:dyDescent="0.25">
      <c r="A25" s="45"/>
      <c r="B25" s="94"/>
      <c r="C25" s="38" t="s">
        <v>146</v>
      </c>
      <c r="D25" s="38" t="s">
        <v>155</v>
      </c>
      <c r="E25" s="38"/>
      <c r="F25" s="37"/>
      <c r="G25" s="37"/>
      <c r="H25" s="35"/>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1"/>
    </row>
    <row r="26" spans="1:36" s="32" customFormat="1" ht="15.75" customHeight="1" x14ac:dyDescent="0.25">
      <c r="A26" s="45"/>
      <c r="B26" s="94"/>
      <c r="C26" s="38" t="s">
        <v>161</v>
      </c>
      <c r="D26" s="38" t="s">
        <v>155</v>
      </c>
      <c r="E26" s="38"/>
      <c r="F26" s="37"/>
      <c r="G26" s="37"/>
      <c r="H26" s="35"/>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1"/>
    </row>
    <row r="27" spans="1:36" s="32" customFormat="1" ht="15.75" customHeight="1" x14ac:dyDescent="0.25">
      <c r="A27" s="45"/>
      <c r="B27" s="94"/>
      <c r="C27" s="38"/>
      <c r="D27" s="38"/>
      <c r="E27" s="38"/>
      <c r="F27" s="37"/>
      <c r="G27" s="37"/>
      <c r="H27" s="35"/>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1"/>
    </row>
    <row r="28" spans="1:36" s="32" customFormat="1" ht="51.75" customHeight="1" x14ac:dyDescent="0.25">
      <c r="A28" s="45"/>
      <c r="B28" s="44"/>
      <c r="C28" s="43"/>
      <c r="D28" s="43"/>
      <c r="E28" s="43"/>
      <c r="F28" s="37"/>
      <c r="G28" s="37"/>
      <c r="H28" s="35"/>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1"/>
    </row>
    <row r="29" spans="1:36" s="32" customFormat="1" ht="39" customHeight="1" thickBot="1" x14ac:dyDescent="0.3">
      <c r="A29" s="40"/>
      <c r="B29" s="39"/>
      <c r="C29" s="38"/>
      <c r="D29" s="38"/>
      <c r="E29" s="38"/>
      <c r="F29" s="37"/>
      <c r="G29" s="36"/>
      <c r="H29" s="35"/>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3"/>
    </row>
    <row r="30" spans="1:36" s="26" customFormat="1" ht="23.25" customHeight="1" thickBot="1" x14ac:dyDescent="0.3">
      <c r="A30" s="31" t="s">
        <v>144</v>
      </c>
      <c r="B30" s="29"/>
      <c r="C30" s="29"/>
      <c r="D30" s="30"/>
      <c r="E30" s="29"/>
      <c r="F30" s="28">
        <f>SUMIF(E13:E29,"&lt;&gt;Withdrawn",F13:F29)</f>
        <v>0</v>
      </c>
      <c r="G30" s="28">
        <f>SUMIF(E13:E29,"&lt;&gt;Withdrawn",G13:G29)</f>
        <v>0</v>
      </c>
      <c r="H30" s="28">
        <f>SUMIF(E13:E29,"&lt;&gt;Withdrawn",H13:H29)</f>
        <v>0</v>
      </c>
      <c r="I30" s="27">
        <f>SUMIF(E13:E29,"&lt;&gt;Withdrawn",I13:I29)</f>
        <v>0</v>
      </c>
      <c r="J30" s="27">
        <f>SUMIF(E13:E29,"&lt;&gt;Withdrawn",J13:J29)</f>
        <v>0</v>
      </c>
      <c r="K30" s="27">
        <f>SUMIF(E13:E29,"&lt;&gt;Withdrawn",K13:K29)</f>
        <v>0</v>
      </c>
      <c r="L30" s="27">
        <f>SUMIF(E13:E29,"&lt;&gt;Withdrawn",L13:L29)</f>
        <v>0</v>
      </c>
      <c r="M30" s="27">
        <f>SUMIF(E13:E29,"&lt;&gt;Withdrawn",M13:M29)</f>
        <v>0</v>
      </c>
      <c r="N30" s="27">
        <f>SUMIF(E13:E29,"&lt;&gt;Withdrawn",N13:N29)</f>
        <v>0</v>
      </c>
      <c r="O30" s="27">
        <f>SUMIF(E13:E29,"&lt;&gt;Withdrawn",O13:O29)</f>
        <v>0</v>
      </c>
      <c r="P30" s="27">
        <f>SUMIF(E13:E29,"&lt;&gt;Withdrawn",P13:P29)</f>
        <v>0</v>
      </c>
      <c r="Q30" s="27">
        <f>SUMIF(E13:E29,"&lt;&gt;Withdrawn",Q13:Q29)</f>
        <v>0</v>
      </c>
      <c r="R30" s="27">
        <f>SUMIF(E13:E29,"&lt;&gt;Withdrawn",R13:R29)</f>
        <v>0</v>
      </c>
      <c r="S30" s="27">
        <f>SUMIF(E13:E29,"&lt;&gt;Withdrawn",S13:S29)</f>
        <v>0</v>
      </c>
      <c r="T30" s="27">
        <f>SUMIF(E13:E29,"&lt;&gt;Withdrawn",T13:T29)</f>
        <v>0</v>
      </c>
      <c r="U30" s="27">
        <f>SUMIF(E13:E29,"&lt;&gt;Withdrawn",U13:U29)</f>
        <v>0</v>
      </c>
      <c r="V30" s="27">
        <f>SUMIF(E13:E29,"&lt;&gt;Withdrawn",V13:V29)</f>
        <v>0</v>
      </c>
      <c r="W30" s="27">
        <f>SUMIF(E13:E29,"&lt;&gt;Withdrawn",W13:W29)</f>
        <v>0</v>
      </c>
      <c r="X30" s="27">
        <f>SUMIF(E13:E29,"&lt;&gt;Withdrawn",X13:X29)</f>
        <v>0</v>
      </c>
      <c r="Y30" s="27">
        <f>SUMIF(E13:E29,"&lt;&gt;Withdrawn",Y13:Y29)</f>
        <v>0</v>
      </c>
      <c r="Z30" s="27">
        <f>SUMIF(E13:E29,"&lt;&gt;Withdrawn",Z13:Z29)</f>
        <v>0</v>
      </c>
      <c r="AA30" s="27">
        <f>SUMIF(E13:E29,"&lt;&gt;Withdrawn",AA13:AA29)</f>
        <v>0</v>
      </c>
      <c r="AB30" s="27">
        <f>SUMIF(E13:E29,"&lt;&gt;Withdrawn",AB13:AB29)</f>
        <v>0</v>
      </c>
      <c r="AC30" s="27">
        <f>SUMIF(E13:E29,"&lt;&gt;Withdrawn",AC13:AC29)</f>
        <v>0</v>
      </c>
      <c r="AD30" s="27">
        <f>SUMIF(E13:E29,"&lt;&gt;Withdrawn",AD13:AD29)</f>
        <v>0</v>
      </c>
      <c r="AE30" s="27">
        <f>SUMIF(E13:E29,"&lt;&gt;Withdrawn",AE13:AE29)</f>
        <v>0</v>
      </c>
      <c r="AF30" s="27">
        <f>SUMIF(E13:E29,"&lt;&gt;Withdrawn",AF13:AF29)</f>
        <v>0</v>
      </c>
      <c r="AG30" s="27">
        <f>SUMIF(E13:E29,"&lt;&gt;Withdrawn",AG13:AG29)</f>
        <v>0</v>
      </c>
      <c r="AH30" s="27">
        <f>SUMIF(E13:E29,"&lt;&gt;Withdrawn",AH13:AH29)</f>
        <v>0</v>
      </c>
      <c r="AI30" s="27">
        <f>SUMIF(E13:E29,"&lt;&gt;Withdrawn",AI13:AI29)</f>
        <v>0</v>
      </c>
      <c r="AJ30" s="27">
        <f>SUMIF(E13:E29,"&lt;&gt;Withdrawn",AJ13:AJ29)</f>
        <v>0</v>
      </c>
    </row>
    <row r="33" spans="2:2" x14ac:dyDescent="0.25">
      <c r="B33" s="25"/>
    </row>
  </sheetData>
  <sheetProtection insertRows="0" selectLockedCells="1"/>
  <mergeCells count="4">
    <mergeCell ref="F8:G8"/>
    <mergeCell ref="F9:G9"/>
    <mergeCell ref="F10:H10"/>
    <mergeCell ref="D11:E11"/>
  </mergeCells>
  <phoneticPr fontId="2" type="noConversion"/>
  <conditionalFormatting sqref="E13:E21 E23:E29">
    <cfRule type="cellIs" dxfId="26" priority="18" operator="equal">
      <formula>"Not Done"</formula>
    </cfRule>
    <cfRule type="expression" dxfId="25" priority="19">
      <formula>$E13="WITHDRAWN"</formula>
    </cfRule>
  </conditionalFormatting>
  <conditionalFormatting sqref="A13:A21 B13:B14 C13:AJ21 B16:B21 A23:AJ29">
    <cfRule type="expression" dxfId="24" priority="17">
      <formula>$E13="WITHDRAWN"</formula>
    </cfRule>
  </conditionalFormatting>
  <conditionalFormatting sqref="C20">
    <cfRule type="expression" dxfId="23" priority="20">
      <formula>$E20="WITHDRAWN"</formula>
    </cfRule>
  </conditionalFormatting>
  <conditionalFormatting sqref="E13:E21 E23:E29">
    <cfRule type="cellIs" dxfId="22" priority="15" operator="equal">
      <formula>"Not Done"</formula>
    </cfRule>
    <cfRule type="expression" dxfId="21" priority="16">
      <formula>$E13="WITHDRAWN"</formula>
    </cfRule>
  </conditionalFormatting>
  <conditionalFormatting sqref="B13:B14">
    <cfRule type="expression" dxfId="20" priority="14">
      <formula>$E13="WITHDRAWN"</formula>
    </cfRule>
  </conditionalFormatting>
  <conditionalFormatting sqref="C20">
    <cfRule type="expression" dxfId="19" priority="13">
      <formula>$E20="WITHDRAWN"</formula>
    </cfRule>
  </conditionalFormatting>
  <conditionalFormatting sqref="E13:E17 B29:D29 B21:C21 E21 B16:D20 C13:C15 B13:B14 E23:E29 B23:C28">
    <cfRule type="expression" dxfId="18" priority="12">
      <formula>$F13="WITHDRAWN"</formula>
    </cfRule>
  </conditionalFormatting>
  <conditionalFormatting sqref="B18">
    <cfRule type="expression" dxfId="17" priority="11">
      <formula>$F23="WITHDRAWN"</formula>
    </cfRule>
  </conditionalFormatting>
  <conditionalFormatting sqref="E18">
    <cfRule type="expression" dxfId="16" priority="10">
      <formula>$F19="WITHDRAWN"</formula>
    </cfRule>
  </conditionalFormatting>
  <conditionalFormatting sqref="E19:E20">
    <cfRule type="expression" dxfId="15" priority="9">
      <formula>#REF!="WITHDRAWN"</formula>
    </cfRule>
  </conditionalFormatting>
  <conditionalFormatting sqref="B13">
    <cfRule type="expression" dxfId="14" priority="8">
      <formula>$G13="WITHDRAWN"</formula>
    </cfRule>
  </conditionalFormatting>
  <conditionalFormatting sqref="B18">
    <cfRule type="expression" dxfId="13" priority="7">
      <formula>$G18="WITHDRAWN"</formula>
    </cfRule>
  </conditionalFormatting>
  <conditionalFormatting sqref="E22 B22:C22">
    <cfRule type="expression" dxfId="12" priority="1">
      <formula>$F22="WITHDRAWN"</formula>
    </cfRule>
  </conditionalFormatting>
  <conditionalFormatting sqref="E22">
    <cfRule type="cellIs" dxfId="11" priority="5" operator="equal">
      <formula>"Not Done"</formula>
    </cfRule>
    <cfRule type="expression" dxfId="10" priority="6">
      <formula>$E22="WITHDRAWN"</formula>
    </cfRule>
  </conditionalFormatting>
  <conditionalFormatting sqref="A22:AJ22">
    <cfRule type="expression" dxfId="9" priority="4">
      <formula>$E22="WITHDRAWN"</formula>
    </cfRule>
  </conditionalFormatting>
  <conditionalFormatting sqref="E22">
    <cfRule type="cellIs" dxfId="8" priority="2" operator="equal">
      <formula>"Not Done"</formula>
    </cfRule>
    <cfRule type="expression" dxfId="7" priority="3">
      <formula>$E22="WITHDRAWN"</formula>
    </cfRule>
  </conditionalFormatting>
  <dataValidations count="3">
    <dataValidation type="list" allowBlank="1" showInputMessage="1" showErrorMessage="1" sqref="D13:D29 IZ13:IZ29 SV13:SV29 ACR13:ACR29 AMN13:AMN29 AWJ13:AWJ29 BGF13:BGF29 BQB13:BQB29 BZX13:BZX29 CJT13:CJT29 CTP13:CTP29 DDL13:DDL29 DNH13:DNH29 DXD13:DXD29 EGZ13:EGZ29 EQV13:EQV29 FAR13:FAR29 FKN13:FKN29 FUJ13:FUJ29 GEF13:GEF29 GOB13:GOB29 GXX13:GXX29 HHT13:HHT29 HRP13:HRP29 IBL13:IBL29 ILH13:ILH29 IVD13:IVD29 JEZ13:JEZ29 JOV13:JOV29 JYR13:JYR29 KIN13:KIN29 KSJ13:KSJ29 LCF13:LCF29 LMB13:LMB29 LVX13:LVX29 MFT13:MFT29 MPP13:MPP29 MZL13:MZL29 NJH13:NJH29 NTD13:NTD29 OCZ13:OCZ29 OMV13:OMV29 OWR13:OWR29 PGN13:PGN29 PQJ13:PQJ29 QAF13:QAF29 QKB13:QKB29 QTX13:QTX29 RDT13:RDT29 RNP13:RNP29 RXL13:RXL29 SHH13:SHH29 SRD13:SRD29 TAZ13:TAZ29 TKV13:TKV29 TUR13:TUR29 UEN13:UEN29 UOJ13:UOJ29 UYF13:UYF29 VIB13:VIB29 VRX13:VRX29 WBT13:WBT29 WLP13:WLP29 WVL13:WVL29 D65549:D65565 IZ65549:IZ65565 SV65549:SV65565 ACR65549:ACR65565 AMN65549:AMN65565 AWJ65549:AWJ65565 BGF65549:BGF65565 BQB65549:BQB65565 BZX65549:BZX65565 CJT65549:CJT65565 CTP65549:CTP65565 DDL65549:DDL65565 DNH65549:DNH65565 DXD65549:DXD65565 EGZ65549:EGZ65565 EQV65549:EQV65565 FAR65549:FAR65565 FKN65549:FKN65565 FUJ65549:FUJ65565 GEF65549:GEF65565 GOB65549:GOB65565 GXX65549:GXX65565 HHT65549:HHT65565 HRP65549:HRP65565 IBL65549:IBL65565 ILH65549:ILH65565 IVD65549:IVD65565 JEZ65549:JEZ65565 JOV65549:JOV65565 JYR65549:JYR65565 KIN65549:KIN65565 KSJ65549:KSJ65565 LCF65549:LCF65565 LMB65549:LMB65565 LVX65549:LVX65565 MFT65549:MFT65565 MPP65549:MPP65565 MZL65549:MZL65565 NJH65549:NJH65565 NTD65549:NTD65565 OCZ65549:OCZ65565 OMV65549:OMV65565 OWR65549:OWR65565 PGN65549:PGN65565 PQJ65549:PQJ65565 QAF65549:QAF65565 QKB65549:QKB65565 QTX65549:QTX65565 RDT65549:RDT65565 RNP65549:RNP65565 RXL65549:RXL65565 SHH65549:SHH65565 SRD65549:SRD65565 TAZ65549:TAZ65565 TKV65549:TKV65565 TUR65549:TUR65565 UEN65549:UEN65565 UOJ65549:UOJ65565 UYF65549:UYF65565 VIB65549:VIB65565 VRX65549:VRX65565 WBT65549:WBT65565 WLP65549:WLP65565 WVL65549:WVL65565 D131085:D131101 IZ131085:IZ131101 SV131085:SV131101 ACR131085:ACR131101 AMN131085:AMN131101 AWJ131085:AWJ131101 BGF131085:BGF131101 BQB131085:BQB131101 BZX131085:BZX131101 CJT131085:CJT131101 CTP131085:CTP131101 DDL131085:DDL131101 DNH131085:DNH131101 DXD131085:DXD131101 EGZ131085:EGZ131101 EQV131085:EQV131101 FAR131085:FAR131101 FKN131085:FKN131101 FUJ131085:FUJ131101 GEF131085:GEF131101 GOB131085:GOB131101 GXX131085:GXX131101 HHT131085:HHT131101 HRP131085:HRP131101 IBL131085:IBL131101 ILH131085:ILH131101 IVD131085:IVD131101 JEZ131085:JEZ131101 JOV131085:JOV131101 JYR131085:JYR131101 KIN131085:KIN131101 KSJ131085:KSJ131101 LCF131085:LCF131101 LMB131085:LMB131101 LVX131085:LVX131101 MFT131085:MFT131101 MPP131085:MPP131101 MZL131085:MZL131101 NJH131085:NJH131101 NTD131085:NTD131101 OCZ131085:OCZ131101 OMV131085:OMV131101 OWR131085:OWR131101 PGN131085:PGN131101 PQJ131085:PQJ131101 QAF131085:QAF131101 QKB131085:QKB131101 QTX131085:QTX131101 RDT131085:RDT131101 RNP131085:RNP131101 RXL131085:RXL131101 SHH131085:SHH131101 SRD131085:SRD131101 TAZ131085:TAZ131101 TKV131085:TKV131101 TUR131085:TUR131101 UEN131085:UEN131101 UOJ131085:UOJ131101 UYF131085:UYF131101 VIB131085:VIB131101 VRX131085:VRX131101 WBT131085:WBT131101 WLP131085:WLP131101 WVL131085:WVL131101 D196621:D196637 IZ196621:IZ196637 SV196621:SV196637 ACR196621:ACR196637 AMN196621:AMN196637 AWJ196621:AWJ196637 BGF196621:BGF196637 BQB196621:BQB196637 BZX196621:BZX196637 CJT196621:CJT196637 CTP196621:CTP196637 DDL196621:DDL196637 DNH196621:DNH196637 DXD196621:DXD196637 EGZ196621:EGZ196637 EQV196621:EQV196637 FAR196621:FAR196637 FKN196621:FKN196637 FUJ196621:FUJ196637 GEF196621:GEF196637 GOB196621:GOB196637 GXX196621:GXX196637 HHT196621:HHT196637 HRP196621:HRP196637 IBL196621:IBL196637 ILH196621:ILH196637 IVD196621:IVD196637 JEZ196621:JEZ196637 JOV196621:JOV196637 JYR196621:JYR196637 KIN196621:KIN196637 KSJ196621:KSJ196637 LCF196621:LCF196637 LMB196621:LMB196637 LVX196621:LVX196637 MFT196621:MFT196637 MPP196621:MPP196637 MZL196621:MZL196637 NJH196621:NJH196637 NTD196621:NTD196637 OCZ196621:OCZ196637 OMV196621:OMV196637 OWR196621:OWR196637 PGN196621:PGN196637 PQJ196621:PQJ196637 QAF196621:QAF196637 QKB196621:QKB196637 QTX196621:QTX196637 RDT196621:RDT196637 RNP196621:RNP196637 RXL196621:RXL196637 SHH196621:SHH196637 SRD196621:SRD196637 TAZ196621:TAZ196637 TKV196621:TKV196637 TUR196621:TUR196637 UEN196621:UEN196637 UOJ196621:UOJ196637 UYF196621:UYF196637 VIB196621:VIB196637 VRX196621:VRX196637 WBT196621:WBT196637 WLP196621:WLP196637 WVL196621:WVL196637 D262157:D262173 IZ262157:IZ262173 SV262157:SV262173 ACR262157:ACR262173 AMN262157:AMN262173 AWJ262157:AWJ262173 BGF262157:BGF262173 BQB262157:BQB262173 BZX262157:BZX262173 CJT262157:CJT262173 CTP262157:CTP262173 DDL262157:DDL262173 DNH262157:DNH262173 DXD262157:DXD262173 EGZ262157:EGZ262173 EQV262157:EQV262173 FAR262157:FAR262173 FKN262157:FKN262173 FUJ262157:FUJ262173 GEF262157:GEF262173 GOB262157:GOB262173 GXX262157:GXX262173 HHT262157:HHT262173 HRP262157:HRP262173 IBL262157:IBL262173 ILH262157:ILH262173 IVD262157:IVD262173 JEZ262157:JEZ262173 JOV262157:JOV262173 JYR262157:JYR262173 KIN262157:KIN262173 KSJ262157:KSJ262173 LCF262157:LCF262173 LMB262157:LMB262173 LVX262157:LVX262173 MFT262157:MFT262173 MPP262157:MPP262173 MZL262157:MZL262173 NJH262157:NJH262173 NTD262157:NTD262173 OCZ262157:OCZ262173 OMV262157:OMV262173 OWR262157:OWR262173 PGN262157:PGN262173 PQJ262157:PQJ262173 QAF262157:QAF262173 QKB262157:QKB262173 QTX262157:QTX262173 RDT262157:RDT262173 RNP262157:RNP262173 RXL262157:RXL262173 SHH262157:SHH262173 SRD262157:SRD262173 TAZ262157:TAZ262173 TKV262157:TKV262173 TUR262157:TUR262173 UEN262157:UEN262173 UOJ262157:UOJ262173 UYF262157:UYF262173 VIB262157:VIB262173 VRX262157:VRX262173 WBT262157:WBT262173 WLP262157:WLP262173 WVL262157:WVL262173 D327693:D327709 IZ327693:IZ327709 SV327693:SV327709 ACR327693:ACR327709 AMN327693:AMN327709 AWJ327693:AWJ327709 BGF327693:BGF327709 BQB327693:BQB327709 BZX327693:BZX327709 CJT327693:CJT327709 CTP327693:CTP327709 DDL327693:DDL327709 DNH327693:DNH327709 DXD327693:DXD327709 EGZ327693:EGZ327709 EQV327693:EQV327709 FAR327693:FAR327709 FKN327693:FKN327709 FUJ327693:FUJ327709 GEF327693:GEF327709 GOB327693:GOB327709 GXX327693:GXX327709 HHT327693:HHT327709 HRP327693:HRP327709 IBL327693:IBL327709 ILH327693:ILH327709 IVD327693:IVD327709 JEZ327693:JEZ327709 JOV327693:JOV327709 JYR327693:JYR327709 KIN327693:KIN327709 KSJ327693:KSJ327709 LCF327693:LCF327709 LMB327693:LMB327709 LVX327693:LVX327709 MFT327693:MFT327709 MPP327693:MPP327709 MZL327693:MZL327709 NJH327693:NJH327709 NTD327693:NTD327709 OCZ327693:OCZ327709 OMV327693:OMV327709 OWR327693:OWR327709 PGN327693:PGN327709 PQJ327693:PQJ327709 QAF327693:QAF327709 QKB327693:QKB327709 QTX327693:QTX327709 RDT327693:RDT327709 RNP327693:RNP327709 RXL327693:RXL327709 SHH327693:SHH327709 SRD327693:SRD327709 TAZ327693:TAZ327709 TKV327693:TKV327709 TUR327693:TUR327709 UEN327693:UEN327709 UOJ327693:UOJ327709 UYF327693:UYF327709 VIB327693:VIB327709 VRX327693:VRX327709 WBT327693:WBT327709 WLP327693:WLP327709 WVL327693:WVL327709 D393229:D393245 IZ393229:IZ393245 SV393229:SV393245 ACR393229:ACR393245 AMN393229:AMN393245 AWJ393229:AWJ393245 BGF393229:BGF393245 BQB393229:BQB393245 BZX393229:BZX393245 CJT393229:CJT393245 CTP393229:CTP393245 DDL393229:DDL393245 DNH393229:DNH393245 DXD393229:DXD393245 EGZ393229:EGZ393245 EQV393229:EQV393245 FAR393229:FAR393245 FKN393229:FKN393245 FUJ393229:FUJ393245 GEF393229:GEF393245 GOB393229:GOB393245 GXX393229:GXX393245 HHT393229:HHT393245 HRP393229:HRP393245 IBL393229:IBL393245 ILH393229:ILH393245 IVD393229:IVD393245 JEZ393229:JEZ393245 JOV393229:JOV393245 JYR393229:JYR393245 KIN393229:KIN393245 KSJ393229:KSJ393245 LCF393229:LCF393245 LMB393229:LMB393245 LVX393229:LVX393245 MFT393229:MFT393245 MPP393229:MPP393245 MZL393229:MZL393245 NJH393229:NJH393245 NTD393229:NTD393245 OCZ393229:OCZ393245 OMV393229:OMV393245 OWR393229:OWR393245 PGN393229:PGN393245 PQJ393229:PQJ393245 QAF393229:QAF393245 QKB393229:QKB393245 QTX393229:QTX393245 RDT393229:RDT393245 RNP393229:RNP393245 RXL393229:RXL393245 SHH393229:SHH393245 SRD393229:SRD393245 TAZ393229:TAZ393245 TKV393229:TKV393245 TUR393229:TUR393245 UEN393229:UEN393245 UOJ393229:UOJ393245 UYF393229:UYF393245 VIB393229:VIB393245 VRX393229:VRX393245 WBT393229:WBT393245 WLP393229:WLP393245 WVL393229:WVL393245 D458765:D458781 IZ458765:IZ458781 SV458765:SV458781 ACR458765:ACR458781 AMN458765:AMN458781 AWJ458765:AWJ458781 BGF458765:BGF458781 BQB458765:BQB458781 BZX458765:BZX458781 CJT458765:CJT458781 CTP458765:CTP458781 DDL458765:DDL458781 DNH458765:DNH458781 DXD458765:DXD458781 EGZ458765:EGZ458781 EQV458765:EQV458781 FAR458765:FAR458781 FKN458765:FKN458781 FUJ458765:FUJ458781 GEF458765:GEF458781 GOB458765:GOB458781 GXX458765:GXX458781 HHT458765:HHT458781 HRP458765:HRP458781 IBL458765:IBL458781 ILH458765:ILH458781 IVD458765:IVD458781 JEZ458765:JEZ458781 JOV458765:JOV458781 JYR458765:JYR458781 KIN458765:KIN458781 KSJ458765:KSJ458781 LCF458765:LCF458781 LMB458765:LMB458781 LVX458765:LVX458781 MFT458765:MFT458781 MPP458765:MPP458781 MZL458765:MZL458781 NJH458765:NJH458781 NTD458765:NTD458781 OCZ458765:OCZ458781 OMV458765:OMV458781 OWR458765:OWR458781 PGN458765:PGN458781 PQJ458765:PQJ458781 QAF458765:QAF458781 QKB458765:QKB458781 QTX458765:QTX458781 RDT458765:RDT458781 RNP458765:RNP458781 RXL458765:RXL458781 SHH458765:SHH458781 SRD458765:SRD458781 TAZ458765:TAZ458781 TKV458765:TKV458781 TUR458765:TUR458781 UEN458765:UEN458781 UOJ458765:UOJ458781 UYF458765:UYF458781 VIB458765:VIB458781 VRX458765:VRX458781 WBT458765:WBT458781 WLP458765:WLP458781 WVL458765:WVL458781 D524301:D524317 IZ524301:IZ524317 SV524301:SV524317 ACR524301:ACR524317 AMN524301:AMN524317 AWJ524301:AWJ524317 BGF524301:BGF524317 BQB524301:BQB524317 BZX524301:BZX524317 CJT524301:CJT524317 CTP524301:CTP524317 DDL524301:DDL524317 DNH524301:DNH524317 DXD524301:DXD524317 EGZ524301:EGZ524317 EQV524301:EQV524317 FAR524301:FAR524317 FKN524301:FKN524317 FUJ524301:FUJ524317 GEF524301:GEF524317 GOB524301:GOB524317 GXX524301:GXX524317 HHT524301:HHT524317 HRP524301:HRP524317 IBL524301:IBL524317 ILH524301:ILH524317 IVD524301:IVD524317 JEZ524301:JEZ524317 JOV524301:JOV524317 JYR524301:JYR524317 KIN524301:KIN524317 KSJ524301:KSJ524317 LCF524301:LCF524317 LMB524301:LMB524317 LVX524301:LVX524317 MFT524301:MFT524317 MPP524301:MPP524317 MZL524301:MZL524317 NJH524301:NJH524317 NTD524301:NTD524317 OCZ524301:OCZ524317 OMV524301:OMV524317 OWR524301:OWR524317 PGN524301:PGN524317 PQJ524301:PQJ524317 QAF524301:QAF524317 QKB524301:QKB524317 QTX524301:QTX524317 RDT524301:RDT524317 RNP524301:RNP524317 RXL524301:RXL524317 SHH524301:SHH524317 SRD524301:SRD524317 TAZ524301:TAZ524317 TKV524301:TKV524317 TUR524301:TUR524317 UEN524301:UEN524317 UOJ524301:UOJ524317 UYF524301:UYF524317 VIB524301:VIB524317 VRX524301:VRX524317 WBT524301:WBT524317 WLP524301:WLP524317 WVL524301:WVL524317 D589837:D589853 IZ589837:IZ589853 SV589837:SV589853 ACR589837:ACR589853 AMN589837:AMN589853 AWJ589837:AWJ589853 BGF589837:BGF589853 BQB589837:BQB589853 BZX589837:BZX589853 CJT589837:CJT589853 CTP589837:CTP589853 DDL589837:DDL589853 DNH589837:DNH589853 DXD589837:DXD589853 EGZ589837:EGZ589853 EQV589837:EQV589853 FAR589837:FAR589853 FKN589837:FKN589853 FUJ589837:FUJ589853 GEF589837:GEF589853 GOB589837:GOB589853 GXX589837:GXX589853 HHT589837:HHT589853 HRP589837:HRP589853 IBL589837:IBL589853 ILH589837:ILH589853 IVD589837:IVD589853 JEZ589837:JEZ589853 JOV589837:JOV589853 JYR589837:JYR589853 KIN589837:KIN589853 KSJ589837:KSJ589853 LCF589837:LCF589853 LMB589837:LMB589853 LVX589837:LVX589853 MFT589837:MFT589853 MPP589837:MPP589853 MZL589837:MZL589853 NJH589837:NJH589853 NTD589837:NTD589853 OCZ589837:OCZ589853 OMV589837:OMV589853 OWR589837:OWR589853 PGN589837:PGN589853 PQJ589837:PQJ589853 QAF589837:QAF589853 QKB589837:QKB589853 QTX589837:QTX589853 RDT589837:RDT589853 RNP589837:RNP589853 RXL589837:RXL589853 SHH589837:SHH589853 SRD589837:SRD589853 TAZ589837:TAZ589853 TKV589837:TKV589853 TUR589837:TUR589853 UEN589837:UEN589853 UOJ589837:UOJ589853 UYF589837:UYF589853 VIB589837:VIB589853 VRX589837:VRX589853 WBT589837:WBT589853 WLP589837:WLP589853 WVL589837:WVL589853 D655373:D655389 IZ655373:IZ655389 SV655373:SV655389 ACR655373:ACR655389 AMN655373:AMN655389 AWJ655373:AWJ655389 BGF655373:BGF655389 BQB655373:BQB655389 BZX655373:BZX655389 CJT655373:CJT655389 CTP655373:CTP655389 DDL655373:DDL655389 DNH655373:DNH655389 DXD655373:DXD655389 EGZ655373:EGZ655389 EQV655373:EQV655389 FAR655373:FAR655389 FKN655373:FKN655389 FUJ655373:FUJ655389 GEF655373:GEF655389 GOB655373:GOB655389 GXX655373:GXX655389 HHT655373:HHT655389 HRP655373:HRP655389 IBL655373:IBL655389 ILH655373:ILH655389 IVD655373:IVD655389 JEZ655373:JEZ655389 JOV655373:JOV655389 JYR655373:JYR655389 KIN655373:KIN655389 KSJ655373:KSJ655389 LCF655373:LCF655389 LMB655373:LMB655389 LVX655373:LVX655389 MFT655373:MFT655389 MPP655373:MPP655389 MZL655373:MZL655389 NJH655373:NJH655389 NTD655373:NTD655389 OCZ655373:OCZ655389 OMV655373:OMV655389 OWR655373:OWR655389 PGN655373:PGN655389 PQJ655373:PQJ655389 QAF655373:QAF655389 QKB655373:QKB655389 QTX655373:QTX655389 RDT655373:RDT655389 RNP655373:RNP655389 RXL655373:RXL655389 SHH655373:SHH655389 SRD655373:SRD655389 TAZ655373:TAZ655389 TKV655373:TKV655389 TUR655373:TUR655389 UEN655373:UEN655389 UOJ655373:UOJ655389 UYF655373:UYF655389 VIB655373:VIB655389 VRX655373:VRX655389 WBT655373:WBT655389 WLP655373:WLP655389 WVL655373:WVL655389 D720909:D720925 IZ720909:IZ720925 SV720909:SV720925 ACR720909:ACR720925 AMN720909:AMN720925 AWJ720909:AWJ720925 BGF720909:BGF720925 BQB720909:BQB720925 BZX720909:BZX720925 CJT720909:CJT720925 CTP720909:CTP720925 DDL720909:DDL720925 DNH720909:DNH720925 DXD720909:DXD720925 EGZ720909:EGZ720925 EQV720909:EQV720925 FAR720909:FAR720925 FKN720909:FKN720925 FUJ720909:FUJ720925 GEF720909:GEF720925 GOB720909:GOB720925 GXX720909:GXX720925 HHT720909:HHT720925 HRP720909:HRP720925 IBL720909:IBL720925 ILH720909:ILH720925 IVD720909:IVD720925 JEZ720909:JEZ720925 JOV720909:JOV720925 JYR720909:JYR720925 KIN720909:KIN720925 KSJ720909:KSJ720925 LCF720909:LCF720925 LMB720909:LMB720925 LVX720909:LVX720925 MFT720909:MFT720925 MPP720909:MPP720925 MZL720909:MZL720925 NJH720909:NJH720925 NTD720909:NTD720925 OCZ720909:OCZ720925 OMV720909:OMV720925 OWR720909:OWR720925 PGN720909:PGN720925 PQJ720909:PQJ720925 QAF720909:QAF720925 QKB720909:QKB720925 QTX720909:QTX720925 RDT720909:RDT720925 RNP720909:RNP720925 RXL720909:RXL720925 SHH720909:SHH720925 SRD720909:SRD720925 TAZ720909:TAZ720925 TKV720909:TKV720925 TUR720909:TUR720925 UEN720909:UEN720925 UOJ720909:UOJ720925 UYF720909:UYF720925 VIB720909:VIB720925 VRX720909:VRX720925 WBT720909:WBT720925 WLP720909:WLP720925 WVL720909:WVL720925 D786445:D786461 IZ786445:IZ786461 SV786445:SV786461 ACR786445:ACR786461 AMN786445:AMN786461 AWJ786445:AWJ786461 BGF786445:BGF786461 BQB786445:BQB786461 BZX786445:BZX786461 CJT786445:CJT786461 CTP786445:CTP786461 DDL786445:DDL786461 DNH786445:DNH786461 DXD786445:DXD786461 EGZ786445:EGZ786461 EQV786445:EQV786461 FAR786445:FAR786461 FKN786445:FKN786461 FUJ786445:FUJ786461 GEF786445:GEF786461 GOB786445:GOB786461 GXX786445:GXX786461 HHT786445:HHT786461 HRP786445:HRP786461 IBL786445:IBL786461 ILH786445:ILH786461 IVD786445:IVD786461 JEZ786445:JEZ786461 JOV786445:JOV786461 JYR786445:JYR786461 KIN786445:KIN786461 KSJ786445:KSJ786461 LCF786445:LCF786461 LMB786445:LMB786461 LVX786445:LVX786461 MFT786445:MFT786461 MPP786445:MPP786461 MZL786445:MZL786461 NJH786445:NJH786461 NTD786445:NTD786461 OCZ786445:OCZ786461 OMV786445:OMV786461 OWR786445:OWR786461 PGN786445:PGN786461 PQJ786445:PQJ786461 QAF786445:QAF786461 QKB786445:QKB786461 QTX786445:QTX786461 RDT786445:RDT786461 RNP786445:RNP786461 RXL786445:RXL786461 SHH786445:SHH786461 SRD786445:SRD786461 TAZ786445:TAZ786461 TKV786445:TKV786461 TUR786445:TUR786461 UEN786445:UEN786461 UOJ786445:UOJ786461 UYF786445:UYF786461 VIB786445:VIB786461 VRX786445:VRX786461 WBT786445:WBT786461 WLP786445:WLP786461 WVL786445:WVL786461 D851981:D851997 IZ851981:IZ851997 SV851981:SV851997 ACR851981:ACR851997 AMN851981:AMN851997 AWJ851981:AWJ851997 BGF851981:BGF851997 BQB851981:BQB851997 BZX851981:BZX851997 CJT851981:CJT851997 CTP851981:CTP851997 DDL851981:DDL851997 DNH851981:DNH851997 DXD851981:DXD851997 EGZ851981:EGZ851997 EQV851981:EQV851997 FAR851981:FAR851997 FKN851981:FKN851997 FUJ851981:FUJ851997 GEF851981:GEF851997 GOB851981:GOB851997 GXX851981:GXX851997 HHT851981:HHT851997 HRP851981:HRP851997 IBL851981:IBL851997 ILH851981:ILH851997 IVD851981:IVD851997 JEZ851981:JEZ851997 JOV851981:JOV851997 JYR851981:JYR851997 KIN851981:KIN851997 KSJ851981:KSJ851997 LCF851981:LCF851997 LMB851981:LMB851997 LVX851981:LVX851997 MFT851981:MFT851997 MPP851981:MPP851997 MZL851981:MZL851997 NJH851981:NJH851997 NTD851981:NTD851997 OCZ851981:OCZ851997 OMV851981:OMV851997 OWR851981:OWR851997 PGN851981:PGN851997 PQJ851981:PQJ851997 QAF851981:QAF851997 QKB851981:QKB851997 QTX851981:QTX851997 RDT851981:RDT851997 RNP851981:RNP851997 RXL851981:RXL851997 SHH851981:SHH851997 SRD851981:SRD851997 TAZ851981:TAZ851997 TKV851981:TKV851997 TUR851981:TUR851997 UEN851981:UEN851997 UOJ851981:UOJ851997 UYF851981:UYF851997 VIB851981:VIB851997 VRX851981:VRX851997 WBT851981:WBT851997 WLP851981:WLP851997 WVL851981:WVL851997 D917517:D917533 IZ917517:IZ917533 SV917517:SV917533 ACR917517:ACR917533 AMN917517:AMN917533 AWJ917517:AWJ917533 BGF917517:BGF917533 BQB917517:BQB917533 BZX917517:BZX917533 CJT917517:CJT917533 CTP917517:CTP917533 DDL917517:DDL917533 DNH917517:DNH917533 DXD917517:DXD917533 EGZ917517:EGZ917533 EQV917517:EQV917533 FAR917517:FAR917533 FKN917517:FKN917533 FUJ917517:FUJ917533 GEF917517:GEF917533 GOB917517:GOB917533 GXX917517:GXX917533 HHT917517:HHT917533 HRP917517:HRP917533 IBL917517:IBL917533 ILH917517:ILH917533 IVD917517:IVD917533 JEZ917517:JEZ917533 JOV917517:JOV917533 JYR917517:JYR917533 KIN917517:KIN917533 KSJ917517:KSJ917533 LCF917517:LCF917533 LMB917517:LMB917533 LVX917517:LVX917533 MFT917517:MFT917533 MPP917517:MPP917533 MZL917517:MZL917533 NJH917517:NJH917533 NTD917517:NTD917533 OCZ917517:OCZ917533 OMV917517:OMV917533 OWR917517:OWR917533 PGN917517:PGN917533 PQJ917517:PQJ917533 QAF917517:QAF917533 QKB917517:QKB917533 QTX917517:QTX917533 RDT917517:RDT917533 RNP917517:RNP917533 RXL917517:RXL917533 SHH917517:SHH917533 SRD917517:SRD917533 TAZ917517:TAZ917533 TKV917517:TKV917533 TUR917517:TUR917533 UEN917517:UEN917533 UOJ917517:UOJ917533 UYF917517:UYF917533 VIB917517:VIB917533 VRX917517:VRX917533 WBT917517:WBT917533 WLP917517:WLP917533 WVL917517:WVL917533 D983053:D983069 IZ983053:IZ983069 SV983053:SV983069 ACR983053:ACR983069 AMN983053:AMN983069 AWJ983053:AWJ983069 BGF983053:BGF983069 BQB983053:BQB983069 BZX983053:BZX983069 CJT983053:CJT983069 CTP983053:CTP983069 DDL983053:DDL983069 DNH983053:DNH983069 DXD983053:DXD983069 EGZ983053:EGZ983069 EQV983053:EQV983069 FAR983053:FAR983069 FKN983053:FKN983069 FUJ983053:FUJ983069 GEF983053:GEF983069 GOB983053:GOB983069 GXX983053:GXX983069 HHT983053:HHT983069 HRP983053:HRP983069 IBL983053:IBL983069 ILH983053:ILH983069 IVD983053:IVD983069 JEZ983053:JEZ983069 JOV983053:JOV983069 JYR983053:JYR983069 KIN983053:KIN983069 KSJ983053:KSJ983069 LCF983053:LCF983069 LMB983053:LMB983069 LVX983053:LVX983069 MFT983053:MFT983069 MPP983053:MPP983069 MZL983053:MZL983069 NJH983053:NJH983069 NTD983053:NTD983069 OCZ983053:OCZ983069 OMV983053:OMV983069 OWR983053:OWR983069 PGN983053:PGN983069 PQJ983053:PQJ983069 QAF983053:QAF983069 QKB983053:QKB983069 QTX983053:QTX983069 RDT983053:RDT983069 RNP983053:RNP983069 RXL983053:RXL983069 SHH983053:SHH983069 SRD983053:SRD983069 TAZ983053:TAZ983069 TKV983053:TKV983069 TUR983053:TUR983069 UEN983053:UEN983069 UOJ983053:UOJ983069 UYF983053:UYF983069 VIB983053:VIB983069 VRX983053:VRX983069 WBT983053:WBT983069 WLP983053:WLP983069 WVL983053:WVL983069" xr:uid="{64165AE9-6E1D-423C-A0BF-5AE0E37D941F}">
      <formula1>People</formula1>
    </dataValidation>
    <dataValidation type="list" allowBlank="1" showInputMessage="1" showErrorMessage="1" sqref="A13:A29 IW13:IW29 SS13:SS29 ACO13:ACO29 AMK13:AMK29 AWG13:AWG29 BGC13:BGC29 BPY13:BPY29 BZU13:BZU29 CJQ13:CJQ29 CTM13:CTM29 DDI13:DDI29 DNE13:DNE29 DXA13:DXA29 EGW13:EGW29 EQS13:EQS29 FAO13:FAO29 FKK13:FKK29 FUG13:FUG29 GEC13:GEC29 GNY13:GNY29 GXU13:GXU29 HHQ13:HHQ29 HRM13:HRM29 IBI13:IBI29 ILE13:ILE29 IVA13:IVA29 JEW13:JEW29 JOS13:JOS29 JYO13:JYO29 KIK13:KIK29 KSG13:KSG29 LCC13:LCC29 LLY13:LLY29 LVU13:LVU29 MFQ13:MFQ29 MPM13:MPM29 MZI13:MZI29 NJE13:NJE29 NTA13:NTA29 OCW13:OCW29 OMS13:OMS29 OWO13:OWO29 PGK13:PGK29 PQG13:PQG29 QAC13:QAC29 QJY13:QJY29 QTU13:QTU29 RDQ13:RDQ29 RNM13:RNM29 RXI13:RXI29 SHE13:SHE29 SRA13:SRA29 TAW13:TAW29 TKS13:TKS29 TUO13:TUO29 UEK13:UEK29 UOG13:UOG29 UYC13:UYC29 VHY13:VHY29 VRU13:VRU29 WBQ13:WBQ29 WLM13:WLM29 WVI13:WVI29 A65549:A65565 IW65549:IW65565 SS65549:SS65565 ACO65549:ACO65565 AMK65549:AMK65565 AWG65549:AWG65565 BGC65549:BGC65565 BPY65549:BPY65565 BZU65549:BZU65565 CJQ65549:CJQ65565 CTM65549:CTM65565 DDI65549:DDI65565 DNE65549:DNE65565 DXA65549:DXA65565 EGW65549:EGW65565 EQS65549:EQS65565 FAO65549:FAO65565 FKK65549:FKK65565 FUG65549:FUG65565 GEC65549:GEC65565 GNY65549:GNY65565 GXU65549:GXU65565 HHQ65549:HHQ65565 HRM65549:HRM65565 IBI65549:IBI65565 ILE65549:ILE65565 IVA65549:IVA65565 JEW65549:JEW65565 JOS65549:JOS65565 JYO65549:JYO65565 KIK65549:KIK65565 KSG65549:KSG65565 LCC65549:LCC65565 LLY65549:LLY65565 LVU65549:LVU65565 MFQ65549:MFQ65565 MPM65549:MPM65565 MZI65549:MZI65565 NJE65549:NJE65565 NTA65549:NTA65565 OCW65549:OCW65565 OMS65549:OMS65565 OWO65549:OWO65565 PGK65549:PGK65565 PQG65549:PQG65565 QAC65549:QAC65565 QJY65549:QJY65565 QTU65549:QTU65565 RDQ65549:RDQ65565 RNM65549:RNM65565 RXI65549:RXI65565 SHE65549:SHE65565 SRA65549:SRA65565 TAW65549:TAW65565 TKS65549:TKS65565 TUO65549:TUO65565 UEK65549:UEK65565 UOG65549:UOG65565 UYC65549:UYC65565 VHY65549:VHY65565 VRU65549:VRU65565 WBQ65549:WBQ65565 WLM65549:WLM65565 WVI65549:WVI65565 A131085:A131101 IW131085:IW131101 SS131085:SS131101 ACO131085:ACO131101 AMK131085:AMK131101 AWG131085:AWG131101 BGC131085:BGC131101 BPY131085:BPY131101 BZU131085:BZU131101 CJQ131085:CJQ131101 CTM131085:CTM131101 DDI131085:DDI131101 DNE131085:DNE131101 DXA131085:DXA131101 EGW131085:EGW131101 EQS131085:EQS131101 FAO131085:FAO131101 FKK131085:FKK131101 FUG131085:FUG131101 GEC131085:GEC131101 GNY131085:GNY131101 GXU131085:GXU131101 HHQ131085:HHQ131101 HRM131085:HRM131101 IBI131085:IBI131101 ILE131085:ILE131101 IVA131085:IVA131101 JEW131085:JEW131101 JOS131085:JOS131101 JYO131085:JYO131101 KIK131085:KIK131101 KSG131085:KSG131101 LCC131085:LCC131101 LLY131085:LLY131101 LVU131085:LVU131101 MFQ131085:MFQ131101 MPM131085:MPM131101 MZI131085:MZI131101 NJE131085:NJE131101 NTA131085:NTA131101 OCW131085:OCW131101 OMS131085:OMS131101 OWO131085:OWO131101 PGK131085:PGK131101 PQG131085:PQG131101 QAC131085:QAC131101 QJY131085:QJY131101 QTU131085:QTU131101 RDQ131085:RDQ131101 RNM131085:RNM131101 RXI131085:RXI131101 SHE131085:SHE131101 SRA131085:SRA131101 TAW131085:TAW131101 TKS131085:TKS131101 TUO131085:TUO131101 UEK131085:UEK131101 UOG131085:UOG131101 UYC131085:UYC131101 VHY131085:VHY131101 VRU131085:VRU131101 WBQ131085:WBQ131101 WLM131085:WLM131101 WVI131085:WVI131101 A196621:A196637 IW196621:IW196637 SS196621:SS196637 ACO196621:ACO196637 AMK196621:AMK196637 AWG196621:AWG196637 BGC196621:BGC196637 BPY196621:BPY196637 BZU196621:BZU196637 CJQ196621:CJQ196637 CTM196621:CTM196637 DDI196621:DDI196637 DNE196621:DNE196637 DXA196621:DXA196637 EGW196621:EGW196637 EQS196621:EQS196637 FAO196621:FAO196637 FKK196621:FKK196637 FUG196621:FUG196637 GEC196621:GEC196637 GNY196621:GNY196637 GXU196621:GXU196637 HHQ196621:HHQ196637 HRM196621:HRM196637 IBI196621:IBI196637 ILE196621:ILE196637 IVA196621:IVA196637 JEW196621:JEW196637 JOS196621:JOS196637 JYO196621:JYO196637 KIK196621:KIK196637 KSG196621:KSG196637 LCC196621:LCC196637 LLY196621:LLY196637 LVU196621:LVU196637 MFQ196621:MFQ196637 MPM196621:MPM196637 MZI196621:MZI196637 NJE196621:NJE196637 NTA196621:NTA196637 OCW196621:OCW196637 OMS196621:OMS196637 OWO196621:OWO196637 PGK196621:PGK196637 PQG196621:PQG196637 QAC196621:QAC196637 QJY196621:QJY196637 QTU196621:QTU196637 RDQ196621:RDQ196637 RNM196621:RNM196637 RXI196621:RXI196637 SHE196621:SHE196637 SRA196621:SRA196637 TAW196621:TAW196637 TKS196621:TKS196637 TUO196621:TUO196637 UEK196621:UEK196637 UOG196621:UOG196637 UYC196621:UYC196637 VHY196621:VHY196637 VRU196621:VRU196637 WBQ196621:WBQ196637 WLM196621:WLM196637 WVI196621:WVI196637 A262157:A262173 IW262157:IW262173 SS262157:SS262173 ACO262157:ACO262173 AMK262157:AMK262173 AWG262157:AWG262173 BGC262157:BGC262173 BPY262157:BPY262173 BZU262157:BZU262173 CJQ262157:CJQ262173 CTM262157:CTM262173 DDI262157:DDI262173 DNE262157:DNE262173 DXA262157:DXA262173 EGW262157:EGW262173 EQS262157:EQS262173 FAO262157:FAO262173 FKK262157:FKK262173 FUG262157:FUG262173 GEC262157:GEC262173 GNY262157:GNY262173 GXU262157:GXU262173 HHQ262157:HHQ262173 HRM262157:HRM262173 IBI262157:IBI262173 ILE262157:ILE262173 IVA262157:IVA262173 JEW262157:JEW262173 JOS262157:JOS262173 JYO262157:JYO262173 KIK262157:KIK262173 KSG262157:KSG262173 LCC262157:LCC262173 LLY262157:LLY262173 LVU262157:LVU262173 MFQ262157:MFQ262173 MPM262157:MPM262173 MZI262157:MZI262173 NJE262157:NJE262173 NTA262157:NTA262173 OCW262157:OCW262173 OMS262157:OMS262173 OWO262157:OWO262173 PGK262157:PGK262173 PQG262157:PQG262173 QAC262157:QAC262173 QJY262157:QJY262173 QTU262157:QTU262173 RDQ262157:RDQ262173 RNM262157:RNM262173 RXI262157:RXI262173 SHE262157:SHE262173 SRA262157:SRA262173 TAW262157:TAW262173 TKS262157:TKS262173 TUO262157:TUO262173 UEK262157:UEK262173 UOG262157:UOG262173 UYC262157:UYC262173 VHY262157:VHY262173 VRU262157:VRU262173 WBQ262157:WBQ262173 WLM262157:WLM262173 WVI262157:WVI262173 A327693:A327709 IW327693:IW327709 SS327693:SS327709 ACO327693:ACO327709 AMK327693:AMK327709 AWG327693:AWG327709 BGC327693:BGC327709 BPY327693:BPY327709 BZU327693:BZU327709 CJQ327693:CJQ327709 CTM327693:CTM327709 DDI327693:DDI327709 DNE327693:DNE327709 DXA327693:DXA327709 EGW327693:EGW327709 EQS327693:EQS327709 FAO327693:FAO327709 FKK327693:FKK327709 FUG327693:FUG327709 GEC327693:GEC327709 GNY327693:GNY327709 GXU327693:GXU327709 HHQ327693:HHQ327709 HRM327693:HRM327709 IBI327693:IBI327709 ILE327693:ILE327709 IVA327693:IVA327709 JEW327693:JEW327709 JOS327693:JOS327709 JYO327693:JYO327709 KIK327693:KIK327709 KSG327693:KSG327709 LCC327693:LCC327709 LLY327693:LLY327709 LVU327693:LVU327709 MFQ327693:MFQ327709 MPM327693:MPM327709 MZI327693:MZI327709 NJE327693:NJE327709 NTA327693:NTA327709 OCW327693:OCW327709 OMS327693:OMS327709 OWO327693:OWO327709 PGK327693:PGK327709 PQG327693:PQG327709 QAC327693:QAC327709 QJY327693:QJY327709 QTU327693:QTU327709 RDQ327693:RDQ327709 RNM327693:RNM327709 RXI327693:RXI327709 SHE327693:SHE327709 SRA327693:SRA327709 TAW327693:TAW327709 TKS327693:TKS327709 TUO327693:TUO327709 UEK327693:UEK327709 UOG327693:UOG327709 UYC327693:UYC327709 VHY327693:VHY327709 VRU327693:VRU327709 WBQ327693:WBQ327709 WLM327693:WLM327709 WVI327693:WVI327709 A393229:A393245 IW393229:IW393245 SS393229:SS393245 ACO393229:ACO393245 AMK393229:AMK393245 AWG393229:AWG393245 BGC393229:BGC393245 BPY393229:BPY393245 BZU393229:BZU393245 CJQ393229:CJQ393245 CTM393229:CTM393245 DDI393229:DDI393245 DNE393229:DNE393245 DXA393229:DXA393245 EGW393229:EGW393245 EQS393229:EQS393245 FAO393229:FAO393245 FKK393229:FKK393245 FUG393229:FUG393245 GEC393229:GEC393245 GNY393229:GNY393245 GXU393229:GXU393245 HHQ393229:HHQ393245 HRM393229:HRM393245 IBI393229:IBI393245 ILE393229:ILE393245 IVA393229:IVA393245 JEW393229:JEW393245 JOS393229:JOS393245 JYO393229:JYO393245 KIK393229:KIK393245 KSG393229:KSG393245 LCC393229:LCC393245 LLY393229:LLY393245 LVU393229:LVU393245 MFQ393229:MFQ393245 MPM393229:MPM393245 MZI393229:MZI393245 NJE393229:NJE393245 NTA393229:NTA393245 OCW393229:OCW393245 OMS393229:OMS393245 OWO393229:OWO393245 PGK393229:PGK393245 PQG393229:PQG393245 QAC393229:QAC393245 QJY393229:QJY393245 QTU393229:QTU393245 RDQ393229:RDQ393245 RNM393229:RNM393245 RXI393229:RXI393245 SHE393229:SHE393245 SRA393229:SRA393245 TAW393229:TAW393245 TKS393229:TKS393245 TUO393229:TUO393245 UEK393229:UEK393245 UOG393229:UOG393245 UYC393229:UYC393245 VHY393229:VHY393245 VRU393229:VRU393245 WBQ393229:WBQ393245 WLM393229:WLM393245 WVI393229:WVI393245 A458765:A458781 IW458765:IW458781 SS458765:SS458781 ACO458765:ACO458781 AMK458765:AMK458781 AWG458765:AWG458781 BGC458765:BGC458781 BPY458765:BPY458781 BZU458765:BZU458781 CJQ458765:CJQ458781 CTM458765:CTM458781 DDI458765:DDI458781 DNE458765:DNE458781 DXA458765:DXA458781 EGW458765:EGW458781 EQS458765:EQS458781 FAO458765:FAO458781 FKK458765:FKK458781 FUG458765:FUG458781 GEC458765:GEC458781 GNY458765:GNY458781 GXU458765:GXU458781 HHQ458765:HHQ458781 HRM458765:HRM458781 IBI458765:IBI458781 ILE458765:ILE458781 IVA458765:IVA458781 JEW458765:JEW458781 JOS458765:JOS458781 JYO458765:JYO458781 KIK458765:KIK458781 KSG458765:KSG458781 LCC458765:LCC458781 LLY458765:LLY458781 LVU458765:LVU458781 MFQ458765:MFQ458781 MPM458765:MPM458781 MZI458765:MZI458781 NJE458765:NJE458781 NTA458765:NTA458781 OCW458765:OCW458781 OMS458765:OMS458781 OWO458765:OWO458781 PGK458765:PGK458781 PQG458765:PQG458781 QAC458765:QAC458781 QJY458765:QJY458781 QTU458765:QTU458781 RDQ458765:RDQ458781 RNM458765:RNM458781 RXI458765:RXI458781 SHE458765:SHE458781 SRA458765:SRA458781 TAW458765:TAW458781 TKS458765:TKS458781 TUO458765:TUO458781 UEK458765:UEK458781 UOG458765:UOG458781 UYC458765:UYC458781 VHY458765:VHY458781 VRU458765:VRU458781 WBQ458765:WBQ458781 WLM458765:WLM458781 WVI458765:WVI458781 A524301:A524317 IW524301:IW524317 SS524301:SS524317 ACO524301:ACO524317 AMK524301:AMK524317 AWG524301:AWG524317 BGC524301:BGC524317 BPY524301:BPY524317 BZU524301:BZU524317 CJQ524301:CJQ524317 CTM524301:CTM524317 DDI524301:DDI524317 DNE524301:DNE524317 DXA524301:DXA524317 EGW524301:EGW524317 EQS524301:EQS524317 FAO524301:FAO524317 FKK524301:FKK524317 FUG524301:FUG524317 GEC524301:GEC524317 GNY524301:GNY524317 GXU524301:GXU524317 HHQ524301:HHQ524317 HRM524301:HRM524317 IBI524301:IBI524317 ILE524301:ILE524317 IVA524301:IVA524317 JEW524301:JEW524317 JOS524301:JOS524317 JYO524301:JYO524317 KIK524301:KIK524317 KSG524301:KSG524317 LCC524301:LCC524317 LLY524301:LLY524317 LVU524301:LVU524317 MFQ524301:MFQ524317 MPM524301:MPM524317 MZI524301:MZI524317 NJE524301:NJE524317 NTA524301:NTA524317 OCW524301:OCW524317 OMS524301:OMS524317 OWO524301:OWO524317 PGK524301:PGK524317 PQG524301:PQG524317 QAC524301:QAC524317 QJY524301:QJY524317 QTU524301:QTU524317 RDQ524301:RDQ524317 RNM524301:RNM524317 RXI524301:RXI524317 SHE524301:SHE524317 SRA524301:SRA524317 TAW524301:TAW524317 TKS524301:TKS524317 TUO524301:TUO524317 UEK524301:UEK524317 UOG524301:UOG524317 UYC524301:UYC524317 VHY524301:VHY524317 VRU524301:VRU524317 WBQ524301:WBQ524317 WLM524301:WLM524317 WVI524301:WVI524317 A589837:A589853 IW589837:IW589853 SS589837:SS589853 ACO589837:ACO589853 AMK589837:AMK589853 AWG589837:AWG589853 BGC589837:BGC589853 BPY589837:BPY589853 BZU589837:BZU589853 CJQ589837:CJQ589853 CTM589837:CTM589853 DDI589837:DDI589853 DNE589837:DNE589853 DXA589837:DXA589853 EGW589837:EGW589853 EQS589837:EQS589853 FAO589837:FAO589853 FKK589837:FKK589853 FUG589837:FUG589853 GEC589837:GEC589853 GNY589837:GNY589853 GXU589837:GXU589853 HHQ589837:HHQ589853 HRM589837:HRM589853 IBI589837:IBI589853 ILE589837:ILE589853 IVA589837:IVA589853 JEW589837:JEW589853 JOS589837:JOS589853 JYO589837:JYO589853 KIK589837:KIK589853 KSG589837:KSG589853 LCC589837:LCC589853 LLY589837:LLY589853 LVU589837:LVU589853 MFQ589837:MFQ589853 MPM589837:MPM589853 MZI589837:MZI589853 NJE589837:NJE589853 NTA589837:NTA589853 OCW589837:OCW589853 OMS589837:OMS589853 OWO589837:OWO589853 PGK589837:PGK589853 PQG589837:PQG589853 QAC589837:QAC589853 QJY589837:QJY589853 QTU589837:QTU589853 RDQ589837:RDQ589853 RNM589837:RNM589853 RXI589837:RXI589853 SHE589837:SHE589853 SRA589837:SRA589853 TAW589837:TAW589853 TKS589837:TKS589853 TUO589837:TUO589853 UEK589837:UEK589853 UOG589837:UOG589853 UYC589837:UYC589853 VHY589837:VHY589853 VRU589837:VRU589853 WBQ589837:WBQ589853 WLM589837:WLM589853 WVI589837:WVI589853 A655373:A655389 IW655373:IW655389 SS655373:SS655389 ACO655373:ACO655389 AMK655373:AMK655389 AWG655373:AWG655389 BGC655373:BGC655389 BPY655373:BPY655389 BZU655373:BZU655389 CJQ655373:CJQ655389 CTM655373:CTM655389 DDI655373:DDI655389 DNE655373:DNE655389 DXA655373:DXA655389 EGW655373:EGW655389 EQS655373:EQS655389 FAO655373:FAO655389 FKK655373:FKK655389 FUG655373:FUG655389 GEC655373:GEC655389 GNY655373:GNY655389 GXU655373:GXU655389 HHQ655373:HHQ655389 HRM655373:HRM655389 IBI655373:IBI655389 ILE655373:ILE655389 IVA655373:IVA655389 JEW655373:JEW655389 JOS655373:JOS655389 JYO655373:JYO655389 KIK655373:KIK655389 KSG655373:KSG655389 LCC655373:LCC655389 LLY655373:LLY655389 LVU655373:LVU655389 MFQ655373:MFQ655389 MPM655373:MPM655389 MZI655373:MZI655389 NJE655373:NJE655389 NTA655373:NTA655389 OCW655373:OCW655389 OMS655373:OMS655389 OWO655373:OWO655389 PGK655373:PGK655389 PQG655373:PQG655389 QAC655373:QAC655389 QJY655373:QJY655389 QTU655373:QTU655389 RDQ655373:RDQ655389 RNM655373:RNM655389 RXI655373:RXI655389 SHE655373:SHE655389 SRA655373:SRA655389 TAW655373:TAW655389 TKS655373:TKS655389 TUO655373:TUO655389 UEK655373:UEK655389 UOG655373:UOG655389 UYC655373:UYC655389 VHY655373:VHY655389 VRU655373:VRU655389 WBQ655373:WBQ655389 WLM655373:WLM655389 WVI655373:WVI655389 A720909:A720925 IW720909:IW720925 SS720909:SS720925 ACO720909:ACO720925 AMK720909:AMK720925 AWG720909:AWG720925 BGC720909:BGC720925 BPY720909:BPY720925 BZU720909:BZU720925 CJQ720909:CJQ720925 CTM720909:CTM720925 DDI720909:DDI720925 DNE720909:DNE720925 DXA720909:DXA720925 EGW720909:EGW720925 EQS720909:EQS720925 FAO720909:FAO720925 FKK720909:FKK720925 FUG720909:FUG720925 GEC720909:GEC720925 GNY720909:GNY720925 GXU720909:GXU720925 HHQ720909:HHQ720925 HRM720909:HRM720925 IBI720909:IBI720925 ILE720909:ILE720925 IVA720909:IVA720925 JEW720909:JEW720925 JOS720909:JOS720925 JYO720909:JYO720925 KIK720909:KIK720925 KSG720909:KSG720925 LCC720909:LCC720925 LLY720909:LLY720925 LVU720909:LVU720925 MFQ720909:MFQ720925 MPM720909:MPM720925 MZI720909:MZI720925 NJE720909:NJE720925 NTA720909:NTA720925 OCW720909:OCW720925 OMS720909:OMS720925 OWO720909:OWO720925 PGK720909:PGK720925 PQG720909:PQG720925 QAC720909:QAC720925 QJY720909:QJY720925 QTU720909:QTU720925 RDQ720909:RDQ720925 RNM720909:RNM720925 RXI720909:RXI720925 SHE720909:SHE720925 SRA720909:SRA720925 TAW720909:TAW720925 TKS720909:TKS720925 TUO720909:TUO720925 UEK720909:UEK720925 UOG720909:UOG720925 UYC720909:UYC720925 VHY720909:VHY720925 VRU720909:VRU720925 WBQ720909:WBQ720925 WLM720909:WLM720925 WVI720909:WVI720925 A786445:A786461 IW786445:IW786461 SS786445:SS786461 ACO786445:ACO786461 AMK786445:AMK786461 AWG786445:AWG786461 BGC786445:BGC786461 BPY786445:BPY786461 BZU786445:BZU786461 CJQ786445:CJQ786461 CTM786445:CTM786461 DDI786445:DDI786461 DNE786445:DNE786461 DXA786445:DXA786461 EGW786445:EGW786461 EQS786445:EQS786461 FAO786445:FAO786461 FKK786445:FKK786461 FUG786445:FUG786461 GEC786445:GEC786461 GNY786445:GNY786461 GXU786445:GXU786461 HHQ786445:HHQ786461 HRM786445:HRM786461 IBI786445:IBI786461 ILE786445:ILE786461 IVA786445:IVA786461 JEW786445:JEW786461 JOS786445:JOS786461 JYO786445:JYO786461 KIK786445:KIK786461 KSG786445:KSG786461 LCC786445:LCC786461 LLY786445:LLY786461 LVU786445:LVU786461 MFQ786445:MFQ786461 MPM786445:MPM786461 MZI786445:MZI786461 NJE786445:NJE786461 NTA786445:NTA786461 OCW786445:OCW786461 OMS786445:OMS786461 OWO786445:OWO786461 PGK786445:PGK786461 PQG786445:PQG786461 QAC786445:QAC786461 QJY786445:QJY786461 QTU786445:QTU786461 RDQ786445:RDQ786461 RNM786445:RNM786461 RXI786445:RXI786461 SHE786445:SHE786461 SRA786445:SRA786461 TAW786445:TAW786461 TKS786445:TKS786461 TUO786445:TUO786461 UEK786445:UEK786461 UOG786445:UOG786461 UYC786445:UYC786461 VHY786445:VHY786461 VRU786445:VRU786461 WBQ786445:WBQ786461 WLM786445:WLM786461 WVI786445:WVI786461 A851981:A851997 IW851981:IW851997 SS851981:SS851997 ACO851981:ACO851997 AMK851981:AMK851997 AWG851981:AWG851997 BGC851981:BGC851997 BPY851981:BPY851997 BZU851981:BZU851997 CJQ851981:CJQ851997 CTM851981:CTM851997 DDI851981:DDI851997 DNE851981:DNE851997 DXA851981:DXA851997 EGW851981:EGW851997 EQS851981:EQS851997 FAO851981:FAO851997 FKK851981:FKK851997 FUG851981:FUG851997 GEC851981:GEC851997 GNY851981:GNY851997 GXU851981:GXU851997 HHQ851981:HHQ851997 HRM851981:HRM851997 IBI851981:IBI851997 ILE851981:ILE851997 IVA851981:IVA851997 JEW851981:JEW851997 JOS851981:JOS851997 JYO851981:JYO851997 KIK851981:KIK851997 KSG851981:KSG851997 LCC851981:LCC851997 LLY851981:LLY851997 LVU851981:LVU851997 MFQ851981:MFQ851997 MPM851981:MPM851997 MZI851981:MZI851997 NJE851981:NJE851997 NTA851981:NTA851997 OCW851981:OCW851997 OMS851981:OMS851997 OWO851981:OWO851997 PGK851981:PGK851997 PQG851981:PQG851997 QAC851981:QAC851997 QJY851981:QJY851997 QTU851981:QTU851997 RDQ851981:RDQ851997 RNM851981:RNM851997 RXI851981:RXI851997 SHE851981:SHE851997 SRA851981:SRA851997 TAW851981:TAW851997 TKS851981:TKS851997 TUO851981:TUO851997 UEK851981:UEK851997 UOG851981:UOG851997 UYC851981:UYC851997 VHY851981:VHY851997 VRU851981:VRU851997 WBQ851981:WBQ851997 WLM851981:WLM851997 WVI851981:WVI851997 A917517:A917533 IW917517:IW917533 SS917517:SS917533 ACO917517:ACO917533 AMK917517:AMK917533 AWG917517:AWG917533 BGC917517:BGC917533 BPY917517:BPY917533 BZU917517:BZU917533 CJQ917517:CJQ917533 CTM917517:CTM917533 DDI917517:DDI917533 DNE917517:DNE917533 DXA917517:DXA917533 EGW917517:EGW917533 EQS917517:EQS917533 FAO917517:FAO917533 FKK917517:FKK917533 FUG917517:FUG917533 GEC917517:GEC917533 GNY917517:GNY917533 GXU917517:GXU917533 HHQ917517:HHQ917533 HRM917517:HRM917533 IBI917517:IBI917533 ILE917517:ILE917533 IVA917517:IVA917533 JEW917517:JEW917533 JOS917517:JOS917533 JYO917517:JYO917533 KIK917517:KIK917533 KSG917517:KSG917533 LCC917517:LCC917533 LLY917517:LLY917533 LVU917517:LVU917533 MFQ917517:MFQ917533 MPM917517:MPM917533 MZI917517:MZI917533 NJE917517:NJE917533 NTA917517:NTA917533 OCW917517:OCW917533 OMS917517:OMS917533 OWO917517:OWO917533 PGK917517:PGK917533 PQG917517:PQG917533 QAC917517:QAC917533 QJY917517:QJY917533 QTU917517:QTU917533 RDQ917517:RDQ917533 RNM917517:RNM917533 RXI917517:RXI917533 SHE917517:SHE917533 SRA917517:SRA917533 TAW917517:TAW917533 TKS917517:TKS917533 TUO917517:TUO917533 UEK917517:UEK917533 UOG917517:UOG917533 UYC917517:UYC917533 VHY917517:VHY917533 VRU917517:VRU917533 WBQ917517:WBQ917533 WLM917517:WLM917533 WVI917517:WVI917533 A983053:A983069 IW983053:IW983069 SS983053:SS983069 ACO983053:ACO983069 AMK983053:AMK983069 AWG983053:AWG983069 BGC983053:BGC983069 BPY983053:BPY983069 BZU983053:BZU983069 CJQ983053:CJQ983069 CTM983053:CTM983069 DDI983053:DDI983069 DNE983053:DNE983069 DXA983053:DXA983069 EGW983053:EGW983069 EQS983053:EQS983069 FAO983053:FAO983069 FKK983053:FKK983069 FUG983053:FUG983069 GEC983053:GEC983069 GNY983053:GNY983069 GXU983053:GXU983069 HHQ983053:HHQ983069 HRM983053:HRM983069 IBI983053:IBI983069 ILE983053:ILE983069 IVA983053:IVA983069 JEW983053:JEW983069 JOS983053:JOS983069 JYO983053:JYO983069 KIK983053:KIK983069 KSG983053:KSG983069 LCC983053:LCC983069 LLY983053:LLY983069 LVU983053:LVU983069 MFQ983053:MFQ983069 MPM983053:MPM983069 MZI983053:MZI983069 NJE983053:NJE983069 NTA983053:NTA983069 OCW983053:OCW983069 OMS983053:OMS983069 OWO983053:OWO983069 PGK983053:PGK983069 PQG983053:PQG983069 QAC983053:QAC983069 QJY983053:QJY983069 QTU983053:QTU983069 RDQ983053:RDQ983069 RNM983053:RNM983069 RXI983053:RXI983069 SHE983053:SHE983069 SRA983053:SRA983069 TAW983053:TAW983069 TKS983053:TKS983069 TUO983053:TUO983069 UEK983053:UEK983069 UOG983053:UOG983069 UYC983053:UYC983069 VHY983053:VHY983069 VRU983053:VRU983069 WBQ983053:WBQ983069 WLM983053:WLM983069 WVI983053:WVI983069" xr:uid="{5C3E18C5-4622-4037-8CF9-79691FE69D58}">
      <formula1>ReferenceID</formula1>
    </dataValidation>
    <dataValidation type="list" allowBlank="1" showInputMessage="1" showErrorMessage="1" sqref="E13:E29 JA13:JA29 SW13:SW29 ACS13:ACS29 AMO13:AMO29 AWK13:AWK29 BGG13:BGG29 BQC13:BQC29 BZY13:BZY29 CJU13:CJU29 CTQ13:CTQ29 DDM13:DDM29 DNI13:DNI29 DXE13:DXE29 EHA13:EHA29 EQW13:EQW29 FAS13:FAS29 FKO13:FKO29 FUK13:FUK29 GEG13:GEG29 GOC13:GOC29 GXY13:GXY29 HHU13:HHU29 HRQ13:HRQ29 IBM13:IBM29 ILI13:ILI29 IVE13:IVE29 JFA13:JFA29 JOW13:JOW29 JYS13:JYS29 KIO13:KIO29 KSK13:KSK29 LCG13:LCG29 LMC13:LMC29 LVY13:LVY29 MFU13:MFU29 MPQ13:MPQ29 MZM13:MZM29 NJI13:NJI29 NTE13:NTE29 ODA13:ODA29 OMW13:OMW29 OWS13:OWS29 PGO13:PGO29 PQK13:PQK29 QAG13:QAG29 QKC13:QKC29 QTY13:QTY29 RDU13:RDU29 RNQ13:RNQ29 RXM13:RXM29 SHI13:SHI29 SRE13:SRE29 TBA13:TBA29 TKW13:TKW29 TUS13:TUS29 UEO13:UEO29 UOK13:UOK29 UYG13:UYG29 VIC13:VIC29 VRY13:VRY29 WBU13:WBU29 WLQ13:WLQ29 WVM13:WVM29 E65549:E65565 JA65549:JA65565 SW65549:SW65565 ACS65549:ACS65565 AMO65549:AMO65565 AWK65549:AWK65565 BGG65549:BGG65565 BQC65549:BQC65565 BZY65549:BZY65565 CJU65549:CJU65565 CTQ65549:CTQ65565 DDM65549:DDM65565 DNI65549:DNI65565 DXE65549:DXE65565 EHA65549:EHA65565 EQW65549:EQW65565 FAS65549:FAS65565 FKO65549:FKO65565 FUK65549:FUK65565 GEG65549:GEG65565 GOC65549:GOC65565 GXY65549:GXY65565 HHU65549:HHU65565 HRQ65549:HRQ65565 IBM65549:IBM65565 ILI65549:ILI65565 IVE65549:IVE65565 JFA65549:JFA65565 JOW65549:JOW65565 JYS65549:JYS65565 KIO65549:KIO65565 KSK65549:KSK65565 LCG65549:LCG65565 LMC65549:LMC65565 LVY65549:LVY65565 MFU65549:MFU65565 MPQ65549:MPQ65565 MZM65549:MZM65565 NJI65549:NJI65565 NTE65549:NTE65565 ODA65549:ODA65565 OMW65549:OMW65565 OWS65549:OWS65565 PGO65549:PGO65565 PQK65549:PQK65565 QAG65549:QAG65565 QKC65549:QKC65565 QTY65549:QTY65565 RDU65549:RDU65565 RNQ65549:RNQ65565 RXM65549:RXM65565 SHI65549:SHI65565 SRE65549:SRE65565 TBA65549:TBA65565 TKW65549:TKW65565 TUS65549:TUS65565 UEO65549:UEO65565 UOK65549:UOK65565 UYG65549:UYG65565 VIC65549:VIC65565 VRY65549:VRY65565 WBU65549:WBU65565 WLQ65549:WLQ65565 WVM65549:WVM65565 E131085:E131101 JA131085:JA131101 SW131085:SW131101 ACS131085:ACS131101 AMO131085:AMO131101 AWK131085:AWK131101 BGG131085:BGG131101 BQC131085:BQC131101 BZY131085:BZY131101 CJU131085:CJU131101 CTQ131085:CTQ131101 DDM131085:DDM131101 DNI131085:DNI131101 DXE131085:DXE131101 EHA131085:EHA131101 EQW131085:EQW131101 FAS131085:FAS131101 FKO131085:FKO131101 FUK131085:FUK131101 GEG131085:GEG131101 GOC131085:GOC131101 GXY131085:GXY131101 HHU131085:HHU131101 HRQ131085:HRQ131101 IBM131085:IBM131101 ILI131085:ILI131101 IVE131085:IVE131101 JFA131085:JFA131101 JOW131085:JOW131101 JYS131085:JYS131101 KIO131085:KIO131101 KSK131085:KSK131101 LCG131085:LCG131101 LMC131085:LMC131101 LVY131085:LVY131101 MFU131085:MFU131101 MPQ131085:MPQ131101 MZM131085:MZM131101 NJI131085:NJI131101 NTE131085:NTE131101 ODA131085:ODA131101 OMW131085:OMW131101 OWS131085:OWS131101 PGO131085:PGO131101 PQK131085:PQK131101 QAG131085:QAG131101 QKC131085:QKC131101 QTY131085:QTY131101 RDU131085:RDU131101 RNQ131085:RNQ131101 RXM131085:RXM131101 SHI131085:SHI131101 SRE131085:SRE131101 TBA131085:TBA131101 TKW131085:TKW131101 TUS131085:TUS131101 UEO131085:UEO131101 UOK131085:UOK131101 UYG131085:UYG131101 VIC131085:VIC131101 VRY131085:VRY131101 WBU131085:WBU131101 WLQ131085:WLQ131101 WVM131085:WVM131101 E196621:E196637 JA196621:JA196637 SW196621:SW196637 ACS196621:ACS196637 AMO196621:AMO196637 AWK196621:AWK196637 BGG196621:BGG196637 BQC196621:BQC196637 BZY196621:BZY196637 CJU196621:CJU196637 CTQ196621:CTQ196637 DDM196621:DDM196637 DNI196621:DNI196637 DXE196621:DXE196637 EHA196621:EHA196637 EQW196621:EQW196637 FAS196621:FAS196637 FKO196621:FKO196637 FUK196621:FUK196637 GEG196621:GEG196637 GOC196621:GOC196637 GXY196621:GXY196637 HHU196621:HHU196637 HRQ196621:HRQ196637 IBM196621:IBM196637 ILI196621:ILI196637 IVE196621:IVE196637 JFA196621:JFA196637 JOW196621:JOW196637 JYS196621:JYS196637 KIO196621:KIO196637 KSK196621:KSK196637 LCG196621:LCG196637 LMC196621:LMC196637 LVY196621:LVY196637 MFU196621:MFU196637 MPQ196621:MPQ196637 MZM196621:MZM196637 NJI196621:NJI196637 NTE196621:NTE196637 ODA196621:ODA196637 OMW196621:OMW196637 OWS196621:OWS196637 PGO196621:PGO196637 PQK196621:PQK196637 QAG196621:QAG196637 QKC196621:QKC196637 QTY196621:QTY196637 RDU196621:RDU196637 RNQ196621:RNQ196637 RXM196621:RXM196637 SHI196621:SHI196637 SRE196621:SRE196637 TBA196621:TBA196637 TKW196621:TKW196637 TUS196621:TUS196637 UEO196621:UEO196637 UOK196621:UOK196637 UYG196621:UYG196637 VIC196621:VIC196637 VRY196621:VRY196637 WBU196621:WBU196637 WLQ196621:WLQ196637 WVM196621:WVM196637 E262157:E262173 JA262157:JA262173 SW262157:SW262173 ACS262157:ACS262173 AMO262157:AMO262173 AWK262157:AWK262173 BGG262157:BGG262173 BQC262157:BQC262173 BZY262157:BZY262173 CJU262157:CJU262173 CTQ262157:CTQ262173 DDM262157:DDM262173 DNI262157:DNI262173 DXE262157:DXE262173 EHA262157:EHA262173 EQW262157:EQW262173 FAS262157:FAS262173 FKO262157:FKO262173 FUK262157:FUK262173 GEG262157:GEG262173 GOC262157:GOC262173 GXY262157:GXY262173 HHU262157:HHU262173 HRQ262157:HRQ262173 IBM262157:IBM262173 ILI262157:ILI262173 IVE262157:IVE262173 JFA262157:JFA262173 JOW262157:JOW262173 JYS262157:JYS262173 KIO262157:KIO262173 KSK262157:KSK262173 LCG262157:LCG262173 LMC262157:LMC262173 LVY262157:LVY262173 MFU262157:MFU262173 MPQ262157:MPQ262173 MZM262157:MZM262173 NJI262157:NJI262173 NTE262157:NTE262173 ODA262157:ODA262173 OMW262157:OMW262173 OWS262157:OWS262173 PGO262157:PGO262173 PQK262157:PQK262173 QAG262157:QAG262173 QKC262157:QKC262173 QTY262157:QTY262173 RDU262157:RDU262173 RNQ262157:RNQ262173 RXM262157:RXM262173 SHI262157:SHI262173 SRE262157:SRE262173 TBA262157:TBA262173 TKW262157:TKW262173 TUS262157:TUS262173 UEO262157:UEO262173 UOK262157:UOK262173 UYG262157:UYG262173 VIC262157:VIC262173 VRY262157:VRY262173 WBU262157:WBU262173 WLQ262157:WLQ262173 WVM262157:WVM262173 E327693:E327709 JA327693:JA327709 SW327693:SW327709 ACS327693:ACS327709 AMO327693:AMO327709 AWK327693:AWK327709 BGG327693:BGG327709 BQC327693:BQC327709 BZY327693:BZY327709 CJU327693:CJU327709 CTQ327693:CTQ327709 DDM327693:DDM327709 DNI327693:DNI327709 DXE327693:DXE327709 EHA327693:EHA327709 EQW327693:EQW327709 FAS327693:FAS327709 FKO327693:FKO327709 FUK327693:FUK327709 GEG327693:GEG327709 GOC327693:GOC327709 GXY327693:GXY327709 HHU327693:HHU327709 HRQ327693:HRQ327709 IBM327693:IBM327709 ILI327693:ILI327709 IVE327693:IVE327709 JFA327693:JFA327709 JOW327693:JOW327709 JYS327693:JYS327709 KIO327693:KIO327709 KSK327693:KSK327709 LCG327693:LCG327709 LMC327693:LMC327709 LVY327693:LVY327709 MFU327693:MFU327709 MPQ327693:MPQ327709 MZM327693:MZM327709 NJI327693:NJI327709 NTE327693:NTE327709 ODA327693:ODA327709 OMW327693:OMW327709 OWS327693:OWS327709 PGO327693:PGO327709 PQK327693:PQK327709 QAG327693:QAG327709 QKC327693:QKC327709 QTY327693:QTY327709 RDU327693:RDU327709 RNQ327693:RNQ327709 RXM327693:RXM327709 SHI327693:SHI327709 SRE327693:SRE327709 TBA327693:TBA327709 TKW327693:TKW327709 TUS327693:TUS327709 UEO327693:UEO327709 UOK327693:UOK327709 UYG327693:UYG327709 VIC327693:VIC327709 VRY327693:VRY327709 WBU327693:WBU327709 WLQ327693:WLQ327709 WVM327693:WVM327709 E393229:E393245 JA393229:JA393245 SW393229:SW393245 ACS393229:ACS393245 AMO393229:AMO393245 AWK393229:AWK393245 BGG393229:BGG393245 BQC393229:BQC393245 BZY393229:BZY393245 CJU393229:CJU393245 CTQ393229:CTQ393245 DDM393229:DDM393245 DNI393229:DNI393245 DXE393229:DXE393245 EHA393229:EHA393245 EQW393229:EQW393245 FAS393229:FAS393245 FKO393229:FKO393245 FUK393229:FUK393245 GEG393229:GEG393245 GOC393229:GOC393245 GXY393229:GXY393245 HHU393229:HHU393245 HRQ393229:HRQ393245 IBM393229:IBM393245 ILI393229:ILI393245 IVE393229:IVE393245 JFA393229:JFA393245 JOW393229:JOW393245 JYS393229:JYS393245 KIO393229:KIO393245 KSK393229:KSK393245 LCG393229:LCG393245 LMC393229:LMC393245 LVY393229:LVY393245 MFU393229:MFU393245 MPQ393229:MPQ393245 MZM393229:MZM393245 NJI393229:NJI393245 NTE393229:NTE393245 ODA393229:ODA393245 OMW393229:OMW393245 OWS393229:OWS393245 PGO393229:PGO393245 PQK393229:PQK393245 QAG393229:QAG393245 QKC393229:QKC393245 QTY393229:QTY393245 RDU393229:RDU393245 RNQ393229:RNQ393245 RXM393229:RXM393245 SHI393229:SHI393245 SRE393229:SRE393245 TBA393229:TBA393245 TKW393229:TKW393245 TUS393229:TUS393245 UEO393229:UEO393245 UOK393229:UOK393245 UYG393229:UYG393245 VIC393229:VIC393245 VRY393229:VRY393245 WBU393229:WBU393245 WLQ393229:WLQ393245 WVM393229:WVM393245 E458765:E458781 JA458765:JA458781 SW458765:SW458781 ACS458765:ACS458781 AMO458765:AMO458781 AWK458765:AWK458781 BGG458765:BGG458781 BQC458765:BQC458781 BZY458765:BZY458781 CJU458765:CJU458781 CTQ458765:CTQ458781 DDM458765:DDM458781 DNI458765:DNI458781 DXE458765:DXE458781 EHA458765:EHA458781 EQW458765:EQW458781 FAS458765:FAS458781 FKO458765:FKO458781 FUK458765:FUK458781 GEG458765:GEG458781 GOC458765:GOC458781 GXY458765:GXY458781 HHU458765:HHU458781 HRQ458765:HRQ458781 IBM458765:IBM458781 ILI458765:ILI458781 IVE458765:IVE458781 JFA458765:JFA458781 JOW458765:JOW458781 JYS458765:JYS458781 KIO458765:KIO458781 KSK458765:KSK458781 LCG458765:LCG458781 LMC458765:LMC458781 LVY458765:LVY458781 MFU458765:MFU458781 MPQ458765:MPQ458781 MZM458765:MZM458781 NJI458765:NJI458781 NTE458765:NTE458781 ODA458765:ODA458781 OMW458765:OMW458781 OWS458765:OWS458781 PGO458765:PGO458781 PQK458765:PQK458781 QAG458765:QAG458781 QKC458765:QKC458781 QTY458765:QTY458781 RDU458765:RDU458781 RNQ458765:RNQ458781 RXM458765:RXM458781 SHI458765:SHI458781 SRE458765:SRE458781 TBA458765:TBA458781 TKW458765:TKW458781 TUS458765:TUS458781 UEO458765:UEO458781 UOK458765:UOK458781 UYG458765:UYG458781 VIC458765:VIC458781 VRY458765:VRY458781 WBU458765:WBU458781 WLQ458765:WLQ458781 WVM458765:WVM458781 E524301:E524317 JA524301:JA524317 SW524301:SW524317 ACS524301:ACS524317 AMO524301:AMO524317 AWK524301:AWK524317 BGG524301:BGG524317 BQC524301:BQC524317 BZY524301:BZY524317 CJU524301:CJU524317 CTQ524301:CTQ524317 DDM524301:DDM524317 DNI524301:DNI524317 DXE524301:DXE524317 EHA524301:EHA524317 EQW524301:EQW524317 FAS524301:FAS524317 FKO524301:FKO524317 FUK524301:FUK524317 GEG524301:GEG524317 GOC524301:GOC524317 GXY524301:GXY524317 HHU524301:HHU524317 HRQ524301:HRQ524317 IBM524301:IBM524317 ILI524301:ILI524317 IVE524301:IVE524317 JFA524301:JFA524317 JOW524301:JOW524317 JYS524301:JYS524317 KIO524301:KIO524317 KSK524301:KSK524317 LCG524301:LCG524317 LMC524301:LMC524317 LVY524301:LVY524317 MFU524301:MFU524317 MPQ524301:MPQ524317 MZM524301:MZM524317 NJI524301:NJI524317 NTE524301:NTE524317 ODA524301:ODA524317 OMW524301:OMW524317 OWS524301:OWS524317 PGO524301:PGO524317 PQK524301:PQK524317 QAG524301:QAG524317 QKC524301:QKC524317 QTY524301:QTY524317 RDU524301:RDU524317 RNQ524301:RNQ524317 RXM524301:RXM524317 SHI524301:SHI524317 SRE524301:SRE524317 TBA524301:TBA524317 TKW524301:TKW524317 TUS524301:TUS524317 UEO524301:UEO524317 UOK524301:UOK524317 UYG524301:UYG524317 VIC524301:VIC524317 VRY524301:VRY524317 WBU524301:WBU524317 WLQ524301:WLQ524317 WVM524301:WVM524317 E589837:E589853 JA589837:JA589853 SW589837:SW589853 ACS589837:ACS589853 AMO589837:AMO589853 AWK589837:AWK589853 BGG589837:BGG589853 BQC589837:BQC589853 BZY589837:BZY589853 CJU589837:CJU589853 CTQ589837:CTQ589853 DDM589837:DDM589853 DNI589837:DNI589853 DXE589837:DXE589853 EHA589837:EHA589853 EQW589837:EQW589853 FAS589837:FAS589853 FKO589837:FKO589853 FUK589837:FUK589853 GEG589837:GEG589853 GOC589837:GOC589853 GXY589837:GXY589853 HHU589837:HHU589853 HRQ589837:HRQ589853 IBM589837:IBM589853 ILI589837:ILI589853 IVE589837:IVE589853 JFA589837:JFA589853 JOW589837:JOW589853 JYS589837:JYS589853 KIO589837:KIO589853 KSK589837:KSK589853 LCG589837:LCG589853 LMC589837:LMC589853 LVY589837:LVY589853 MFU589837:MFU589853 MPQ589837:MPQ589853 MZM589837:MZM589853 NJI589837:NJI589853 NTE589837:NTE589853 ODA589837:ODA589853 OMW589837:OMW589853 OWS589837:OWS589853 PGO589837:PGO589853 PQK589837:PQK589853 QAG589837:QAG589853 QKC589837:QKC589853 QTY589837:QTY589853 RDU589837:RDU589853 RNQ589837:RNQ589853 RXM589837:RXM589853 SHI589837:SHI589853 SRE589837:SRE589853 TBA589837:TBA589853 TKW589837:TKW589853 TUS589837:TUS589853 UEO589837:UEO589853 UOK589837:UOK589853 UYG589837:UYG589853 VIC589837:VIC589853 VRY589837:VRY589853 WBU589837:WBU589853 WLQ589837:WLQ589853 WVM589837:WVM589853 E655373:E655389 JA655373:JA655389 SW655373:SW655389 ACS655373:ACS655389 AMO655373:AMO655389 AWK655373:AWK655389 BGG655373:BGG655389 BQC655373:BQC655389 BZY655373:BZY655389 CJU655373:CJU655389 CTQ655373:CTQ655389 DDM655373:DDM655389 DNI655373:DNI655389 DXE655373:DXE655389 EHA655373:EHA655389 EQW655373:EQW655389 FAS655373:FAS655389 FKO655373:FKO655389 FUK655373:FUK655389 GEG655373:GEG655389 GOC655373:GOC655389 GXY655373:GXY655389 HHU655373:HHU655389 HRQ655373:HRQ655389 IBM655373:IBM655389 ILI655373:ILI655389 IVE655373:IVE655389 JFA655373:JFA655389 JOW655373:JOW655389 JYS655373:JYS655389 KIO655373:KIO655389 KSK655373:KSK655389 LCG655373:LCG655389 LMC655373:LMC655389 LVY655373:LVY655389 MFU655373:MFU655389 MPQ655373:MPQ655389 MZM655373:MZM655389 NJI655373:NJI655389 NTE655373:NTE655389 ODA655373:ODA655389 OMW655373:OMW655389 OWS655373:OWS655389 PGO655373:PGO655389 PQK655373:PQK655389 QAG655373:QAG655389 QKC655373:QKC655389 QTY655373:QTY655389 RDU655373:RDU655389 RNQ655373:RNQ655389 RXM655373:RXM655389 SHI655373:SHI655389 SRE655373:SRE655389 TBA655373:TBA655389 TKW655373:TKW655389 TUS655373:TUS655389 UEO655373:UEO655389 UOK655373:UOK655389 UYG655373:UYG655389 VIC655373:VIC655389 VRY655373:VRY655389 WBU655373:WBU655389 WLQ655373:WLQ655389 WVM655373:WVM655389 E720909:E720925 JA720909:JA720925 SW720909:SW720925 ACS720909:ACS720925 AMO720909:AMO720925 AWK720909:AWK720925 BGG720909:BGG720925 BQC720909:BQC720925 BZY720909:BZY720925 CJU720909:CJU720925 CTQ720909:CTQ720925 DDM720909:DDM720925 DNI720909:DNI720925 DXE720909:DXE720925 EHA720909:EHA720925 EQW720909:EQW720925 FAS720909:FAS720925 FKO720909:FKO720925 FUK720909:FUK720925 GEG720909:GEG720925 GOC720909:GOC720925 GXY720909:GXY720925 HHU720909:HHU720925 HRQ720909:HRQ720925 IBM720909:IBM720925 ILI720909:ILI720925 IVE720909:IVE720925 JFA720909:JFA720925 JOW720909:JOW720925 JYS720909:JYS720925 KIO720909:KIO720925 KSK720909:KSK720925 LCG720909:LCG720925 LMC720909:LMC720925 LVY720909:LVY720925 MFU720909:MFU720925 MPQ720909:MPQ720925 MZM720909:MZM720925 NJI720909:NJI720925 NTE720909:NTE720925 ODA720909:ODA720925 OMW720909:OMW720925 OWS720909:OWS720925 PGO720909:PGO720925 PQK720909:PQK720925 QAG720909:QAG720925 QKC720909:QKC720925 QTY720909:QTY720925 RDU720909:RDU720925 RNQ720909:RNQ720925 RXM720909:RXM720925 SHI720909:SHI720925 SRE720909:SRE720925 TBA720909:TBA720925 TKW720909:TKW720925 TUS720909:TUS720925 UEO720909:UEO720925 UOK720909:UOK720925 UYG720909:UYG720925 VIC720909:VIC720925 VRY720909:VRY720925 WBU720909:WBU720925 WLQ720909:WLQ720925 WVM720909:WVM720925 E786445:E786461 JA786445:JA786461 SW786445:SW786461 ACS786445:ACS786461 AMO786445:AMO786461 AWK786445:AWK786461 BGG786445:BGG786461 BQC786445:BQC786461 BZY786445:BZY786461 CJU786445:CJU786461 CTQ786445:CTQ786461 DDM786445:DDM786461 DNI786445:DNI786461 DXE786445:DXE786461 EHA786445:EHA786461 EQW786445:EQW786461 FAS786445:FAS786461 FKO786445:FKO786461 FUK786445:FUK786461 GEG786445:GEG786461 GOC786445:GOC786461 GXY786445:GXY786461 HHU786445:HHU786461 HRQ786445:HRQ786461 IBM786445:IBM786461 ILI786445:ILI786461 IVE786445:IVE786461 JFA786445:JFA786461 JOW786445:JOW786461 JYS786445:JYS786461 KIO786445:KIO786461 KSK786445:KSK786461 LCG786445:LCG786461 LMC786445:LMC786461 LVY786445:LVY786461 MFU786445:MFU786461 MPQ786445:MPQ786461 MZM786445:MZM786461 NJI786445:NJI786461 NTE786445:NTE786461 ODA786445:ODA786461 OMW786445:OMW786461 OWS786445:OWS786461 PGO786445:PGO786461 PQK786445:PQK786461 QAG786445:QAG786461 QKC786445:QKC786461 QTY786445:QTY786461 RDU786445:RDU786461 RNQ786445:RNQ786461 RXM786445:RXM786461 SHI786445:SHI786461 SRE786445:SRE786461 TBA786445:TBA786461 TKW786445:TKW786461 TUS786445:TUS786461 UEO786445:UEO786461 UOK786445:UOK786461 UYG786445:UYG786461 VIC786445:VIC786461 VRY786445:VRY786461 WBU786445:WBU786461 WLQ786445:WLQ786461 WVM786445:WVM786461 E851981:E851997 JA851981:JA851997 SW851981:SW851997 ACS851981:ACS851997 AMO851981:AMO851997 AWK851981:AWK851997 BGG851981:BGG851997 BQC851981:BQC851997 BZY851981:BZY851997 CJU851981:CJU851997 CTQ851981:CTQ851997 DDM851981:DDM851997 DNI851981:DNI851997 DXE851981:DXE851997 EHA851981:EHA851997 EQW851981:EQW851997 FAS851981:FAS851997 FKO851981:FKO851997 FUK851981:FUK851997 GEG851981:GEG851997 GOC851981:GOC851997 GXY851981:GXY851997 HHU851981:HHU851997 HRQ851981:HRQ851997 IBM851981:IBM851997 ILI851981:ILI851997 IVE851981:IVE851997 JFA851981:JFA851997 JOW851981:JOW851997 JYS851981:JYS851997 KIO851981:KIO851997 KSK851981:KSK851997 LCG851981:LCG851997 LMC851981:LMC851997 LVY851981:LVY851997 MFU851981:MFU851997 MPQ851981:MPQ851997 MZM851981:MZM851997 NJI851981:NJI851997 NTE851981:NTE851997 ODA851981:ODA851997 OMW851981:OMW851997 OWS851981:OWS851997 PGO851981:PGO851997 PQK851981:PQK851997 QAG851981:QAG851997 QKC851981:QKC851997 QTY851981:QTY851997 RDU851981:RDU851997 RNQ851981:RNQ851997 RXM851981:RXM851997 SHI851981:SHI851997 SRE851981:SRE851997 TBA851981:TBA851997 TKW851981:TKW851997 TUS851981:TUS851997 UEO851981:UEO851997 UOK851981:UOK851997 UYG851981:UYG851997 VIC851981:VIC851997 VRY851981:VRY851997 WBU851981:WBU851997 WLQ851981:WLQ851997 WVM851981:WVM851997 E917517:E917533 JA917517:JA917533 SW917517:SW917533 ACS917517:ACS917533 AMO917517:AMO917533 AWK917517:AWK917533 BGG917517:BGG917533 BQC917517:BQC917533 BZY917517:BZY917533 CJU917517:CJU917533 CTQ917517:CTQ917533 DDM917517:DDM917533 DNI917517:DNI917533 DXE917517:DXE917533 EHA917517:EHA917533 EQW917517:EQW917533 FAS917517:FAS917533 FKO917517:FKO917533 FUK917517:FUK917533 GEG917517:GEG917533 GOC917517:GOC917533 GXY917517:GXY917533 HHU917517:HHU917533 HRQ917517:HRQ917533 IBM917517:IBM917533 ILI917517:ILI917533 IVE917517:IVE917533 JFA917517:JFA917533 JOW917517:JOW917533 JYS917517:JYS917533 KIO917517:KIO917533 KSK917517:KSK917533 LCG917517:LCG917533 LMC917517:LMC917533 LVY917517:LVY917533 MFU917517:MFU917533 MPQ917517:MPQ917533 MZM917517:MZM917533 NJI917517:NJI917533 NTE917517:NTE917533 ODA917517:ODA917533 OMW917517:OMW917533 OWS917517:OWS917533 PGO917517:PGO917533 PQK917517:PQK917533 QAG917517:QAG917533 QKC917517:QKC917533 QTY917517:QTY917533 RDU917517:RDU917533 RNQ917517:RNQ917533 RXM917517:RXM917533 SHI917517:SHI917533 SRE917517:SRE917533 TBA917517:TBA917533 TKW917517:TKW917533 TUS917517:TUS917533 UEO917517:UEO917533 UOK917517:UOK917533 UYG917517:UYG917533 VIC917517:VIC917533 VRY917517:VRY917533 WBU917517:WBU917533 WLQ917517:WLQ917533 WVM917517:WVM917533 E983053:E983069 JA983053:JA983069 SW983053:SW983069 ACS983053:ACS983069 AMO983053:AMO983069 AWK983053:AWK983069 BGG983053:BGG983069 BQC983053:BQC983069 BZY983053:BZY983069 CJU983053:CJU983069 CTQ983053:CTQ983069 DDM983053:DDM983069 DNI983053:DNI983069 DXE983053:DXE983069 EHA983053:EHA983069 EQW983053:EQW983069 FAS983053:FAS983069 FKO983053:FKO983069 FUK983053:FUK983069 GEG983053:GEG983069 GOC983053:GOC983069 GXY983053:GXY983069 HHU983053:HHU983069 HRQ983053:HRQ983069 IBM983053:IBM983069 ILI983053:ILI983069 IVE983053:IVE983069 JFA983053:JFA983069 JOW983053:JOW983069 JYS983053:JYS983069 KIO983053:KIO983069 KSK983053:KSK983069 LCG983053:LCG983069 LMC983053:LMC983069 LVY983053:LVY983069 MFU983053:MFU983069 MPQ983053:MPQ983069 MZM983053:MZM983069 NJI983053:NJI983069 NTE983053:NTE983069 ODA983053:ODA983069 OMW983053:OMW983069 OWS983053:OWS983069 PGO983053:PGO983069 PQK983053:PQK983069 QAG983053:QAG983069 QKC983053:QKC983069 QTY983053:QTY983069 RDU983053:RDU983069 RNQ983053:RNQ983069 RXM983053:RXM983069 SHI983053:SHI983069 SRE983053:SRE983069 TBA983053:TBA983069 TKW983053:TKW983069 TUS983053:TUS983069 UEO983053:UEO983069 UOK983053:UOK983069 UYG983053:UYG983069 VIC983053:VIC983069 VRY983053:VRY983069 WBU983053:WBU983069 WLQ983053:WLQ983069 WVM983053:WVM983069" xr:uid="{137353CA-4EAB-4A9D-9351-3DA8388891BC}">
      <formula1>PBStatus</formula1>
    </dataValidation>
  </dataValidations>
  <pageMargins left="0.74803149606299213" right="0.74803149606299213" top="0.98425196850393704" bottom="0.98425196850393704" header="0.51181102362204722" footer="0.51181102362204722"/>
  <pageSetup paperSize="9" scale="50" fitToWidth="2" fitToHeight="2" orientation="landscape"/>
  <headerFooter alignWithMargins="0">
    <oddHeader>&amp;L&amp;A&amp;C&amp;P / &amp;N&amp;R&amp;D / &amp;T</oddHeader>
    <oddFooter>&amp;L&amp;A&amp;C&amp;P / &amp;N&amp;R&amp;D /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EFBF8-9574-4359-98B2-CD9FAF82C4F1}">
  <sheetPr>
    <tabColor theme="3" tint="0.39997558519241921"/>
  </sheetPr>
  <dimension ref="A1:AJ23"/>
  <sheetViews>
    <sheetView showGridLines="0" tabSelected="1" topLeftCell="A8" zoomScale="80" zoomScaleNormal="80" workbookViewId="0">
      <selection activeCell="B16" sqref="B16"/>
    </sheetView>
  </sheetViews>
  <sheetFormatPr defaultColWidth="8.08203125" defaultRowHeight="12.5" x14ac:dyDescent="0.25"/>
  <cols>
    <col min="1" max="1" width="8.58203125" style="23" customWidth="1"/>
    <col min="2" max="2" width="102.75" style="23" customWidth="1"/>
    <col min="3" max="3" width="53.58203125" style="23" customWidth="1"/>
    <col min="4" max="4" width="9.1640625" style="23" customWidth="1"/>
    <col min="5" max="5" width="13.83203125" style="24" customWidth="1"/>
    <col min="6" max="6" width="12.33203125" style="24" customWidth="1"/>
    <col min="7" max="7" width="13.4140625" style="24" customWidth="1"/>
    <col min="8" max="8" width="11.9140625" style="23" customWidth="1"/>
    <col min="9" max="9" width="7.33203125" style="23" bestFit="1" customWidth="1"/>
    <col min="10" max="18" width="7.6640625" style="23" bestFit="1" customWidth="1"/>
    <col min="19" max="19" width="7.33203125" style="23" bestFit="1" customWidth="1"/>
    <col min="20" max="28" width="6.5" style="23" bestFit="1" customWidth="1"/>
    <col min="29" max="29" width="6.83203125" style="23" bestFit="1" customWidth="1"/>
    <col min="30" max="30" width="6.5" style="23" bestFit="1" customWidth="1"/>
    <col min="31" max="36" width="6.83203125" style="23" bestFit="1" customWidth="1"/>
    <col min="37" max="16384" width="8.08203125" style="23"/>
  </cols>
  <sheetData>
    <row r="1" spans="1:36" ht="13" hidden="1" thickBot="1" x14ac:dyDescent="0.3"/>
    <row r="2" spans="1:36" ht="13" hidden="1" thickBot="1" x14ac:dyDescent="0.3">
      <c r="E2" s="23"/>
      <c r="F2" s="23"/>
      <c r="G2" s="23"/>
      <c r="I2" s="24"/>
      <c r="J2" s="24"/>
    </row>
    <row r="3" spans="1:36" ht="13" hidden="1" thickBot="1" x14ac:dyDescent="0.3">
      <c r="E3" s="23"/>
      <c r="F3" s="23"/>
      <c r="G3" s="23"/>
      <c r="I3" s="24"/>
      <c r="J3" s="24"/>
    </row>
    <row r="4" spans="1:36" ht="13" hidden="1" thickBot="1" x14ac:dyDescent="0.3">
      <c r="E4" s="23"/>
      <c r="F4" s="91"/>
      <c r="G4" s="91"/>
      <c r="H4" s="90"/>
    </row>
    <row r="5" spans="1:36" ht="18" hidden="1" thickBot="1" x14ac:dyDescent="0.35">
      <c r="C5" s="93"/>
      <c r="D5" s="92"/>
      <c r="E5" s="23"/>
      <c r="F5" s="91"/>
      <c r="G5" s="91"/>
      <c r="H5" s="90"/>
    </row>
    <row r="6" spans="1:36" s="26" customFormat="1" ht="13" hidden="1" thickBot="1" x14ac:dyDescent="0.3">
      <c r="E6" s="89"/>
      <c r="F6" s="23"/>
      <c r="G6" s="23"/>
      <c r="H6" s="23"/>
      <c r="I6" s="23"/>
      <c r="J6" s="23"/>
    </row>
    <row r="7" spans="1:36" s="26" customFormat="1" ht="13" hidden="1" thickBot="1" x14ac:dyDescent="0.3">
      <c r="E7" s="89"/>
      <c r="F7" s="89"/>
      <c r="G7" s="89"/>
    </row>
    <row r="8" spans="1:36" s="26" customFormat="1" ht="13.5" thickBot="1" x14ac:dyDescent="0.3">
      <c r="A8" s="88"/>
      <c r="B8" s="86"/>
      <c r="C8" s="87"/>
      <c r="D8" s="86"/>
      <c r="E8" s="85"/>
      <c r="F8" s="84" t="s">
        <v>88</v>
      </c>
      <c r="G8" s="84"/>
      <c r="H8" s="83">
        <f>'SPRINT 2'!$H$20</f>
        <v>0</v>
      </c>
      <c r="I8" s="82">
        <f>'SPRINT 2'!$I$20</f>
        <v>0</v>
      </c>
      <c r="J8" s="82">
        <f>'SPRINT 2'!$J$20</f>
        <v>0</v>
      </c>
      <c r="K8" s="82">
        <f>'SPRINT 2'!$K$20</f>
        <v>0</v>
      </c>
      <c r="L8" s="82">
        <f>'SPRINT 2'!$L$20</f>
        <v>0</v>
      </c>
      <c r="M8" s="82">
        <f>'SPRINT 2'!$M$20</f>
        <v>0</v>
      </c>
      <c r="N8" s="82">
        <f>'SPRINT 2'!$N$20</f>
        <v>0</v>
      </c>
      <c r="O8" s="82">
        <f>'SPRINT 2'!$O$20</f>
        <v>0</v>
      </c>
      <c r="P8" s="82">
        <f>'SPRINT 2'!$P$20</f>
        <v>0</v>
      </c>
      <c r="Q8" s="82">
        <f>'SPRINT 2'!$Q$20</f>
        <v>0</v>
      </c>
      <c r="R8" s="82">
        <f>'SPRINT 2'!$R$20</f>
        <v>0</v>
      </c>
      <c r="S8" s="82">
        <f>'SPRINT 2'!$S$20</f>
        <v>0</v>
      </c>
      <c r="T8" s="82">
        <f>'SPRINT 2'!$T$20</f>
        <v>0</v>
      </c>
      <c r="U8" s="82">
        <f>'SPRINT 2'!$U$20</f>
        <v>0</v>
      </c>
      <c r="V8" s="82">
        <f>'SPRINT 2'!$V$20</f>
        <v>0</v>
      </c>
      <c r="W8" s="82">
        <f>'SPRINT 2'!$W$20</f>
        <v>0</v>
      </c>
      <c r="X8" s="82">
        <f>'SPRINT 2'!$X$20</f>
        <v>0</v>
      </c>
      <c r="Y8" s="82">
        <f>'SPRINT 2'!$Y$20</f>
        <v>0</v>
      </c>
      <c r="Z8" s="82">
        <f>'SPRINT 2'!$Z$20</f>
        <v>0</v>
      </c>
      <c r="AA8" s="82">
        <f>AA21</f>
        <v>0</v>
      </c>
      <c r="AB8" s="82">
        <f>'SPRINT 2'!$AB$20</f>
        <v>0</v>
      </c>
      <c r="AC8" s="82">
        <f>'SPRINT 2'!$AC$20</f>
        <v>0</v>
      </c>
      <c r="AD8" s="82">
        <f>'SPRINT 2'!$AD$20</f>
        <v>0</v>
      </c>
      <c r="AE8" s="82">
        <f>'SPRINT 2'!$AE$20</f>
        <v>0</v>
      </c>
      <c r="AF8" s="82">
        <f>'SPRINT 2'!$AF$20</f>
        <v>0</v>
      </c>
      <c r="AG8" s="82">
        <f>'SPRINT 2'!$AG$20</f>
        <v>0</v>
      </c>
      <c r="AH8" s="82">
        <f>'SPRINT 2'!$AH$20</f>
        <v>0</v>
      </c>
      <c r="AI8" s="82">
        <f>'SPRINT 2'!$AI$20</f>
        <v>0</v>
      </c>
      <c r="AJ8" s="81">
        <f>'SPRINT 2'!$AJ$20</f>
        <v>0</v>
      </c>
    </row>
    <row r="9" spans="1:36" s="26" customFormat="1" ht="13" x14ac:dyDescent="0.25">
      <c r="A9" s="74"/>
      <c r="B9" s="66" t="s">
        <v>89</v>
      </c>
      <c r="C9" s="80">
        <f ca="1">TODAY()</f>
        <v>43824</v>
      </c>
      <c r="D9" s="66"/>
      <c r="E9" s="79"/>
      <c r="F9" s="78" t="s">
        <v>90</v>
      </c>
      <c r="G9" s="78"/>
      <c r="H9" s="77">
        <f>'SPRINT 2'!$H$20</f>
        <v>0</v>
      </c>
      <c r="I9" s="76" t="e">
        <f>IF(H9&lt;=0,NA(),H9-($H$9/$C$11))</f>
        <v>#N/A</v>
      </c>
      <c r="J9" s="76" t="e">
        <f>IF(I9&lt;=0,NA(),I9-($H$9/$C$11))</f>
        <v>#N/A</v>
      </c>
      <c r="K9" s="76" t="e">
        <f>IF(J9&lt;=0,NA(),J9-($H$9/$C$11))</f>
        <v>#N/A</v>
      </c>
      <c r="L9" s="76" t="e">
        <f>IF(K9&lt;=0,NA(),K9-($H$9/$C$11))</f>
        <v>#N/A</v>
      </c>
      <c r="M9" s="76" t="e">
        <f>IF(L9&lt;=0,NA(),L9-($H$9/$C$11))</f>
        <v>#N/A</v>
      </c>
      <c r="N9" s="76" t="e">
        <f>IF(M9&lt;=0,NA(),M9-($H$9/$C$11))</f>
        <v>#N/A</v>
      </c>
      <c r="O9" s="76" t="e">
        <f>IF(N9&lt;=0,NA(),N9-($H$9/$C$11))</f>
        <v>#N/A</v>
      </c>
      <c r="P9" s="76" t="e">
        <f>IF(O9&lt;=0,NA(),O9-($H$9/$C$11))</f>
        <v>#N/A</v>
      </c>
      <c r="Q9" s="76" t="e">
        <f>IF(P9&lt;=0,NA(),P9-($H$9/$C$11))</f>
        <v>#N/A</v>
      </c>
      <c r="R9" s="76" t="e">
        <f>IF(Q9&lt;=0,NA(),Q9-($H$9/$C$11))</f>
        <v>#N/A</v>
      </c>
      <c r="S9" s="76" t="e">
        <f>IF(R9&lt;=0,NA(),R9-($H$9/$C$11))</f>
        <v>#N/A</v>
      </c>
      <c r="T9" s="76" t="e">
        <f>IF(S9&lt;=0,NA(),S9-($H$9/$C$11))</f>
        <v>#N/A</v>
      </c>
      <c r="U9" s="76" t="e">
        <f>IF(T9&lt;=0,NA(),T9-($H$9/$C$11))</f>
        <v>#N/A</v>
      </c>
      <c r="V9" s="76" t="e">
        <f>IF(U9&lt;=0,NA(),U9-($H$9/$C$11))</f>
        <v>#N/A</v>
      </c>
      <c r="W9" s="76" t="e">
        <f>IF(V9&lt;=0,NA(),V9-($H$9/$C$11))</f>
        <v>#N/A</v>
      </c>
      <c r="X9" s="76" t="e">
        <f>IF(W9&lt;=0,NA(),W9-($H$9/$C$11))</f>
        <v>#N/A</v>
      </c>
      <c r="Y9" s="76" t="e">
        <f>IF(X9&lt;=0,NA(),X9-($H$9/$C$11))</f>
        <v>#N/A</v>
      </c>
      <c r="Z9" s="76" t="e">
        <f>IF(Y9&lt;=0,NA(),Y9-($H$9/$C$11))</f>
        <v>#N/A</v>
      </c>
      <c r="AA9" s="76" t="e">
        <f>IF(Z9&lt;=0,NA(),Z9-($H$9/$C$11))</f>
        <v>#N/A</v>
      </c>
      <c r="AB9" s="76" t="e">
        <f>IF(AA9&lt;=0,NA(),AA9-($H$9/$C$11))</f>
        <v>#N/A</v>
      </c>
      <c r="AC9" s="76" t="e">
        <f>IF(AB9&lt;=0,NA(),AB9-($H$9/$C$11))</f>
        <v>#N/A</v>
      </c>
      <c r="AD9" s="76" t="e">
        <f>IF(AC9&lt;=0,NA(),AC9-($H$9/$C$11))</f>
        <v>#N/A</v>
      </c>
      <c r="AE9" s="76" t="e">
        <f>IF(AD9&lt;=0,NA(),AD9-($H$9/$C$11))</f>
        <v>#N/A</v>
      </c>
      <c r="AF9" s="76" t="e">
        <f>IF(AE9&lt;=0,NA(),AE9-($H$9/$C$11))</f>
        <v>#N/A</v>
      </c>
      <c r="AG9" s="76" t="e">
        <f>IF(AF9&lt;=0,NA(),AF9-($H$9/$C$11))</f>
        <v>#N/A</v>
      </c>
      <c r="AH9" s="76" t="e">
        <f>IF(AG9&lt;=0,NA(),AG9-($H$9/$C$11))</f>
        <v>#N/A</v>
      </c>
      <c r="AI9" s="76" t="e">
        <f>IF(AH9&lt;=0,NA(),AH9-($H$9/$C$11))</f>
        <v>#N/A</v>
      </c>
      <c r="AJ9" s="75" t="e">
        <f>IF(AI9&lt;=0,NA(),AI9-($H$9/$C$11))</f>
        <v>#N/A</v>
      </c>
    </row>
    <row r="10" spans="1:36" s="26" customFormat="1" ht="20.25" customHeight="1" x14ac:dyDescent="0.25">
      <c r="A10" s="74"/>
      <c r="B10" s="66" t="s">
        <v>91</v>
      </c>
      <c r="C10" s="65" t="str">
        <f ca="1">MID(CELL("filename",C10),FIND("]",CELL("filename"))+1,256)</f>
        <v>SPRINT 2</v>
      </c>
      <c r="D10" s="66"/>
      <c r="E10" s="73"/>
      <c r="F10" s="72"/>
      <c r="G10" s="71"/>
      <c r="H10" s="70"/>
      <c r="I10" s="69" t="e">
        <f ca="1">IF(I11&lt;&gt;"",VLOOKUP(WEEKDAY(I11),DAYOFWEEK,2),"")</f>
        <v>#N/A</v>
      </c>
      <c r="J10" s="69" t="e">
        <f ca="1">IF(J11&lt;&gt;"",VLOOKUP(WEEKDAY(J11),DAYOFWEEK,2),"")</f>
        <v>#N/A</v>
      </c>
      <c r="K10" s="69" t="e">
        <f ca="1">IF(K11&lt;&gt;"",VLOOKUP(WEEKDAY(K11),DAYOFWEEK,2),"")</f>
        <v>#N/A</v>
      </c>
      <c r="L10" s="69" t="e">
        <f ca="1">IF(L11&lt;&gt;"",VLOOKUP(WEEKDAY(L11),DAYOFWEEK,2),"")</f>
        <v>#N/A</v>
      </c>
      <c r="M10" s="69" t="e">
        <f ca="1">IF(M11&lt;&gt;"",VLOOKUP(WEEKDAY(M11),DAYOFWEEK,2),"")</f>
        <v>#N/A</v>
      </c>
      <c r="N10" s="69" t="e">
        <f ca="1">IF(N11&lt;&gt;"",VLOOKUP(WEEKDAY(N11),DAYOFWEEK,2),"")</f>
        <v>#N/A</v>
      </c>
      <c r="O10" s="69" t="e">
        <f ca="1">IF(O11&lt;&gt;"",VLOOKUP(WEEKDAY(O11),DAYOFWEEK,2),"")</f>
        <v>#N/A</v>
      </c>
      <c r="P10" s="69" t="e">
        <f ca="1">IF(P11&lt;&gt;"",VLOOKUP(WEEKDAY(P11),DAYOFWEEK,2),"")</f>
        <v>#N/A</v>
      </c>
      <c r="Q10" s="69" t="e">
        <f ca="1">IF(Q11&lt;&gt;"",VLOOKUP(WEEKDAY(Q11),DAYOFWEEK,2),"")</f>
        <v>#N/A</v>
      </c>
      <c r="R10" s="69" t="e">
        <f ca="1">IF(R11&lt;&gt;"",VLOOKUP(WEEKDAY(R11),DAYOFWEEK,2),"")</f>
        <v>#N/A</v>
      </c>
      <c r="S10" s="69" t="e">
        <f ca="1">IF(S11&lt;&gt;"",VLOOKUP(WEEKDAY(S11),DAYOFWEEK,2),"")</f>
        <v>#N/A</v>
      </c>
      <c r="T10" s="69" t="e">
        <f ca="1">IF(T11&lt;&gt;"",VLOOKUP(WEEKDAY(T11),DAYOFWEEK,2),"")</f>
        <v>#N/A</v>
      </c>
      <c r="U10" s="69" t="e">
        <f ca="1">IF(U11&lt;&gt;"",VLOOKUP(WEEKDAY(U11),DAYOFWEEK,2),"")</f>
        <v>#N/A</v>
      </c>
      <c r="V10" s="69" t="e">
        <f ca="1">IF(V11&lt;&gt;"",VLOOKUP(WEEKDAY(V11),DAYOFWEEK,2),"")</f>
        <v>#N/A</v>
      </c>
      <c r="W10" s="69" t="e">
        <f ca="1">IF(W11&lt;&gt;"",VLOOKUP(WEEKDAY(W11),DAYOFWEEK,2),"")</f>
        <v>#N/A</v>
      </c>
      <c r="X10" s="69" t="e">
        <f ca="1">IF(X11&lt;&gt;"",VLOOKUP(WEEKDAY(X11),DAYOFWEEK,2),"")</f>
        <v>#N/A</v>
      </c>
      <c r="Y10" s="69" t="e">
        <f ca="1">IF(Y11&lt;&gt;"",VLOOKUP(WEEKDAY(Y11),DAYOFWEEK,2),"")</f>
        <v>#N/A</v>
      </c>
      <c r="Z10" s="69" t="e">
        <f ca="1">IF(Z11&lt;&gt;"",VLOOKUP(WEEKDAY(Z11),DAYOFWEEK,2),"")</f>
        <v>#N/A</v>
      </c>
      <c r="AA10" s="69" t="e">
        <f ca="1">IF(AA11&lt;&gt;"",VLOOKUP(WEEKDAY(AA11),DAYOFWEEK,2),"")</f>
        <v>#N/A</v>
      </c>
      <c r="AB10" s="69" t="e">
        <f ca="1">IF(AB11&lt;&gt;"",VLOOKUP(WEEKDAY(AB11),DAYOFWEEK,2),"")</f>
        <v>#N/A</v>
      </c>
      <c r="AC10" s="69" t="e">
        <f ca="1">IF(AC11&lt;&gt;"",VLOOKUP(WEEKDAY(AC11),DAYOFWEEK,2),"")</f>
        <v>#N/A</v>
      </c>
      <c r="AD10" s="69" t="e">
        <f ca="1">IF(AD11&lt;&gt;"",VLOOKUP(WEEKDAY(AD11),DAYOFWEEK,2),"")</f>
        <v>#N/A</v>
      </c>
      <c r="AE10" s="69" t="e">
        <f ca="1">IF(AE11&lt;&gt;"",VLOOKUP(WEEKDAY(AE11),DAYOFWEEK,2),"")</f>
        <v>#N/A</v>
      </c>
      <c r="AF10" s="69" t="e">
        <f ca="1">IF(AF11&lt;&gt;"",VLOOKUP(WEEKDAY(AF11),DAYOFWEEK,2),"")</f>
        <v>#N/A</v>
      </c>
      <c r="AG10" s="69" t="e">
        <f ca="1">IF(AG11&lt;&gt;"",VLOOKUP(WEEKDAY(AG11),DAYOFWEEK,2),"")</f>
        <v>#N/A</v>
      </c>
      <c r="AH10" s="69" t="e">
        <f ca="1">IF(AH11&lt;&gt;"",VLOOKUP(WEEKDAY(AH11),DAYOFWEEK,2),"")</f>
        <v>#N/A</v>
      </c>
      <c r="AI10" s="69" t="e">
        <f ca="1">IF(AI11&lt;&gt;"",VLOOKUP(WEEKDAY(AI11),DAYOFWEEK,2),"")</f>
        <v>#N/A</v>
      </c>
      <c r="AJ10" s="68" t="e">
        <f ca="1">IF(AJ11&lt;&gt;"",VLOOKUP(WEEKDAY(AJ11),DAYOFWEEK,2),"")</f>
        <v>#N/A</v>
      </c>
    </row>
    <row r="11" spans="1:36" s="26" customFormat="1" ht="27" customHeight="1" x14ac:dyDescent="0.25">
      <c r="A11" s="67"/>
      <c r="B11" s="66" t="s">
        <v>92</v>
      </c>
      <c r="C11" s="65" t="e">
        <f ca="1">VLOOKUP($C$10,[2]SETUP!$A$2:$H$8,3)</f>
        <v>#N/A</v>
      </c>
      <c r="D11" s="64" t="s">
        <v>93</v>
      </c>
      <c r="E11" s="63"/>
      <c r="F11" s="62">
        <f>'SPRINT 2'!$H$20</f>
        <v>0</v>
      </c>
      <c r="G11" s="61" t="s">
        <v>94</v>
      </c>
      <c r="H11" s="60">
        <f>'SPRINT 2'!$G$20</f>
        <v>0</v>
      </c>
      <c r="I11" s="59" t="e">
        <f ca="1">VLOOKUP($C$10,[2]SETUP!$A$2:$H$8,2)</f>
        <v>#N/A</v>
      </c>
      <c r="J11" s="58" t="e">
        <f ca="1">I11+1</f>
        <v>#N/A</v>
      </c>
      <c r="K11" s="58" t="e">
        <f ca="1">J11+1</f>
        <v>#N/A</v>
      </c>
      <c r="L11" s="58" t="e">
        <f ca="1">K11+1</f>
        <v>#N/A</v>
      </c>
      <c r="M11" s="58" t="e">
        <f ca="1">L11+1</f>
        <v>#N/A</v>
      </c>
      <c r="N11" s="58" t="e">
        <f ca="1">M11+1</f>
        <v>#N/A</v>
      </c>
      <c r="O11" s="58" t="e">
        <f ca="1">N11+1</f>
        <v>#N/A</v>
      </c>
      <c r="P11" s="58" t="e">
        <f ca="1">O11+1</f>
        <v>#N/A</v>
      </c>
      <c r="Q11" s="58" t="e">
        <f ca="1">P11+1</f>
        <v>#N/A</v>
      </c>
      <c r="R11" s="58" t="e">
        <f ca="1">Q11+1</f>
        <v>#N/A</v>
      </c>
      <c r="S11" s="58" t="e">
        <f ca="1">R11+1</f>
        <v>#N/A</v>
      </c>
      <c r="T11" s="58" t="e">
        <f ca="1">S11+1</f>
        <v>#N/A</v>
      </c>
      <c r="U11" s="58" t="e">
        <f ca="1">T11+1</f>
        <v>#N/A</v>
      </c>
      <c r="V11" s="58" t="e">
        <f ca="1">U11+1</f>
        <v>#N/A</v>
      </c>
      <c r="W11" s="58" t="e">
        <f ca="1">V11+1</f>
        <v>#N/A</v>
      </c>
      <c r="X11" s="58" t="e">
        <f ca="1">W11+1</f>
        <v>#N/A</v>
      </c>
      <c r="Y11" s="58" t="e">
        <f ca="1">X11+1</f>
        <v>#N/A</v>
      </c>
      <c r="Z11" s="58" t="e">
        <f ca="1">Y11+1</f>
        <v>#N/A</v>
      </c>
      <c r="AA11" s="58" t="e">
        <f ca="1">Z11+1</f>
        <v>#N/A</v>
      </c>
      <c r="AB11" s="58" t="e">
        <f ca="1">AA11+1</f>
        <v>#N/A</v>
      </c>
      <c r="AC11" s="58" t="e">
        <f ca="1">AB11+1</f>
        <v>#N/A</v>
      </c>
      <c r="AD11" s="58" t="e">
        <f ca="1">AC11+1</f>
        <v>#N/A</v>
      </c>
      <c r="AE11" s="58" t="e">
        <f ca="1">AD11+1</f>
        <v>#N/A</v>
      </c>
      <c r="AF11" s="58" t="e">
        <f ca="1">AE11+1</f>
        <v>#N/A</v>
      </c>
      <c r="AG11" s="58" t="e">
        <f ca="1">AF11+1</f>
        <v>#N/A</v>
      </c>
      <c r="AH11" s="58" t="e">
        <f ca="1">AG11+1</f>
        <v>#N/A</v>
      </c>
      <c r="AI11" s="58" t="e">
        <f ca="1">AH11+1</f>
        <v>#N/A</v>
      </c>
      <c r="AJ11" s="57" t="e">
        <f ca="1">AI11+1</f>
        <v>#N/A</v>
      </c>
    </row>
    <row r="12" spans="1:36" s="49" customFormat="1" ht="68.25" customHeight="1" thickBot="1" x14ac:dyDescent="0.35">
      <c r="A12" s="56" t="s">
        <v>95</v>
      </c>
      <c r="B12" s="55" t="s">
        <v>96</v>
      </c>
      <c r="C12" s="54" t="s">
        <v>97</v>
      </c>
      <c r="D12" s="54" t="s">
        <v>98</v>
      </c>
      <c r="E12" s="54" t="s">
        <v>99</v>
      </c>
      <c r="F12" s="53" t="s">
        <v>100</v>
      </c>
      <c r="G12" s="53" t="s">
        <v>101</v>
      </c>
      <c r="H12" s="52" t="s">
        <v>102</v>
      </c>
      <c r="I12" s="51" t="s">
        <v>103</v>
      </c>
      <c r="J12" s="51" t="s">
        <v>104</v>
      </c>
      <c r="K12" s="51" t="s">
        <v>105</v>
      </c>
      <c r="L12" s="51" t="s">
        <v>106</v>
      </c>
      <c r="M12" s="51" t="s">
        <v>107</v>
      </c>
      <c r="N12" s="51" t="s">
        <v>108</v>
      </c>
      <c r="O12" s="51" t="s">
        <v>109</v>
      </c>
      <c r="P12" s="51" t="s">
        <v>110</v>
      </c>
      <c r="Q12" s="51" t="s">
        <v>111</v>
      </c>
      <c r="R12" s="51" t="s">
        <v>112</v>
      </c>
      <c r="S12" s="51" t="s">
        <v>113</v>
      </c>
      <c r="T12" s="51" t="s">
        <v>114</v>
      </c>
      <c r="U12" s="51" t="s">
        <v>115</v>
      </c>
      <c r="V12" s="51" t="s">
        <v>116</v>
      </c>
      <c r="W12" s="51" t="s">
        <v>117</v>
      </c>
      <c r="X12" s="51" t="s">
        <v>118</v>
      </c>
      <c r="Y12" s="51" t="s">
        <v>119</v>
      </c>
      <c r="Z12" s="51" t="s">
        <v>120</v>
      </c>
      <c r="AA12" s="51" t="s">
        <v>121</v>
      </c>
      <c r="AB12" s="51" t="s">
        <v>122</v>
      </c>
      <c r="AC12" s="51" t="s">
        <v>123</v>
      </c>
      <c r="AD12" s="51" t="s">
        <v>124</v>
      </c>
      <c r="AE12" s="51" t="s">
        <v>125</v>
      </c>
      <c r="AF12" s="51" t="s">
        <v>126</v>
      </c>
      <c r="AG12" s="51" t="s">
        <v>127</v>
      </c>
      <c r="AH12" s="51" t="s">
        <v>128</v>
      </c>
      <c r="AI12" s="51" t="s">
        <v>129</v>
      </c>
      <c r="AJ12" s="50" t="s">
        <v>130</v>
      </c>
    </row>
    <row r="13" spans="1:36" s="32" customFormat="1" ht="27.65" customHeight="1" x14ac:dyDescent="0.25">
      <c r="A13" s="45"/>
      <c r="B13" s="47" t="s">
        <v>55</v>
      </c>
      <c r="C13" s="43" t="s">
        <v>131</v>
      </c>
      <c r="D13" s="43" t="s">
        <v>132</v>
      </c>
      <c r="E13" s="43" t="s">
        <v>133</v>
      </c>
      <c r="F13" s="37"/>
      <c r="G13" s="37"/>
      <c r="H13" s="35"/>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1"/>
    </row>
    <row r="14" spans="1:36" s="32" customFormat="1" ht="15.75" customHeight="1" x14ac:dyDescent="0.25">
      <c r="A14" s="45"/>
      <c r="B14" s="48" t="s">
        <v>134</v>
      </c>
      <c r="C14" s="38" t="s">
        <v>135</v>
      </c>
      <c r="D14" s="38" t="s">
        <v>136</v>
      </c>
      <c r="E14" s="38"/>
      <c r="F14" s="37"/>
      <c r="G14" s="37"/>
      <c r="H14" s="35"/>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1"/>
    </row>
    <row r="15" spans="1:36" s="32" customFormat="1" ht="40.25" customHeight="1" x14ac:dyDescent="0.25">
      <c r="A15" s="45"/>
      <c r="B15" s="47" t="s">
        <v>63</v>
      </c>
      <c r="C15" s="43" t="s">
        <v>137</v>
      </c>
      <c r="D15" s="43" t="s">
        <v>138</v>
      </c>
      <c r="E15" s="43"/>
      <c r="F15" s="37"/>
      <c r="G15" s="37"/>
      <c r="H15" s="35"/>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1"/>
    </row>
    <row r="16" spans="1:36" s="32" customFormat="1" ht="52" x14ac:dyDescent="0.25">
      <c r="A16" s="45"/>
      <c r="B16" s="46" t="s">
        <v>87</v>
      </c>
      <c r="C16" s="38" t="s">
        <v>139</v>
      </c>
      <c r="D16" s="38" t="s">
        <v>140</v>
      </c>
      <c r="E16" s="38"/>
      <c r="F16" s="37"/>
      <c r="G16" s="37"/>
      <c r="H16" s="35"/>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1"/>
    </row>
    <row r="17" spans="1:36" s="32" customFormat="1" ht="15.75" customHeight="1" x14ac:dyDescent="0.25">
      <c r="A17" s="45"/>
      <c r="B17" s="44" t="s">
        <v>141</v>
      </c>
      <c r="C17" s="43" t="s">
        <v>142</v>
      </c>
      <c r="D17" s="43" t="s">
        <v>143</v>
      </c>
      <c r="E17" s="43"/>
      <c r="F17" s="37"/>
      <c r="G17" s="37"/>
      <c r="H17" s="35"/>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1"/>
    </row>
    <row r="18" spans="1:36" s="32" customFormat="1" ht="51.75" customHeight="1" x14ac:dyDescent="0.25">
      <c r="A18" s="45"/>
      <c r="B18" s="44"/>
      <c r="C18" s="43"/>
      <c r="D18" s="43"/>
      <c r="E18" s="43"/>
      <c r="F18" s="37"/>
      <c r="G18" s="37"/>
      <c r="H18" s="35"/>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1"/>
    </row>
    <row r="19" spans="1:36" s="32" customFormat="1" ht="39" customHeight="1" thickBot="1" x14ac:dyDescent="0.3">
      <c r="A19" s="40"/>
      <c r="B19" s="39"/>
      <c r="C19" s="38"/>
      <c r="D19" s="38"/>
      <c r="E19" s="38"/>
      <c r="F19" s="37"/>
      <c r="G19" s="36"/>
      <c r="H19" s="35"/>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3"/>
    </row>
    <row r="20" spans="1:36" s="26" customFormat="1" ht="23.25" customHeight="1" thickBot="1" x14ac:dyDescent="0.3">
      <c r="A20" s="31" t="s">
        <v>144</v>
      </c>
      <c r="B20" s="29"/>
      <c r="C20" s="29"/>
      <c r="D20" s="30"/>
      <c r="E20" s="29"/>
      <c r="F20" s="28">
        <f>SUMIF(E13:E19,"&lt;&gt;Withdrawn",F13:F19)</f>
        <v>0</v>
      </c>
      <c r="G20" s="28">
        <f>SUMIF(E13:E19,"&lt;&gt;Withdrawn",G13:G19)</f>
        <v>0</v>
      </c>
      <c r="H20" s="28">
        <f>SUMIF(E13:E19,"&lt;&gt;Withdrawn",H13:H19)</f>
        <v>0</v>
      </c>
      <c r="I20" s="27">
        <f>SUMIF(E13:E19,"&lt;&gt;Withdrawn",I13:I19)</f>
        <v>0</v>
      </c>
      <c r="J20" s="27">
        <f>SUMIF(E13:E19,"&lt;&gt;Withdrawn",J13:J19)</f>
        <v>0</v>
      </c>
      <c r="K20" s="27">
        <f>SUMIF(E13:E19,"&lt;&gt;Withdrawn",K13:K19)</f>
        <v>0</v>
      </c>
      <c r="L20" s="27">
        <f>SUMIF(E13:E19,"&lt;&gt;Withdrawn",L13:L19)</f>
        <v>0</v>
      </c>
      <c r="M20" s="27">
        <f>SUMIF(E13:E19,"&lt;&gt;Withdrawn",M13:M19)</f>
        <v>0</v>
      </c>
      <c r="N20" s="27">
        <f>SUMIF(E13:E19,"&lt;&gt;Withdrawn",N13:N19)</f>
        <v>0</v>
      </c>
      <c r="O20" s="27">
        <f>SUMIF(E13:E19,"&lt;&gt;Withdrawn",O13:O19)</f>
        <v>0</v>
      </c>
      <c r="P20" s="27">
        <f>SUMIF(E13:E19,"&lt;&gt;Withdrawn",P13:P19)</f>
        <v>0</v>
      </c>
      <c r="Q20" s="27">
        <f>SUMIF(E13:E19,"&lt;&gt;Withdrawn",Q13:Q19)</f>
        <v>0</v>
      </c>
      <c r="R20" s="27">
        <f>SUMIF(E13:E19,"&lt;&gt;Withdrawn",R13:R19)</f>
        <v>0</v>
      </c>
      <c r="S20" s="27">
        <f>SUMIF(E13:E19,"&lt;&gt;Withdrawn",S13:S19)</f>
        <v>0</v>
      </c>
      <c r="T20" s="27">
        <f>SUMIF(E13:E19,"&lt;&gt;Withdrawn",T13:T19)</f>
        <v>0</v>
      </c>
      <c r="U20" s="27">
        <f>SUMIF(E13:E19,"&lt;&gt;Withdrawn",U13:U19)</f>
        <v>0</v>
      </c>
      <c r="V20" s="27">
        <f>SUMIF(E13:E19,"&lt;&gt;Withdrawn",V13:V19)</f>
        <v>0</v>
      </c>
      <c r="W20" s="27">
        <f>SUMIF(E13:E19,"&lt;&gt;Withdrawn",W13:W19)</f>
        <v>0</v>
      </c>
      <c r="X20" s="27">
        <f>SUMIF(E13:E19,"&lt;&gt;Withdrawn",X13:X19)</f>
        <v>0</v>
      </c>
      <c r="Y20" s="27">
        <f>SUMIF(E13:E19,"&lt;&gt;Withdrawn",Y13:Y19)</f>
        <v>0</v>
      </c>
      <c r="Z20" s="27">
        <f>SUMIF(E13:E19,"&lt;&gt;Withdrawn",Z13:Z19)</f>
        <v>0</v>
      </c>
      <c r="AA20" s="27">
        <f>SUMIF(E13:E19,"&lt;&gt;Withdrawn",AA13:AA19)</f>
        <v>0</v>
      </c>
      <c r="AB20" s="27">
        <f>SUMIF(E13:E19,"&lt;&gt;Withdrawn",AB13:AB19)</f>
        <v>0</v>
      </c>
      <c r="AC20" s="27">
        <f>SUMIF(E13:E19,"&lt;&gt;Withdrawn",AC13:AC19)</f>
        <v>0</v>
      </c>
      <c r="AD20" s="27">
        <f>SUMIF(E13:E19,"&lt;&gt;Withdrawn",AD13:AD19)</f>
        <v>0</v>
      </c>
      <c r="AE20" s="27">
        <f>SUMIF(E13:E19,"&lt;&gt;Withdrawn",AE13:AE19)</f>
        <v>0</v>
      </c>
      <c r="AF20" s="27">
        <f>SUMIF(E13:E19,"&lt;&gt;Withdrawn",AF13:AF19)</f>
        <v>0</v>
      </c>
      <c r="AG20" s="27">
        <f>SUMIF(E13:E19,"&lt;&gt;Withdrawn",AG13:AG19)</f>
        <v>0</v>
      </c>
      <c r="AH20" s="27">
        <f>SUMIF(E13:E19,"&lt;&gt;Withdrawn",AH13:AH19)</f>
        <v>0</v>
      </c>
      <c r="AI20" s="27">
        <f>SUMIF(E13:E19,"&lt;&gt;Withdrawn",AI13:AI19)</f>
        <v>0</v>
      </c>
      <c r="AJ20" s="27">
        <f>SUMIF(E13:E19,"&lt;&gt;Withdrawn",AJ13:AJ19)</f>
        <v>0</v>
      </c>
    </row>
    <row r="23" spans="1:36" x14ac:dyDescent="0.25">
      <c r="B23" s="25"/>
    </row>
  </sheetData>
  <sheetProtection insertRows="0" selectLockedCells="1"/>
  <mergeCells count="4">
    <mergeCell ref="F9:G9"/>
    <mergeCell ref="F10:H10"/>
    <mergeCell ref="D11:E11"/>
    <mergeCell ref="F8:G8"/>
  </mergeCells>
  <phoneticPr fontId="2" type="noConversion"/>
  <conditionalFormatting sqref="E13:E19">
    <cfRule type="cellIs" dxfId="6" priority="5" operator="equal">
      <formula>"Not Done"</formula>
    </cfRule>
    <cfRule type="expression" dxfId="5" priority="6">
      <formula>$E13="WITHDRAWN"</formula>
    </cfRule>
  </conditionalFormatting>
  <conditionalFormatting sqref="B13:B14 A13:A19 C13:AJ19 B16:B19">
    <cfRule type="expression" dxfId="4" priority="4">
      <formula>$E13="WITHDRAWN"</formula>
    </cfRule>
  </conditionalFormatting>
  <conditionalFormatting sqref="B13:B14">
    <cfRule type="expression" dxfId="3" priority="3">
      <formula>$E13="WITHDRAWN"</formula>
    </cfRule>
  </conditionalFormatting>
  <conditionalFormatting sqref="B19:D19 C13:C15 B13:B14 B18:C18 E13:E19 B16:D17">
    <cfRule type="expression" dxfId="2" priority="2">
      <formula>$F13="WITHDRAWN"</formula>
    </cfRule>
  </conditionalFormatting>
  <conditionalFormatting sqref="B13">
    <cfRule type="expression" dxfId="1" priority="1">
      <formula>$G13="WITHDRAWN"</formula>
    </cfRule>
  </conditionalFormatting>
  <dataValidations count="3">
    <dataValidation type="list" allowBlank="1" showInputMessage="1" showErrorMessage="1" sqref="D13:D19 IZ13:IZ19 SV13:SV19 ACR13:ACR19 AMN13:AMN19 AWJ13:AWJ19 BGF13:BGF19 BQB13:BQB19 BZX13:BZX19 CJT13:CJT19 CTP13:CTP19 DDL13:DDL19 DNH13:DNH19 DXD13:DXD19 EGZ13:EGZ19 EQV13:EQV19 FAR13:FAR19 FKN13:FKN19 FUJ13:FUJ19 GEF13:GEF19 GOB13:GOB19 GXX13:GXX19 HHT13:HHT19 HRP13:HRP19 IBL13:IBL19 ILH13:ILH19 IVD13:IVD19 JEZ13:JEZ19 JOV13:JOV19 JYR13:JYR19 KIN13:KIN19 KSJ13:KSJ19 LCF13:LCF19 LMB13:LMB19 LVX13:LVX19 MFT13:MFT19 MPP13:MPP19 MZL13:MZL19 NJH13:NJH19 NTD13:NTD19 OCZ13:OCZ19 OMV13:OMV19 OWR13:OWR19 PGN13:PGN19 PQJ13:PQJ19 QAF13:QAF19 QKB13:QKB19 QTX13:QTX19 RDT13:RDT19 RNP13:RNP19 RXL13:RXL19 SHH13:SHH19 SRD13:SRD19 TAZ13:TAZ19 TKV13:TKV19 TUR13:TUR19 UEN13:UEN19 UOJ13:UOJ19 UYF13:UYF19 VIB13:VIB19 VRX13:VRX19 WBT13:WBT19 WLP13:WLP19 WVL13:WVL19 D65549:D65555 IZ65549:IZ65555 SV65549:SV65555 ACR65549:ACR65555 AMN65549:AMN65555 AWJ65549:AWJ65555 BGF65549:BGF65555 BQB65549:BQB65555 BZX65549:BZX65555 CJT65549:CJT65555 CTP65549:CTP65555 DDL65549:DDL65555 DNH65549:DNH65555 DXD65549:DXD65555 EGZ65549:EGZ65555 EQV65549:EQV65555 FAR65549:FAR65555 FKN65549:FKN65555 FUJ65549:FUJ65555 GEF65549:GEF65555 GOB65549:GOB65555 GXX65549:GXX65555 HHT65549:HHT65555 HRP65549:HRP65555 IBL65549:IBL65555 ILH65549:ILH65555 IVD65549:IVD65555 JEZ65549:JEZ65555 JOV65549:JOV65555 JYR65549:JYR65555 KIN65549:KIN65555 KSJ65549:KSJ65555 LCF65549:LCF65555 LMB65549:LMB65555 LVX65549:LVX65555 MFT65549:MFT65555 MPP65549:MPP65555 MZL65549:MZL65555 NJH65549:NJH65555 NTD65549:NTD65555 OCZ65549:OCZ65555 OMV65549:OMV65555 OWR65549:OWR65555 PGN65549:PGN65555 PQJ65549:PQJ65555 QAF65549:QAF65555 QKB65549:QKB65555 QTX65549:QTX65555 RDT65549:RDT65555 RNP65549:RNP65555 RXL65549:RXL65555 SHH65549:SHH65555 SRD65549:SRD65555 TAZ65549:TAZ65555 TKV65549:TKV65555 TUR65549:TUR65555 UEN65549:UEN65555 UOJ65549:UOJ65555 UYF65549:UYF65555 VIB65549:VIB65555 VRX65549:VRX65555 WBT65549:WBT65555 WLP65549:WLP65555 WVL65549:WVL65555 D131085:D131091 IZ131085:IZ131091 SV131085:SV131091 ACR131085:ACR131091 AMN131085:AMN131091 AWJ131085:AWJ131091 BGF131085:BGF131091 BQB131085:BQB131091 BZX131085:BZX131091 CJT131085:CJT131091 CTP131085:CTP131091 DDL131085:DDL131091 DNH131085:DNH131091 DXD131085:DXD131091 EGZ131085:EGZ131091 EQV131085:EQV131091 FAR131085:FAR131091 FKN131085:FKN131091 FUJ131085:FUJ131091 GEF131085:GEF131091 GOB131085:GOB131091 GXX131085:GXX131091 HHT131085:HHT131091 HRP131085:HRP131091 IBL131085:IBL131091 ILH131085:ILH131091 IVD131085:IVD131091 JEZ131085:JEZ131091 JOV131085:JOV131091 JYR131085:JYR131091 KIN131085:KIN131091 KSJ131085:KSJ131091 LCF131085:LCF131091 LMB131085:LMB131091 LVX131085:LVX131091 MFT131085:MFT131091 MPP131085:MPP131091 MZL131085:MZL131091 NJH131085:NJH131091 NTD131085:NTD131091 OCZ131085:OCZ131091 OMV131085:OMV131091 OWR131085:OWR131091 PGN131085:PGN131091 PQJ131085:PQJ131091 QAF131085:QAF131091 QKB131085:QKB131091 QTX131085:QTX131091 RDT131085:RDT131091 RNP131085:RNP131091 RXL131085:RXL131091 SHH131085:SHH131091 SRD131085:SRD131091 TAZ131085:TAZ131091 TKV131085:TKV131091 TUR131085:TUR131091 UEN131085:UEN131091 UOJ131085:UOJ131091 UYF131085:UYF131091 VIB131085:VIB131091 VRX131085:VRX131091 WBT131085:WBT131091 WLP131085:WLP131091 WVL131085:WVL131091 D196621:D196627 IZ196621:IZ196627 SV196621:SV196627 ACR196621:ACR196627 AMN196621:AMN196627 AWJ196621:AWJ196627 BGF196621:BGF196627 BQB196621:BQB196627 BZX196621:BZX196627 CJT196621:CJT196627 CTP196621:CTP196627 DDL196621:DDL196627 DNH196621:DNH196627 DXD196621:DXD196627 EGZ196621:EGZ196627 EQV196621:EQV196627 FAR196621:FAR196627 FKN196621:FKN196627 FUJ196621:FUJ196627 GEF196621:GEF196627 GOB196621:GOB196627 GXX196621:GXX196627 HHT196621:HHT196627 HRP196621:HRP196627 IBL196621:IBL196627 ILH196621:ILH196627 IVD196621:IVD196627 JEZ196621:JEZ196627 JOV196621:JOV196627 JYR196621:JYR196627 KIN196621:KIN196627 KSJ196621:KSJ196627 LCF196621:LCF196627 LMB196621:LMB196627 LVX196621:LVX196627 MFT196621:MFT196627 MPP196621:MPP196627 MZL196621:MZL196627 NJH196621:NJH196627 NTD196621:NTD196627 OCZ196621:OCZ196627 OMV196621:OMV196627 OWR196621:OWR196627 PGN196621:PGN196627 PQJ196621:PQJ196627 QAF196621:QAF196627 QKB196621:QKB196627 QTX196621:QTX196627 RDT196621:RDT196627 RNP196621:RNP196627 RXL196621:RXL196627 SHH196621:SHH196627 SRD196621:SRD196627 TAZ196621:TAZ196627 TKV196621:TKV196627 TUR196621:TUR196627 UEN196621:UEN196627 UOJ196621:UOJ196627 UYF196621:UYF196627 VIB196621:VIB196627 VRX196621:VRX196627 WBT196621:WBT196627 WLP196621:WLP196627 WVL196621:WVL196627 D262157:D262163 IZ262157:IZ262163 SV262157:SV262163 ACR262157:ACR262163 AMN262157:AMN262163 AWJ262157:AWJ262163 BGF262157:BGF262163 BQB262157:BQB262163 BZX262157:BZX262163 CJT262157:CJT262163 CTP262157:CTP262163 DDL262157:DDL262163 DNH262157:DNH262163 DXD262157:DXD262163 EGZ262157:EGZ262163 EQV262157:EQV262163 FAR262157:FAR262163 FKN262157:FKN262163 FUJ262157:FUJ262163 GEF262157:GEF262163 GOB262157:GOB262163 GXX262157:GXX262163 HHT262157:HHT262163 HRP262157:HRP262163 IBL262157:IBL262163 ILH262157:ILH262163 IVD262157:IVD262163 JEZ262157:JEZ262163 JOV262157:JOV262163 JYR262157:JYR262163 KIN262157:KIN262163 KSJ262157:KSJ262163 LCF262157:LCF262163 LMB262157:LMB262163 LVX262157:LVX262163 MFT262157:MFT262163 MPP262157:MPP262163 MZL262157:MZL262163 NJH262157:NJH262163 NTD262157:NTD262163 OCZ262157:OCZ262163 OMV262157:OMV262163 OWR262157:OWR262163 PGN262157:PGN262163 PQJ262157:PQJ262163 QAF262157:QAF262163 QKB262157:QKB262163 QTX262157:QTX262163 RDT262157:RDT262163 RNP262157:RNP262163 RXL262157:RXL262163 SHH262157:SHH262163 SRD262157:SRD262163 TAZ262157:TAZ262163 TKV262157:TKV262163 TUR262157:TUR262163 UEN262157:UEN262163 UOJ262157:UOJ262163 UYF262157:UYF262163 VIB262157:VIB262163 VRX262157:VRX262163 WBT262157:WBT262163 WLP262157:WLP262163 WVL262157:WVL262163 D327693:D327699 IZ327693:IZ327699 SV327693:SV327699 ACR327693:ACR327699 AMN327693:AMN327699 AWJ327693:AWJ327699 BGF327693:BGF327699 BQB327693:BQB327699 BZX327693:BZX327699 CJT327693:CJT327699 CTP327693:CTP327699 DDL327693:DDL327699 DNH327693:DNH327699 DXD327693:DXD327699 EGZ327693:EGZ327699 EQV327693:EQV327699 FAR327693:FAR327699 FKN327693:FKN327699 FUJ327693:FUJ327699 GEF327693:GEF327699 GOB327693:GOB327699 GXX327693:GXX327699 HHT327693:HHT327699 HRP327693:HRP327699 IBL327693:IBL327699 ILH327693:ILH327699 IVD327693:IVD327699 JEZ327693:JEZ327699 JOV327693:JOV327699 JYR327693:JYR327699 KIN327693:KIN327699 KSJ327693:KSJ327699 LCF327693:LCF327699 LMB327693:LMB327699 LVX327693:LVX327699 MFT327693:MFT327699 MPP327693:MPP327699 MZL327693:MZL327699 NJH327693:NJH327699 NTD327693:NTD327699 OCZ327693:OCZ327699 OMV327693:OMV327699 OWR327693:OWR327699 PGN327693:PGN327699 PQJ327693:PQJ327699 QAF327693:QAF327699 QKB327693:QKB327699 QTX327693:QTX327699 RDT327693:RDT327699 RNP327693:RNP327699 RXL327693:RXL327699 SHH327693:SHH327699 SRD327693:SRD327699 TAZ327693:TAZ327699 TKV327693:TKV327699 TUR327693:TUR327699 UEN327693:UEN327699 UOJ327693:UOJ327699 UYF327693:UYF327699 VIB327693:VIB327699 VRX327693:VRX327699 WBT327693:WBT327699 WLP327693:WLP327699 WVL327693:WVL327699 D393229:D393235 IZ393229:IZ393235 SV393229:SV393235 ACR393229:ACR393235 AMN393229:AMN393235 AWJ393229:AWJ393235 BGF393229:BGF393235 BQB393229:BQB393235 BZX393229:BZX393235 CJT393229:CJT393235 CTP393229:CTP393235 DDL393229:DDL393235 DNH393229:DNH393235 DXD393229:DXD393235 EGZ393229:EGZ393235 EQV393229:EQV393235 FAR393229:FAR393235 FKN393229:FKN393235 FUJ393229:FUJ393235 GEF393229:GEF393235 GOB393229:GOB393235 GXX393229:GXX393235 HHT393229:HHT393235 HRP393229:HRP393235 IBL393229:IBL393235 ILH393229:ILH393235 IVD393229:IVD393235 JEZ393229:JEZ393235 JOV393229:JOV393235 JYR393229:JYR393235 KIN393229:KIN393235 KSJ393229:KSJ393235 LCF393229:LCF393235 LMB393229:LMB393235 LVX393229:LVX393235 MFT393229:MFT393235 MPP393229:MPP393235 MZL393229:MZL393235 NJH393229:NJH393235 NTD393229:NTD393235 OCZ393229:OCZ393235 OMV393229:OMV393235 OWR393229:OWR393235 PGN393229:PGN393235 PQJ393229:PQJ393235 QAF393229:QAF393235 QKB393229:QKB393235 QTX393229:QTX393235 RDT393229:RDT393235 RNP393229:RNP393235 RXL393229:RXL393235 SHH393229:SHH393235 SRD393229:SRD393235 TAZ393229:TAZ393235 TKV393229:TKV393235 TUR393229:TUR393235 UEN393229:UEN393235 UOJ393229:UOJ393235 UYF393229:UYF393235 VIB393229:VIB393235 VRX393229:VRX393235 WBT393229:WBT393235 WLP393229:WLP393235 WVL393229:WVL393235 D458765:D458771 IZ458765:IZ458771 SV458765:SV458771 ACR458765:ACR458771 AMN458765:AMN458771 AWJ458765:AWJ458771 BGF458765:BGF458771 BQB458765:BQB458771 BZX458765:BZX458771 CJT458765:CJT458771 CTP458765:CTP458771 DDL458765:DDL458771 DNH458765:DNH458771 DXD458765:DXD458771 EGZ458765:EGZ458771 EQV458765:EQV458771 FAR458765:FAR458771 FKN458765:FKN458771 FUJ458765:FUJ458771 GEF458765:GEF458771 GOB458765:GOB458771 GXX458765:GXX458771 HHT458765:HHT458771 HRP458765:HRP458771 IBL458765:IBL458771 ILH458765:ILH458771 IVD458765:IVD458771 JEZ458765:JEZ458771 JOV458765:JOV458771 JYR458765:JYR458771 KIN458765:KIN458771 KSJ458765:KSJ458771 LCF458765:LCF458771 LMB458765:LMB458771 LVX458765:LVX458771 MFT458765:MFT458771 MPP458765:MPP458771 MZL458765:MZL458771 NJH458765:NJH458771 NTD458765:NTD458771 OCZ458765:OCZ458771 OMV458765:OMV458771 OWR458765:OWR458771 PGN458765:PGN458771 PQJ458765:PQJ458771 QAF458765:QAF458771 QKB458765:QKB458771 QTX458765:QTX458771 RDT458765:RDT458771 RNP458765:RNP458771 RXL458765:RXL458771 SHH458765:SHH458771 SRD458765:SRD458771 TAZ458765:TAZ458771 TKV458765:TKV458771 TUR458765:TUR458771 UEN458765:UEN458771 UOJ458765:UOJ458771 UYF458765:UYF458771 VIB458765:VIB458771 VRX458765:VRX458771 WBT458765:WBT458771 WLP458765:WLP458771 WVL458765:WVL458771 D524301:D524307 IZ524301:IZ524307 SV524301:SV524307 ACR524301:ACR524307 AMN524301:AMN524307 AWJ524301:AWJ524307 BGF524301:BGF524307 BQB524301:BQB524307 BZX524301:BZX524307 CJT524301:CJT524307 CTP524301:CTP524307 DDL524301:DDL524307 DNH524301:DNH524307 DXD524301:DXD524307 EGZ524301:EGZ524307 EQV524301:EQV524307 FAR524301:FAR524307 FKN524301:FKN524307 FUJ524301:FUJ524307 GEF524301:GEF524307 GOB524301:GOB524307 GXX524301:GXX524307 HHT524301:HHT524307 HRP524301:HRP524307 IBL524301:IBL524307 ILH524301:ILH524307 IVD524301:IVD524307 JEZ524301:JEZ524307 JOV524301:JOV524307 JYR524301:JYR524307 KIN524301:KIN524307 KSJ524301:KSJ524307 LCF524301:LCF524307 LMB524301:LMB524307 LVX524301:LVX524307 MFT524301:MFT524307 MPP524301:MPP524307 MZL524301:MZL524307 NJH524301:NJH524307 NTD524301:NTD524307 OCZ524301:OCZ524307 OMV524301:OMV524307 OWR524301:OWR524307 PGN524301:PGN524307 PQJ524301:PQJ524307 QAF524301:QAF524307 QKB524301:QKB524307 QTX524301:QTX524307 RDT524301:RDT524307 RNP524301:RNP524307 RXL524301:RXL524307 SHH524301:SHH524307 SRD524301:SRD524307 TAZ524301:TAZ524307 TKV524301:TKV524307 TUR524301:TUR524307 UEN524301:UEN524307 UOJ524301:UOJ524307 UYF524301:UYF524307 VIB524301:VIB524307 VRX524301:VRX524307 WBT524301:WBT524307 WLP524301:WLP524307 WVL524301:WVL524307 D589837:D589843 IZ589837:IZ589843 SV589837:SV589843 ACR589837:ACR589843 AMN589837:AMN589843 AWJ589837:AWJ589843 BGF589837:BGF589843 BQB589837:BQB589843 BZX589837:BZX589843 CJT589837:CJT589843 CTP589837:CTP589843 DDL589837:DDL589843 DNH589837:DNH589843 DXD589837:DXD589843 EGZ589837:EGZ589843 EQV589837:EQV589843 FAR589837:FAR589843 FKN589837:FKN589843 FUJ589837:FUJ589843 GEF589837:GEF589843 GOB589837:GOB589843 GXX589837:GXX589843 HHT589837:HHT589843 HRP589837:HRP589843 IBL589837:IBL589843 ILH589837:ILH589843 IVD589837:IVD589843 JEZ589837:JEZ589843 JOV589837:JOV589843 JYR589837:JYR589843 KIN589837:KIN589843 KSJ589837:KSJ589843 LCF589837:LCF589843 LMB589837:LMB589843 LVX589837:LVX589843 MFT589837:MFT589843 MPP589837:MPP589843 MZL589837:MZL589843 NJH589837:NJH589843 NTD589837:NTD589843 OCZ589837:OCZ589843 OMV589837:OMV589843 OWR589837:OWR589843 PGN589837:PGN589843 PQJ589837:PQJ589843 QAF589837:QAF589843 QKB589837:QKB589843 QTX589837:QTX589843 RDT589837:RDT589843 RNP589837:RNP589843 RXL589837:RXL589843 SHH589837:SHH589843 SRD589837:SRD589843 TAZ589837:TAZ589843 TKV589837:TKV589843 TUR589837:TUR589843 UEN589837:UEN589843 UOJ589837:UOJ589843 UYF589837:UYF589843 VIB589837:VIB589843 VRX589837:VRX589843 WBT589837:WBT589843 WLP589837:WLP589843 WVL589837:WVL589843 D655373:D655379 IZ655373:IZ655379 SV655373:SV655379 ACR655373:ACR655379 AMN655373:AMN655379 AWJ655373:AWJ655379 BGF655373:BGF655379 BQB655373:BQB655379 BZX655373:BZX655379 CJT655373:CJT655379 CTP655373:CTP655379 DDL655373:DDL655379 DNH655373:DNH655379 DXD655373:DXD655379 EGZ655373:EGZ655379 EQV655373:EQV655379 FAR655373:FAR655379 FKN655373:FKN655379 FUJ655373:FUJ655379 GEF655373:GEF655379 GOB655373:GOB655379 GXX655373:GXX655379 HHT655373:HHT655379 HRP655373:HRP655379 IBL655373:IBL655379 ILH655373:ILH655379 IVD655373:IVD655379 JEZ655373:JEZ655379 JOV655373:JOV655379 JYR655373:JYR655379 KIN655373:KIN655379 KSJ655373:KSJ655379 LCF655373:LCF655379 LMB655373:LMB655379 LVX655373:LVX655379 MFT655373:MFT655379 MPP655373:MPP655379 MZL655373:MZL655379 NJH655373:NJH655379 NTD655373:NTD655379 OCZ655373:OCZ655379 OMV655373:OMV655379 OWR655373:OWR655379 PGN655373:PGN655379 PQJ655373:PQJ655379 QAF655373:QAF655379 QKB655373:QKB655379 QTX655373:QTX655379 RDT655373:RDT655379 RNP655373:RNP655379 RXL655373:RXL655379 SHH655373:SHH655379 SRD655373:SRD655379 TAZ655373:TAZ655379 TKV655373:TKV655379 TUR655373:TUR655379 UEN655373:UEN655379 UOJ655373:UOJ655379 UYF655373:UYF655379 VIB655373:VIB655379 VRX655373:VRX655379 WBT655373:WBT655379 WLP655373:WLP655379 WVL655373:WVL655379 D720909:D720915 IZ720909:IZ720915 SV720909:SV720915 ACR720909:ACR720915 AMN720909:AMN720915 AWJ720909:AWJ720915 BGF720909:BGF720915 BQB720909:BQB720915 BZX720909:BZX720915 CJT720909:CJT720915 CTP720909:CTP720915 DDL720909:DDL720915 DNH720909:DNH720915 DXD720909:DXD720915 EGZ720909:EGZ720915 EQV720909:EQV720915 FAR720909:FAR720915 FKN720909:FKN720915 FUJ720909:FUJ720915 GEF720909:GEF720915 GOB720909:GOB720915 GXX720909:GXX720915 HHT720909:HHT720915 HRP720909:HRP720915 IBL720909:IBL720915 ILH720909:ILH720915 IVD720909:IVD720915 JEZ720909:JEZ720915 JOV720909:JOV720915 JYR720909:JYR720915 KIN720909:KIN720915 KSJ720909:KSJ720915 LCF720909:LCF720915 LMB720909:LMB720915 LVX720909:LVX720915 MFT720909:MFT720915 MPP720909:MPP720915 MZL720909:MZL720915 NJH720909:NJH720915 NTD720909:NTD720915 OCZ720909:OCZ720915 OMV720909:OMV720915 OWR720909:OWR720915 PGN720909:PGN720915 PQJ720909:PQJ720915 QAF720909:QAF720915 QKB720909:QKB720915 QTX720909:QTX720915 RDT720909:RDT720915 RNP720909:RNP720915 RXL720909:RXL720915 SHH720909:SHH720915 SRD720909:SRD720915 TAZ720909:TAZ720915 TKV720909:TKV720915 TUR720909:TUR720915 UEN720909:UEN720915 UOJ720909:UOJ720915 UYF720909:UYF720915 VIB720909:VIB720915 VRX720909:VRX720915 WBT720909:WBT720915 WLP720909:WLP720915 WVL720909:WVL720915 D786445:D786451 IZ786445:IZ786451 SV786445:SV786451 ACR786445:ACR786451 AMN786445:AMN786451 AWJ786445:AWJ786451 BGF786445:BGF786451 BQB786445:BQB786451 BZX786445:BZX786451 CJT786445:CJT786451 CTP786445:CTP786451 DDL786445:DDL786451 DNH786445:DNH786451 DXD786445:DXD786451 EGZ786445:EGZ786451 EQV786445:EQV786451 FAR786445:FAR786451 FKN786445:FKN786451 FUJ786445:FUJ786451 GEF786445:GEF786451 GOB786445:GOB786451 GXX786445:GXX786451 HHT786445:HHT786451 HRP786445:HRP786451 IBL786445:IBL786451 ILH786445:ILH786451 IVD786445:IVD786451 JEZ786445:JEZ786451 JOV786445:JOV786451 JYR786445:JYR786451 KIN786445:KIN786451 KSJ786445:KSJ786451 LCF786445:LCF786451 LMB786445:LMB786451 LVX786445:LVX786451 MFT786445:MFT786451 MPP786445:MPP786451 MZL786445:MZL786451 NJH786445:NJH786451 NTD786445:NTD786451 OCZ786445:OCZ786451 OMV786445:OMV786451 OWR786445:OWR786451 PGN786445:PGN786451 PQJ786445:PQJ786451 QAF786445:QAF786451 QKB786445:QKB786451 QTX786445:QTX786451 RDT786445:RDT786451 RNP786445:RNP786451 RXL786445:RXL786451 SHH786445:SHH786451 SRD786445:SRD786451 TAZ786445:TAZ786451 TKV786445:TKV786451 TUR786445:TUR786451 UEN786445:UEN786451 UOJ786445:UOJ786451 UYF786445:UYF786451 VIB786445:VIB786451 VRX786445:VRX786451 WBT786445:WBT786451 WLP786445:WLP786451 WVL786445:WVL786451 D851981:D851987 IZ851981:IZ851987 SV851981:SV851987 ACR851981:ACR851987 AMN851981:AMN851987 AWJ851981:AWJ851987 BGF851981:BGF851987 BQB851981:BQB851987 BZX851981:BZX851987 CJT851981:CJT851987 CTP851981:CTP851987 DDL851981:DDL851987 DNH851981:DNH851987 DXD851981:DXD851987 EGZ851981:EGZ851987 EQV851981:EQV851987 FAR851981:FAR851987 FKN851981:FKN851987 FUJ851981:FUJ851987 GEF851981:GEF851987 GOB851981:GOB851987 GXX851981:GXX851987 HHT851981:HHT851987 HRP851981:HRP851987 IBL851981:IBL851987 ILH851981:ILH851987 IVD851981:IVD851987 JEZ851981:JEZ851987 JOV851981:JOV851987 JYR851981:JYR851987 KIN851981:KIN851987 KSJ851981:KSJ851987 LCF851981:LCF851987 LMB851981:LMB851987 LVX851981:LVX851987 MFT851981:MFT851987 MPP851981:MPP851987 MZL851981:MZL851987 NJH851981:NJH851987 NTD851981:NTD851987 OCZ851981:OCZ851987 OMV851981:OMV851987 OWR851981:OWR851987 PGN851981:PGN851987 PQJ851981:PQJ851987 QAF851981:QAF851987 QKB851981:QKB851987 QTX851981:QTX851987 RDT851981:RDT851987 RNP851981:RNP851987 RXL851981:RXL851987 SHH851981:SHH851987 SRD851981:SRD851987 TAZ851981:TAZ851987 TKV851981:TKV851987 TUR851981:TUR851987 UEN851981:UEN851987 UOJ851981:UOJ851987 UYF851981:UYF851987 VIB851981:VIB851987 VRX851981:VRX851987 WBT851981:WBT851987 WLP851981:WLP851987 WVL851981:WVL851987 D917517:D917523 IZ917517:IZ917523 SV917517:SV917523 ACR917517:ACR917523 AMN917517:AMN917523 AWJ917517:AWJ917523 BGF917517:BGF917523 BQB917517:BQB917523 BZX917517:BZX917523 CJT917517:CJT917523 CTP917517:CTP917523 DDL917517:DDL917523 DNH917517:DNH917523 DXD917517:DXD917523 EGZ917517:EGZ917523 EQV917517:EQV917523 FAR917517:FAR917523 FKN917517:FKN917523 FUJ917517:FUJ917523 GEF917517:GEF917523 GOB917517:GOB917523 GXX917517:GXX917523 HHT917517:HHT917523 HRP917517:HRP917523 IBL917517:IBL917523 ILH917517:ILH917523 IVD917517:IVD917523 JEZ917517:JEZ917523 JOV917517:JOV917523 JYR917517:JYR917523 KIN917517:KIN917523 KSJ917517:KSJ917523 LCF917517:LCF917523 LMB917517:LMB917523 LVX917517:LVX917523 MFT917517:MFT917523 MPP917517:MPP917523 MZL917517:MZL917523 NJH917517:NJH917523 NTD917517:NTD917523 OCZ917517:OCZ917523 OMV917517:OMV917523 OWR917517:OWR917523 PGN917517:PGN917523 PQJ917517:PQJ917523 QAF917517:QAF917523 QKB917517:QKB917523 QTX917517:QTX917523 RDT917517:RDT917523 RNP917517:RNP917523 RXL917517:RXL917523 SHH917517:SHH917523 SRD917517:SRD917523 TAZ917517:TAZ917523 TKV917517:TKV917523 TUR917517:TUR917523 UEN917517:UEN917523 UOJ917517:UOJ917523 UYF917517:UYF917523 VIB917517:VIB917523 VRX917517:VRX917523 WBT917517:WBT917523 WLP917517:WLP917523 WVL917517:WVL917523 D983053:D983059 IZ983053:IZ983059 SV983053:SV983059 ACR983053:ACR983059 AMN983053:AMN983059 AWJ983053:AWJ983059 BGF983053:BGF983059 BQB983053:BQB983059 BZX983053:BZX983059 CJT983053:CJT983059 CTP983053:CTP983059 DDL983053:DDL983059 DNH983053:DNH983059 DXD983053:DXD983059 EGZ983053:EGZ983059 EQV983053:EQV983059 FAR983053:FAR983059 FKN983053:FKN983059 FUJ983053:FUJ983059 GEF983053:GEF983059 GOB983053:GOB983059 GXX983053:GXX983059 HHT983053:HHT983059 HRP983053:HRP983059 IBL983053:IBL983059 ILH983053:ILH983059 IVD983053:IVD983059 JEZ983053:JEZ983059 JOV983053:JOV983059 JYR983053:JYR983059 KIN983053:KIN983059 KSJ983053:KSJ983059 LCF983053:LCF983059 LMB983053:LMB983059 LVX983053:LVX983059 MFT983053:MFT983059 MPP983053:MPP983059 MZL983053:MZL983059 NJH983053:NJH983059 NTD983053:NTD983059 OCZ983053:OCZ983059 OMV983053:OMV983059 OWR983053:OWR983059 PGN983053:PGN983059 PQJ983053:PQJ983059 QAF983053:QAF983059 QKB983053:QKB983059 QTX983053:QTX983059 RDT983053:RDT983059 RNP983053:RNP983059 RXL983053:RXL983059 SHH983053:SHH983059 SRD983053:SRD983059 TAZ983053:TAZ983059 TKV983053:TKV983059 TUR983053:TUR983059 UEN983053:UEN983059 UOJ983053:UOJ983059 UYF983053:UYF983059 VIB983053:VIB983059 VRX983053:VRX983059 WBT983053:WBT983059 WLP983053:WLP983059 WVL983053:WVL983059" xr:uid="{08D24152-6F73-4568-A5E8-517EBDFA6402}">
      <formula1>People</formula1>
    </dataValidation>
    <dataValidation type="list" allowBlank="1" showInputMessage="1" showErrorMessage="1" sqref="A13:A19 IW13:IW19 SS13:SS19 ACO13:ACO19 AMK13:AMK19 AWG13:AWG19 BGC13:BGC19 BPY13:BPY19 BZU13:BZU19 CJQ13:CJQ19 CTM13:CTM19 DDI13:DDI19 DNE13:DNE19 DXA13:DXA19 EGW13:EGW19 EQS13:EQS19 FAO13:FAO19 FKK13:FKK19 FUG13:FUG19 GEC13:GEC19 GNY13:GNY19 GXU13:GXU19 HHQ13:HHQ19 HRM13:HRM19 IBI13:IBI19 ILE13:ILE19 IVA13:IVA19 JEW13:JEW19 JOS13:JOS19 JYO13:JYO19 KIK13:KIK19 KSG13:KSG19 LCC13:LCC19 LLY13:LLY19 LVU13:LVU19 MFQ13:MFQ19 MPM13:MPM19 MZI13:MZI19 NJE13:NJE19 NTA13:NTA19 OCW13:OCW19 OMS13:OMS19 OWO13:OWO19 PGK13:PGK19 PQG13:PQG19 QAC13:QAC19 QJY13:QJY19 QTU13:QTU19 RDQ13:RDQ19 RNM13:RNM19 RXI13:RXI19 SHE13:SHE19 SRA13:SRA19 TAW13:TAW19 TKS13:TKS19 TUO13:TUO19 UEK13:UEK19 UOG13:UOG19 UYC13:UYC19 VHY13:VHY19 VRU13:VRU19 WBQ13:WBQ19 WLM13:WLM19 WVI13:WVI19 A65549:A65555 IW65549:IW65555 SS65549:SS65555 ACO65549:ACO65555 AMK65549:AMK65555 AWG65549:AWG65555 BGC65549:BGC65555 BPY65549:BPY65555 BZU65549:BZU65555 CJQ65549:CJQ65555 CTM65549:CTM65555 DDI65549:DDI65555 DNE65549:DNE65555 DXA65549:DXA65555 EGW65549:EGW65555 EQS65549:EQS65555 FAO65549:FAO65555 FKK65549:FKK65555 FUG65549:FUG65555 GEC65549:GEC65555 GNY65549:GNY65555 GXU65549:GXU65555 HHQ65549:HHQ65555 HRM65549:HRM65555 IBI65549:IBI65555 ILE65549:ILE65555 IVA65549:IVA65555 JEW65549:JEW65555 JOS65549:JOS65555 JYO65549:JYO65555 KIK65549:KIK65555 KSG65549:KSG65555 LCC65549:LCC65555 LLY65549:LLY65555 LVU65549:LVU65555 MFQ65549:MFQ65555 MPM65549:MPM65555 MZI65549:MZI65555 NJE65549:NJE65555 NTA65549:NTA65555 OCW65549:OCW65555 OMS65549:OMS65555 OWO65549:OWO65555 PGK65549:PGK65555 PQG65549:PQG65555 QAC65549:QAC65555 QJY65549:QJY65555 QTU65549:QTU65555 RDQ65549:RDQ65555 RNM65549:RNM65555 RXI65549:RXI65555 SHE65549:SHE65555 SRA65549:SRA65555 TAW65549:TAW65555 TKS65549:TKS65555 TUO65549:TUO65555 UEK65549:UEK65555 UOG65549:UOG65555 UYC65549:UYC65555 VHY65549:VHY65555 VRU65549:VRU65555 WBQ65549:WBQ65555 WLM65549:WLM65555 WVI65549:WVI65555 A131085:A131091 IW131085:IW131091 SS131085:SS131091 ACO131085:ACO131091 AMK131085:AMK131091 AWG131085:AWG131091 BGC131085:BGC131091 BPY131085:BPY131091 BZU131085:BZU131091 CJQ131085:CJQ131091 CTM131085:CTM131091 DDI131085:DDI131091 DNE131085:DNE131091 DXA131085:DXA131091 EGW131085:EGW131091 EQS131085:EQS131091 FAO131085:FAO131091 FKK131085:FKK131091 FUG131085:FUG131091 GEC131085:GEC131091 GNY131085:GNY131091 GXU131085:GXU131091 HHQ131085:HHQ131091 HRM131085:HRM131091 IBI131085:IBI131091 ILE131085:ILE131091 IVA131085:IVA131091 JEW131085:JEW131091 JOS131085:JOS131091 JYO131085:JYO131091 KIK131085:KIK131091 KSG131085:KSG131091 LCC131085:LCC131091 LLY131085:LLY131091 LVU131085:LVU131091 MFQ131085:MFQ131091 MPM131085:MPM131091 MZI131085:MZI131091 NJE131085:NJE131091 NTA131085:NTA131091 OCW131085:OCW131091 OMS131085:OMS131091 OWO131085:OWO131091 PGK131085:PGK131091 PQG131085:PQG131091 QAC131085:QAC131091 QJY131085:QJY131091 QTU131085:QTU131091 RDQ131085:RDQ131091 RNM131085:RNM131091 RXI131085:RXI131091 SHE131085:SHE131091 SRA131085:SRA131091 TAW131085:TAW131091 TKS131085:TKS131091 TUO131085:TUO131091 UEK131085:UEK131091 UOG131085:UOG131091 UYC131085:UYC131091 VHY131085:VHY131091 VRU131085:VRU131091 WBQ131085:WBQ131091 WLM131085:WLM131091 WVI131085:WVI131091 A196621:A196627 IW196621:IW196627 SS196621:SS196627 ACO196621:ACO196627 AMK196621:AMK196627 AWG196621:AWG196627 BGC196621:BGC196627 BPY196621:BPY196627 BZU196621:BZU196627 CJQ196621:CJQ196627 CTM196621:CTM196627 DDI196621:DDI196627 DNE196621:DNE196627 DXA196621:DXA196627 EGW196621:EGW196627 EQS196621:EQS196627 FAO196621:FAO196627 FKK196621:FKK196627 FUG196621:FUG196627 GEC196621:GEC196627 GNY196621:GNY196627 GXU196621:GXU196627 HHQ196621:HHQ196627 HRM196621:HRM196627 IBI196621:IBI196627 ILE196621:ILE196627 IVA196621:IVA196627 JEW196621:JEW196627 JOS196621:JOS196627 JYO196621:JYO196627 KIK196621:KIK196627 KSG196621:KSG196627 LCC196621:LCC196627 LLY196621:LLY196627 LVU196621:LVU196627 MFQ196621:MFQ196627 MPM196621:MPM196627 MZI196621:MZI196627 NJE196621:NJE196627 NTA196621:NTA196627 OCW196621:OCW196627 OMS196621:OMS196627 OWO196621:OWO196627 PGK196621:PGK196627 PQG196621:PQG196627 QAC196621:QAC196627 QJY196621:QJY196627 QTU196621:QTU196627 RDQ196621:RDQ196627 RNM196621:RNM196627 RXI196621:RXI196627 SHE196621:SHE196627 SRA196621:SRA196627 TAW196621:TAW196627 TKS196621:TKS196627 TUO196621:TUO196627 UEK196621:UEK196627 UOG196621:UOG196627 UYC196621:UYC196627 VHY196621:VHY196627 VRU196621:VRU196627 WBQ196621:WBQ196627 WLM196621:WLM196627 WVI196621:WVI196627 A262157:A262163 IW262157:IW262163 SS262157:SS262163 ACO262157:ACO262163 AMK262157:AMK262163 AWG262157:AWG262163 BGC262157:BGC262163 BPY262157:BPY262163 BZU262157:BZU262163 CJQ262157:CJQ262163 CTM262157:CTM262163 DDI262157:DDI262163 DNE262157:DNE262163 DXA262157:DXA262163 EGW262157:EGW262163 EQS262157:EQS262163 FAO262157:FAO262163 FKK262157:FKK262163 FUG262157:FUG262163 GEC262157:GEC262163 GNY262157:GNY262163 GXU262157:GXU262163 HHQ262157:HHQ262163 HRM262157:HRM262163 IBI262157:IBI262163 ILE262157:ILE262163 IVA262157:IVA262163 JEW262157:JEW262163 JOS262157:JOS262163 JYO262157:JYO262163 KIK262157:KIK262163 KSG262157:KSG262163 LCC262157:LCC262163 LLY262157:LLY262163 LVU262157:LVU262163 MFQ262157:MFQ262163 MPM262157:MPM262163 MZI262157:MZI262163 NJE262157:NJE262163 NTA262157:NTA262163 OCW262157:OCW262163 OMS262157:OMS262163 OWO262157:OWO262163 PGK262157:PGK262163 PQG262157:PQG262163 QAC262157:QAC262163 QJY262157:QJY262163 QTU262157:QTU262163 RDQ262157:RDQ262163 RNM262157:RNM262163 RXI262157:RXI262163 SHE262157:SHE262163 SRA262157:SRA262163 TAW262157:TAW262163 TKS262157:TKS262163 TUO262157:TUO262163 UEK262157:UEK262163 UOG262157:UOG262163 UYC262157:UYC262163 VHY262157:VHY262163 VRU262157:VRU262163 WBQ262157:WBQ262163 WLM262157:WLM262163 WVI262157:WVI262163 A327693:A327699 IW327693:IW327699 SS327693:SS327699 ACO327693:ACO327699 AMK327693:AMK327699 AWG327693:AWG327699 BGC327693:BGC327699 BPY327693:BPY327699 BZU327693:BZU327699 CJQ327693:CJQ327699 CTM327693:CTM327699 DDI327693:DDI327699 DNE327693:DNE327699 DXA327693:DXA327699 EGW327693:EGW327699 EQS327693:EQS327699 FAO327693:FAO327699 FKK327693:FKK327699 FUG327693:FUG327699 GEC327693:GEC327699 GNY327693:GNY327699 GXU327693:GXU327699 HHQ327693:HHQ327699 HRM327693:HRM327699 IBI327693:IBI327699 ILE327693:ILE327699 IVA327693:IVA327699 JEW327693:JEW327699 JOS327693:JOS327699 JYO327693:JYO327699 KIK327693:KIK327699 KSG327693:KSG327699 LCC327693:LCC327699 LLY327693:LLY327699 LVU327693:LVU327699 MFQ327693:MFQ327699 MPM327693:MPM327699 MZI327693:MZI327699 NJE327693:NJE327699 NTA327693:NTA327699 OCW327693:OCW327699 OMS327693:OMS327699 OWO327693:OWO327699 PGK327693:PGK327699 PQG327693:PQG327699 QAC327693:QAC327699 QJY327693:QJY327699 QTU327693:QTU327699 RDQ327693:RDQ327699 RNM327693:RNM327699 RXI327693:RXI327699 SHE327693:SHE327699 SRA327693:SRA327699 TAW327693:TAW327699 TKS327693:TKS327699 TUO327693:TUO327699 UEK327693:UEK327699 UOG327693:UOG327699 UYC327693:UYC327699 VHY327693:VHY327699 VRU327693:VRU327699 WBQ327693:WBQ327699 WLM327693:WLM327699 WVI327693:WVI327699 A393229:A393235 IW393229:IW393235 SS393229:SS393235 ACO393229:ACO393235 AMK393229:AMK393235 AWG393229:AWG393235 BGC393229:BGC393235 BPY393229:BPY393235 BZU393229:BZU393235 CJQ393229:CJQ393235 CTM393229:CTM393235 DDI393229:DDI393235 DNE393229:DNE393235 DXA393229:DXA393235 EGW393229:EGW393235 EQS393229:EQS393235 FAO393229:FAO393235 FKK393229:FKK393235 FUG393229:FUG393235 GEC393229:GEC393235 GNY393229:GNY393235 GXU393229:GXU393235 HHQ393229:HHQ393235 HRM393229:HRM393235 IBI393229:IBI393235 ILE393229:ILE393235 IVA393229:IVA393235 JEW393229:JEW393235 JOS393229:JOS393235 JYO393229:JYO393235 KIK393229:KIK393235 KSG393229:KSG393235 LCC393229:LCC393235 LLY393229:LLY393235 LVU393229:LVU393235 MFQ393229:MFQ393235 MPM393229:MPM393235 MZI393229:MZI393235 NJE393229:NJE393235 NTA393229:NTA393235 OCW393229:OCW393235 OMS393229:OMS393235 OWO393229:OWO393235 PGK393229:PGK393235 PQG393229:PQG393235 QAC393229:QAC393235 QJY393229:QJY393235 QTU393229:QTU393235 RDQ393229:RDQ393235 RNM393229:RNM393235 RXI393229:RXI393235 SHE393229:SHE393235 SRA393229:SRA393235 TAW393229:TAW393235 TKS393229:TKS393235 TUO393229:TUO393235 UEK393229:UEK393235 UOG393229:UOG393235 UYC393229:UYC393235 VHY393229:VHY393235 VRU393229:VRU393235 WBQ393229:WBQ393235 WLM393229:WLM393235 WVI393229:WVI393235 A458765:A458771 IW458765:IW458771 SS458765:SS458771 ACO458765:ACO458771 AMK458765:AMK458771 AWG458765:AWG458771 BGC458765:BGC458771 BPY458765:BPY458771 BZU458765:BZU458771 CJQ458765:CJQ458771 CTM458765:CTM458771 DDI458765:DDI458771 DNE458765:DNE458771 DXA458765:DXA458771 EGW458765:EGW458771 EQS458765:EQS458771 FAO458765:FAO458771 FKK458765:FKK458771 FUG458765:FUG458771 GEC458765:GEC458771 GNY458765:GNY458771 GXU458765:GXU458771 HHQ458765:HHQ458771 HRM458765:HRM458771 IBI458765:IBI458771 ILE458765:ILE458771 IVA458765:IVA458771 JEW458765:JEW458771 JOS458765:JOS458771 JYO458765:JYO458771 KIK458765:KIK458771 KSG458765:KSG458771 LCC458765:LCC458771 LLY458765:LLY458771 LVU458765:LVU458771 MFQ458765:MFQ458771 MPM458765:MPM458771 MZI458765:MZI458771 NJE458765:NJE458771 NTA458765:NTA458771 OCW458765:OCW458771 OMS458765:OMS458771 OWO458765:OWO458771 PGK458765:PGK458771 PQG458765:PQG458771 QAC458765:QAC458771 QJY458765:QJY458771 QTU458765:QTU458771 RDQ458765:RDQ458771 RNM458765:RNM458771 RXI458765:RXI458771 SHE458765:SHE458771 SRA458765:SRA458771 TAW458765:TAW458771 TKS458765:TKS458771 TUO458765:TUO458771 UEK458765:UEK458771 UOG458765:UOG458771 UYC458765:UYC458771 VHY458765:VHY458771 VRU458765:VRU458771 WBQ458765:WBQ458771 WLM458765:WLM458771 WVI458765:WVI458771 A524301:A524307 IW524301:IW524307 SS524301:SS524307 ACO524301:ACO524307 AMK524301:AMK524307 AWG524301:AWG524307 BGC524301:BGC524307 BPY524301:BPY524307 BZU524301:BZU524307 CJQ524301:CJQ524307 CTM524301:CTM524307 DDI524301:DDI524307 DNE524301:DNE524307 DXA524301:DXA524307 EGW524301:EGW524307 EQS524301:EQS524307 FAO524301:FAO524307 FKK524301:FKK524307 FUG524301:FUG524307 GEC524301:GEC524307 GNY524301:GNY524307 GXU524301:GXU524307 HHQ524301:HHQ524307 HRM524301:HRM524307 IBI524301:IBI524307 ILE524301:ILE524307 IVA524301:IVA524307 JEW524301:JEW524307 JOS524301:JOS524307 JYO524301:JYO524307 KIK524301:KIK524307 KSG524301:KSG524307 LCC524301:LCC524307 LLY524301:LLY524307 LVU524301:LVU524307 MFQ524301:MFQ524307 MPM524301:MPM524307 MZI524301:MZI524307 NJE524301:NJE524307 NTA524301:NTA524307 OCW524301:OCW524307 OMS524301:OMS524307 OWO524301:OWO524307 PGK524301:PGK524307 PQG524301:PQG524307 QAC524301:QAC524307 QJY524301:QJY524307 QTU524301:QTU524307 RDQ524301:RDQ524307 RNM524301:RNM524307 RXI524301:RXI524307 SHE524301:SHE524307 SRA524301:SRA524307 TAW524301:TAW524307 TKS524301:TKS524307 TUO524301:TUO524307 UEK524301:UEK524307 UOG524301:UOG524307 UYC524301:UYC524307 VHY524301:VHY524307 VRU524301:VRU524307 WBQ524301:WBQ524307 WLM524301:WLM524307 WVI524301:WVI524307 A589837:A589843 IW589837:IW589843 SS589837:SS589843 ACO589837:ACO589843 AMK589837:AMK589843 AWG589837:AWG589843 BGC589837:BGC589843 BPY589837:BPY589843 BZU589837:BZU589843 CJQ589837:CJQ589843 CTM589837:CTM589843 DDI589837:DDI589843 DNE589837:DNE589843 DXA589837:DXA589843 EGW589837:EGW589843 EQS589837:EQS589843 FAO589837:FAO589843 FKK589837:FKK589843 FUG589837:FUG589843 GEC589837:GEC589843 GNY589837:GNY589843 GXU589837:GXU589843 HHQ589837:HHQ589843 HRM589837:HRM589843 IBI589837:IBI589843 ILE589837:ILE589843 IVA589837:IVA589843 JEW589837:JEW589843 JOS589837:JOS589843 JYO589837:JYO589843 KIK589837:KIK589843 KSG589837:KSG589843 LCC589837:LCC589843 LLY589837:LLY589843 LVU589837:LVU589843 MFQ589837:MFQ589843 MPM589837:MPM589843 MZI589837:MZI589843 NJE589837:NJE589843 NTA589837:NTA589843 OCW589837:OCW589843 OMS589837:OMS589843 OWO589837:OWO589843 PGK589837:PGK589843 PQG589837:PQG589843 QAC589837:QAC589843 QJY589837:QJY589843 QTU589837:QTU589843 RDQ589837:RDQ589843 RNM589837:RNM589843 RXI589837:RXI589843 SHE589837:SHE589843 SRA589837:SRA589843 TAW589837:TAW589843 TKS589837:TKS589843 TUO589837:TUO589843 UEK589837:UEK589843 UOG589837:UOG589843 UYC589837:UYC589843 VHY589837:VHY589843 VRU589837:VRU589843 WBQ589837:WBQ589843 WLM589837:WLM589843 WVI589837:WVI589843 A655373:A655379 IW655373:IW655379 SS655373:SS655379 ACO655373:ACO655379 AMK655373:AMK655379 AWG655373:AWG655379 BGC655373:BGC655379 BPY655373:BPY655379 BZU655373:BZU655379 CJQ655373:CJQ655379 CTM655373:CTM655379 DDI655373:DDI655379 DNE655373:DNE655379 DXA655373:DXA655379 EGW655373:EGW655379 EQS655373:EQS655379 FAO655373:FAO655379 FKK655373:FKK655379 FUG655373:FUG655379 GEC655373:GEC655379 GNY655373:GNY655379 GXU655373:GXU655379 HHQ655373:HHQ655379 HRM655373:HRM655379 IBI655373:IBI655379 ILE655373:ILE655379 IVA655373:IVA655379 JEW655373:JEW655379 JOS655373:JOS655379 JYO655373:JYO655379 KIK655373:KIK655379 KSG655373:KSG655379 LCC655373:LCC655379 LLY655373:LLY655379 LVU655373:LVU655379 MFQ655373:MFQ655379 MPM655373:MPM655379 MZI655373:MZI655379 NJE655373:NJE655379 NTA655373:NTA655379 OCW655373:OCW655379 OMS655373:OMS655379 OWO655373:OWO655379 PGK655373:PGK655379 PQG655373:PQG655379 QAC655373:QAC655379 QJY655373:QJY655379 QTU655373:QTU655379 RDQ655373:RDQ655379 RNM655373:RNM655379 RXI655373:RXI655379 SHE655373:SHE655379 SRA655373:SRA655379 TAW655373:TAW655379 TKS655373:TKS655379 TUO655373:TUO655379 UEK655373:UEK655379 UOG655373:UOG655379 UYC655373:UYC655379 VHY655373:VHY655379 VRU655373:VRU655379 WBQ655373:WBQ655379 WLM655373:WLM655379 WVI655373:WVI655379 A720909:A720915 IW720909:IW720915 SS720909:SS720915 ACO720909:ACO720915 AMK720909:AMK720915 AWG720909:AWG720915 BGC720909:BGC720915 BPY720909:BPY720915 BZU720909:BZU720915 CJQ720909:CJQ720915 CTM720909:CTM720915 DDI720909:DDI720915 DNE720909:DNE720915 DXA720909:DXA720915 EGW720909:EGW720915 EQS720909:EQS720915 FAO720909:FAO720915 FKK720909:FKK720915 FUG720909:FUG720915 GEC720909:GEC720915 GNY720909:GNY720915 GXU720909:GXU720915 HHQ720909:HHQ720915 HRM720909:HRM720915 IBI720909:IBI720915 ILE720909:ILE720915 IVA720909:IVA720915 JEW720909:JEW720915 JOS720909:JOS720915 JYO720909:JYO720915 KIK720909:KIK720915 KSG720909:KSG720915 LCC720909:LCC720915 LLY720909:LLY720915 LVU720909:LVU720915 MFQ720909:MFQ720915 MPM720909:MPM720915 MZI720909:MZI720915 NJE720909:NJE720915 NTA720909:NTA720915 OCW720909:OCW720915 OMS720909:OMS720915 OWO720909:OWO720915 PGK720909:PGK720915 PQG720909:PQG720915 QAC720909:QAC720915 QJY720909:QJY720915 QTU720909:QTU720915 RDQ720909:RDQ720915 RNM720909:RNM720915 RXI720909:RXI720915 SHE720909:SHE720915 SRA720909:SRA720915 TAW720909:TAW720915 TKS720909:TKS720915 TUO720909:TUO720915 UEK720909:UEK720915 UOG720909:UOG720915 UYC720909:UYC720915 VHY720909:VHY720915 VRU720909:VRU720915 WBQ720909:WBQ720915 WLM720909:WLM720915 WVI720909:WVI720915 A786445:A786451 IW786445:IW786451 SS786445:SS786451 ACO786445:ACO786451 AMK786445:AMK786451 AWG786445:AWG786451 BGC786445:BGC786451 BPY786445:BPY786451 BZU786445:BZU786451 CJQ786445:CJQ786451 CTM786445:CTM786451 DDI786445:DDI786451 DNE786445:DNE786451 DXA786445:DXA786451 EGW786445:EGW786451 EQS786445:EQS786451 FAO786445:FAO786451 FKK786445:FKK786451 FUG786445:FUG786451 GEC786445:GEC786451 GNY786445:GNY786451 GXU786445:GXU786451 HHQ786445:HHQ786451 HRM786445:HRM786451 IBI786445:IBI786451 ILE786445:ILE786451 IVA786445:IVA786451 JEW786445:JEW786451 JOS786445:JOS786451 JYO786445:JYO786451 KIK786445:KIK786451 KSG786445:KSG786451 LCC786445:LCC786451 LLY786445:LLY786451 LVU786445:LVU786451 MFQ786445:MFQ786451 MPM786445:MPM786451 MZI786445:MZI786451 NJE786445:NJE786451 NTA786445:NTA786451 OCW786445:OCW786451 OMS786445:OMS786451 OWO786445:OWO786451 PGK786445:PGK786451 PQG786445:PQG786451 QAC786445:QAC786451 QJY786445:QJY786451 QTU786445:QTU786451 RDQ786445:RDQ786451 RNM786445:RNM786451 RXI786445:RXI786451 SHE786445:SHE786451 SRA786445:SRA786451 TAW786445:TAW786451 TKS786445:TKS786451 TUO786445:TUO786451 UEK786445:UEK786451 UOG786445:UOG786451 UYC786445:UYC786451 VHY786445:VHY786451 VRU786445:VRU786451 WBQ786445:WBQ786451 WLM786445:WLM786451 WVI786445:WVI786451 A851981:A851987 IW851981:IW851987 SS851981:SS851987 ACO851981:ACO851987 AMK851981:AMK851987 AWG851981:AWG851987 BGC851981:BGC851987 BPY851981:BPY851987 BZU851981:BZU851987 CJQ851981:CJQ851987 CTM851981:CTM851987 DDI851981:DDI851987 DNE851981:DNE851987 DXA851981:DXA851987 EGW851981:EGW851987 EQS851981:EQS851987 FAO851981:FAO851987 FKK851981:FKK851987 FUG851981:FUG851987 GEC851981:GEC851987 GNY851981:GNY851987 GXU851981:GXU851987 HHQ851981:HHQ851987 HRM851981:HRM851987 IBI851981:IBI851987 ILE851981:ILE851987 IVA851981:IVA851987 JEW851981:JEW851987 JOS851981:JOS851987 JYO851981:JYO851987 KIK851981:KIK851987 KSG851981:KSG851987 LCC851981:LCC851987 LLY851981:LLY851987 LVU851981:LVU851987 MFQ851981:MFQ851987 MPM851981:MPM851987 MZI851981:MZI851987 NJE851981:NJE851987 NTA851981:NTA851987 OCW851981:OCW851987 OMS851981:OMS851987 OWO851981:OWO851987 PGK851981:PGK851987 PQG851981:PQG851987 QAC851981:QAC851987 QJY851981:QJY851987 QTU851981:QTU851987 RDQ851981:RDQ851987 RNM851981:RNM851987 RXI851981:RXI851987 SHE851981:SHE851987 SRA851981:SRA851987 TAW851981:TAW851987 TKS851981:TKS851987 TUO851981:TUO851987 UEK851981:UEK851987 UOG851981:UOG851987 UYC851981:UYC851987 VHY851981:VHY851987 VRU851981:VRU851987 WBQ851981:WBQ851987 WLM851981:WLM851987 WVI851981:WVI851987 A917517:A917523 IW917517:IW917523 SS917517:SS917523 ACO917517:ACO917523 AMK917517:AMK917523 AWG917517:AWG917523 BGC917517:BGC917523 BPY917517:BPY917523 BZU917517:BZU917523 CJQ917517:CJQ917523 CTM917517:CTM917523 DDI917517:DDI917523 DNE917517:DNE917523 DXA917517:DXA917523 EGW917517:EGW917523 EQS917517:EQS917523 FAO917517:FAO917523 FKK917517:FKK917523 FUG917517:FUG917523 GEC917517:GEC917523 GNY917517:GNY917523 GXU917517:GXU917523 HHQ917517:HHQ917523 HRM917517:HRM917523 IBI917517:IBI917523 ILE917517:ILE917523 IVA917517:IVA917523 JEW917517:JEW917523 JOS917517:JOS917523 JYO917517:JYO917523 KIK917517:KIK917523 KSG917517:KSG917523 LCC917517:LCC917523 LLY917517:LLY917523 LVU917517:LVU917523 MFQ917517:MFQ917523 MPM917517:MPM917523 MZI917517:MZI917523 NJE917517:NJE917523 NTA917517:NTA917523 OCW917517:OCW917523 OMS917517:OMS917523 OWO917517:OWO917523 PGK917517:PGK917523 PQG917517:PQG917523 QAC917517:QAC917523 QJY917517:QJY917523 QTU917517:QTU917523 RDQ917517:RDQ917523 RNM917517:RNM917523 RXI917517:RXI917523 SHE917517:SHE917523 SRA917517:SRA917523 TAW917517:TAW917523 TKS917517:TKS917523 TUO917517:TUO917523 UEK917517:UEK917523 UOG917517:UOG917523 UYC917517:UYC917523 VHY917517:VHY917523 VRU917517:VRU917523 WBQ917517:WBQ917523 WLM917517:WLM917523 WVI917517:WVI917523 A983053:A983059 IW983053:IW983059 SS983053:SS983059 ACO983053:ACO983059 AMK983053:AMK983059 AWG983053:AWG983059 BGC983053:BGC983059 BPY983053:BPY983059 BZU983053:BZU983059 CJQ983053:CJQ983059 CTM983053:CTM983059 DDI983053:DDI983059 DNE983053:DNE983059 DXA983053:DXA983059 EGW983053:EGW983059 EQS983053:EQS983059 FAO983053:FAO983059 FKK983053:FKK983059 FUG983053:FUG983059 GEC983053:GEC983059 GNY983053:GNY983059 GXU983053:GXU983059 HHQ983053:HHQ983059 HRM983053:HRM983059 IBI983053:IBI983059 ILE983053:ILE983059 IVA983053:IVA983059 JEW983053:JEW983059 JOS983053:JOS983059 JYO983053:JYO983059 KIK983053:KIK983059 KSG983053:KSG983059 LCC983053:LCC983059 LLY983053:LLY983059 LVU983053:LVU983059 MFQ983053:MFQ983059 MPM983053:MPM983059 MZI983053:MZI983059 NJE983053:NJE983059 NTA983053:NTA983059 OCW983053:OCW983059 OMS983053:OMS983059 OWO983053:OWO983059 PGK983053:PGK983059 PQG983053:PQG983059 QAC983053:QAC983059 QJY983053:QJY983059 QTU983053:QTU983059 RDQ983053:RDQ983059 RNM983053:RNM983059 RXI983053:RXI983059 SHE983053:SHE983059 SRA983053:SRA983059 TAW983053:TAW983059 TKS983053:TKS983059 TUO983053:TUO983059 UEK983053:UEK983059 UOG983053:UOG983059 UYC983053:UYC983059 VHY983053:VHY983059 VRU983053:VRU983059 WBQ983053:WBQ983059 WLM983053:WLM983059 WVI983053:WVI983059" xr:uid="{0C6094E7-ABE4-4A2A-B7A9-ED50B92C8EF6}">
      <formula1>ReferenceID</formula1>
    </dataValidation>
    <dataValidation type="list" allowBlank="1" showInputMessage="1" showErrorMessage="1" sqref="E13:E19 JA13:JA19 SW13:SW19 ACS13:ACS19 AMO13:AMO19 AWK13:AWK19 BGG13:BGG19 BQC13:BQC19 BZY13:BZY19 CJU13:CJU19 CTQ13:CTQ19 DDM13:DDM19 DNI13:DNI19 DXE13:DXE19 EHA13:EHA19 EQW13:EQW19 FAS13:FAS19 FKO13:FKO19 FUK13:FUK19 GEG13:GEG19 GOC13:GOC19 GXY13:GXY19 HHU13:HHU19 HRQ13:HRQ19 IBM13:IBM19 ILI13:ILI19 IVE13:IVE19 JFA13:JFA19 JOW13:JOW19 JYS13:JYS19 KIO13:KIO19 KSK13:KSK19 LCG13:LCG19 LMC13:LMC19 LVY13:LVY19 MFU13:MFU19 MPQ13:MPQ19 MZM13:MZM19 NJI13:NJI19 NTE13:NTE19 ODA13:ODA19 OMW13:OMW19 OWS13:OWS19 PGO13:PGO19 PQK13:PQK19 QAG13:QAG19 QKC13:QKC19 QTY13:QTY19 RDU13:RDU19 RNQ13:RNQ19 RXM13:RXM19 SHI13:SHI19 SRE13:SRE19 TBA13:TBA19 TKW13:TKW19 TUS13:TUS19 UEO13:UEO19 UOK13:UOK19 UYG13:UYG19 VIC13:VIC19 VRY13:VRY19 WBU13:WBU19 WLQ13:WLQ19 WVM13:WVM19 E65549:E65555 JA65549:JA65555 SW65549:SW65555 ACS65549:ACS65555 AMO65549:AMO65555 AWK65549:AWK65555 BGG65549:BGG65555 BQC65549:BQC65555 BZY65549:BZY65555 CJU65549:CJU65555 CTQ65549:CTQ65555 DDM65549:DDM65555 DNI65549:DNI65555 DXE65549:DXE65555 EHA65549:EHA65555 EQW65549:EQW65555 FAS65549:FAS65555 FKO65549:FKO65555 FUK65549:FUK65555 GEG65549:GEG65555 GOC65549:GOC65555 GXY65549:GXY65555 HHU65549:HHU65555 HRQ65549:HRQ65555 IBM65549:IBM65555 ILI65549:ILI65555 IVE65549:IVE65555 JFA65549:JFA65555 JOW65549:JOW65555 JYS65549:JYS65555 KIO65549:KIO65555 KSK65549:KSK65555 LCG65549:LCG65555 LMC65549:LMC65555 LVY65549:LVY65555 MFU65549:MFU65555 MPQ65549:MPQ65555 MZM65549:MZM65555 NJI65549:NJI65555 NTE65549:NTE65555 ODA65549:ODA65555 OMW65549:OMW65555 OWS65549:OWS65555 PGO65549:PGO65555 PQK65549:PQK65555 QAG65549:QAG65555 QKC65549:QKC65555 QTY65549:QTY65555 RDU65549:RDU65555 RNQ65549:RNQ65555 RXM65549:RXM65555 SHI65549:SHI65555 SRE65549:SRE65555 TBA65549:TBA65555 TKW65549:TKW65555 TUS65549:TUS65555 UEO65549:UEO65555 UOK65549:UOK65555 UYG65549:UYG65555 VIC65549:VIC65555 VRY65549:VRY65555 WBU65549:WBU65555 WLQ65549:WLQ65555 WVM65549:WVM65555 E131085:E131091 JA131085:JA131091 SW131085:SW131091 ACS131085:ACS131091 AMO131085:AMO131091 AWK131085:AWK131091 BGG131085:BGG131091 BQC131085:BQC131091 BZY131085:BZY131091 CJU131085:CJU131091 CTQ131085:CTQ131091 DDM131085:DDM131091 DNI131085:DNI131091 DXE131085:DXE131091 EHA131085:EHA131091 EQW131085:EQW131091 FAS131085:FAS131091 FKO131085:FKO131091 FUK131085:FUK131091 GEG131085:GEG131091 GOC131085:GOC131091 GXY131085:GXY131091 HHU131085:HHU131091 HRQ131085:HRQ131091 IBM131085:IBM131091 ILI131085:ILI131091 IVE131085:IVE131091 JFA131085:JFA131091 JOW131085:JOW131091 JYS131085:JYS131091 KIO131085:KIO131091 KSK131085:KSK131091 LCG131085:LCG131091 LMC131085:LMC131091 LVY131085:LVY131091 MFU131085:MFU131091 MPQ131085:MPQ131091 MZM131085:MZM131091 NJI131085:NJI131091 NTE131085:NTE131091 ODA131085:ODA131091 OMW131085:OMW131091 OWS131085:OWS131091 PGO131085:PGO131091 PQK131085:PQK131091 QAG131085:QAG131091 QKC131085:QKC131091 QTY131085:QTY131091 RDU131085:RDU131091 RNQ131085:RNQ131091 RXM131085:RXM131091 SHI131085:SHI131091 SRE131085:SRE131091 TBA131085:TBA131091 TKW131085:TKW131091 TUS131085:TUS131091 UEO131085:UEO131091 UOK131085:UOK131091 UYG131085:UYG131091 VIC131085:VIC131091 VRY131085:VRY131091 WBU131085:WBU131091 WLQ131085:WLQ131091 WVM131085:WVM131091 E196621:E196627 JA196621:JA196627 SW196621:SW196627 ACS196621:ACS196627 AMO196621:AMO196627 AWK196621:AWK196627 BGG196621:BGG196627 BQC196621:BQC196627 BZY196621:BZY196627 CJU196621:CJU196627 CTQ196621:CTQ196627 DDM196621:DDM196627 DNI196621:DNI196627 DXE196621:DXE196627 EHA196621:EHA196627 EQW196621:EQW196627 FAS196621:FAS196627 FKO196621:FKO196627 FUK196621:FUK196627 GEG196621:GEG196627 GOC196621:GOC196627 GXY196621:GXY196627 HHU196621:HHU196627 HRQ196621:HRQ196627 IBM196621:IBM196627 ILI196621:ILI196627 IVE196621:IVE196627 JFA196621:JFA196627 JOW196621:JOW196627 JYS196621:JYS196627 KIO196621:KIO196627 KSK196621:KSK196627 LCG196621:LCG196627 LMC196621:LMC196627 LVY196621:LVY196627 MFU196621:MFU196627 MPQ196621:MPQ196627 MZM196621:MZM196627 NJI196621:NJI196627 NTE196621:NTE196627 ODA196621:ODA196627 OMW196621:OMW196627 OWS196621:OWS196627 PGO196621:PGO196627 PQK196621:PQK196627 QAG196621:QAG196627 QKC196621:QKC196627 QTY196621:QTY196627 RDU196621:RDU196627 RNQ196621:RNQ196627 RXM196621:RXM196627 SHI196621:SHI196627 SRE196621:SRE196627 TBA196621:TBA196627 TKW196621:TKW196627 TUS196621:TUS196627 UEO196621:UEO196627 UOK196621:UOK196627 UYG196621:UYG196627 VIC196621:VIC196627 VRY196621:VRY196627 WBU196621:WBU196627 WLQ196621:WLQ196627 WVM196621:WVM196627 E262157:E262163 JA262157:JA262163 SW262157:SW262163 ACS262157:ACS262163 AMO262157:AMO262163 AWK262157:AWK262163 BGG262157:BGG262163 BQC262157:BQC262163 BZY262157:BZY262163 CJU262157:CJU262163 CTQ262157:CTQ262163 DDM262157:DDM262163 DNI262157:DNI262163 DXE262157:DXE262163 EHA262157:EHA262163 EQW262157:EQW262163 FAS262157:FAS262163 FKO262157:FKO262163 FUK262157:FUK262163 GEG262157:GEG262163 GOC262157:GOC262163 GXY262157:GXY262163 HHU262157:HHU262163 HRQ262157:HRQ262163 IBM262157:IBM262163 ILI262157:ILI262163 IVE262157:IVE262163 JFA262157:JFA262163 JOW262157:JOW262163 JYS262157:JYS262163 KIO262157:KIO262163 KSK262157:KSK262163 LCG262157:LCG262163 LMC262157:LMC262163 LVY262157:LVY262163 MFU262157:MFU262163 MPQ262157:MPQ262163 MZM262157:MZM262163 NJI262157:NJI262163 NTE262157:NTE262163 ODA262157:ODA262163 OMW262157:OMW262163 OWS262157:OWS262163 PGO262157:PGO262163 PQK262157:PQK262163 QAG262157:QAG262163 QKC262157:QKC262163 QTY262157:QTY262163 RDU262157:RDU262163 RNQ262157:RNQ262163 RXM262157:RXM262163 SHI262157:SHI262163 SRE262157:SRE262163 TBA262157:TBA262163 TKW262157:TKW262163 TUS262157:TUS262163 UEO262157:UEO262163 UOK262157:UOK262163 UYG262157:UYG262163 VIC262157:VIC262163 VRY262157:VRY262163 WBU262157:WBU262163 WLQ262157:WLQ262163 WVM262157:WVM262163 E327693:E327699 JA327693:JA327699 SW327693:SW327699 ACS327693:ACS327699 AMO327693:AMO327699 AWK327693:AWK327699 BGG327693:BGG327699 BQC327693:BQC327699 BZY327693:BZY327699 CJU327693:CJU327699 CTQ327693:CTQ327699 DDM327693:DDM327699 DNI327693:DNI327699 DXE327693:DXE327699 EHA327693:EHA327699 EQW327693:EQW327699 FAS327693:FAS327699 FKO327693:FKO327699 FUK327693:FUK327699 GEG327693:GEG327699 GOC327693:GOC327699 GXY327693:GXY327699 HHU327693:HHU327699 HRQ327693:HRQ327699 IBM327693:IBM327699 ILI327693:ILI327699 IVE327693:IVE327699 JFA327693:JFA327699 JOW327693:JOW327699 JYS327693:JYS327699 KIO327693:KIO327699 KSK327693:KSK327699 LCG327693:LCG327699 LMC327693:LMC327699 LVY327693:LVY327699 MFU327693:MFU327699 MPQ327693:MPQ327699 MZM327693:MZM327699 NJI327693:NJI327699 NTE327693:NTE327699 ODA327693:ODA327699 OMW327693:OMW327699 OWS327693:OWS327699 PGO327693:PGO327699 PQK327693:PQK327699 QAG327693:QAG327699 QKC327693:QKC327699 QTY327693:QTY327699 RDU327693:RDU327699 RNQ327693:RNQ327699 RXM327693:RXM327699 SHI327693:SHI327699 SRE327693:SRE327699 TBA327693:TBA327699 TKW327693:TKW327699 TUS327693:TUS327699 UEO327693:UEO327699 UOK327693:UOK327699 UYG327693:UYG327699 VIC327693:VIC327699 VRY327693:VRY327699 WBU327693:WBU327699 WLQ327693:WLQ327699 WVM327693:WVM327699 E393229:E393235 JA393229:JA393235 SW393229:SW393235 ACS393229:ACS393235 AMO393229:AMO393235 AWK393229:AWK393235 BGG393229:BGG393235 BQC393229:BQC393235 BZY393229:BZY393235 CJU393229:CJU393235 CTQ393229:CTQ393235 DDM393229:DDM393235 DNI393229:DNI393235 DXE393229:DXE393235 EHA393229:EHA393235 EQW393229:EQW393235 FAS393229:FAS393235 FKO393229:FKO393235 FUK393229:FUK393235 GEG393229:GEG393235 GOC393229:GOC393235 GXY393229:GXY393235 HHU393229:HHU393235 HRQ393229:HRQ393235 IBM393229:IBM393235 ILI393229:ILI393235 IVE393229:IVE393235 JFA393229:JFA393235 JOW393229:JOW393235 JYS393229:JYS393235 KIO393229:KIO393235 KSK393229:KSK393235 LCG393229:LCG393235 LMC393229:LMC393235 LVY393229:LVY393235 MFU393229:MFU393235 MPQ393229:MPQ393235 MZM393229:MZM393235 NJI393229:NJI393235 NTE393229:NTE393235 ODA393229:ODA393235 OMW393229:OMW393235 OWS393229:OWS393235 PGO393229:PGO393235 PQK393229:PQK393235 QAG393229:QAG393235 QKC393229:QKC393235 QTY393229:QTY393235 RDU393229:RDU393235 RNQ393229:RNQ393235 RXM393229:RXM393235 SHI393229:SHI393235 SRE393229:SRE393235 TBA393229:TBA393235 TKW393229:TKW393235 TUS393229:TUS393235 UEO393229:UEO393235 UOK393229:UOK393235 UYG393229:UYG393235 VIC393229:VIC393235 VRY393229:VRY393235 WBU393229:WBU393235 WLQ393229:WLQ393235 WVM393229:WVM393235 E458765:E458771 JA458765:JA458771 SW458765:SW458771 ACS458765:ACS458771 AMO458765:AMO458771 AWK458765:AWK458771 BGG458765:BGG458771 BQC458765:BQC458771 BZY458765:BZY458771 CJU458765:CJU458771 CTQ458765:CTQ458771 DDM458765:DDM458771 DNI458765:DNI458771 DXE458765:DXE458771 EHA458765:EHA458771 EQW458765:EQW458771 FAS458765:FAS458771 FKO458765:FKO458771 FUK458765:FUK458771 GEG458765:GEG458771 GOC458765:GOC458771 GXY458765:GXY458771 HHU458765:HHU458771 HRQ458765:HRQ458771 IBM458765:IBM458771 ILI458765:ILI458771 IVE458765:IVE458771 JFA458765:JFA458771 JOW458765:JOW458771 JYS458765:JYS458771 KIO458765:KIO458771 KSK458765:KSK458771 LCG458765:LCG458771 LMC458765:LMC458771 LVY458765:LVY458771 MFU458765:MFU458771 MPQ458765:MPQ458771 MZM458765:MZM458771 NJI458765:NJI458771 NTE458765:NTE458771 ODA458765:ODA458771 OMW458765:OMW458771 OWS458765:OWS458771 PGO458765:PGO458771 PQK458765:PQK458771 QAG458765:QAG458771 QKC458765:QKC458771 QTY458765:QTY458771 RDU458765:RDU458771 RNQ458765:RNQ458771 RXM458765:RXM458771 SHI458765:SHI458771 SRE458765:SRE458771 TBA458765:TBA458771 TKW458765:TKW458771 TUS458765:TUS458771 UEO458765:UEO458771 UOK458765:UOK458771 UYG458765:UYG458771 VIC458765:VIC458771 VRY458765:VRY458771 WBU458765:WBU458771 WLQ458765:WLQ458771 WVM458765:WVM458771 E524301:E524307 JA524301:JA524307 SW524301:SW524307 ACS524301:ACS524307 AMO524301:AMO524307 AWK524301:AWK524307 BGG524301:BGG524307 BQC524301:BQC524307 BZY524301:BZY524307 CJU524301:CJU524307 CTQ524301:CTQ524307 DDM524301:DDM524307 DNI524301:DNI524307 DXE524301:DXE524307 EHA524301:EHA524307 EQW524301:EQW524307 FAS524301:FAS524307 FKO524301:FKO524307 FUK524301:FUK524307 GEG524301:GEG524307 GOC524301:GOC524307 GXY524301:GXY524307 HHU524301:HHU524307 HRQ524301:HRQ524307 IBM524301:IBM524307 ILI524301:ILI524307 IVE524301:IVE524307 JFA524301:JFA524307 JOW524301:JOW524307 JYS524301:JYS524307 KIO524301:KIO524307 KSK524301:KSK524307 LCG524301:LCG524307 LMC524301:LMC524307 LVY524301:LVY524307 MFU524301:MFU524307 MPQ524301:MPQ524307 MZM524301:MZM524307 NJI524301:NJI524307 NTE524301:NTE524307 ODA524301:ODA524307 OMW524301:OMW524307 OWS524301:OWS524307 PGO524301:PGO524307 PQK524301:PQK524307 QAG524301:QAG524307 QKC524301:QKC524307 QTY524301:QTY524307 RDU524301:RDU524307 RNQ524301:RNQ524307 RXM524301:RXM524307 SHI524301:SHI524307 SRE524301:SRE524307 TBA524301:TBA524307 TKW524301:TKW524307 TUS524301:TUS524307 UEO524301:UEO524307 UOK524301:UOK524307 UYG524301:UYG524307 VIC524301:VIC524307 VRY524301:VRY524307 WBU524301:WBU524307 WLQ524301:WLQ524307 WVM524301:WVM524307 E589837:E589843 JA589837:JA589843 SW589837:SW589843 ACS589837:ACS589843 AMO589837:AMO589843 AWK589837:AWK589843 BGG589837:BGG589843 BQC589837:BQC589843 BZY589837:BZY589843 CJU589837:CJU589843 CTQ589837:CTQ589843 DDM589837:DDM589843 DNI589837:DNI589843 DXE589837:DXE589843 EHA589837:EHA589843 EQW589837:EQW589843 FAS589837:FAS589843 FKO589837:FKO589843 FUK589837:FUK589843 GEG589837:GEG589843 GOC589837:GOC589843 GXY589837:GXY589843 HHU589837:HHU589843 HRQ589837:HRQ589843 IBM589837:IBM589843 ILI589837:ILI589843 IVE589837:IVE589843 JFA589837:JFA589843 JOW589837:JOW589843 JYS589837:JYS589843 KIO589837:KIO589843 KSK589837:KSK589843 LCG589837:LCG589843 LMC589837:LMC589843 LVY589837:LVY589843 MFU589837:MFU589843 MPQ589837:MPQ589843 MZM589837:MZM589843 NJI589837:NJI589843 NTE589837:NTE589843 ODA589837:ODA589843 OMW589837:OMW589843 OWS589837:OWS589843 PGO589837:PGO589843 PQK589837:PQK589843 QAG589837:QAG589843 QKC589837:QKC589843 QTY589837:QTY589843 RDU589837:RDU589843 RNQ589837:RNQ589843 RXM589837:RXM589843 SHI589837:SHI589843 SRE589837:SRE589843 TBA589837:TBA589843 TKW589837:TKW589843 TUS589837:TUS589843 UEO589837:UEO589843 UOK589837:UOK589843 UYG589837:UYG589843 VIC589837:VIC589843 VRY589837:VRY589843 WBU589837:WBU589843 WLQ589837:WLQ589843 WVM589837:WVM589843 E655373:E655379 JA655373:JA655379 SW655373:SW655379 ACS655373:ACS655379 AMO655373:AMO655379 AWK655373:AWK655379 BGG655373:BGG655379 BQC655373:BQC655379 BZY655373:BZY655379 CJU655373:CJU655379 CTQ655373:CTQ655379 DDM655373:DDM655379 DNI655373:DNI655379 DXE655373:DXE655379 EHA655373:EHA655379 EQW655373:EQW655379 FAS655373:FAS655379 FKO655373:FKO655379 FUK655373:FUK655379 GEG655373:GEG655379 GOC655373:GOC655379 GXY655373:GXY655379 HHU655373:HHU655379 HRQ655373:HRQ655379 IBM655373:IBM655379 ILI655373:ILI655379 IVE655373:IVE655379 JFA655373:JFA655379 JOW655373:JOW655379 JYS655373:JYS655379 KIO655373:KIO655379 KSK655373:KSK655379 LCG655373:LCG655379 LMC655373:LMC655379 LVY655373:LVY655379 MFU655373:MFU655379 MPQ655373:MPQ655379 MZM655373:MZM655379 NJI655373:NJI655379 NTE655373:NTE655379 ODA655373:ODA655379 OMW655373:OMW655379 OWS655373:OWS655379 PGO655373:PGO655379 PQK655373:PQK655379 QAG655373:QAG655379 QKC655373:QKC655379 QTY655373:QTY655379 RDU655373:RDU655379 RNQ655373:RNQ655379 RXM655373:RXM655379 SHI655373:SHI655379 SRE655373:SRE655379 TBA655373:TBA655379 TKW655373:TKW655379 TUS655373:TUS655379 UEO655373:UEO655379 UOK655373:UOK655379 UYG655373:UYG655379 VIC655373:VIC655379 VRY655373:VRY655379 WBU655373:WBU655379 WLQ655373:WLQ655379 WVM655373:WVM655379 E720909:E720915 JA720909:JA720915 SW720909:SW720915 ACS720909:ACS720915 AMO720909:AMO720915 AWK720909:AWK720915 BGG720909:BGG720915 BQC720909:BQC720915 BZY720909:BZY720915 CJU720909:CJU720915 CTQ720909:CTQ720915 DDM720909:DDM720915 DNI720909:DNI720915 DXE720909:DXE720915 EHA720909:EHA720915 EQW720909:EQW720915 FAS720909:FAS720915 FKO720909:FKO720915 FUK720909:FUK720915 GEG720909:GEG720915 GOC720909:GOC720915 GXY720909:GXY720915 HHU720909:HHU720915 HRQ720909:HRQ720915 IBM720909:IBM720915 ILI720909:ILI720915 IVE720909:IVE720915 JFA720909:JFA720915 JOW720909:JOW720915 JYS720909:JYS720915 KIO720909:KIO720915 KSK720909:KSK720915 LCG720909:LCG720915 LMC720909:LMC720915 LVY720909:LVY720915 MFU720909:MFU720915 MPQ720909:MPQ720915 MZM720909:MZM720915 NJI720909:NJI720915 NTE720909:NTE720915 ODA720909:ODA720915 OMW720909:OMW720915 OWS720909:OWS720915 PGO720909:PGO720915 PQK720909:PQK720915 QAG720909:QAG720915 QKC720909:QKC720915 QTY720909:QTY720915 RDU720909:RDU720915 RNQ720909:RNQ720915 RXM720909:RXM720915 SHI720909:SHI720915 SRE720909:SRE720915 TBA720909:TBA720915 TKW720909:TKW720915 TUS720909:TUS720915 UEO720909:UEO720915 UOK720909:UOK720915 UYG720909:UYG720915 VIC720909:VIC720915 VRY720909:VRY720915 WBU720909:WBU720915 WLQ720909:WLQ720915 WVM720909:WVM720915 E786445:E786451 JA786445:JA786451 SW786445:SW786451 ACS786445:ACS786451 AMO786445:AMO786451 AWK786445:AWK786451 BGG786445:BGG786451 BQC786445:BQC786451 BZY786445:BZY786451 CJU786445:CJU786451 CTQ786445:CTQ786451 DDM786445:DDM786451 DNI786445:DNI786451 DXE786445:DXE786451 EHA786445:EHA786451 EQW786445:EQW786451 FAS786445:FAS786451 FKO786445:FKO786451 FUK786445:FUK786451 GEG786445:GEG786451 GOC786445:GOC786451 GXY786445:GXY786451 HHU786445:HHU786451 HRQ786445:HRQ786451 IBM786445:IBM786451 ILI786445:ILI786451 IVE786445:IVE786451 JFA786445:JFA786451 JOW786445:JOW786451 JYS786445:JYS786451 KIO786445:KIO786451 KSK786445:KSK786451 LCG786445:LCG786451 LMC786445:LMC786451 LVY786445:LVY786451 MFU786445:MFU786451 MPQ786445:MPQ786451 MZM786445:MZM786451 NJI786445:NJI786451 NTE786445:NTE786451 ODA786445:ODA786451 OMW786445:OMW786451 OWS786445:OWS786451 PGO786445:PGO786451 PQK786445:PQK786451 QAG786445:QAG786451 QKC786445:QKC786451 QTY786445:QTY786451 RDU786445:RDU786451 RNQ786445:RNQ786451 RXM786445:RXM786451 SHI786445:SHI786451 SRE786445:SRE786451 TBA786445:TBA786451 TKW786445:TKW786451 TUS786445:TUS786451 UEO786445:UEO786451 UOK786445:UOK786451 UYG786445:UYG786451 VIC786445:VIC786451 VRY786445:VRY786451 WBU786445:WBU786451 WLQ786445:WLQ786451 WVM786445:WVM786451 E851981:E851987 JA851981:JA851987 SW851981:SW851987 ACS851981:ACS851987 AMO851981:AMO851987 AWK851981:AWK851987 BGG851981:BGG851987 BQC851981:BQC851987 BZY851981:BZY851987 CJU851981:CJU851987 CTQ851981:CTQ851987 DDM851981:DDM851987 DNI851981:DNI851987 DXE851981:DXE851987 EHA851981:EHA851987 EQW851981:EQW851987 FAS851981:FAS851987 FKO851981:FKO851987 FUK851981:FUK851987 GEG851981:GEG851987 GOC851981:GOC851987 GXY851981:GXY851987 HHU851981:HHU851987 HRQ851981:HRQ851987 IBM851981:IBM851987 ILI851981:ILI851987 IVE851981:IVE851987 JFA851981:JFA851987 JOW851981:JOW851987 JYS851981:JYS851987 KIO851981:KIO851987 KSK851981:KSK851987 LCG851981:LCG851987 LMC851981:LMC851987 LVY851981:LVY851987 MFU851981:MFU851987 MPQ851981:MPQ851987 MZM851981:MZM851987 NJI851981:NJI851987 NTE851981:NTE851987 ODA851981:ODA851987 OMW851981:OMW851987 OWS851981:OWS851987 PGO851981:PGO851987 PQK851981:PQK851987 QAG851981:QAG851987 QKC851981:QKC851987 QTY851981:QTY851987 RDU851981:RDU851987 RNQ851981:RNQ851987 RXM851981:RXM851987 SHI851981:SHI851987 SRE851981:SRE851987 TBA851981:TBA851987 TKW851981:TKW851987 TUS851981:TUS851987 UEO851981:UEO851987 UOK851981:UOK851987 UYG851981:UYG851987 VIC851981:VIC851987 VRY851981:VRY851987 WBU851981:WBU851987 WLQ851981:WLQ851987 WVM851981:WVM851987 E917517:E917523 JA917517:JA917523 SW917517:SW917523 ACS917517:ACS917523 AMO917517:AMO917523 AWK917517:AWK917523 BGG917517:BGG917523 BQC917517:BQC917523 BZY917517:BZY917523 CJU917517:CJU917523 CTQ917517:CTQ917523 DDM917517:DDM917523 DNI917517:DNI917523 DXE917517:DXE917523 EHA917517:EHA917523 EQW917517:EQW917523 FAS917517:FAS917523 FKO917517:FKO917523 FUK917517:FUK917523 GEG917517:GEG917523 GOC917517:GOC917523 GXY917517:GXY917523 HHU917517:HHU917523 HRQ917517:HRQ917523 IBM917517:IBM917523 ILI917517:ILI917523 IVE917517:IVE917523 JFA917517:JFA917523 JOW917517:JOW917523 JYS917517:JYS917523 KIO917517:KIO917523 KSK917517:KSK917523 LCG917517:LCG917523 LMC917517:LMC917523 LVY917517:LVY917523 MFU917517:MFU917523 MPQ917517:MPQ917523 MZM917517:MZM917523 NJI917517:NJI917523 NTE917517:NTE917523 ODA917517:ODA917523 OMW917517:OMW917523 OWS917517:OWS917523 PGO917517:PGO917523 PQK917517:PQK917523 QAG917517:QAG917523 QKC917517:QKC917523 QTY917517:QTY917523 RDU917517:RDU917523 RNQ917517:RNQ917523 RXM917517:RXM917523 SHI917517:SHI917523 SRE917517:SRE917523 TBA917517:TBA917523 TKW917517:TKW917523 TUS917517:TUS917523 UEO917517:UEO917523 UOK917517:UOK917523 UYG917517:UYG917523 VIC917517:VIC917523 VRY917517:VRY917523 WBU917517:WBU917523 WLQ917517:WLQ917523 WVM917517:WVM917523 E983053:E983059 JA983053:JA983059 SW983053:SW983059 ACS983053:ACS983059 AMO983053:AMO983059 AWK983053:AWK983059 BGG983053:BGG983059 BQC983053:BQC983059 BZY983053:BZY983059 CJU983053:CJU983059 CTQ983053:CTQ983059 DDM983053:DDM983059 DNI983053:DNI983059 DXE983053:DXE983059 EHA983053:EHA983059 EQW983053:EQW983059 FAS983053:FAS983059 FKO983053:FKO983059 FUK983053:FUK983059 GEG983053:GEG983059 GOC983053:GOC983059 GXY983053:GXY983059 HHU983053:HHU983059 HRQ983053:HRQ983059 IBM983053:IBM983059 ILI983053:ILI983059 IVE983053:IVE983059 JFA983053:JFA983059 JOW983053:JOW983059 JYS983053:JYS983059 KIO983053:KIO983059 KSK983053:KSK983059 LCG983053:LCG983059 LMC983053:LMC983059 LVY983053:LVY983059 MFU983053:MFU983059 MPQ983053:MPQ983059 MZM983053:MZM983059 NJI983053:NJI983059 NTE983053:NTE983059 ODA983053:ODA983059 OMW983053:OMW983059 OWS983053:OWS983059 PGO983053:PGO983059 PQK983053:PQK983059 QAG983053:QAG983059 QKC983053:QKC983059 QTY983053:QTY983059 RDU983053:RDU983059 RNQ983053:RNQ983059 RXM983053:RXM983059 SHI983053:SHI983059 SRE983053:SRE983059 TBA983053:TBA983059 TKW983053:TKW983059 TUS983053:TUS983059 UEO983053:UEO983059 UOK983053:UOK983059 UYG983053:UYG983059 VIC983053:VIC983059 VRY983053:VRY983059 WBU983053:WBU983059 WLQ983053:WLQ983059 WVM983053:WVM983059" xr:uid="{7A5EF83A-FF71-445D-8267-B4D0564FD390}">
      <formula1>PBStatus</formula1>
    </dataValidation>
  </dataValidations>
  <pageMargins left="0.74803149606299213" right="0.74803149606299213" top="0.98425196850393704" bottom="0.98425196850393704" header="0.51181102362204722" footer="0.51181102362204722"/>
  <pageSetup paperSize="9" scale="50" fitToWidth="2" fitToHeight="2" orientation="landscape"/>
  <headerFooter alignWithMargins="0">
    <oddHeader>&amp;L&amp;A&amp;C&amp;P / &amp;N&amp;R&amp;D / &amp;T</oddHeader>
    <oddFooter>&amp;L&amp;A&amp;C&amp;P / &amp;N&amp;R&amp;D /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PROJECT BACKLOG</vt:lpstr>
      <vt:lpstr>SPRINT 1</vt:lpstr>
      <vt:lpstr>SPRINT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2019-12-25T12:02:41Z</dcterms:created>
  <dcterms:modified xsi:type="dcterms:W3CDTF">2019-12-25T12:28:06Z</dcterms:modified>
</cp:coreProperties>
</file>