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Comparison" sheetId="2" r:id="rId1"/>
    <sheet name="Cost 3.11.2022" sheetId="3" r:id="rId2"/>
  </sheets>
  <definedNames>
    <definedName name="_xlnm._FilterDatabase" localSheetId="0" hidden="1">Comparison!$B$16:$K$48</definedName>
  </definedNames>
  <calcPr calcId="144525"/>
</workbook>
</file>

<file path=xl/sharedStrings.xml><?xml version="1.0" encoding="utf-8"?>
<sst xmlns="http://schemas.openxmlformats.org/spreadsheetml/2006/main" count="152">
  <si>
    <t>PROPOSAL REQUEST FORM</t>
  </si>
  <si>
    <t>General Contractor</t>
  </si>
  <si>
    <t>External
Cost</t>
  </si>
  <si>
    <t>Total</t>
  </si>
  <si>
    <t>CSI Code</t>
  </si>
  <si>
    <t>Category</t>
  </si>
  <si>
    <t>Material</t>
  </si>
  <si>
    <t>Labor</t>
  </si>
  <si>
    <t>SOFT COSTS</t>
  </si>
  <si>
    <t>00</t>
  </si>
  <si>
    <t>Architect</t>
  </si>
  <si>
    <t>12</t>
  </si>
  <si>
    <t>Environmental Consultant</t>
  </si>
  <si>
    <t>13</t>
  </si>
  <si>
    <t>Permits and Fees</t>
  </si>
  <si>
    <t>HARD COSTS</t>
  </si>
  <si>
    <t>01</t>
  </si>
  <si>
    <t>40</t>
  </si>
  <si>
    <t>Final Cleaning</t>
  </si>
  <si>
    <t>02</t>
  </si>
  <si>
    <t>41</t>
  </si>
  <si>
    <t>05</t>
  </si>
  <si>
    <t>Demolition</t>
  </si>
  <si>
    <t>H</t>
  </si>
  <si>
    <t>10</t>
  </si>
  <si>
    <t>Hauling</t>
  </si>
  <si>
    <t>81</t>
  </si>
  <si>
    <t>Abatement</t>
  </si>
  <si>
    <t>06</t>
  </si>
  <si>
    <t>11</t>
  </si>
  <si>
    <t>Rough Carpentry/Framing</t>
  </si>
  <si>
    <t>Cabinets</t>
  </si>
  <si>
    <t>61</t>
  </si>
  <si>
    <t>Countertop / Backsplash</t>
  </si>
  <si>
    <t>46</t>
  </si>
  <si>
    <t>Trim / Baseboard / Molding / Shelving</t>
  </si>
  <si>
    <t>07</t>
  </si>
  <si>
    <t>20</t>
  </si>
  <si>
    <t>Insulation</t>
  </si>
  <si>
    <t>08</t>
  </si>
  <si>
    <t xml:space="preserve">Doors &amp; Hardware x 2 - doors </t>
  </si>
  <si>
    <t>50</t>
  </si>
  <si>
    <t>Window Repair</t>
  </si>
  <si>
    <t>09</t>
  </si>
  <si>
    <t>29</t>
  </si>
  <si>
    <t>Drywall</t>
  </si>
  <si>
    <t>30</t>
  </si>
  <si>
    <t>Tile</t>
  </si>
  <si>
    <t>64</t>
  </si>
  <si>
    <t>Wood Flooring (New)</t>
  </si>
  <si>
    <t>60</t>
  </si>
  <si>
    <t>Floor Patch / Refinish Existing</t>
  </si>
  <si>
    <t>91</t>
  </si>
  <si>
    <t>Painting (Interior)</t>
  </si>
  <si>
    <t>25</t>
  </si>
  <si>
    <t>Bath Accessories</t>
  </si>
  <si>
    <t>31</t>
  </si>
  <si>
    <t>Appliances</t>
  </si>
  <si>
    <t>Window Blinds</t>
  </si>
  <si>
    <t>22</t>
  </si>
  <si>
    <t>Rough Plumbing</t>
  </si>
  <si>
    <t>Tub Replacement or Glazing</t>
  </si>
  <si>
    <t>42</t>
  </si>
  <si>
    <t>Finish Plumbing Fixtures/Trim</t>
  </si>
  <si>
    <t>23</t>
  </si>
  <si>
    <t>Heating System</t>
  </si>
  <si>
    <t>26</t>
  </si>
  <si>
    <t>27</t>
  </si>
  <si>
    <t>Rough Electrical</t>
  </si>
  <si>
    <t>Finish Electrical Fixtures / Trim</t>
  </si>
  <si>
    <t>28</t>
  </si>
  <si>
    <t>Low Voltage Systems (Fire/Security/Cable)</t>
  </si>
  <si>
    <t>15</t>
  </si>
  <si>
    <t>Contractor's Fee / Profit &amp; Overhead</t>
  </si>
  <si>
    <t>90</t>
  </si>
  <si>
    <t>Construction Management Fee</t>
  </si>
  <si>
    <t>Subtotal GC</t>
  </si>
  <si>
    <t>Subtotal External Cost</t>
  </si>
  <si>
    <t>TOTAL</t>
  </si>
  <si>
    <t>Budget</t>
  </si>
  <si>
    <t>Hours</t>
  </si>
  <si>
    <t>Exact</t>
  </si>
  <si>
    <t xml:space="preserve">Exact Hours </t>
  </si>
  <si>
    <t>Profit</t>
  </si>
  <si>
    <t xml:space="preserve"> WAGES</t>
  </si>
  <si>
    <t xml:space="preserve"> MATERIALS</t>
  </si>
  <si>
    <t xml:space="preserve"> LUMBER OR PLIE WOOD  MATERIAL</t>
  </si>
  <si>
    <t xml:space="preserve"> Other MATERIALS</t>
  </si>
  <si>
    <t>ELECTRICAL</t>
  </si>
  <si>
    <t xml:space="preserve"> PLUMBING + CO#1 $5,900.00</t>
  </si>
  <si>
    <t>Flooring</t>
  </si>
  <si>
    <t xml:space="preserve">Countertop </t>
  </si>
  <si>
    <t>Estimated Cost</t>
  </si>
  <si>
    <t>Painting</t>
  </si>
  <si>
    <t>Cleaning</t>
  </si>
  <si>
    <t xml:space="preserve"> Building PERMIT FEE</t>
  </si>
  <si>
    <t>P&amp;E Permit Fee</t>
  </si>
  <si>
    <t>Indirect Cost:</t>
  </si>
  <si>
    <t>AUTOMOBILE EXPENSE</t>
  </si>
  <si>
    <t xml:space="preserve"> DUES AND SUBSCRIPTIONS</t>
  </si>
  <si>
    <t xml:space="preserve"> GAS</t>
  </si>
  <si>
    <t xml:space="preserve"> GENERAL LIABILITY INSURANCE</t>
  </si>
  <si>
    <t xml:space="preserve"> HEALTH INSURANCE</t>
  </si>
  <si>
    <t xml:space="preserve"> HEALTH PLAN INSURANCE</t>
  </si>
  <si>
    <t xml:space="preserve"> INSURANCE</t>
  </si>
  <si>
    <t xml:space="preserve"> PARKING</t>
  </si>
  <si>
    <t xml:space="preserve"> PAYROLL EXPENSES MRA</t>
  </si>
  <si>
    <t xml:space="preserve"> PAYROLL PROCESSING FEES</t>
  </si>
  <si>
    <t xml:space="preserve"> RENT</t>
  </si>
  <si>
    <t xml:space="preserve"> REPAIRS &amp; MAINTENANCE</t>
  </si>
  <si>
    <t xml:space="preserve"> TRANSPORTATION</t>
  </si>
  <si>
    <t xml:space="preserve"> WORK COMP</t>
  </si>
  <si>
    <t>P&amp;L:</t>
  </si>
  <si>
    <t>4:26 PM</t>
  </si>
  <si>
    <t/>
  </si>
  <si>
    <t>Type</t>
  </si>
  <si>
    <t>Account</t>
  </si>
  <si>
    <t>Clr</t>
  </si>
  <si>
    <t>Amount</t>
  </si>
  <si>
    <t>Balance</t>
  </si>
  <si>
    <t>Check</t>
  </si>
  <si>
    <t>Wages</t>
  </si>
  <si>
    <t>Rent</t>
  </si>
  <si>
    <t>Transportation</t>
  </si>
  <si>
    <t>Permit Fee</t>
  </si>
  <si>
    <t>Plumbing</t>
  </si>
  <si>
    <t>Health Plan Insurance</t>
  </si>
  <si>
    <t>Lumber or plie Wood  Material</t>
  </si>
  <si>
    <t>Materials</t>
  </si>
  <si>
    <t>Parking</t>
  </si>
  <si>
    <t>Gas</t>
  </si>
  <si>
    <t>Payroll Processing Fees</t>
  </si>
  <si>
    <t>Work Comp</t>
  </si>
  <si>
    <t>Repairs &amp; Maintenance</t>
  </si>
  <si>
    <t>Electrical</t>
  </si>
  <si>
    <t>Payroll Expenses MRA</t>
  </si>
  <si>
    <t>Health Insurance</t>
  </si>
  <si>
    <t>General Liability Insurance</t>
  </si>
  <si>
    <t>Tiling</t>
  </si>
  <si>
    <t>Dues and Subscriptions</t>
  </si>
  <si>
    <t>Automobile Expense</t>
  </si>
  <si>
    <t>Insurance</t>
  </si>
  <si>
    <t>Paint  Material</t>
  </si>
  <si>
    <t xml:space="preserve"> DRYWALL</t>
  </si>
  <si>
    <t xml:space="preserve"> ELECTRICAL</t>
  </si>
  <si>
    <t xml:space="preserve"> FLOORING</t>
  </si>
  <si>
    <t xml:space="preserve"> PAINT  MATERIAL</t>
  </si>
  <si>
    <t xml:space="preserve"> PAINTING</t>
  </si>
  <si>
    <t xml:space="preserve"> PERMIT FEE</t>
  </si>
  <si>
    <t xml:space="preserve"> PLUMBING</t>
  </si>
  <si>
    <t xml:space="preserve"> TILING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</si>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</sst>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_(* #,##0_);_(* \(#,##0\);_(* &quot;-&quot;??_);_(@_)"/>
    <numFmt numFmtId="177" formatCode="mm/dd/yyyy"/>
    <numFmt numFmtId="178" formatCode="#,##0.00;\-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9" formatCode="&quot;$&quot;#,##0.00"/>
    <numFmt numFmtId="180" formatCode="_ * #,##0_ ;_ * \-#,##0_ ;_ * &quot;-&quot;_ ;_ @_ "/>
  </numFmts>
  <fonts count="43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12"/>
      <color rgb="FF000080"/>
      <name val="Arial"/>
      <charset val="134"/>
    </font>
    <font>
      <b/>
      <sz val="14"/>
      <color rgb="FF000080"/>
      <name val="Arial"/>
      <charset val="134"/>
    </font>
    <font>
      <b/>
      <sz val="10"/>
      <color rgb="FF000080"/>
      <name val="Arial"/>
      <charset val="134"/>
    </font>
    <font>
      <sz val="8"/>
      <color rgb="FF000000"/>
      <name val="Arial"/>
      <charset val="134"/>
    </font>
    <font>
      <b/>
      <sz val="8"/>
      <color rgb="FF000080"/>
      <name val="Arial"/>
      <charset val="134"/>
    </font>
    <font>
      <i/>
      <sz val="11"/>
      <color theme="0"/>
      <name val="Calibri"/>
      <charset val="134"/>
    </font>
    <font>
      <i/>
      <sz val="11"/>
      <color theme="7" tint="0.399945066682943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i/>
      <sz val="11"/>
      <color theme="0"/>
      <name val="Calibri"/>
      <charset val="134"/>
    </font>
    <font>
      <sz val="11"/>
      <color theme="0"/>
      <name val="Calibri"/>
      <charset val="134"/>
    </font>
    <font>
      <b/>
      <sz val="11"/>
      <color theme="0"/>
      <name val="Calibri"/>
      <charset val="134"/>
    </font>
    <font>
      <strike/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i/>
      <sz val="11"/>
      <name val="Calibri"/>
      <charset val="134"/>
    </font>
    <font>
      <u/>
      <sz val="11"/>
      <color theme="10"/>
      <name val="Calibri"/>
      <charset val="134"/>
    </font>
    <font>
      <sz val="11"/>
      <color rgb="FFC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indexed="8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39" fillId="0" borderId="0">
      <alignment vertical="top"/>
    </xf>
    <xf numFmtId="0" fontId="39" fillId="0" borderId="0">
      <alignment vertical="top"/>
    </xf>
    <xf numFmtId="0" fontId="20" fillId="0" borderId="0" applyNumberFormat="0" applyFill="0" applyBorder="0" applyAlignment="0" applyProtection="0">
      <alignment vertical="top"/>
      <protection locked="0"/>
    </xf>
    <xf numFmtId="43" fontId="0" fillId="0" borderId="0" applyFont="0" applyFill="0" applyBorder="0" applyAlignment="0" applyProtection="0"/>
    <xf numFmtId="0" fontId="30" fillId="3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2" fillId="0" borderId="34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1" fillId="11" borderId="30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32" fillId="12" borderId="0" applyNumberFormat="0" applyBorder="0" applyAlignment="0" applyProtection="0">
      <alignment vertical="center"/>
    </xf>
    <xf numFmtId="0" fontId="26" fillId="20" borderId="32" applyNumberFormat="0" applyFont="0" applyAlignment="0" applyProtection="0">
      <alignment vertical="center"/>
    </xf>
    <xf numFmtId="0" fontId="41" fillId="33" borderId="3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11" borderId="33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180" fontId="26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22" fillId="9" borderId="27" applyNumberForma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4" fontId="0" fillId="0" borderId="0" xfId="30" applyFont="1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5" fillId="0" borderId="0" xfId="0" applyNumberFormat="1" applyFont="1"/>
    <xf numFmtId="49" fontId="1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5" fillId="0" borderId="0" xfId="0" applyNumberFormat="1" applyFont="1"/>
    <xf numFmtId="44" fontId="0" fillId="0" borderId="0" xfId="30" applyFont="1" applyAlignment="1">
      <alignment horizontal="center"/>
    </xf>
    <xf numFmtId="44" fontId="1" fillId="0" borderId="0" xfId="30" applyFont="1"/>
    <xf numFmtId="44" fontId="5" fillId="0" borderId="0" xfId="30" applyFont="1"/>
    <xf numFmtId="49" fontId="5" fillId="0" borderId="0" xfId="0" applyNumberFormat="1" applyFont="1" applyAlignment="1">
      <alignment horizontal="centerContinuous"/>
    </xf>
    <xf numFmtId="49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  <xf numFmtId="178" fontId="1" fillId="0" borderId="0" xfId="0" applyNumberFormat="1" applyFont="1"/>
    <xf numFmtId="178" fontId="5" fillId="0" borderId="0" xfId="0" applyNumberFormat="1" applyFont="1"/>
    <xf numFmtId="44" fontId="0" fillId="0" borderId="0" xfId="0" applyNumberFormat="1"/>
    <xf numFmtId="178" fontId="5" fillId="0" borderId="2" xfId="0" applyNumberFormat="1" applyFont="1" applyBorder="1"/>
    <xf numFmtId="178" fontId="1" fillId="0" borderId="3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3" fontId="12" fillId="0" borderId="0" xfId="49" applyFont="1" applyAlignment="1">
      <alignment horizontal="center"/>
    </xf>
    <xf numFmtId="176" fontId="12" fillId="0" borderId="0" xfId="49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4" fillId="2" borderId="4" xfId="0" applyFont="1" applyFill="1" applyBorder="1" applyAlignment="1">
      <alignment horizontal="center" vertical="center" wrapText="1"/>
    </xf>
    <xf numFmtId="43" fontId="14" fillId="2" borderId="5" xfId="4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vertical="center" wrapText="1"/>
    </xf>
    <xf numFmtId="43" fontId="8" fillId="2" borderId="7" xfId="4" applyFont="1" applyFill="1" applyBorder="1" applyAlignment="1">
      <alignment horizontal="center" wrapText="1"/>
    </xf>
    <xf numFmtId="0" fontId="15" fillId="3" borderId="8" xfId="0" applyFont="1" applyFill="1" applyBorder="1"/>
    <xf numFmtId="1" fontId="16" fillId="3" borderId="9" xfId="0" applyNumberFormat="1" applyFont="1" applyFill="1" applyBorder="1"/>
    <xf numFmtId="0" fontId="9" fillId="0" borderId="6" xfId="0" applyFont="1" applyBorder="1"/>
    <xf numFmtId="49" fontId="9" fillId="0" borderId="0" xfId="4" applyNumberFormat="1" applyFont="1" applyFill="1" applyBorder="1" applyAlignment="1" applyProtection="1">
      <alignment horizontal="center" vertical="center"/>
    </xf>
    <xf numFmtId="0" fontId="9" fillId="4" borderId="8" xfId="0" applyFont="1" applyFill="1" applyBorder="1"/>
    <xf numFmtId="49" fontId="16" fillId="4" borderId="10" xfId="0" applyNumberFormat="1" applyFont="1" applyFill="1" applyBorder="1" applyAlignment="1">
      <alignment horizontal="left" vertical="center"/>
    </xf>
    <xf numFmtId="49" fontId="16" fillId="4" borderId="9" xfId="0" applyNumberFormat="1" applyFont="1" applyFill="1" applyBorder="1" applyAlignment="1">
      <alignment horizontal="left" vertical="center"/>
    </xf>
    <xf numFmtId="0" fontId="10" fillId="0" borderId="6" xfId="0" applyFont="1" applyBorder="1"/>
    <xf numFmtId="49" fontId="9" fillId="0" borderId="0" xfId="30" applyNumberFormat="1" applyFont="1" applyFill="1" applyBorder="1" applyAlignment="1" applyProtection="1">
      <alignment horizontal="center" vertical="center"/>
    </xf>
    <xf numFmtId="0" fontId="9" fillId="0" borderId="11" xfId="0" applyFont="1" applyBorder="1"/>
    <xf numFmtId="49" fontId="9" fillId="0" borderId="7" xfId="30" applyNumberFormat="1" applyFont="1" applyFill="1" applyBorder="1" applyAlignment="1" applyProtection="1">
      <alignment horizontal="center" vertical="center"/>
    </xf>
    <xf numFmtId="49" fontId="9" fillId="0" borderId="7" xfId="4" applyNumberFormat="1" applyFont="1" applyFill="1" applyBorder="1" applyAlignment="1" applyProtection="1">
      <alignment horizontal="center" vertical="center"/>
    </xf>
    <xf numFmtId="49" fontId="12" fillId="0" borderId="0" xfId="4" applyNumberFormat="1" applyFont="1" applyAlignment="1">
      <alignment horizontal="center"/>
    </xf>
    <xf numFmtId="0" fontId="9" fillId="0" borderId="4" xfId="0" applyFont="1" applyBorder="1"/>
    <xf numFmtId="49" fontId="9" fillId="0" borderId="5" xfId="30" applyNumberFormat="1" applyFont="1" applyFill="1" applyBorder="1" applyAlignment="1" applyProtection="1">
      <alignment horizontal="center" vertical="center"/>
    </xf>
    <xf numFmtId="49" fontId="9" fillId="0" borderId="5" xfId="4" applyNumberFormat="1" applyFont="1" applyFill="1" applyBorder="1" applyAlignment="1" applyProtection="1">
      <alignment horizontal="center" vertical="center"/>
    </xf>
    <xf numFmtId="0" fontId="16" fillId="4" borderId="8" xfId="0" applyFont="1" applyFill="1" applyBorder="1"/>
    <xf numFmtId="49" fontId="16" fillId="4" borderId="9" xfId="4" applyNumberFormat="1" applyFont="1" applyFill="1" applyBorder="1" applyAlignment="1">
      <alignment horizontal="center"/>
    </xf>
    <xf numFmtId="0" fontId="17" fillId="0" borderId="0" xfId="0" applyFont="1"/>
    <xf numFmtId="49" fontId="17" fillId="0" borderId="0" xfId="4" applyNumberFormat="1" applyFont="1" applyAlignment="1">
      <alignment horizontal="center"/>
    </xf>
    <xf numFmtId="0" fontId="0" fillId="5" borderId="12" xfId="0" applyFill="1" applyBorder="1" applyAlignment="1">
      <alignment horizontal="left"/>
    </xf>
    <xf numFmtId="0" fontId="9" fillId="0" borderId="6" xfId="0" applyFont="1" applyBorder="1" applyAlignment="1">
      <alignment horizontal="right"/>
    </xf>
    <xf numFmtId="0" fontId="18" fillId="0" borderId="0" xfId="0" applyFont="1"/>
    <xf numFmtId="0" fontId="0" fillId="5" borderId="13" xfId="0" applyFill="1" applyBorder="1" applyAlignment="1">
      <alignment horizontal="left"/>
    </xf>
    <xf numFmtId="0" fontId="9" fillId="6" borderId="9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/>
    </xf>
    <xf numFmtId="43" fontId="8" fillId="2" borderId="0" xfId="4" applyFont="1" applyFill="1" applyBorder="1" applyAlignment="1">
      <alignment wrapText="1"/>
    </xf>
    <xf numFmtId="0" fontId="8" fillId="2" borderId="15" xfId="0" applyFont="1" applyFill="1" applyBorder="1" applyAlignment="1">
      <alignment horizontal="center"/>
    </xf>
    <xf numFmtId="179" fontId="15" fillId="3" borderId="16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left"/>
    </xf>
    <xf numFmtId="49" fontId="9" fillId="0" borderId="0" xfId="30" applyNumberFormat="1" applyFont="1" applyFill="1" applyBorder="1" applyAlignment="1" applyProtection="1">
      <alignment vertical="center"/>
    </xf>
    <xf numFmtId="179" fontId="9" fillId="4" borderId="17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79" fontId="19" fillId="7" borderId="17" xfId="0" applyNumberFormat="1" applyFont="1" applyFill="1" applyBorder="1" applyAlignment="1">
      <alignment horizontal="center"/>
    </xf>
    <xf numFmtId="179" fontId="9" fillId="4" borderId="16" xfId="0" applyNumberFormat="1" applyFont="1" applyFill="1" applyBorder="1" applyAlignment="1">
      <alignment horizontal="center"/>
    </xf>
    <xf numFmtId="179" fontId="19" fillId="0" borderId="17" xfId="0" applyNumberFormat="1" applyFont="1" applyBorder="1" applyAlignment="1">
      <alignment horizontal="center"/>
    </xf>
    <xf numFmtId="179" fontId="9" fillId="0" borderId="17" xfId="0" applyNumberFormat="1" applyFont="1" applyBorder="1" applyAlignment="1">
      <alignment horizontal="center"/>
    </xf>
    <xf numFmtId="49" fontId="9" fillId="0" borderId="0" xfId="1" applyNumberFormat="1" applyFont="1" applyAlignment="1">
      <alignment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179" fontId="9" fillId="4" borderId="18" xfId="0" applyNumberFormat="1" applyFont="1" applyFill="1" applyBorder="1" applyAlignment="1">
      <alignment horizontal="center"/>
    </xf>
    <xf numFmtId="49" fontId="12" fillId="0" borderId="0" xfId="0" applyNumberFormat="1" applyFont="1"/>
    <xf numFmtId="179" fontId="9" fillId="0" borderId="0" xfId="0" applyNumberFormat="1" applyFont="1" applyAlignment="1">
      <alignment horizont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5" xfId="1" applyNumberFormat="1" applyFont="1" applyBorder="1" applyAlignment="1">
      <alignment vertical="center"/>
    </xf>
    <xf numFmtId="179" fontId="9" fillId="0" borderId="19" xfId="0" applyNumberFormat="1" applyFont="1" applyBorder="1" applyAlignment="1">
      <alignment horizontal="center"/>
    </xf>
    <xf numFmtId="49" fontId="9" fillId="0" borderId="7" xfId="1" applyNumberFormat="1" applyFont="1" applyBorder="1" applyAlignment="1">
      <alignment vertical="center"/>
    </xf>
    <xf numFmtId="179" fontId="9" fillId="0" borderId="18" xfId="0" applyNumberFormat="1" applyFont="1" applyBorder="1" applyAlignment="1">
      <alignment horizontal="center"/>
    </xf>
    <xf numFmtId="49" fontId="16" fillId="4" borderId="9" xfId="0" applyNumberFormat="1" applyFont="1" applyFill="1" applyBorder="1" applyAlignment="1">
      <alignment horizontal="center"/>
    </xf>
    <xf numFmtId="49" fontId="16" fillId="4" borderId="9" xfId="0" applyNumberFormat="1" applyFont="1" applyFill="1" applyBorder="1"/>
    <xf numFmtId="179" fontId="16" fillId="4" borderId="16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0" xfId="0" applyNumberFormat="1" applyFont="1"/>
    <xf numFmtId="179" fontId="12" fillId="0" borderId="0" xfId="0" applyNumberFormat="1" applyFont="1"/>
    <xf numFmtId="0" fontId="9" fillId="0" borderId="0" xfId="0" applyFont="1" applyAlignment="1">
      <alignment horizontal="right"/>
    </xf>
    <xf numFmtId="0" fontId="9" fillId="6" borderId="8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20" fillId="5" borderId="13" xfId="3" applyFill="1" applyBorder="1" applyAlignment="1" applyProtection="1">
      <alignment horizontal="left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179" fontId="16" fillId="3" borderId="20" xfId="0" applyNumberFormat="1" applyFont="1" applyFill="1" applyBorder="1" applyAlignment="1">
      <alignment horizontal="center"/>
    </xf>
    <xf numFmtId="179" fontId="10" fillId="0" borderId="25" xfId="0" applyNumberFormat="1" applyFont="1" applyBorder="1" applyAlignment="1">
      <alignment horizontal="center"/>
    </xf>
    <xf numFmtId="179" fontId="10" fillId="4" borderId="20" xfId="0" applyNumberFormat="1" applyFont="1" applyFill="1" applyBorder="1" applyAlignment="1">
      <alignment horizontal="center"/>
    </xf>
    <xf numFmtId="179" fontId="10" fillId="0" borderId="26" xfId="0" applyNumberFormat="1" applyFont="1" applyBorder="1" applyAlignment="1">
      <alignment horizontal="center"/>
    </xf>
    <xf numFmtId="179" fontId="10" fillId="0" borderId="7" xfId="0" applyNumberFormat="1" applyFont="1" applyBorder="1" applyAlignment="1">
      <alignment horizontal="center"/>
    </xf>
    <xf numFmtId="179" fontId="10" fillId="0" borderId="18" xfId="0" applyNumberFormat="1" applyFont="1" applyBorder="1" applyAlignment="1">
      <alignment horizontal="center"/>
    </xf>
    <xf numFmtId="179" fontId="10" fillId="0" borderId="0" xfId="0" applyNumberFormat="1" applyFont="1" applyAlignment="1">
      <alignment horizontal="center"/>
    </xf>
    <xf numFmtId="179" fontId="16" fillId="4" borderId="20" xfId="0" applyNumberFormat="1" applyFont="1" applyFill="1" applyBorder="1" applyAlignment="1">
      <alignment horizontal="center"/>
    </xf>
    <xf numFmtId="2" fontId="0" fillId="8" borderId="0" xfId="0" applyNumberFormat="1" applyFill="1"/>
    <xf numFmtId="44" fontId="12" fillId="0" borderId="0" xfId="0" applyNumberFormat="1" applyFont="1"/>
    <xf numFmtId="0" fontId="12" fillId="8" borderId="0" xfId="0" applyFont="1" applyFill="1"/>
    <xf numFmtId="2" fontId="0" fillId="0" borderId="0" xfId="0" applyNumberFormat="1"/>
    <xf numFmtId="44" fontId="12" fillId="0" borderId="0" xfId="30" applyFont="1"/>
    <xf numFmtId="44" fontId="9" fillId="0" borderId="0" xfId="0" applyNumberFormat="1" applyFont="1" applyAlignment="1">
      <alignment horizontal="center"/>
    </xf>
    <xf numFmtId="44" fontId="12" fillId="8" borderId="0" xfId="0" applyNumberFormat="1" applyFont="1" applyFill="1"/>
    <xf numFmtId="49" fontId="12" fillId="0" borderId="0" xfId="0" applyNumberFormat="1" applyFont="1" applyAlignment="1">
      <alignment wrapText="1"/>
    </xf>
    <xf numFmtId="4" fontId="12" fillId="0" borderId="0" xfId="0" applyNumberFormat="1" applyFont="1"/>
    <xf numFmtId="44" fontId="12" fillId="8" borderId="0" xfId="30" applyFont="1" applyFill="1"/>
    <xf numFmtId="44" fontId="21" fillId="0" borderId="0" xfId="0" applyNumberFormat="1" applyFont="1"/>
    <xf numFmtId="49" fontId="9" fillId="0" borderId="0" xfId="4" applyNumberFormat="1" applyFont="1" applyFill="1" applyBorder="1" applyAlignment="1" applyProtection="1" quotePrefix="1">
      <alignment horizontal="center" vertical="center"/>
    </xf>
    <xf numFmtId="49" fontId="9" fillId="0" borderId="0" xfId="30" applyNumberFormat="1" applyFont="1" applyFill="1" applyBorder="1" applyAlignment="1" applyProtection="1" quotePrefix="1">
      <alignment horizontal="center" vertical="center"/>
    </xf>
    <xf numFmtId="49" fontId="9" fillId="0" borderId="7" xfId="30" applyNumberFormat="1" applyFont="1" applyFill="1" applyBorder="1" applyAlignment="1" applyProtection="1" quotePrefix="1">
      <alignment horizontal="center" vertical="center"/>
    </xf>
  </cellXfs>
  <cellStyles count="53">
    <cellStyle name="Normal" xfId="0" builtinId="0"/>
    <cellStyle name="Normal 2 2" xfId="1"/>
    <cellStyle name="Normal 2" xfId="2"/>
    <cellStyle name="Hyperlink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20% - Accent2" xfId="46" builtinId="34"/>
    <cellStyle name="Link" xfId="47" builtinId="8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</cellStyles>
  <dxfs count="1">
    <dxf>
      <fill>
        <patternFill patternType="solid">
          <bgColor theme="2" tint="-0.09991760002441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81"/>
  <sheetViews>
    <sheetView tabSelected="1" topLeftCell="A7" workbookViewId="0">
      <selection activeCell="L16" sqref="L16"/>
    </sheetView>
  </sheetViews>
  <sheetFormatPr defaultColWidth="9.140625" defaultRowHeight="14"/>
  <cols>
    <col min="1" max="1" width="2.7109375" style="30" customWidth="1"/>
    <col min="2" max="2" width="1.7109375" style="30" customWidth="1"/>
    <col min="3" max="3" width="4.7109375" style="31" customWidth="1"/>
    <col min="4" max="4" width="4.7109375" style="32" customWidth="1"/>
    <col min="5" max="5" width="4.7109375" style="33" customWidth="1"/>
    <col min="6" max="6" width="1" style="30" customWidth="1"/>
    <col min="7" max="7" width="33.140625" style="30" customWidth="1"/>
    <col min="8" max="11" width="12.7109375" style="34" customWidth="1"/>
    <col min="12" max="12" width="11.7109375" style="30" customWidth="1"/>
    <col min="13" max="13" width="21.5703125" style="30" customWidth="1"/>
    <col min="14" max="14" width="14.859375" style="30" customWidth="1"/>
    <col min="15" max="16" width="9.140625" style="30"/>
    <col min="17" max="17" width="16.2890625" style="30" customWidth="1"/>
    <col min="18" max="18" width="13.859375" style="30" customWidth="1"/>
    <col min="19" max="16384" width="9.140625" style="30"/>
  </cols>
  <sheetData>
    <row r="1" spans="1:11">
      <c r="A1"/>
      <c r="B1" s="35"/>
      <c r="C1" s="35" t="s">
        <v>0</v>
      </c>
      <c r="D1" s="35"/>
      <c r="E1" s="35"/>
      <c r="F1" s="35"/>
      <c r="G1" s="35"/>
      <c r="H1"/>
      <c r="I1"/>
      <c r="J1"/>
      <c r="K1"/>
    </row>
    <row r="2" spans="1:11">
      <c r="A2"/>
      <c r="B2" s="35"/>
      <c r="C2" s="35"/>
      <c r="D2" s="35"/>
      <c r="E2" s="35"/>
      <c r="F2" s="35"/>
      <c r="G2" s="35"/>
      <c r="H2"/>
      <c r="I2"/>
      <c r="J2"/>
      <c r="K2"/>
    </row>
    <row r="3" spans="1:11">
      <c r="A3"/>
      <c r="B3" s="35"/>
      <c r="C3" s="30"/>
      <c r="D3" s="35"/>
      <c r="E3" s="35"/>
      <c r="F3" s="35"/>
      <c r="G3" s="60"/>
      <c r="H3" s="61"/>
      <c r="I3" s="98"/>
      <c r="J3" s="99"/>
      <c r="K3" s="100"/>
    </row>
    <row r="4" ht="5.1" customHeight="1" spans="1:11">
      <c r="A4"/>
      <c r="B4" s="35"/>
      <c r="C4" s="30"/>
      <c r="D4" s="35"/>
      <c r="E4" s="35"/>
      <c r="F4" s="35"/>
      <c r="G4" s="62"/>
      <c r="H4"/>
      <c r="I4"/>
      <c r="J4"/>
      <c r="K4"/>
    </row>
    <row r="5" spans="1:11">
      <c r="A5"/>
      <c r="B5" s="35"/>
      <c r="C5" s="30"/>
      <c r="D5" s="35"/>
      <c r="E5" s="35"/>
      <c r="F5" s="35"/>
      <c r="G5" s="60"/>
      <c r="H5" s="61"/>
      <c r="I5" s="98"/>
      <c r="J5" s="99"/>
      <c r="K5" s="100"/>
    </row>
    <row r="6" spans="1:11">
      <c r="A6"/>
      <c r="B6" s="35"/>
      <c r="C6" s="35"/>
      <c r="D6" s="35"/>
      <c r="E6" s="35"/>
      <c r="F6" s="35"/>
      <c r="G6" s="35"/>
      <c r="H6"/>
      <c r="I6"/>
      <c r="J6"/>
      <c r="K6"/>
    </row>
    <row r="7" spans="1:11">
      <c r="A7"/>
      <c r="B7" s="35"/>
      <c r="C7" s="29"/>
      <c r="D7" s="29"/>
      <c r="E7" s="29"/>
      <c r="F7" s="29"/>
      <c r="G7" s="29"/>
      <c r="H7"/>
      <c r="I7"/>
      <c r="J7"/>
      <c r="K7"/>
    </row>
    <row r="8" spans="1:11">
      <c r="A8"/>
      <c r="B8" s="35"/>
      <c r="C8" s="30"/>
      <c r="D8" s="30"/>
      <c r="E8" s="30"/>
      <c r="G8" s="63"/>
      <c r="H8" s="64"/>
      <c r="I8" s="64"/>
      <c r="J8" s="64"/>
      <c r="K8" s="100"/>
    </row>
    <row r="9" ht="5.1" customHeight="1" spans="1:11">
      <c r="A9"/>
      <c r="B9" s="35"/>
      <c r="C9" s="30"/>
      <c r="D9" s="30"/>
      <c r="E9" s="30"/>
      <c r="G9"/>
      <c r="H9"/>
      <c r="I9"/>
      <c r="J9"/>
      <c r="K9"/>
    </row>
    <row r="10" spans="1:11">
      <c r="A10"/>
      <c r="B10" s="35"/>
      <c r="C10" s="30"/>
      <c r="D10" s="30"/>
      <c r="E10" s="30"/>
      <c r="G10" s="63"/>
      <c r="H10" s="64"/>
      <c r="I10" s="64"/>
      <c r="J10" s="64"/>
      <c r="K10" s="100"/>
    </row>
    <row r="11" ht="5.1" customHeight="1" spans="1:7">
      <c r="A11"/>
      <c r="B11" s="35"/>
      <c r="C11" s="30"/>
      <c r="D11" s="30"/>
      <c r="E11" s="30"/>
      <c r="G11"/>
    </row>
    <row r="12" spans="1:11">
      <c r="A12"/>
      <c r="B12" s="35"/>
      <c r="C12" s="30"/>
      <c r="D12" s="30"/>
      <c r="E12" s="30"/>
      <c r="G12" s="60"/>
      <c r="H12" s="42"/>
      <c r="I12" s="101"/>
      <c r="J12" s="64"/>
      <c r="K12" s="100"/>
    </row>
    <row r="13" spans="1:11">
      <c r="A13"/>
      <c r="B13" s="35"/>
      <c r="C13" s="35"/>
      <c r="D13" s="35"/>
      <c r="E13" s="35"/>
      <c r="F13" s="35"/>
      <c r="G13" s="35"/>
      <c r="H13"/>
      <c r="I13"/>
      <c r="J13"/>
      <c r="K13"/>
    </row>
    <row r="14" s="25" customFormat="1" ht="22.5" customHeight="1" spans="2:11">
      <c r="B14" s="36"/>
      <c r="C14" s="37"/>
      <c r="D14" s="37"/>
      <c r="E14" s="37"/>
      <c r="F14" s="65"/>
      <c r="G14" s="66"/>
      <c r="H14" s="67" t="s">
        <v>1</v>
      </c>
      <c r="I14" s="102"/>
      <c r="J14" s="103" t="s">
        <v>2</v>
      </c>
      <c r="K14" s="104" t="s">
        <v>3</v>
      </c>
    </row>
    <row r="15" s="26" customFormat="1" ht="15.75" customHeight="1" spans="2:11">
      <c r="B15" s="38"/>
      <c r="C15" s="39" t="s">
        <v>4</v>
      </c>
      <c r="D15" s="39"/>
      <c r="E15" s="39"/>
      <c r="F15" s="68"/>
      <c r="G15" s="68" t="s">
        <v>5</v>
      </c>
      <c r="H15" s="69" t="s">
        <v>6</v>
      </c>
      <c r="I15" s="105" t="s">
        <v>7</v>
      </c>
      <c r="J15" s="106"/>
      <c r="K15" s="107"/>
    </row>
    <row r="16" spans="1:11">
      <c r="A16"/>
      <c r="B16" s="40"/>
      <c r="C16" s="41" t="s">
        <v>8</v>
      </c>
      <c r="D16" s="41"/>
      <c r="E16" s="41"/>
      <c r="F16" s="41"/>
      <c r="G16" s="41"/>
      <c r="H16" s="70"/>
      <c r="I16" s="70"/>
      <c r="J16" s="70"/>
      <c r="K16" s="108"/>
    </row>
    <row r="17" s="27" customFormat="1" spans="2:11">
      <c r="B17" s="42"/>
      <c r="C17" s="127" t="s">
        <v>9</v>
      </c>
      <c r="D17" s="43">
        <v>11</v>
      </c>
      <c r="E17" s="71">
        <v>20</v>
      </c>
      <c r="F17" s="72"/>
      <c r="G17" s="73" t="s">
        <v>10</v>
      </c>
      <c r="H17" s="74"/>
      <c r="I17" s="80"/>
      <c r="J17" s="80"/>
      <c r="K17" s="109">
        <v>0</v>
      </c>
    </row>
    <row r="18" s="27" customFormat="1" spans="2:11">
      <c r="B18" s="42"/>
      <c r="C18" s="127" t="s">
        <v>9</v>
      </c>
      <c r="D18" s="43" t="s">
        <v>11</v>
      </c>
      <c r="E18" s="71">
        <v>10</v>
      </c>
      <c r="F18" s="48"/>
      <c r="G18" s="75" t="s">
        <v>12</v>
      </c>
      <c r="H18" s="74"/>
      <c r="I18" s="80"/>
      <c r="J18" s="80"/>
      <c r="K18" s="109">
        <v>0</v>
      </c>
    </row>
    <row r="19" s="27" customFormat="1" spans="2:11">
      <c r="B19" s="42"/>
      <c r="C19" s="127" t="s">
        <v>9</v>
      </c>
      <c r="D19" s="43" t="s">
        <v>13</v>
      </c>
      <c r="E19" s="71">
        <v>30</v>
      </c>
      <c r="F19" s="76"/>
      <c r="G19" s="75" t="s">
        <v>14</v>
      </c>
      <c r="H19" s="77"/>
      <c r="I19" s="77">
        <v>0</v>
      </c>
      <c r="J19" s="80"/>
      <c r="K19" s="109">
        <v>0</v>
      </c>
    </row>
    <row r="20" s="27" customFormat="1" spans="2:11">
      <c r="B20" s="44"/>
      <c r="C20" s="45" t="s">
        <v>15</v>
      </c>
      <c r="D20" s="46"/>
      <c r="E20" s="46"/>
      <c r="F20" s="46"/>
      <c r="G20" s="46"/>
      <c r="H20" s="78"/>
      <c r="I20" s="78"/>
      <c r="J20" s="78"/>
      <c r="K20" s="110"/>
    </row>
    <row r="21" s="27" customFormat="1" spans="2:11">
      <c r="B21" s="42"/>
      <c r="C21" s="43" t="s">
        <v>16</v>
      </c>
      <c r="D21" s="43" t="s">
        <v>16</v>
      </c>
      <c r="E21" s="76" t="s">
        <v>17</v>
      </c>
      <c r="F21" s="76"/>
      <c r="G21" s="75" t="s">
        <v>18</v>
      </c>
      <c r="H21" s="79">
        <v>50</v>
      </c>
      <c r="I21" s="79">
        <v>250</v>
      </c>
      <c r="J21" s="80"/>
      <c r="K21" s="109">
        <v>300</v>
      </c>
    </row>
    <row r="22" s="27" customFormat="1" spans="2:11">
      <c r="B22" s="42"/>
      <c r="C22" s="43" t="s">
        <v>19</v>
      </c>
      <c r="D22" s="43" t="s">
        <v>20</v>
      </c>
      <c r="E22" s="76" t="s">
        <v>21</v>
      </c>
      <c r="F22" s="76"/>
      <c r="G22" s="75" t="s">
        <v>22</v>
      </c>
      <c r="H22" s="80">
        <v>400</v>
      </c>
      <c r="I22" s="80">
        <v>1200</v>
      </c>
      <c r="J22" s="80" t="s">
        <v>23</v>
      </c>
      <c r="K22" s="109">
        <v>1600</v>
      </c>
    </row>
    <row r="23" s="27" customFormat="1" spans="2:11">
      <c r="B23" s="42"/>
      <c r="C23" s="43" t="s">
        <v>19</v>
      </c>
      <c r="D23" s="43" t="s">
        <v>20</v>
      </c>
      <c r="E23" s="76" t="s">
        <v>24</v>
      </c>
      <c r="F23" s="76"/>
      <c r="G23" s="75" t="s">
        <v>25</v>
      </c>
      <c r="H23" s="80">
        <v>600</v>
      </c>
      <c r="I23" s="80">
        <v>600</v>
      </c>
      <c r="J23" s="80" t="s">
        <v>23</v>
      </c>
      <c r="K23" s="109">
        <v>1200</v>
      </c>
    </row>
    <row r="24" s="27" customFormat="1" spans="2:11">
      <c r="B24" s="42"/>
      <c r="C24" s="43" t="s">
        <v>19</v>
      </c>
      <c r="D24" s="43" t="s">
        <v>26</v>
      </c>
      <c r="E24" s="76" t="s">
        <v>21</v>
      </c>
      <c r="F24" s="76"/>
      <c r="G24" s="75" t="s">
        <v>27</v>
      </c>
      <c r="H24" s="74"/>
      <c r="I24" s="74"/>
      <c r="J24" s="80"/>
      <c r="K24" s="109">
        <v>0</v>
      </c>
    </row>
    <row r="25" s="27" customFormat="1" spans="2:11">
      <c r="B25" s="42"/>
      <c r="C25" s="43" t="s">
        <v>28</v>
      </c>
      <c r="D25" s="43" t="s">
        <v>29</v>
      </c>
      <c r="E25" s="76" t="s">
        <v>21</v>
      </c>
      <c r="F25" s="76"/>
      <c r="G25" s="81" t="s">
        <v>30</v>
      </c>
      <c r="H25" s="80">
        <v>1700</v>
      </c>
      <c r="I25" s="80">
        <v>4200</v>
      </c>
      <c r="J25" s="80" t="s">
        <v>23</v>
      </c>
      <c r="K25" s="109">
        <v>5900</v>
      </c>
    </row>
    <row r="26" s="27" customFormat="1" spans="2:11">
      <c r="B26" s="42"/>
      <c r="C26" s="43" t="s">
        <v>28</v>
      </c>
      <c r="D26" s="43" t="s">
        <v>20</v>
      </c>
      <c r="E26" s="76" t="s">
        <v>21</v>
      </c>
      <c r="F26" s="76"/>
      <c r="G26" s="81" t="s">
        <v>31</v>
      </c>
      <c r="H26" s="74"/>
      <c r="I26" s="80">
        <v>1800</v>
      </c>
      <c r="J26" s="80" t="s">
        <v>23</v>
      </c>
      <c r="K26" s="109">
        <v>1800</v>
      </c>
    </row>
    <row r="27" s="27" customFormat="1" spans="2:11">
      <c r="B27" s="42"/>
      <c r="C27" s="43" t="s">
        <v>28</v>
      </c>
      <c r="D27" s="43" t="s">
        <v>32</v>
      </c>
      <c r="E27" s="76" t="s">
        <v>21</v>
      </c>
      <c r="F27" s="76"/>
      <c r="G27" s="81" t="s">
        <v>33</v>
      </c>
      <c r="H27" s="80"/>
      <c r="I27" s="80">
        <v>2600</v>
      </c>
      <c r="J27" s="80"/>
      <c r="K27" s="109">
        <v>2600</v>
      </c>
    </row>
    <row r="28" s="27" customFormat="1" spans="2:11">
      <c r="B28" s="42"/>
      <c r="C28" s="43" t="s">
        <v>28</v>
      </c>
      <c r="D28" s="43" t="s">
        <v>34</v>
      </c>
      <c r="E28" s="76" t="s">
        <v>24</v>
      </c>
      <c r="F28" s="76"/>
      <c r="G28" s="81" t="s">
        <v>35</v>
      </c>
      <c r="H28" s="80">
        <v>1350</v>
      </c>
      <c r="I28" s="80">
        <v>3400</v>
      </c>
      <c r="J28" s="80" t="s">
        <v>23</v>
      </c>
      <c r="K28" s="109">
        <v>4750</v>
      </c>
    </row>
    <row r="29" s="27" customFormat="1" spans="2:11">
      <c r="B29" s="42"/>
      <c r="C29" s="43" t="s">
        <v>36</v>
      </c>
      <c r="D29" s="43" t="s">
        <v>37</v>
      </c>
      <c r="E29" s="76" t="s">
        <v>21</v>
      </c>
      <c r="F29" s="76"/>
      <c r="G29" s="81" t="s">
        <v>38</v>
      </c>
      <c r="H29" s="80">
        <v>325</v>
      </c>
      <c r="I29" s="80">
        <v>600</v>
      </c>
      <c r="J29" s="80" t="s">
        <v>23</v>
      </c>
      <c r="K29" s="109">
        <v>925</v>
      </c>
    </row>
    <row r="30" s="27" customFormat="1" spans="2:11">
      <c r="B30" s="42"/>
      <c r="C30" s="43" t="s">
        <v>39</v>
      </c>
      <c r="D30" s="43" t="s">
        <v>29</v>
      </c>
      <c r="E30" s="43" t="s">
        <v>21</v>
      </c>
      <c r="F30" s="76"/>
      <c r="G30" s="75" t="s">
        <v>40</v>
      </c>
      <c r="H30" s="80">
        <v>620</v>
      </c>
      <c r="I30" s="80">
        <v>1600</v>
      </c>
      <c r="J30" s="80" t="s">
        <v>23</v>
      </c>
      <c r="K30" s="109">
        <v>2220</v>
      </c>
    </row>
    <row r="31" s="27" customFormat="1" spans="2:11">
      <c r="B31" s="42"/>
      <c r="C31" s="43" t="s">
        <v>39</v>
      </c>
      <c r="D31" s="43" t="s">
        <v>41</v>
      </c>
      <c r="E31" s="43" t="s">
        <v>24</v>
      </c>
      <c r="F31" s="76"/>
      <c r="G31" s="75" t="s">
        <v>42</v>
      </c>
      <c r="H31" s="80">
        <v>0</v>
      </c>
      <c r="I31" s="80">
        <v>0</v>
      </c>
      <c r="J31" s="80" t="s">
        <v>23</v>
      </c>
      <c r="K31" s="109">
        <v>0</v>
      </c>
    </row>
    <row r="32" s="27" customFormat="1" spans="2:11">
      <c r="B32" s="42"/>
      <c r="C32" s="43" t="s">
        <v>43</v>
      </c>
      <c r="D32" s="43" t="s">
        <v>44</v>
      </c>
      <c r="E32" s="76" t="s">
        <v>21</v>
      </c>
      <c r="F32" s="76"/>
      <c r="G32" s="81" t="s">
        <v>45</v>
      </c>
      <c r="H32" s="80">
        <v>1500</v>
      </c>
      <c r="I32" s="80">
        <v>8000</v>
      </c>
      <c r="J32" s="80"/>
      <c r="K32" s="109">
        <v>9500</v>
      </c>
    </row>
    <row r="33" s="27" customFormat="1" spans="2:11">
      <c r="B33" s="42"/>
      <c r="C33" s="43" t="s">
        <v>43</v>
      </c>
      <c r="D33" s="43" t="s">
        <v>46</v>
      </c>
      <c r="E33" s="76" t="s">
        <v>21</v>
      </c>
      <c r="F33" s="76"/>
      <c r="G33" s="81" t="s">
        <v>47</v>
      </c>
      <c r="H33" s="80"/>
      <c r="I33" s="80">
        <v>3500</v>
      </c>
      <c r="J33" s="80"/>
      <c r="K33" s="109">
        <v>3500</v>
      </c>
    </row>
    <row r="34" s="27" customFormat="1" spans="2:11">
      <c r="B34" s="42"/>
      <c r="C34" s="43" t="s">
        <v>43</v>
      </c>
      <c r="D34" s="43" t="s">
        <v>48</v>
      </c>
      <c r="E34" s="76" t="s">
        <v>21</v>
      </c>
      <c r="F34" s="76"/>
      <c r="G34" s="81" t="s">
        <v>49</v>
      </c>
      <c r="H34" s="79"/>
      <c r="I34" s="79">
        <v>0</v>
      </c>
      <c r="J34" s="80"/>
      <c r="K34" s="109">
        <v>0</v>
      </c>
    </row>
    <row r="35" s="27" customFormat="1" spans="2:11">
      <c r="B35" s="42"/>
      <c r="C35" s="43" t="s">
        <v>43</v>
      </c>
      <c r="D35" s="43" t="s">
        <v>16</v>
      </c>
      <c r="E35" s="76" t="s">
        <v>50</v>
      </c>
      <c r="F35" s="76"/>
      <c r="G35" s="81" t="s">
        <v>51</v>
      </c>
      <c r="H35" s="80">
        <v>410</v>
      </c>
      <c r="I35" s="80">
        <v>3500</v>
      </c>
      <c r="J35" s="80"/>
      <c r="K35" s="109">
        <v>3910</v>
      </c>
    </row>
    <row r="36" s="27" customFormat="1" spans="2:11">
      <c r="B36" s="42"/>
      <c r="C36" s="43" t="s">
        <v>43</v>
      </c>
      <c r="D36" s="43" t="s">
        <v>52</v>
      </c>
      <c r="E36" s="76" t="s">
        <v>21</v>
      </c>
      <c r="F36" s="76"/>
      <c r="G36" s="81" t="s">
        <v>53</v>
      </c>
      <c r="H36" s="79">
        <v>510</v>
      </c>
      <c r="I36" s="80">
        <v>4200</v>
      </c>
      <c r="J36" s="80"/>
      <c r="K36" s="109">
        <v>4710</v>
      </c>
    </row>
    <row r="37" s="27" customFormat="1" spans="2:11">
      <c r="B37" s="42"/>
      <c r="C37" s="43" t="s">
        <v>24</v>
      </c>
      <c r="D37" s="43" t="s">
        <v>54</v>
      </c>
      <c r="E37" s="76" t="s">
        <v>21</v>
      </c>
      <c r="F37" s="76"/>
      <c r="G37" s="81" t="s">
        <v>55</v>
      </c>
      <c r="H37" s="80"/>
      <c r="I37" s="80">
        <v>450</v>
      </c>
      <c r="J37" s="80" t="s">
        <v>23</v>
      </c>
      <c r="K37" s="109">
        <v>450</v>
      </c>
    </row>
    <row r="38" s="27" customFormat="1" spans="2:11">
      <c r="B38" s="42"/>
      <c r="C38" s="43" t="s">
        <v>29</v>
      </c>
      <c r="D38" s="43" t="s">
        <v>56</v>
      </c>
      <c r="E38" s="76" t="s">
        <v>21</v>
      </c>
      <c r="F38" s="76"/>
      <c r="G38" s="81" t="s">
        <v>57</v>
      </c>
      <c r="H38" s="74"/>
      <c r="I38" s="80">
        <v>250</v>
      </c>
      <c r="J38" s="80" t="s">
        <v>23</v>
      </c>
      <c r="K38" s="109">
        <v>250</v>
      </c>
    </row>
    <row r="39" s="28" customFormat="1" spans="2:11">
      <c r="B39" s="47"/>
      <c r="C39" s="43" t="s">
        <v>11</v>
      </c>
      <c r="D39" s="43" t="s">
        <v>37</v>
      </c>
      <c r="E39" s="76" t="s">
        <v>21</v>
      </c>
      <c r="F39" s="76"/>
      <c r="G39" s="81" t="s">
        <v>58</v>
      </c>
      <c r="H39" s="80">
        <v>466</v>
      </c>
      <c r="I39" s="80">
        <v>600</v>
      </c>
      <c r="J39" s="80" t="s">
        <v>23</v>
      </c>
      <c r="K39" s="109">
        <v>1066</v>
      </c>
    </row>
    <row r="40" s="27" customFormat="1" spans="2:11">
      <c r="B40" s="42"/>
      <c r="C40" s="43" t="s">
        <v>59</v>
      </c>
      <c r="D40" s="43" t="s">
        <v>24</v>
      </c>
      <c r="E40" s="76" t="s">
        <v>21</v>
      </c>
      <c r="F40" s="76"/>
      <c r="G40" s="75" t="s">
        <v>60</v>
      </c>
      <c r="H40" s="80">
        <v>1800</v>
      </c>
      <c r="I40" s="80">
        <v>7400</v>
      </c>
      <c r="J40" s="80"/>
      <c r="K40" s="109">
        <v>9200</v>
      </c>
    </row>
    <row r="41" s="27" customFormat="1" spans="2:11">
      <c r="B41" s="42"/>
      <c r="C41" s="43" t="s">
        <v>59</v>
      </c>
      <c r="D41" s="43" t="s">
        <v>24</v>
      </c>
      <c r="E41" s="76" t="s">
        <v>24</v>
      </c>
      <c r="F41" s="76"/>
      <c r="G41" s="75" t="s">
        <v>61</v>
      </c>
      <c r="H41" s="80">
        <v>0</v>
      </c>
      <c r="I41" s="80">
        <v>0</v>
      </c>
      <c r="J41" s="80" t="s">
        <v>23</v>
      </c>
      <c r="K41" s="109">
        <v>0</v>
      </c>
    </row>
    <row r="42" s="27" customFormat="1" spans="2:11">
      <c r="B42" s="42"/>
      <c r="C42" s="43" t="s">
        <v>59</v>
      </c>
      <c r="D42" s="43" t="s">
        <v>62</v>
      </c>
      <c r="E42" s="76" t="s">
        <v>21</v>
      </c>
      <c r="F42" s="76"/>
      <c r="G42" s="75" t="s">
        <v>63</v>
      </c>
      <c r="H42" s="79"/>
      <c r="I42" s="80">
        <v>450</v>
      </c>
      <c r="J42" s="80"/>
      <c r="K42" s="109">
        <v>450</v>
      </c>
    </row>
    <row r="43" s="27" customFormat="1" spans="2:11">
      <c r="B43" s="42"/>
      <c r="C43" s="43" t="s">
        <v>64</v>
      </c>
      <c r="D43" s="43" t="s">
        <v>56</v>
      </c>
      <c r="E43" s="76" t="s">
        <v>37</v>
      </c>
      <c r="F43" s="76"/>
      <c r="G43" s="75" t="s">
        <v>65</v>
      </c>
      <c r="H43" s="80"/>
      <c r="I43" s="80"/>
      <c r="J43" s="80" t="s">
        <v>23</v>
      </c>
      <c r="K43" s="109">
        <v>0</v>
      </c>
    </row>
    <row r="44" s="27" customFormat="1" spans="2:11">
      <c r="B44" s="42"/>
      <c r="C44" s="128" t="s">
        <v>66</v>
      </c>
      <c r="D44" s="43" t="s">
        <v>67</v>
      </c>
      <c r="E44" s="76" t="s">
        <v>21</v>
      </c>
      <c r="F44" s="76"/>
      <c r="G44" s="81" t="s">
        <v>68</v>
      </c>
      <c r="H44" s="80">
        <v>1600</v>
      </c>
      <c r="I44" s="80">
        <v>7500</v>
      </c>
      <c r="J44" s="80"/>
      <c r="K44" s="109">
        <v>9100</v>
      </c>
    </row>
    <row r="45" s="27" customFormat="1" spans="2:11">
      <c r="B45" s="42"/>
      <c r="C45" s="128" t="s">
        <v>66</v>
      </c>
      <c r="D45" s="43" t="s">
        <v>41</v>
      </c>
      <c r="E45" s="76" t="s">
        <v>21</v>
      </c>
      <c r="F45" s="76"/>
      <c r="G45" s="81" t="s">
        <v>69</v>
      </c>
      <c r="H45" s="79"/>
      <c r="I45" s="80">
        <v>450</v>
      </c>
      <c r="J45" s="80"/>
      <c r="K45" s="109">
        <v>450</v>
      </c>
    </row>
    <row r="46" s="27" customFormat="1" spans="2:11">
      <c r="B46" s="42"/>
      <c r="C46" s="128" t="s">
        <v>70</v>
      </c>
      <c r="D46" s="43" t="s">
        <v>64</v>
      </c>
      <c r="E46" s="76" t="s">
        <v>21</v>
      </c>
      <c r="F46" s="76"/>
      <c r="G46" s="81" t="s">
        <v>71</v>
      </c>
      <c r="H46" s="80">
        <v>65</v>
      </c>
      <c r="I46" s="80">
        <v>300</v>
      </c>
      <c r="J46" s="80" t="s">
        <v>23</v>
      </c>
      <c r="K46" s="109">
        <v>365</v>
      </c>
    </row>
    <row r="47" s="27" customFormat="1" spans="2:11">
      <c r="B47" s="42"/>
      <c r="C47" s="43" t="s">
        <v>50</v>
      </c>
      <c r="D47" s="43" t="s">
        <v>24</v>
      </c>
      <c r="E47" s="76" t="s">
        <v>72</v>
      </c>
      <c r="F47" s="76"/>
      <c r="G47" s="75" t="s">
        <v>73</v>
      </c>
      <c r="H47" s="80">
        <v>250</v>
      </c>
      <c r="I47" s="80">
        <v>250</v>
      </c>
      <c r="J47" s="80" t="s">
        <v>23</v>
      </c>
      <c r="K47" s="109">
        <v>500</v>
      </c>
    </row>
    <row r="48" s="27" customFormat="1" spans="2:11">
      <c r="B48" s="49"/>
      <c r="C48" s="129" t="s">
        <v>74</v>
      </c>
      <c r="D48" s="51" t="s">
        <v>37</v>
      </c>
      <c r="E48" s="82" t="s">
        <v>72</v>
      </c>
      <c r="F48" s="82"/>
      <c r="G48" s="83" t="s">
        <v>75</v>
      </c>
      <c r="H48" s="84"/>
      <c r="I48" s="84"/>
      <c r="J48" s="91" t="s">
        <v>23</v>
      </c>
      <c r="K48" s="111">
        <v>0</v>
      </c>
    </row>
    <row r="49" ht="5.1" customHeight="1" spans="1:11">
      <c r="A49"/>
      <c r="B49"/>
      <c r="C49" s="52"/>
      <c r="D49" s="52"/>
      <c r="E49"/>
      <c r="F49" s="85"/>
      <c r="G49" s="85"/>
      <c r="H49" s="86"/>
      <c r="I49" s="86"/>
      <c r="J49" s="86"/>
      <c r="K49" s="112"/>
    </row>
    <row r="50" spans="1:11">
      <c r="A50"/>
      <c r="B50" s="53" t="s">
        <v>76</v>
      </c>
      <c r="C50" s="54"/>
      <c r="D50" s="55"/>
      <c r="E50" s="87"/>
      <c r="F50" s="87"/>
      <c r="G50" s="88"/>
      <c r="H50" s="89">
        <v>11646</v>
      </c>
      <c r="I50" s="89">
        <v>53100</v>
      </c>
      <c r="J50" s="89"/>
      <c r="K50" s="109">
        <v>64746</v>
      </c>
    </row>
    <row r="51" spans="1:11">
      <c r="A51"/>
      <c r="B51" s="49" t="s">
        <v>77</v>
      </c>
      <c r="C51" s="50"/>
      <c r="D51" s="51"/>
      <c r="E51" s="82"/>
      <c r="F51" s="82"/>
      <c r="G51" s="90"/>
      <c r="H51" s="91"/>
      <c r="I51" s="91"/>
      <c r="J51" s="91">
        <v>0</v>
      </c>
      <c r="K51" s="113">
        <v>0</v>
      </c>
    </row>
    <row r="52" ht="5.1" customHeight="1" spans="1:11">
      <c r="A52"/>
      <c r="B52"/>
      <c r="C52" s="52"/>
      <c r="D52" s="52"/>
      <c r="E52"/>
      <c r="F52" s="85"/>
      <c r="G52" s="85"/>
      <c r="H52" s="86"/>
      <c r="I52" s="86"/>
      <c r="J52" s="86"/>
      <c r="K52" s="114"/>
    </row>
    <row r="53" s="29" customFormat="1" spans="2:11">
      <c r="B53" s="56" t="s">
        <v>78</v>
      </c>
      <c r="C53" s="57"/>
      <c r="D53" s="57"/>
      <c r="E53" s="92"/>
      <c r="F53" s="93"/>
      <c r="G53" s="93"/>
      <c r="H53" s="94">
        <v>11646</v>
      </c>
      <c r="I53" s="94">
        <v>53100</v>
      </c>
      <c r="J53" s="94">
        <v>0</v>
      </c>
      <c r="K53" s="115">
        <v>64746</v>
      </c>
    </row>
    <row r="54" spans="1:11">
      <c r="A54"/>
      <c r="B54"/>
      <c r="C54" s="52"/>
      <c r="D54" s="52"/>
      <c r="E54"/>
      <c r="F54" s="85"/>
      <c r="G54" s="85"/>
      <c r="H54"/>
      <c r="I54"/>
      <c r="J54"/>
      <c r="K54"/>
    </row>
    <row r="55" spans="1:11">
      <c r="A55"/>
      <c r="B55" s="58"/>
      <c r="C55" s="59"/>
      <c r="D55" s="59"/>
      <c r="E55" s="95"/>
      <c r="F55" s="96"/>
      <c r="G55" s="96"/>
      <c r="H55"/>
      <c r="I55"/>
      <c r="J55"/>
      <c r="K55"/>
    </row>
    <row r="56" spans="1:13">
      <c r="A56"/>
      <c r="B56"/>
      <c r="C56" s="52"/>
      <c r="D56" s="52"/>
      <c r="E56"/>
      <c r="F56" s="85"/>
      <c r="G56" s="85"/>
      <c r="H56" t="s">
        <v>79</v>
      </c>
      <c r="I56" t="s">
        <v>80</v>
      </c>
      <c r="J56" t="s">
        <v>81</v>
      </c>
      <c r="L56" s="30" t="s">
        <v>82</v>
      </c>
      <c r="M56" s="30" t="s">
        <v>83</v>
      </c>
    </row>
    <row r="57" spans="1:13">
      <c r="A57"/>
      <c r="B57"/>
      <c r="C57" s="52"/>
      <c r="D57" s="52"/>
      <c r="E57"/>
      <c r="F57" s="85"/>
      <c r="G57" s="85" t="s">
        <v>84</v>
      </c>
      <c r="H57" s="3">
        <v>15250</v>
      </c>
      <c r="I57" s="116">
        <f>H57/75</f>
        <v>203.333333333333</v>
      </c>
      <c r="J57" s="117">
        <f>K58+K59</f>
        <v>22765.05</v>
      </c>
      <c r="L57" s="118">
        <v>422</v>
      </c>
      <c r="M57" s="122">
        <f>H57-J57</f>
        <v>-7515.05</v>
      </c>
    </row>
    <row r="58" spans="1:13">
      <c r="A58"/>
      <c r="B58"/>
      <c r="C58" s="52"/>
      <c r="D58" s="52"/>
      <c r="E58"/>
      <c r="F58" s="85"/>
      <c r="G58" s="85"/>
      <c r="H58" s="3"/>
      <c r="I58" s="119"/>
      <c r="J58" s="30"/>
      <c r="K58" s="120">
        <v>22488.73</v>
      </c>
      <c r="M58" s="117">
        <f t="shared" ref="M58:M99" si="0">H58-J58</f>
        <v>0</v>
      </c>
    </row>
    <row r="59" spans="1:13">
      <c r="A59"/>
      <c r="B59"/>
      <c r="C59" s="52"/>
      <c r="D59" s="52"/>
      <c r="E59"/>
      <c r="F59" s="85"/>
      <c r="G59" s="85"/>
      <c r="H59" s="3"/>
      <c r="I59"/>
      <c r="J59" s="30"/>
      <c r="K59" s="120">
        <v>276.32</v>
      </c>
      <c r="M59" s="117">
        <f t="shared" si="0"/>
        <v>0</v>
      </c>
    </row>
    <row r="60" spans="1:13">
      <c r="A60"/>
      <c r="B60"/>
      <c r="C60" s="52"/>
      <c r="D60" s="52"/>
      <c r="E60"/>
      <c r="F60" s="85"/>
      <c r="G60" s="85" t="s">
        <v>85</v>
      </c>
      <c r="H60" s="3">
        <v>5776</v>
      </c>
      <c r="I60"/>
      <c r="J60" s="121">
        <f>K61+K62</f>
        <v>4118.14</v>
      </c>
      <c r="M60" s="117">
        <f t="shared" si="0"/>
        <v>1657.86</v>
      </c>
    </row>
    <row r="61" spans="1:13">
      <c r="A61"/>
      <c r="B61"/>
      <c r="C61" s="52"/>
      <c r="D61" s="52"/>
      <c r="E61"/>
      <c r="F61" s="85"/>
      <c r="G61" s="85" t="s">
        <v>86</v>
      </c>
      <c r="H61" s="30"/>
      <c r="K61" s="120">
        <v>2103.02</v>
      </c>
      <c r="M61" s="117">
        <f t="shared" si="0"/>
        <v>0</v>
      </c>
    </row>
    <row r="62" spans="1:13">
      <c r="A62"/>
      <c r="B62"/>
      <c r="C62" s="52"/>
      <c r="D62" s="52"/>
      <c r="E62"/>
      <c r="F62" s="85"/>
      <c r="G62" s="85" t="s">
        <v>87</v>
      </c>
      <c r="H62" s="30"/>
      <c r="K62" s="120">
        <v>2015.12</v>
      </c>
      <c r="M62" s="117">
        <f t="shared" si="0"/>
        <v>0</v>
      </c>
    </row>
    <row r="63" spans="1:13">
      <c r="A63"/>
      <c r="B63"/>
      <c r="C63" s="52"/>
      <c r="D63" s="52"/>
      <c r="E63"/>
      <c r="F63" s="85"/>
      <c r="G63" s="85"/>
      <c r="H63" s="3"/>
      <c r="I63"/>
      <c r="M63" s="117">
        <f t="shared" si="0"/>
        <v>0</v>
      </c>
    </row>
    <row r="64" spans="1:13">
      <c r="A64"/>
      <c r="B64"/>
      <c r="C64" s="52"/>
      <c r="D64" s="52"/>
      <c r="E64"/>
      <c r="F64" s="85"/>
      <c r="G64" s="85" t="s">
        <v>88</v>
      </c>
      <c r="H64" s="97">
        <f>K44+K45</f>
        <v>9550</v>
      </c>
      <c r="I64"/>
      <c r="J64" s="120">
        <v>9190</v>
      </c>
      <c r="M64" s="117">
        <f t="shared" si="0"/>
        <v>360</v>
      </c>
    </row>
    <row r="65" spans="1:13">
      <c r="A65"/>
      <c r="B65"/>
      <c r="C65" s="52"/>
      <c r="D65" s="52"/>
      <c r="E65"/>
      <c r="F65" s="85"/>
      <c r="H65" s="30"/>
      <c r="I65"/>
      <c r="M65" s="117">
        <f t="shared" si="0"/>
        <v>0</v>
      </c>
    </row>
    <row r="66" spans="3:13">
      <c r="C66" s="52"/>
      <c r="D66" s="52"/>
      <c r="E66"/>
      <c r="F66" s="85"/>
      <c r="H66" s="30"/>
      <c r="I66" s="30"/>
      <c r="M66" s="117">
        <f t="shared" si="0"/>
        <v>0</v>
      </c>
    </row>
    <row r="67" spans="3:13">
      <c r="C67" s="52"/>
      <c r="D67" s="52"/>
      <c r="E67"/>
      <c r="F67" s="85"/>
      <c r="G67" s="85" t="s">
        <v>89</v>
      </c>
      <c r="H67" s="97">
        <f>K40+K42+5900</f>
        <v>15550</v>
      </c>
      <c r="J67" s="120">
        <v>13500</v>
      </c>
      <c r="M67" s="117">
        <f t="shared" si="0"/>
        <v>2050</v>
      </c>
    </row>
    <row r="68" spans="3:13">
      <c r="C68" s="52"/>
      <c r="D68" s="52"/>
      <c r="E68"/>
      <c r="F68" s="85"/>
      <c r="H68" s="30"/>
      <c r="I68" s="30"/>
      <c r="M68" s="117">
        <f t="shared" si="0"/>
        <v>0</v>
      </c>
    </row>
    <row r="69" spans="3:13">
      <c r="C69" s="52"/>
      <c r="D69" s="52"/>
      <c r="E69"/>
      <c r="F69" s="85"/>
      <c r="G69" s="30" t="s">
        <v>47</v>
      </c>
      <c r="H69" s="97">
        <f>K33</f>
        <v>3500</v>
      </c>
      <c r="I69" s="30"/>
      <c r="J69" s="120">
        <v>2500</v>
      </c>
      <c r="K69" s="30"/>
      <c r="M69" s="117">
        <f t="shared" si="0"/>
        <v>1000</v>
      </c>
    </row>
    <row r="70" spans="3:13">
      <c r="C70" s="52"/>
      <c r="D70" s="52"/>
      <c r="E70"/>
      <c r="F70" s="85"/>
      <c r="G70" s="30" t="s">
        <v>90</v>
      </c>
      <c r="H70" s="97">
        <f>K35</f>
        <v>3910</v>
      </c>
      <c r="I70" s="30"/>
      <c r="J70" s="120">
        <v>3200</v>
      </c>
      <c r="K70" s="30"/>
      <c r="M70" s="117">
        <f t="shared" si="0"/>
        <v>710</v>
      </c>
    </row>
    <row r="71" spans="3:13">
      <c r="C71" s="52"/>
      <c r="D71" s="52"/>
      <c r="E71"/>
      <c r="F71" s="85"/>
      <c r="G71" s="30" t="s">
        <v>91</v>
      </c>
      <c r="H71" s="97">
        <f>K27</f>
        <v>2600</v>
      </c>
      <c r="I71" s="30"/>
      <c r="J71" s="125">
        <v>1800</v>
      </c>
      <c r="K71" s="30" t="s">
        <v>92</v>
      </c>
      <c r="M71" s="117">
        <f t="shared" si="0"/>
        <v>800</v>
      </c>
    </row>
    <row r="72" spans="3:13">
      <c r="C72" s="52"/>
      <c r="D72" s="52"/>
      <c r="E72"/>
      <c r="F72" s="85"/>
      <c r="G72" s="30" t="s">
        <v>93</v>
      </c>
      <c r="H72" s="97">
        <f>K36</f>
        <v>4710</v>
      </c>
      <c r="I72" s="30"/>
      <c r="J72" s="117">
        <f>K73+K74</f>
        <v>4755.79</v>
      </c>
      <c r="K72" s="30"/>
      <c r="M72" s="117">
        <f t="shared" si="0"/>
        <v>-45.79</v>
      </c>
    </row>
    <row r="73" spans="3:13">
      <c r="C73" s="52"/>
      <c r="D73" s="52"/>
      <c r="E73"/>
      <c r="F73" s="85"/>
      <c r="H73" s="97"/>
      <c r="I73" s="30"/>
      <c r="J73" s="30"/>
      <c r="K73" s="120">
        <v>45.79</v>
      </c>
      <c r="M73" s="117">
        <f t="shared" si="0"/>
        <v>0</v>
      </c>
    </row>
    <row r="74" spans="3:13">
      <c r="C74" s="52"/>
      <c r="D74" s="52"/>
      <c r="E74"/>
      <c r="F74" s="85"/>
      <c r="H74" s="30"/>
      <c r="I74" s="30"/>
      <c r="J74" s="30"/>
      <c r="K74" s="120">
        <v>4710</v>
      </c>
      <c r="M74" s="117">
        <f t="shared" si="0"/>
        <v>0</v>
      </c>
    </row>
    <row r="75" spans="3:13">
      <c r="C75" s="52"/>
      <c r="D75" s="52"/>
      <c r="E75"/>
      <c r="F75" s="85"/>
      <c r="H75" s="30"/>
      <c r="I75" s="30"/>
      <c r="J75" s="30"/>
      <c r="K75" s="120"/>
      <c r="M75" s="117">
        <f t="shared" si="0"/>
        <v>0</v>
      </c>
    </row>
    <row r="76" spans="3:17">
      <c r="C76" s="52"/>
      <c r="D76" s="52"/>
      <c r="E76"/>
      <c r="F76" s="85"/>
      <c r="G76" s="30" t="s">
        <v>45</v>
      </c>
      <c r="H76" s="97">
        <f>K32</f>
        <v>9500</v>
      </c>
      <c r="I76" s="30"/>
      <c r="J76" s="120">
        <v>7500</v>
      </c>
      <c r="K76" s="30"/>
      <c r="M76" s="117">
        <f t="shared" si="0"/>
        <v>2000</v>
      </c>
      <c r="Q76"/>
    </row>
    <row r="77" spans="3:13">
      <c r="C77" s="52"/>
      <c r="D77" s="52"/>
      <c r="E77"/>
      <c r="F77" s="85"/>
      <c r="H77" s="97"/>
      <c r="I77" s="30"/>
      <c r="J77" s="30"/>
      <c r="K77" s="30"/>
      <c r="M77" s="117">
        <f t="shared" si="0"/>
        <v>0</v>
      </c>
    </row>
    <row r="78" spans="3:13">
      <c r="C78" s="52"/>
      <c r="D78" s="52"/>
      <c r="E78"/>
      <c r="F78" s="85"/>
      <c r="G78" s="30" t="s">
        <v>94</v>
      </c>
      <c r="H78" s="97">
        <f>K21</f>
        <v>300</v>
      </c>
      <c r="I78" s="30"/>
      <c r="J78" s="30"/>
      <c r="K78" s="30"/>
      <c r="M78" s="117">
        <f t="shared" si="0"/>
        <v>300</v>
      </c>
    </row>
    <row r="79" spans="3:13">
      <c r="C79" s="52"/>
      <c r="D79" s="52"/>
      <c r="E79"/>
      <c r="F79" s="85"/>
      <c r="H79" s="30"/>
      <c r="I79" s="30"/>
      <c r="J79" s="30"/>
      <c r="K79" s="30"/>
      <c r="M79" s="117">
        <f t="shared" si="0"/>
        <v>0</v>
      </c>
    </row>
    <row r="80" spans="3:18">
      <c r="C80" s="52"/>
      <c r="D80" s="52"/>
      <c r="E80"/>
      <c r="F80" s="85"/>
      <c r="H80" s="30"/>
      <c r="J80" s="30"/>
      <c r="K80" s="30"/>
      <c r="M80" s="117">
        <f t="shared" si="0"/>
        <v>0</v>
      </c>
      <c r="Q80"/>
      <c r="R80" s="3"/>
    </row>
    <row r="81" spans="3:17">
      <c r="C81" s="52"/>
      <c r="D81" s="52"/>
      <c r="E81"/>
      <c r="F81" s="85"/>
      <c r="G81" s="123"/>
      <c r="H81" s="97"/>
      <c r="J81" s="30"/>
      <c r="K81" s="30"/>
      <c r="M81" s="117">
        <f t="shared" si="0"/>
        <v>0</v>
      </c>
      <c r="Q81"/>
    </row>
    <row r="82" spans="3:13">
      <c r="C82" s="52"/>
      <c r="D82" s="52"/>
      <c r="E82"/>
      <c r="F82" s="85"/>
      <c r="G82" s="123"/>
      <c r="H82" s="30"/>
      <c r="J82" s="30"/>
      <c r="K82" s="30"/>
      <c r="M82" s="117">
        <f t="shared" si="0"/>
        <v>0</v>
      </c>
    </row>
    <row r="83" spans="3:18">
      <c r="C83" s="52"/>
      <c r="D83" s="52"/>
      <c r="E83"/>
      <c r="F83" s="85"/>
      <c r="G83" s="85" t="s">
        <v>95</v>
      </c>
      <c r="H83" s="124">
        <v>2664.46</v>
      </c>
      <c r="J83" s="120">
        <v>1958.02</v>
      </c>
      <c r="K83" s="30"/>
      <c r="M83" s="117">
        <f t="shared" si="0"/>
        <v>706.44</v>
      </c>
      <c r="Q83"/>
      <c r="R83" s="3"/>
    </row>
    <row r="84" spans="3:13">
      <c r="C84" s="52"/>
      <c r="D84" s="52"/>
      <c r="E84"/>
      <c r="F84" s="85"/>
      <c r="G84" s="85" t="s">
        <v>96</v>
      </c>
      <c r="H84" s="124">
        <v>987.37</v>
      </c>
      <c r="J84" s="30"/>
      <c r="K84" s="30"/>
      <c r="M84" s="117">
        <f t="shared" si="0"/>
        <v>987.37</v>
      </c>
    </row>
    <row r="85" spans="3:13">
      <c r="C85" s="52"/>
      <c r="D85" s="52"/>
      <c r="E85"/>
      <c r="F85" s="85"/>
      <c r="G85" s="85"/>
      <c r="H85" s="30"/>
      <c r="J85" s="30"/>
      <c r="K85" s="30"/>
      <c r="M85" s="117">
        <f t="shared" si="0"/>
        <v>0</v>
      </c>
    </row>
    <row r="86" spans="3:17">
      <c r="C86" s="52"/>
      <c r="D86" s="52"/>
      <c r="E86"/>
      <c r="F86" s="85"/>
      <c r="G86" s="85" t="s">
        <v>97</v>
      </c>
      <c r="H86" s="30"/>
      <c r="J86" s="117">
        <f>SUM(K87:K99)</f>
        <v>4198.82</v>
      </c>
      <c r="K86" s="30"/>
      <c r="M86" s="117">
        <f t="shared" si="0"/>
        <v>-4198.82</v>
      </c>
      <c r="Q86"/>
    </row>
    <row r="87" spans="3:13">
      <c r="C87" s="52"/>
      <c r="D87" s="52"/>
      <c r="E87"/>
      <c r="F87" s="85"/>
      <c r="G87" t="s">
        <v>98</v>
      </c>
      <c r="H87" s="30"/>
      <c r="J87" s="30"/>
      <c r="K87" s="120">
        <v>484.35</v>
      </c>
      <c r="M87" s="117">
        <f t="shared" si="0"/>
        <v>0</v>
      </c>
    </row>
    <row r="88" spans="3:17">
      <c r="C88" s="52"/>
      <c r="D88" s="52"/>
      <c r="E88"/>
      <c r="F88" s="85"/>
      <c r="G88" t="s">
        <v>99</v>
      </c>
      <c r="H88" s="30"/>
      <c r="J88" s="30"/>
      <c r="K88" s="120">
        <v>20</v>
      </c>
      <c r="M88" s="117">
        <f t="shared" si="0"/>
        <v>0</v>
      </c>
      <c r="Q88"/>
    </row>
    <row r="89" spans="3:13">
      <c r="C89" s="52"/>
      <c r="D89" s="52"/>
      <c r="E89"/>
      <c r="F89" s="85"/>
      <c r="G89" t="s">
        <v>100</v>
      </c>
      <c r="H89" s="30"/>
      <c r="J89" s="30"/>
      <c r="K89" s="120">
        <v>842.25</v>
      </c>
      <c r="M89" s="117">
        <f t="shared" si="0"/>
        <v>0</v>
      </c>
    </row>
    <row r="90" spans="3:13">
      <c r="C90" s="52"/>
      <c r="D90" s="52"/>
      <c r="E90"/>
      <c r="F90" s="85"/>
      <c r="G90" t="s">
        <v>101</v>
      </c>
      <c r="H90" s="30"/>
      <c r="J90" s="30"/>
      <c r="K90" s="120">
        <v>146.16</v>
      </c>
      <c r="M90" s="117">
        <f t="shared" si="0"/>
        <v>0</v>
      </c>
    </row>
    <row r="91" spans="3:13">
      <c r="C91" s="52"/>
      <c r="D91" s="52"/>
      <c r="E91"/>
      <c r="F91" s="85"/>
      <c r="G91" t="s">
        <v>102</v>
      </c>
      <c r="H91" s="30"/>
      <c r="J91" s="30"/>
      <c r="K91" s="120">
        <v>437.48</v>
      </c>
      <c r="M91" s="117">
        <f t="shared" si="0"/>
        <v>0</v>
      </c>
    </row>
    <row r="92" spans="3:13">
      <c r="C92" s="52"/>
      <c r="D92" s="52"/>
      <c r="E92"/>
      <c r="F92" s="85"/>
      <c r="G92" t="s">
        <v>103</v>
      </c>
      <c r="H92" s="30"/>
      <c r="J92" s="30"/>
      <c r="K92" s="120">
        <v>383.06</v>
      </c>
      <c r="M92" s="117">
        <f t="shared" si="0"/>
        <v>0</v>
      </c>
    </row>
    <row r="93" spans="3:13">
      <c r="C93" s="52"/>
      <c r="D93" s="52"/>
      <c r="E93"/>
      <c r="F93" s="85"/>
      <c r="G93" t="s">
        <v>104</v>
      </c>
      <c r="H93" s="30"/>
      <c r="J93" s="30"/>
      <c r="K93" s="120">
        <v>135.99</v>
      </c>
      <c r="M93" s="117">
        <f t="shared" si="0"/>
        <v>0</v>
      </c>
    </row>
    <row r="94" spans="3:13">
      <c r="C94" s="52"/>
      <c r="D94" s="52"/>
      <c r="E94"/>
      <c r="F94" s="85"/>
      <c r="G94" t="s">
        <v>105</v>
      </c>
      <c r="H94" s="30"/>
      <c r="J94" s="30"/>
      <c r="K94" s="120">
        <v>138.72</v>
      </c>
      <c r="M94" s="117">
        <f t="shared" si="0"/>
        <v>0</v>
      </c>
    </row>
    <row r="95" spans="3:13">
      <c r="C95" s="52"/>
      <c r="D95" s="52"/>
      <c r="E95"/>
      <c r="F95" s="85"/>
      <c r="G95" t="s">
        <v>106</v>
      </c>
      <c r="H95" s="30"/>
      <c r="J95" s="30"/>
      <c r="K95" s="120">
        <v>208.12</v>
      </c>
      <c r="M95" s="117">
        <f t="shared" si="0"/>
        <v>0</v>
      </c>
    </row>
    <row r="96" spans="3:13">
      <c r="C96" s="52"/>
      <c r="D96" s="52"/>
      <c r="E96"/>
      <c r="F96" s="85"/>
      <c r="G96" t="s">
        <v>107</v>
      </c>
      <c r="H96" s="30"/>
      <c r="J96" s="30"/>
      <c r="K96" s="120">
        <v>62</v>
      </c>
      <c r="M96" s="117">
        <f t="shared" si="0"/>
        <v>0</v>
      </c>
    </row>
    <row r="97" spans="3:13">
      <c r="C97" s="52"/>
      <c r="D97" s="52"/>
      <c r="E97"/>
      <c r="F97" s="85"/>
      <c r="G97" t="s">
        <v>108</v>
      </c>
      <c r="H97" s="30"/>
      <c r="J97" s="30"/>
      <c r="K97" s="120">
        <v>267.1</v>
      </c>
      <c r="M97" s="117">
        <f t="shared" si="0"/>
        <v>0</v>
      </c>
    </row>
    <row r="98" spans="3:13">
      <c r="C98" s="52"/>
      <c r="D98" s="52"/>
      <c r="E98"/>
      <c r="F98" s="85"/>
      <c r="G98" t="s">
        <v>109</v>
      </c>
      <c r="H98" s="30"/>
      <c r="J98" s="30"/>
      <c r="K98" s="120">
        <v>983.59</v>
      </c>
      <c r="M98" s="117">
        <f t="shared" si="0"/>
        <v>0</v>
      </c>
    </row>
    <row r="99" spans="3:13">
      <c r="C99" s="52"/>
      <c r="D99" s="52"/>
      <c r="E99"/>
      <c r="F99" s="85"/>
      <c r="G99" t="s">
        <v>110</v>
      </c>
      <c r="H99" s="30"/>
      <c r="J99" s="30"/>
      <c r="K99" s="120">
        <v>90</v>
      </c>
      <c r="M99" s="117">
        <f t="shared" si="0"/>
        <v>0</v>
      </c>
    </row>
    <row r="100" spans="3:11">
      <c r="C100" s="52"/>
      <c r="D100" s="52"/>
      <c r="E100"/>
      <c r="F100" s="85"/>
      <c r="G100" t="s">
        <v>111</v>
      </c>
      <c r="H100" s="30"/>
      <c r="J100" s="30"/>
      <c r="K100" s="30"/>
    </row>
    <row r="101" spans="3:11">
      <c r="C101" s="52"/>
      <c r="D101" s="52"/>
      <c r="E101"/>
      <c r="F101" s="85"/>
      <c r="G101" s="85"/>
      <c r="H101" s="34">
        <f>SUBTOTAL(9,H57:H100)</f>
        <v>74297.83</v>
      </c>
      <c r="J101" s="30">
        <f>SUBTOTAL(9,J57:J100)</f>
        <v>75485.82</v>
      </c>
      <c r="K101" s="30"/>
    </row>
    <row r="102" spans="3:11">
      <c r="C102" s="52"/>
      <c r="D102" s="52"/>
      <c r="E102"/>
      <c r="F102" s="85"/>
      <c r="G102" s="85"/>
      <c r="J102" s="30"/>
      <c r="K102" s="30"/>
    </row>
    <row r="103" spans="3:11">
      <c r="C103" s="52"/>
      <c r="D103" s="52"/>
      <c r="E103"/>
      <c r="F103" s="85"/>
      <c r="G103" s="85"/>
      <c r="J103" s="30"/>
      <c r="K103" s="30"/>
    </row>
    <row r="104" spans="3:11">
      <c r="C104" s="52"/>
      <c r="D104" s="52"/>
      <c r="E104"/>
      <c r="F104" s="85"/>
      <c r="G104" s="85"/>
      <c r="J104" s="30"/>
      <c r="K104" s="30"/>
    </row>
    <row r="105" spans="3:13">
      <c r="C105" s="52"/>
      <c r="D105" s="52"/>
      <c r="E105"/>
      <c r="F105" s="85"/>
      <c r="G105" s="85"/>
      <c r="J105" s="30"/>
      <c r="K105" s="30"/>
      <c r="L105" s="34" t="s">
        <v>112</v>
      </c>
      <c r="M105" s="126">
        <f>H101-J101</f>
        <v>-1187.99000000001</v>
      </c>
    </row>
    <row r="106" spans="3:11">
      <c r="C106" s="52"/>
      <c r="D106" s="52"/>
      <c r="E106"/>
      <c r="F106" s="85"/>
      <c r="G106" s="85"/>
      <c r="J106" s="30"/>
      <c r="K106" s="30"/>
    </row>
    <row r="107" spans="3:11">
      <c r="C107" s="52"/>
      <c r="D107" s="52"/>
      <c r="E107"/>
      <c r="F107" s="85"/>
      <c r="G107" s="85"/>
      <c r="J107" s="30"/>
      <c r="K107" s="30"/>
    </row>
    <row r="108" spans="3:11">
      <c r="C108" s="52"/>
      <c r="D108" s="52"/>
      <c r="E108"/>
      <c r="F108" s="85"/>
      <c r="G108" s="85"/>
      <c r="J108" s="30"/>
      <c r="K108" s="30"/>
    </row>
    <row r="109" spans="3:11">
      <c r="C109" s="52"/>
      <c r="D109" s="52"/>
      <c r="E109"/>
      <c r="F109" s="85"/>
      <c r="G109" s="85"/>
      <c r="J109" s="30"/>
      <c r="K109" s="30"/>
    </row>
    <row r="110" spans="3:11">
      <c r="C110" s="52"/>
      <c r="D110" s="52"/>
      <c r="E110"/>
      <c r="F110" s="85"/>
      <c r="G110" s="85"/>
      <c r="J110" s="30"/>
      <c r="K110" s="30"/>
    </row>
    <row r="111" spans="3:11">
      <c r="C111" s="52"/>
      <c r="D111" s="52"/>
      <c r="E111"/>
      <c r="F111" s="85"/>
      <c r="G111" s="85"/>
      <c r="J111" s="30"/>
      <c r="K111" s="30"/>
    </row>
    <row r="112" spans="3:11">
      <c r="C112" s="52"/>
      <c r="D112" s="52"/>
      <c r="E112"/>
      <c r="F112" s="85"/>
      <c r="G112" s="85"/>
      <c r="J112" s="30"/>
      <c r="K112" s="30"/>
    </row>
    <row r="113" spans="3:7">
      <c r="C113" s="52"/>
      <c r="D113" s="52"/>
      <c r="E113"/>
      <c r="F113" s="85"/>
      <c r="G113" s="85"/>
    </row>
    <row r="114" spans="3:7">
      <c r="C114" s="52"/>
      <c r="D114" s="52"/>
      <c r="E114"/>
      <c r="F114" s="85"/>
      <c r="G114" s="85"/>
    </row>
    <row r="115" spans="3:7">
      <c r="C115" s="52"/>
      <c r="D115" s="52"/>
      <c r="E115"/>
      <c r="F115" s="85"/>
      <c r="G115" s="85"/>
    </row>
    <row r="116" spans="3:7">
      <c r="C116" s="52"/>
      <c r="D116" s="52"/>
      <c r="E116"/>
      <c r="F116" s="85"/>
      <c r="G116" s="85"/>
    </row>
    <row r="117" spans="3:7">
      <c r="C117" s="52"/>
      <c r="D117" s="52"/>
      <c r="E117"/>
      <c r="F117" s="85"/>
      <c r="G117" s="85"/>
    </row>
    <row r="118" spans="3:7">
      <c r="C118" s="52"/>
      <c r="D118" s="52"/>
      <c r="E118"/>
      <c r="F118" s="85"/>
      <c r="G118" s="85"/>
    </row>
    <row r="119" spans="3:7">
      <c r="C119" s="52"/>
      <c r="D119" s="52"/>
      <c r="E119"/>
      <c r="F119" s="85"/>
      <c r="G119" s="85"/>
    </row>
    <row r="120" spans="3:7">
      <c r="C120" s="52"/>
      <c r="D120" s="52"/>
      <c r="E120"/>
      <c r="F120" s="85"/>
      <c r="G120" s="85"/>
    </row>
    <row r="121" spans="3:7">
      <c r="C121" s="52"/>
      <c r="D121" s="52"/>
      <c r="E121"/>
      <c r="F121" s="85"/>
      <c r="G121" s="85"/>
    </row>
    <row r="122" spans="3:7">
      <c r="C122" s="52"/>
      <c r="D122" s="52"/>
      <c r="E122"/>
      <c r="F122" s="85"/>
      <c r="G122" s="85"/>
    </row>
    <row r="123" spans="3:7">
      <c r="C123" s="52"/>
      <c r="D123" s="52"/>
      <c r="E123"/>
      <c r="F123" s="85"/>
      <c r="G123" s="85"/>
    </row>
    <row r="124" spans="3:7">
      <c r="C124" s="52"/>
      <c r="D124" s="52"/>
      <c r="E124"/>
      <c r="F124" s="85"/>
      <c r="G124" s="85"/>
    </row>
    <row r="125" spans="3:7">
      <c r="C125" s="52"/>
      <c r="D125" s="52"/>
      <c r="E125"/>
      <c r="F125" s="85"/>
      <c r="G125" s="85"/>
    </row>
    <row r="126" spans="3:7">
      <c r="C126" s="52"/>
      <c r="D126" s="52"/>
      <c r="E126"/>
      <c r="F126" s="85"/>
      <c r="G126" s="85"/>
    </row>
    <row r="127" spans="3:7">
      <c r="C127" s="52"/>
      <c r="D127" s="52"/>
      <c r="E127"/>
      <c r="F127" s="85"/>
      <c r="G127" s="85"/>
    </row>
    <row r="128" spans="3:7">
      <c r="C128" s="52"/>
      <c r="D128" s="52"/>
      <c r="E128"/>
      <c r="F128" s="85"/>
      <c r="G128" s="85"/>
    </row>
    <row r="129" spans="3:7">
      <c r="C129" s="52"/>
      <c r="D129" s="52"/>
      <c r="E129"/>
      <c r="F129" s="85"/>
      <c r="G129" s="85"/>
    </row>
    <row r="130" spans="3:7">
      <c r="C130" s="52"/>
      <c r="D130" s="52"/>
      <c r="E130"/>
      <c r="F130" s="85"/>
      <c r="G130" s="85"/>
    </row>
    <row r="131" spans="3:7">
      <c r="C131" s="52"/>
      <c r="D131" s="52"/>
      <c r="E131"/>
      <c r="F131" s="85"/>
      <c r="G131" s="85"/>
    </row>
    <row r="132" spans="3:7">
      <c r="C132" s="52"/>
      <c r="D132" s="52"/>
      <c r="E132"/>
      <c r="F132" s="85"/>
      <c r="G132" s="85"/>
    </row>
    <row r="133" spans="3:7">
      <c r="C133" s="52"/>
      <c r="D133" s="52"/>
      <c r="E133"/>
      <c r="F133" s="85"/>
      <c r="G133" s="85"/>
    </row>
    <row r="134" spans="3:7">
      <c r="C134" s="52"/>
      <c r="D134" s="52"/>
      <c r="E134"/>
      <c r="F134" s="85"/>
      <c r="G134" s="85"/>
    </row>
    <row r="135" spans="3:7">
      <c r="C135" s="52"/>
      <c r="D135" s="52"/>
      <c r="E135"/>
      <c r="F135" s="85"/>
      <c r="G135" s="85"/>
    </row>
    <row r="136" spans="3:7">
      <c r="C136" s="52"/>
      <c r="D136" s="52"/>
      <c r="E136"/>
      <c r="F136" s="85"/>
      <c r="G136" s="85"/>
    </row>
    <row r="137" spans="3:7">
      <c r="C137" s="52"/>
      <c r="D137" s="52"/>
      <c r="E137"/>
      <c r="F137" s="85"/>
      <c r="G137" s="85"/>
    </row>
    <row r="138" spans="3:7">
      <c r="C138" s="52"/>
      <c r="D138" s="52"/>
      <c r="E138"/>
      <c r="F138" s="85"/>
      <c r="G138" s="85"/>
    </row>
    <row r="139" spans="3:7">
      <c r="C139" s="52"/>
      <c r="D139" s="52"/>
      <c r="E139"/>
      <c r="F139" s="85"/>
      <c r="G139" s="85"/>
    </row>
    <row r="140" spans="3:7">
      <c r="C140" s="52"/>
      <c r="D140" s="52"/>
      <c r="E140"/>
      <c r="F140" s="85"/>
      <c r="G140" s="85"/>
    </row>
    <row r="141" spans="3:7">
      <c r="C141" s="52"/>
      <c r="D141" s="52"/>
      <c r="E141"/>
      <c r="F141" s="85"/>
      <c r="G141" s="85"/>
    </row>
    <row r="142" spans="3:7">
      <c r="C142" s="52"/>
      <c r="D142" s="52"/>
      <c r="E142"/>
      <c r="F142" s="85"/>
      <c r="G142" s="85"/>
    </row>
    <row r="143" spans="3:7">
      <c r="C143" s="52"/>
      <c r="D143" s="52"/>
      <c r="E143"/>
      <c r="F143" s="85"/>
      <c r="G143" s="85"/>
    </row>
    <row r="144" spans="3:7">
      <c r="C144" s="52"/>
      <c r="D144" s="52"/>
      <c r="E144"/>
      <c r="F144" s="85"/>
      <c r="G144" s="85"/>
    </row>
    <row r="145" spans="3:7">
      <c r="C145" s="52"/>
      <c r="D145" s="52"/>
      <c r="E145"/>
      <c r="F145" s="85"/>
      <c r="G145" s="85"/>
    </row>
    <row r="146" spans="3:7">
      <c r="C146" s="52"/>
      <c r="D146" s="52"/>
      <c r="E146"/>
      <c r="F146" s="85"/>
      <c r="G146" s="85"/>
    </row>
    <row r="147" spans="3:7">
      <c r="C147" s="52"/>
      <c r="D147" s="52"/>
      <c r="E147"/>
      <c r="F147" s="85"/>
      <c r="G147" s="85"/>
    </row>
    <row r="148" spans="3:7">
      <c r="C148" s="52"/>
      <c r="D148" s="52"/>
      <c r="E148"/>
      <c r="F148" s="85"/>
      <c r="G148" s="85"/>
    </row>
    <row r="149" spans="3:7">
      <c r="C149" s="52"/>
      <c r="D149" s="52"/>
      <c r="E149"/>
      <c r="F149" s="85"/>
      <c r="G149" s="85"/>
    </row>
    <row r="150" spans="3:7">
      <c r="C150" s="52"/>
      <c r="D150" s="52"/>
      <c r="E150"/>
      <c r="F150" s="85"/>
      <c r="G150" s="85"/>
    </row>
    <row r="151" spans="3:7">
      <c r="C151" s="52"/>
      <c r="D151" s="52"/>
      <c r="E151"/>
      <c r="F151" s="85"/>
      <c r="G151" s="85"/>
    </row>
    <row r="152" spans="3:7">
      <c r="C152" s="52"/>
      <c r="D152" s="52"/>
      <c r="E152"/>
      <c r="F152" s="85"/>
      <c r="G152" s="85"/>
    </row>
    <row r="153" spans="3:7">
      <c r="C153" s="52"/>
      <c r="D153" s="52"/>
      <c r="E153"/>
      <c r="F153" s="85"/>
      <c r="G153" s="85"/>
    </row>
    <row r="154" spans="3:7">
      <c r="C154" s="52"/>
      <c r="D154" s="52"/>
      <c r="E154"/>
      <c r="F154" s="85"/>
      <c r="G154" s="85"/>
    </row>
    <row r="155" spans="3:7">
      <c r="C155" s="52"/>
      <c r="D155" s="52"/>
      <c r="E155"/>
      <c r="F155" s="85"/>
      <c r="G155" s="85"/>
    </row>
    <row r="156" spans="3:7">
      <c r="C156" s="52"/>
      <c r="D156" s="52"/>
      <c r="E156"/>
      <c r="F156" s="85"/>
      <c r="G156" s="85"/>
    </row>
    <row r="157" spans="3:7">
      <c r="C157" s="52"/>
      <c r="D157" s="52"/>
      <c r="E157"/>
      <c r="F157" s="85"/>
      <c r="G157" s="85"/>
    </row>
    <row r="158" spans="3:7">
      <c r="C158" s="52"/>
      <c r="D158" s="52"/>
      <c r="E158"/>
      <c r="F158" s="85"/>
      <c r="G158" s="85"/>
    </row>
    <row r="159" spans="3:7">
      <c r="C159" s="52"/>
      <c r="D159" s="52"/>
      <c r="E159"/>
      <c r="F159" s="85"/>
      <c r="G159" s="85"/>
    </row>
    <row r="160" spans="3:7">
      <c r="C160" s="52"/>
      <c r="D160" s="52"/>
      <c r="E160"/>
      <c r="F160" s="85"/>
      <c r="G160" s="85"/>
    </row>
    <row r="161" spans="3:7">
      <c r="C161" s="52"/>
      <c r="D161" s="52"/>
      <c r="E161"/>
      <c r="F161" s="85"/>
      <c r="G161" s="85"/>
    </row>
    <row r="162" spans="3:7">
      <c r="C162" s="52"/>
      <c r="D162" s="52"/>
      <c r="E162"/>
      <c r="F162" s="85"/>
      <c r="G162" s="85"/>
    </row>
    <row r="163" spans="3:7">
      <c r="C163" s="52"/>
      <c r="D163" s="52"/>
      <c r="E163"/>
      <c r="F163" s="85"/>
      <c r="G163" s="85"/>
    </row>
    <row r="164" spans="3:7">
      <c r="C164" s="52"/>
      <c r="D164" s="52"/>
      <c r="E164"/>
      <c r="F164" s="85"/>
      <c r="G164" s="85"/>
    </row>
    <row r="165" spans="3:7">
      <c r="C165" s="52"/>
      <c r="D165" s="52"/>
      <c r="E165"/>
      <c r="F165" s="85"/>
      <c r="G165" s="85"/>
    </row>
    <row r="166" spans="3:7">
      <c r="C166" s="52"/>
      <c r="D166" s="52"/>
      <c r="E166"/>
      <c r="F166" s="85"/>
      <c r="G166" s="85"/>
    </row>
    <row r="167" spans="3:7">
      <c r="C167" s="52"/>
      <c r="D167" s="52"/>
      <c r="E167"/>
      <c r="F167" s="85"/>
      <c r="G167" s="85"/>
    </row>
    <row r="168" spans="3:7">
      <c r="C168" s="52"/>
      <c r="D168" s="52"/>
      <c r="E168"/>
      <c r="F168" s="85"/>
      <c r="G168" s="85"/>
    </row>
    <row r="169" spans="3:7">
      <c r="C169" s="52"/>
      <c r="D169" s="52"/>
      <c r="E169"/>
      <c r="F169" s="85"/>
      <c r="G169" s="85"/>
    </row>
    <row r="170" spans="3:7">
      <c r="C170" s="52"/>
      <c r="D170" s="52"/>
      <c r="E170"/>
      <c r="F170" s="85"/>
      <c r="G170" s="85"/>
    </row>
    <row r="171" spans="3:7">
      <c r="C171" s="52"/>
      <c r="D171" s="52"/>
      <c r="E171"/>
      <c r="F171" s="85"/>
      <c r="G171" s="85"/>
    </row>
    <row r="172" spans="3:7">
      <c r="C172" s="52"/>
      <c r="D172" s="52"/>
      <c r="E172"/>
      <c r="F172" s="85"/>
      <c r="G172" s="85"/>
    </row>
    <row r="173" spans="3:7">
      <c r="C173" s="52"/>
      <c r="D173" s="52"/>
      <c r="E173"/>
      <c r="F173" s="85"/>
      <c r="G173" s="85"/>
    </row>
    <row r="174" spans="3:7">
      <c r="C174" s="52"/>
      <c r="D174" s="52"/>
      <c r="E174"/>
      <c r="F174" s="85"/>
      <c r="G174" s="85"/>
    </row>
    <row r="175" spans="3:7">
      <c r="C175" s="52"/>
      <c r="D175" s="52"/>
      <c r="E175"/>
      <c r="F175" s="85"/>
      <c r="G175" s="85"/>
    </row>
    <row r="176" spans="3:7">
      <c r="C176" s="52"/>
      <c r="D176" s="52"/>
      <c r="E176"/>
      <c r="F176" s="85"/>
      <c r="G176" s="85"/>
    </row>
    <row r="177" spans="3:7">
      <c r="C177" s="52"/>
      <c r="D177" s="52"/>
      <c r="E177"/>
      <c r="F177" s="85"/>
      <c r="G177" s="85"/>
    </row>
    <row r="178" spans="3:7">
      <c r="C178" s="52"/>
      <c r="D178" s="52"/>
      <c r="E178"/>
      <c r="F178" s="85"/>
      <c r="G178" s="85"/>
    </row>
    <row r="179" spans="3:7">
      <c r="C179" s="52"/>
      <c r="D179" s="52"/>
      <c r="E179"/>
      <c r="F179" s="85"/>
      <c r="G179" s="85"/>
    </row>
    <row r="180" spans="3:7">
      <c r="C180" s="52"/>
      <c r="D180" s="52"/>
      <c r="E180"/>
      <c r="F180" s="85"/>
      <c r="G180" s="85"/>
    </row>
    <row r="181" spans="3:7">
      <c r="C181" s="52"/>
      <c r="D181" s="52"/>
      <c r="E181"/>
      <c r="F181" s="85"/>
      <c r="G181" s="85"/>
    </row>
    <row r="182" spans="3:7">
      <c r="C182" s="52"/>
      <c r="D182" s="52"/>
      <c r="E182"/>
      <c r="F182" s="85"/>
      <c r="G182" s="85"/>
    </row>
    <row r="183" spans="3:7">
      <c r="C183" s="52"/>
      <c r="D183" s="52"/>
      <c r="E183"/>
      <c r="F183" s="85"/>
      <c r="G183" s="85"/>
    </row>
    <row r="184" spans="3:7">
      <c r="C184" s="52"/>
      <c r="D184" s="52"/>
      <c r="E184"/>
      <c r="F184" s="85"/>
      <c r="G184" s="85"/>
    </row>
    <row r="185" spans="3:7">
      <c r="C185" s="52"/>
      <c r="D185" s="52"/>
      <c r="E185"/>
      <c r="F185" s="85"/>
      <c r="G185" s="85"/>
    </row>
    <row r="186" spans="3:7">
      <c r="C186" s="52"/>
      <c r="D186" s="52"/>
      <c r="E186"/>
      <c r="F186" s="85"/>
      <c r="G186" s="85"/>
    </row>
    <row r="187" spans="3:7">
      <c r="C187" s="52"/>
      <c r="D187" s="52"/>
      <c r="E187"/>
      <c r="F187" s="85"/>
      <c r="G187" s="85"/>
    </row>
    <row r="188" spans="3:7">
      <c r="C188" s="52"/>
      <c r="D188" s="52"/>
      <c r="E188"/>
      <c r="F188" s="85"/>
      <c r="G188" s="85"/>
    </row>
    <row r="189" spans="3:7">
      <c r="C189" s="52"/>
      <c r="D189" s="52"/>
      <c r="E189"/>
      <c r="F189" s="85"/>
      <c r="G189" s="85"/>
    </row>
    <row r="190" spans="3:7">
      <c r="C190" s="52"/>
      <c r="D190" s="52"/>
      <c r="E190"/>
      <c r="F190" s="85"/>
      <c r="G190" s="85"/>
    </row>
    <row r="191" spans="3:7">
      <c r="C191" s="52"/>
      <c r="D191" s="52"/>
      <c r="E191"/>
      <c r="F191" s="85"/>
      <c r="G191" s="85"/>
    </row>
    <row r="192" spans="3:7">
      <c r="C192" s="52"/>
      <c r="D192" s="52"/>
      <c r="E192"/>
      <c r="F192" s="85"/>
      <c r="G192" s="85"/>
    </row>
    <row r="193" spans="3:7">
      <c r="C193" s="52"/>
      <c r="D193" s="52"/>
      <c r="E193"/>
      <c r="F193" s="85"/>
      <c r="G193" s="85"/>
    </row>
    <row r="194" spans="3:7">
      <c r="C194" s="52"/>
      <c r="D194" s="52"/>
      <c r="E194"/>
      <c r="F194" s="85"/>
      <c r="G194" s="85"/>
    </row>
    <row r="195" spans="3:7">
      <c r="C195" s="52"/>
      <c r="D195" s="52"/>
      <c r="E195"/>
      <c r="F195" s="85"/>
      <c r="G195" s="85"/>
    </row>
    <row r="196" spans="3:7">
      <c r="C196" s="52"/>
      <c r="D196" s="52"/>
      <c r="E196"/>
      <c r="F196" s="85"/>
      <c r="G196" s="85"/>
    </row>
    <row r="197" spans="3:7">
      <c r="C197" s="52"/>
      <c r="D197" s="52"/>
      <c r="E197"/>
      <c r="F197" s="85"/>
      <c r="G197" s="85"/>
    </row>
    <row r="198" spans="3:7">
      <c r="C198" s="52"/>
      <c r="D198" s="52"/>
      <c r="E198"/>
      <c r="F198" s="85"/>
      <c r="G198" s="85"/>
    </row>
    <row r="199" spans="3:7">
      <c r="C199" s="52"/>
      <c r="D199" s="52"/>
      <c r="E199"/>
      <c r="F199" s="85"/>
      <c r="G199" s="85"/>
    </row>
    <row r="200" spans="3:7">
      <c r="C200" s="52"/>
      <c r="D200" s="52"/>
      <c r="E200"/>
      <c r="F200" s="85"/>
      <c r="G200" s="85"/>
    </row>
    <row r="201" spans="3:7">
      <c r="C201" s="52"/>
      <c r="D201" s="52"/>
      <c r="E201"/>
      <c r="F201" s="85"/>
      <c r="G201" s="85"/>
    </row>
    <row r="202" spans="3:7">
      <c r="C202" s="52"/>
      <c r="D202" s="52"/>
      <c r="E202"/>
      <c r="F202" s="85"/>
      <c r="G202" s="85"/>
    </row>
    <row r="203" spans="3:7">
      <c r="C203" s="52"/>
      <c r="D203" s="52"/>
      <c r="E203"/>
      <c r="F203" s="85"/>
      <c r="G203" s="85"/>
    </row>
    <row r="204" spans="3:7">
      <c r="C204" s="52"/>
      <c r="D204" s="52"/>
      <c r="E204"/>
      <c r="F204" s="85"/>
      <c r="G204" s="85"/>
    </row>
    <row r="205" spans="3:7">
      <c r="C205" s="52"/>
      <c r="D205" s="52"/>
      <c r="E205"/>
      <c r="F205" s="85"/>
      <c r="G205" s="85"/>
    </row>
    <row r="206" spans="3:7">
      <c r="C206" s="52"/>
      <c r="D206" s="52"/>
      <c r="E206"/>
      <c r="F206" s="85"/>
      <c r="G206" s="85"/>
    </row>
    <row r="207" spans="3:7">
      <c r="C207" s="52"/>
      <c r="D207" s="52"/>
      <c r="E207"/>
      <c r="F207" s="85"/>
      <c r="G207" s="85"/>
    </row>
    <row r="208" spans="3:7">
      <c r="C208" s="52"/>
      <c r="D208" s="52"/>
      <c r="E208"/>
      <c r="F208" s="85"/>
      <c r="G208" s="85"/>
    </row>
    <row r="209" spans="3:7">
      <c r="C209" s="52"/>
      <c r="D209" s="52"/>
      <c r="E209"/>
      <c r="F209" s="85"/>
      <c r="G209" s="85"/>
    </row>
    <row r="210" spans="3:7">
      <c r="C210" s="52"/>
      <c r="D210" s="52"/>
      <c r="E210"/>
      <c r="F210" s="85"/>
      <c r="G210" s="85"/>
    </row>
    <row r="211" spans="3:7">
      <c r="C211" s="52"/>
      <c r="D211" s="52"/>
      <c r="E211"/>
      <c r="F211" s="85"/>
      <c r="G211" s="85"/>
    </row>
    <row r="212" spans="3:7">
      <c r="C212" s="52"/>
      <c r="D212" s="52"/>
      <c r="E212"/>
      <c r="F212" s="85"/>
      <c r="G212" s="85"/>
    </row>
    <row r="213" spans="3:7">
      <c r="C213" s="52"/>
      <c r="D213" s="52"/>
      <c r="E213"/>
      <c r="F213" s="85"/>
      <c r="G213" s="85"/>
    </row>
    <row r="214" spans="3:7">
      <c r="C214" s="52"/>
      <c r="D214" s="52"/>
      <c r="E214"/>
      <c r="F214" s="85"/>
      <c r="G214" s="85"/>
    </row>
    <row r="215" spans="3:7">
      <c r="C215" s="52"/>
      <c r="D215" s="52"/>
      <c r="E215"/>
      <c r="F215" s="85"/>
      <c r="G215" s="85"/>
    </row>
    <row r="216" spans="3:7">
      <c r="C216" s="52"/>
      <c r="D216" s="52"/>
      <c r="E216"/>
      <c r="F216" s="85"/>
      <c r="G216" s="85"/>
    </row>
    <row r="217" spans="3:7">
      <c r="C217" s="52"/>
      <c r="D217" s="52"/>
      <c r="E217"/>
      <c r="F217" s="85"/>
      <c r="G217" s="85"/>
    </row>
    <row r="218" spans="3:7">
      <c r="C218" s="52"/>
      <c r="D218" s="52"/>
      <c r="E218"/>
      <c r="F218" s="85"/>
      <c r="G218" s="85"/>
    </row>
    <row r="219" spans="3:7">
      <c r="C219" s="52"/>
      <c r="D219" s="52"/>
      <c r="E219"/>
      <c r="F219" s="85"/>
      <c r="G219" s="85"/>
    </row>
    <row r="220" spans="3:7">
      <c r="C220" s="52"/>
      <c r="D220" s="52"/>
      <c r="E220"/>
      <c r="F220" s="85"/>
      <c r="G220" s="85"/>
    </row>
    <row r="221" spans="3:7">
      <c r="C221" s="52"/>
      <c r="D221" s="52"/>
      <c r="E221"/>
      <c r="F221" s="85"/>
      <c r="G221" s="85"/>
    </row>
    <row r="222" spans="3:7">
      <c r="C222" s="52"/>
      <c r="D222" s="52"/>
      <c r="E222"/>
      <c r="F222" s="85"/>
      <c r="G222" s="85"/>
    </row>
    <row r="223" spans="3:7">
      <c r="C223" s="52"/>
      <c r="D223" s="52"/>
      <c r="E223"/>
      <c r="F223" s="85"/>
      <c r="G223" s="85"/>
    </row>
    <row r="224" spans="3:7">
      <c r="C224" s="52"/>
      <c r="D224" s="52"/>
      <c r="E224"/>
      <c r="F224" s="85"/>
      <c r="G224" s="85"/>
    </row>
    <row r="225" spans="3:7">
      <c r="C225" s="52"/>
      <c r="D225" s="52"/>
      <c r="E225"/>
      <c r="F225" s="85"/>
      <c r="G225" s="85"/>
    </row>
    <row r="226" spans="3:7">
      <c r="C226" s="52"/>
      <c r="D226" s="52"/>
      <c r="E226"/>
      <c r="F226" s="85"/>
      <c r="G226" s="85"/>
    </row>
    <row r="227" spans="3:7">
      <c r="C227" s="52"/>
      <c r="D227" s="52"/>
      <c r="E227"/>
      <c r="F227" s="85"/>
      <c r="G227" s="85"/>
    </row>
    <row r="228" spans="3:7">
      <c r="C228" s="52"/>
      <c r="D228" s="52"/>
      <c r="E228"/>
      <c r="F228" s="85"/>
      <c r="G228" s="85"/>
    </row>
    <row r="229" spans="3:7">
      <c r="C229" s="52"/>
      <c r="D229" s="52"/>
      <c r="E229"/>
      <c r="F229" s="85"/>
      <c r="G229" s="85"/>
    </row>
    <row r="230" spans="3:7">
      <c r="C230" s="52"/>
      <c r="D230" s="52"/>
      <c r="E230"/>
      <c r="F230" s="85"/>
      <c r="G230" s="85"/>
    </row>
    <row r="231" spans="3:7">
      <c r="C231" s="52"/>
      <c r="D231" s="52"/>
      <c r="E231"/>
      <c r="F231" s="85"/>
      <c r="G231" s="85"/>
    </row>
    <row r="232" spans="3:7">
      <c r="C232" s="52"/>
      <c r="D232" s="52"/>
      <c r="E232"/>
      <c r="F232" s="85"/>
      <c r="G232" s="85"/>
    </row>
    <row r="233" spans="3:7">
      <c r="C233" s="52"/>
      <c r="D233" s="52"/>
      <c r="E233"/>
      <c r="F233" s="85"/>
      <c r="G233" s="85"/>
    </row>
    <row r="234" spans="3:7">
      <c r="C234" s="52"/>
      <c r="D234" s="52"/>
      <c r="E234"/>
      <c r="F234" s="85"/>
      <c r="G234" s="85"/>
    </row>
    <row r="235" spans="3:7">
      <c r="C235" s="52"/>
      <c r="D235" s="52"/>
      <c r="E235"/>
      <c r="F235" s="85"/>
      <c r="G235" s="85"/>
    </row>
    <row r="236" spans="3:7">
      <c r="C236" s="52"/>
      <c r="D236" s="52"/>
      <c r="E236"/>
      <c r="F236" s="85"/>
      <c r="G236" s="85"/>
    </row>
    <row r="237" spans="3:7">
      <c r="C237" s="52"/>
      <c r="D237" s="52"/>
      <c r="E237"/>
      <c r="F237" s="85"/>
      <c r="G237" s="85"/>
    </row>
    <row r="238" spans="3:7">
      <c r="C238" s="52"/>
      <c r="D238" s="52"/>
      <c r="E238"/>
      <c r="F238" s="85"/>
      <c r="G238" s="85"/>
    </row>
    <row r="239" spans="3:7">
      <c r="C239" s="52"/>
      <c r="D239" s="52"/>
      <c r="E239"/>
      <c r="F239" s="85"/>
      <c r="G239" s="85"/>
    </row>
    <row r="240" spans="3:7">
      <c r="C240" s="52"/>
      <c r="D240" s="52"/>
      <c r="E240"/>
      <c r="F240" s="85"/>
      <c r="G240" s="85"/>
    </row>
    <row r="241" spans="3:7">
      <c r="C241" s="52"/>
      <c r="D241" s="52"/>
      <c r="E241"/>
      <c r="F241" s="85"/>
      <c r="G241" s="85"/>
    </row>
    <row r="242" spans="3:7">
      <c r="C242" s="52"/>
      <c r="D242" s="52"/>
      <c r="E242"/>
      <c r="F242" s="85"/>
      <c r="G242" s="85"/>
    </row>
    <row r="243" spans="3:7">
      <c r="C243" s="52"/>
      <c r="D243" s="52"/>
      <c r="E243"/>
      <c r="F243" s="85"/>
      <c r="G243" s="85"/>
    </row>
    <row r="244" spans="3:7">
      <c r="C244" s="52"/>
      <c r="D244" s="52"/>
      <c r="E244"/>
      <c r="F244" s="85"/>
      <c r="G244" s="85"/>
    </row>
    <row r="245" spans="3:7">
      <c r="C245" s="52"/>
      <c r="D245" s="52"/>
      <c r="E245"/>
      <c r="F245" s="85"/>
      <c r="G245" s="85"/>
    </row>
    <row r="246" spans="3:7">
      <c r="C246" s="52"/>
      <c r="D246" s="52"/>
      <c r="E246"/>
      <c r="F246" s="85"/>
      <c r="G246" s="85"/>
    </row>
    <row r="247" spans="3:7">
      <c r="C247" s="52"/>
      <c r="D247" s="52"/>
      <c r="E247"/>
      <c r="F247" s="85"/>
      <c r="G247" s="85"/>
    </row>
    <row r="248" spans="3:7">
      <c r="C248" s="52"/>
      <c r="D248" s="52"/>
      <c r="E248"/>
      <c r="F248" s="85"/>
      <c r="G248" s="85"/>
    </row>
    <row r="249" spans="3:7">
      <c r="C249" s="52"/>
      <c r="D249" s="52"/>
      <c r="E249"/>
      <c r="F249" s="85"/>
      <c r="G249" s="85"/>
    </row>
    <row r="250" spans="3:7">
      <c r="C250" s="52"/>
      <c r="D250" s="52"/>
      <c r="E250"/>
      <c r="F250" s="85"/>
      <c r="G250" s="85"/>
    </row>
    <row r="251" spans="3:7">
      <c r="C251" s="52"/>
      <c r="D251" s="52"/>
      <c r="E251"/>
      <c r="F251" s="85"/>
      <c r="G251" s="85"/>
    </row>
    <row r="252" spans="3:7">
      <c r="C252" s="52"/>
      <c r="D252" s="52"/>
      <c r="E252"/>
      <c r="F252" s="85"/>
      <c r="G252" s="85"/>
    </row>
    <row r="253" spans="3:7">
      <c r="C253" s="52"/>
      <c r="D253" s="52"/>
      <c r="E253"/>
      <c r="F253" s="85"/>
      <c r="G253" s="85"/>
    </row>
    <row r="254" spans="3:7">
      <c r="C254" s="52"/>
      <c r="D254" s="52"/>
      <c r="E254"/>
      <c r="F254" s="85"/>
      <c r="G254" s="85"/>
    </row>
    <row r="255" spans="3:7">
      <c r="C255" s="52"/>
      <c r="D255" s="52"/>
      <c r="E255"/>
      <c r="F255" s="85"/>
      <c r="G255" s="85"/>
    </row>
    <row r="256" spans="3:7">
      <c r="C256" s="52"/>
      <c r="D256" s="52"/>
      <c r="E256"/>
      <c r="F256" s="85"/>
      <c r="G256" s="85"/>
    </row>
    <row r="257" spans="3:7">
      <c r="C257" s="52"/>
      <c r="D257" s="52"/>
      <c r="E257"/>
      <c r="F257" s="85"/>
      <c r="G257" s="85"/>
    </row>
    <row r="258" spans="3:7">
      <c r="C258" s="52"/>
      <c r="D258" s="52"/>
      <c r="E258"/>
      <c r="F258" s="85"/>
      <c r="G258" s="85"/>
    </row>
    <row r="259" spans="3:7">
      <c r="C259" s="52"/>
      <c r="D259" s="52"/>
      <c r="E259"/>
      <c r="F259" s="85"/>
      <c r="G259" s="85"/>
    </row>
    <row r="260" spans="3:7">
      <c r="C260" s="52"/>
      <c r="D260" s="52"/>
      <c r="E260"/>
      <c r="F260" s="85"/>
      <c r="G260" s="85"/>
    </row>
    <row r="261" spans="3:7">
      <c r="C261" s="52"/>
      <c r="D261" s="52"/>
      <c r="E261"/>
      <c r="F261" s="85"/>
      <c r="G261" s="85"/>
    </row>
    <row r="262" spans="3:7">
      <c r="C262" s="52"/>
      <c r="D262" s="52"/>
      <c r="E262"/>
      <c r="F262" s="85"/>
      <c r="G262" s="85"/>
    </row>
    <row r="263" spans="3:7">
      <c r="C263" s="52"/>
      <c r="D263" s="52"/>
      <c r="E263"/>
      <c r="F263" s="85"/>
      <c r="G263" s="85"/>
    </row>
    <row r="264" spans="3:7">
      <c r="C264" s="52"/>
      <c r="D264" s="52"/>
      <c r="E264"/>
      <c r="F264" s="85"/>
      <c r="G264" s="85"/>
    </row>
    <row r="265" spans="3:7">
      <c r="C265" s="52"/>
      <c r="D265" s="52"/>
      <c r="E265"/>
      <c r="F265" s="85"/>
      <c r="G265" s="85"/>
    </row>
    <row r="266" spans="3:7">
      <c r="C266" s="52"/>
      <c r="D266" s="52"/>
      <c r="E266"/>
      <c r="F266" s="85"/>
      <c r="G266" s="85"/>
    </row>
    <row r="267" spans="3:7">
      <c r="C267" s="52"/>
      <c r="D267" s="52"/>
      <c r="E267"/>
      <c r="F267" s="85"/>
      <c r="G267" s="85"/>
    </row>
    <row r="268" spans="3:7">
      <c r="C268" s="52"/>
      <c r="D268" s="52"/>
      <c r="E268"/>
      <c r="F268" s="85"/>
      <c r="G268" s="85"/>
    </row>
    <row r="269" spans="3:7">
      <c r="C269" s="52"/>
      <c r="D269" s="52"/>
      <c r="E269"/>
      <c r="F269" s="85"/>
      <c r="G269" s="85"/>
    </row>
    <row r="270" spans="3:7">
      <c r="C270" s="52"/>
      <c r="D270" s="52"/>
      <c r="E270"/>
      <c r="F270" s="85"/>
      <c r="G270" s="85"/>
    </row>
    <row r="271" spans="3:7">
      <c r="C271" s="52"/>
      <c r="D271" s="52"/>
      <c r="E271"/>
      <c r="F271" s="85"/>
      <c r="G271" s="85"/>
    </row>
    <row r="272" spans="3:7">
      <c r="C272" s="52"/>
      <c r="D272" s="52"/>
      <c r="E272"/>
      <c r="F272" s="85"/>
      <c r="G272" s="85"/>
    </row>
    <row r="273" spans="3:7">
      <c r="C273" s="52"/>
      <c r="D273" s="52"/>
      <c r="E273"/>
      <c r="F273" s="85"/>
      <c r="G273" s="85"/>
    </row>
    <row r="274" spans="3:7">
      <c r="C274" s="52"/>
      <c r="D274" s="52"/>
      <c r="E274"/>
      <c r="F274" s="85"/>
      <c r="G274" s="85"/>
    </row>
    <row r="275" spans="3:7">
      <c r="C275" s="52"/>
      <c r="D275" s="52"/>
      <c r="E275"/>
      <c r="F275" s="85"/>
      <c r="G275" s="85"/>
    </row>
    <row r="276" spans="3:7">
      <c r="C276" s="52"/>
      <c r="D276" s="52"/>
      <c r="E276"/>
      <c r="F276" s="85"/>
      <c r="G276" s="85"/>
    </row>
    <row r="277" spans="3:7">
      <c r="C277" s="52"/>
      <c r="D277" s="52"/>
      <c r="E277"/>
      <c r="F277" s="85"/>
      <c r="G277" s="85"/>
    </row>
    <row r="278" spans="3:7">
      <c r="C278" s="52"/>
      <c r="D278" s="52"/>
      <c r="E278"/>
      <c r="F278" s="85"/>
      <c r="G278" s="85"/>
    </row>
    <row r="279" spans="3:7">
      <c r="C279" s="52"/>
      <c r="D279" s="52"/>
      <c r="E279"/>
      <c r="F279" s="85"/>
      <c r="G279" s="85"/>
    </row>
    <row r="280" spans="3:7">
      <c r="C280" s="52"/>
      <c r="D280" s="52"/>
      <c r="E280"/>
      <c r="F280" s="85"/>
      <c r="G280" s="85"/>
    </row>
    <row r="281" spans="3:7">
      <c r="C281" s="52"/>
      <c r="D281" s="52"/>
      <c r="E281"/>
      <c r="F281" s="85"/>
      <c r="G281" s="85"/>
    </row>
  </sheetData>
  <autoFilter ref="B16:K48"/>
  <mergeCells count="8">
    <mergeCell ref="H3:I3"/>
    <mergeCell ref="H5:I5"/>
    <mergeCell ref="C14:E14"/>
    <mergeCell ref="H14:I14"/>
    <mergeCell ref="C15:E15"/>
    <mergeCell ref="C20:G20"/>
    <mergeCell ref="J14:J15"/>
    <mergeCell ref="K14:K15"/>
  </mergeCells>
  <conditionalFormatting sqref="H19">
    <cfRule type="expression" dxfId="0" priority="1">
      <formula>MOD(ROW(),2)</formula>
    </cfRule>
  </conditionalFormatting>
  <conditionalFormatting sqref="C27:E27">
    <cfRule type="expression" dxfId="0" priority="5">
      <formula>MOD(ROW(),2)</formula>
    </cfRule>
  </conditionalFormatting>
  <conditionalFormatting sqref="J48">
    <cfRule type="expression" dxfId="0" priority="3">
      <formula>MOD(ROW(),2)</formula>
    </cfRule>
  </conditionalFormatting>
  <conditionalFormatting sqref="K50:K51">
    <cfRule type="expression" dxfId="0" priority="2">
      <formula>MOD(ROW(),2)</formula>
    </cfRule>
  </conditionalFormatting>
  <conditionalFormatting sqref="B27 F27:I27 B21:I23 B24:G24 B48:G48 B26:G26 I26 B25:I25 I17:K19 B38:G38 I38 B17:G19 B39:I47 B28:I37 K21:K48 J21:J47">
    <cfRule type="expression" dxfId="0" priority="6">
      <formula>MOD(ROW(),2)</formula>
    </cfRule>
  </conditionalFormatting>
  <conditionalFormatting sqref="B50:J51">
    <cfRule type="expression" dxfId="0" priority="4">
      <formula>MOD(ROW(),2)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9"/>
  <sheetViews>
    <sheetView topLeftCell="A51" workbookViewId="0">
      <selection activeCell="A72" sqref="$A72:$XFD76"/>
    </sheetView>
  </sheetViews>
  <sheetFormatPr defaultColWidth="9" defaultRowHeight="14"/>
  <cols>
    <col min="1" max="5" width="3" customWidth="1"/>
    <col min="6" max="6" width="24.7109375" customWidth="1"/>
    <col min="7" max="8" width="2.2890625" customWidth="1"/>
    <col min="9" max="9" width="9.4296875" customWidth="1"/>
    <col min="10" max="10" width="2.2890625" customWidth="1"/>
    <col min="11" max="11" width="9" customWidth="1"/>
    <col min="12" max="12" width="2.2890625" customWidth="1"/>
    <col min="13" max="13" width="9.4296875" customWidth="1"/>
    <col min="14" max="14" width="2.2890625" customWidth="1"/>
    <col min="15" max="15" width="29.859375" customWidth="1"/>
    <col min="16" max="16" width="2.2890625" customWidth="1"/>
    <col min="17" max="17" width="30.7109375" customWidth="1"/>
    <col min="18" max="18" width="2.2890625" customWidth="1"/>
    <col min="19" max="19" width="21.7109375" customWidth="1"/>
    <col min="20" max="20" width="13" style="3" customWidth="1"/>
    <col min="21" max="21" width="10.5703125" customWidth="1"/>
    <col min="22" max="22" width="2.2890625" customWidth="1"/>
    <col min="23" max="23" width="16.2890625" customWidth="1"/>
    <col min="24" max="24" width="2.2890625" customWidth="1"/>
    <col min="25" max="25" width="11.859375" customWidth="1"/>
    <col min="26" max="26" width="2.2890625" customWidth="1"/>
    <col min="27" max="27" width="11.5703125" customWidth="1"/>
  </cols>
  <sheetData>
    <row r="1" spans="1:27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U1" s="5"/>
      <c r="V1" s="5"/>
      <c r="W1" s="5"/>
      <c r="X1" s="5"/>
      <c r="Y1" s="5"/>
      <c r="Z1" s="5"/>
      <c r="AA1" s="18" t="s">
        <v>113</v>
      </c>
    </row>
    <row r="2" ht="16.4" spans="1:27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5"/>
      <c r="Z2" s="5"/>
      <c r="AA2" s="19">
        <v>44631</v>
      </c>
    </row>
    <row r="3" spans="1:27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5"/>
      <c r="V3" s="5"/>
      <c r="W3" s="5"/>
      <c r="X3" s="5"/>
      <c r="Y3" s="5"/>
      <c r="Z3" s="5"/>
      <c r="AA3" s="18" t="s">
        <v>114</v>
      </c>
    </row>
    <row r="4" s="1" customFormat="1" ht="14.75" spans="1:27">
      <c r="A4" s="8"/>
      <c r="B4" s="8"/>
      <c r="C4" s="8"/>
      <c r="D4" s="8"/>
      <c r="E4" s="8"/>
      <c r="F4" s="8"/>
      <c r="G4" s="8"/>
      <c r="H4" s="8"/>
      <c r="I4" s="11" t="s">
        <v>115</v>
      </c>
      <c r="J4" s="8"/>
      <c r="K4" s="11"/>
      <c r="L4" s="8"/>
      <c r="M4" s="11"/>
      <c r="N4" s="8"/>
      <c r="O4" s="11"/>
      <c r="P4" s="8"/>
      <c r="Q4" s="11"/>
      <c r="R4" s="8"/>
      <c r="S4" s="11" t="s">
        <v>116</v>
      </c>
      <c r="T4" s="14"/>
      <c r="U4" s="11" t="s">
        <v>117</v>
      </c>
      <c r="V4" s="8"/>
      <c r="W4" s="11"/>
      <c r="X4" s="8"/>
      <c r="Y4" s="11" t="s">
        <v>118</v>
      </c>
      <c r="Z4" s="8"/>
      <c r="AA4" s="11" t="s">
        <v>119</v>
      </c>
    </row>
    <row r="5" ht="14.75" spans="1:27">
      <c r="A5" s="9"/>
      <c r="B5" s="9"/>
      <c r="C5" s="9"/>
      <c r="D5" s="9"/>
      <c r="E5" s="9"/>
      <c r="F5" s="9"/>
      <c r="G5" s="9"/>
      <c r="H5" s="9"/>
      <c r="I5" s="9"/>
      <c r="J5" s="9"/>
      <c r="K5" s="12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20"/>
      <c r="Z5" s="9"/>
      <c r="AA5" s="20"/>
    </row>
    <row r="6" spans="1:27">
      <c r="A6" s="9"/>
      <c r="B6" s="9"/>
      <c r="C6" s="9"/>
      <c r="D6" s="9"/>
      <c r="E6" s="9"/>
      <c r="F6" s="9"/>
      <c r="G6" s="9"/>
      <c r="H6" s="9"/>
      <c r="I6" s="9"/>
      <c r="J6" s="9"/>
      <c r="K6" s="12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20"/>
      <c r="Z6" s="9"/>
      <c r="AA6" s="20"/>
    </row>
    <row r="7" spans="1:27">
      <c r="A7" s="9"/>
      <c r="B7" s="9"/>
      <c r="C7" s="9"/>
      <c r="D7" s="9"/>
      <c r="E7" s="9"/>
      <c r="F7" s="9"/>
      <c r="G7" s="9"/>
      <c r="H7" s="9"/>
      <c r="I7" s="9"/>
      <c r="J7" s="9"/>
      <c r="K7" s="12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20"/>
      <c r="Z7" s="9"/>
      <c r="AA7" s="20"/>
    </row>
    <row r="8" spans="1:27">
      <c r="A8" s="9"/>
      <c r="B8" s="9"/>
      <c r="C8" s="9"/>
      <c r="D8" s="9"/>
      <c r="E8" s="9"/>
      <c r="F8" s="9"/>
      <c r="G8" s="9"/>
      <c r="H8" s="9"/>
      <c r="I8" s="9"/>
      <c r="J8" s="9"/>
      <c r="K8" s="12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20"/>
      <c r="Z8" s="9"/>
      <c r="AA8" s="20"/>
    </row>
    <row r="9" spans="1:27">
      <c r="A9" s="9"/>
      <c r="B9" s="9"/>
      <c r="C9" s="9"/>
      <c r="D9" s="9"/>
      <c r="E9" s="9"/>
      <c r="F9" s="9"/>
      <c r="G9" s="9"/>
      <c r="H9" s="9"/>
      <c r="I9" s="9"/>
      <c r="J9" s="9"/>
      <c r="K9" s="12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20"/>
      <c r="Z9" s="9"/>
      <c r="AA9" s="20"/>
    </row>
    <row r="10" spans="1:27">
      <c r="A10" s="10"/>
      <c r="B10" s="10"/>
      <c r="C10" s="10"/>
      <c r="D10" s="10"/>
      <c r="E10" s="10"/>
      <c r="F10" s="10"/>
      <c r="G10" s="10"/>
      <c r="H10" s="10"/>
      <c r="I10" s="10" t="s">
        <v>120</v>
      </c>
      <c r="J10" s="10"/>
      <c r="K10" s="13"/>
      <c r="L10" s="10"/>
      <c r="M10" s="10"/>
      <c r="N10" s="10"/>
      <c r="O10" s="10"/>
      <c r="P10" s="10"/>
      <c r="Q10" s="10"/>
      <c r="R10" s="10"/>
      <c r="S10" s="10" t="s">
        <v>121</v>
      </c>
      <c r="T10" s="16">
        <f>Y10</f>
        <v>1798.01</v>
      </c>
      <c r="U10" s="17"/>
      <c r="V10" s="10"/>
      <c r="W10" s="10"/>
      <c r="X10" s="10"/>
      <c r="Y10" s="21">
        <v>1798.01</v>
      </c>
      <c r="Z10" s="10"/>
      <c r="AA10" s="21">
        <v>1798.01</v>
      </c>
    </row>
    <row r="11" spans="1:27">
      <c r="A11" s="10"/>
      <c r="B11" s="10"/>
      <c r="C11" s="10"/>
      <c r="D11" s="10"/>
      <c r="E11" s="10"/>
      <c r="F11" s="10"/>
      <c r="G11" s="10"/>
      <c r="H11" s="10"/>
      <c r="I11" s="10" t="s">
        <v>120</v>
      </c>
      <c r="J11" s="10"/>
      <c r="K11" s="13"/>
      <c r="L11" s="10"/>
      <c r="M11" s="10"/>
      <c r="N11" s="10"/>
      <c r="O11" s="10"/>
      <c r="P11" s="10"/>
      <c r="Q11" s="10"/>
      <c r="R11" s="10"/>
      <c r="S11" s="10" t="s">
        <v>122</v>
      </c>
      <c r="T11" s="16">
        <f t="shared" ref="T11:T70" si="0">Y11</f>
        <v>67.93</v>
      </c>
      <c r="U11" s="17"/>
      <c r="V11" s="10"/>
      <c r="W11" s="10"/>
      <c r="X11" s="10"/>
      <c r="Y11" s="21">
        <v>67.93</v>
      </c>
      <c r="Z11" s="10"/>
      <c r="AA11" s="21">
        <v>1865.94</v>
      </c>
    </row>
    <row r="12" spans="1:27">
      <c r="A12" s="10"/>
      <c r="B12" s="10"/>
      <c r="C12" s="10"/>
      <c r="D12" s="10"/>
      <c r="E12" s="10"/>
      <c r="F12" s="10"/>
      <c r="G12" s="10"/>
      <c r="H12" s="10"/>
      <c r="I12" s="10" t="s">
        <v>120</v>
      </c>
      <c r="J12" s="10"/>
      <c r="K12" s="13"/>
      <c r="L12" s="10"/>
      <c r="M12" s="10"/>
      <c r="N12" s="10"/>
      <c r="O12" s="10"/>
      <c r="P12" s="10"/>
      <c r="Q12" s="10"/>
      <c r="R12" s="10"/>
      <c r="S12" s="10" t="s">
        <v>123</v>
      </c>
      <c r="T12" s="16">
        <f t="shared" si="0"/>
        <v>30</v>
      </c>
      <c r="U12" s="17"/>
      <c r="V12" s="10"/>
      <c r="W12" s="10"/>
      <c r="X12" s="10"/>
      <c r="Y12" s="21">
        <v>30</v>
      </c>
      <c r="Z12" s="10"/>
      <c r="AA12" s="21">
        <v>1895.94</v>
      </c>
    </row>
    <row r="13" spans="1:27">
      <c r="A13" s="10"/>
      <c r="B13" s="10"/>
      <c r="C13" s="10"/>
      <c r="D13" s="10"/>
      <c r="E13" s="10"/>
      <c r="F13" s="10"/>
      <c r="G13" s="10"/>
      <c r="H13" s="10"/>
      <c r="I13" s="10" t="s">
        <v>120</v>
      </c>
      <c r="J13" s="10"/>
      <c r="K13" s="13"/>
      <c r="L13" s="10"/>
      <c r="M13" s="10"/>
      <c r="N13" s="10"/>
      <c r="O13" s="10"/>
      <c r="P13" s="10"/>
      <c r="Q13" s="10"/>
      <c r="R13" s="10"/>
      <c r="S13" s="10" t="s">
        <v>124</v>
      </c>
      <c r="T13" s="16">
        <f t="shared" si="0"/>
        <v>1958.02</v>
      </c>
      <c r="U13" s="17"/>
      <c r="V13" s="10"/>
      <c r="W13" s="10"/>
      <c r="X13" s="10"/>
      <c r="Y13" s="21">
        <v>1958.02</v>
      </c>
      <c r="Z13" s="10"/>
      <c r="AA13" s="21">
        <v>3853.96</v>
      </c>
    </row>
    <row r="14" spans="1:27">
      <c r="A14" s="10"/>
      <c r="B14" s="10"/>
      <c r="C14" s="10"/>
      <c r="D14" s="10"/>
      <c r="E14" s="10"/>
      <c r="F14" s="10"/>
      <c r="G14" s="10"/>
      <c r="H14" s="10"/>
      <c r="I14" s="10" t="s">
        <v>120</v>
      </c>
      <c r="J14" s="10"/>
      <c r="K14" s="13"/>
      <c r="L14" s="10"/>
      <c r="M14" s="10"/>
      <c r="N14" s="10"/>
      <c r="O14" s="10"/>
      <c r="P14" s="10"/>
      <c r="Q14" s="10"/>
      <c r="R14" s="10"/>
      <c r="S14" s="10" t="s">
        <v>125</v>
      </c>
      <c r="T14" s="16">
        <f t="shared" si="0"/>
        <v>5000</v>
      </c>
      <c r="U14" s="17"/>
      <c r="V14" s="10"/>
      <c r="W14" s="10"/>
      <c r="X14" s="10"/>
      <c r="Y14" s="21">
        <v>5000</v>
      </c>
      <c r="Z14" s="10"/>
      <c r="AA14" s="21">
        <v>8853.96</v>
      </c>
    </row>
    <row r="15" spans="1:27">
      <c r="A15" s="10"/>
      <c r="B15" s="10"/>
      <c r="C15" s="10"/>
      <c r="D15" s="10"/>
      <c r="E15" s="10"/>
      <c r="F15" s="10"/>
      <c r="G15" s="10"/>
      <c r="H15" s="10"/>
      <c r="I15" s="10" t="s">
        <v>120</v>
      </c>
      <c r="J15" s="10"/>
      <c r="K15" s="13"/>
      <c r="L15" s="10"/>
      <c r="M15" s="10"/>
      <c r="N15" s="10"/>
      <c r="O15" s="10"/>
      <c r="P15" s="10"/>
      <c r="Q15" s="10"/>
      <c r="R15" s="10"/>
      <c r="S15" s="10" t="s">
        <v>126</v>
      </c>
      <c r="T15" s="16">
        <f t="shared" si="0"/>
        <v>197.35</v>
      </c>
      <c r="U15" s="17"/>
      <c r="V15" s="10"/>
      <c r="W15" s="10"/>
      <c r="X15" s="10"/>
      <c r="Y15" s="21">
        <v>197.35</v>
      </c>
      <c r="Z15" s="10"/>
      <c r="AA15" s="21">
        <v>9051.31</v>
      </c>
    </row>
    <row r="16" spans="1:27">
      <c r="A16" s="10"/>
      <c r="B16" s="10"/>
      <c r="C16" s="10"/>
      <c r="D16" s="10"/>
      <c r="E16" s="10"/>
      <c r="F16" s="10"/>
      <c r="G16" s="10"/>
      <c r="H16" s="10"/>
      <c r="I16" s="10" t="s">
        <v>120</v>
      </c>
      <c r="J16" s="10"/>
      <c r="K16" s="13"/>
      <c r="L16" s="10"/>
      <c r="M16" s="10"/>
      <c r="N16" s="10"/>
      <c r="O16" s="10"/>
      <c r="P16" s="10"/>
      <c r="Q16" s="10"/>
      <c r="R16" s="10"/>
      <c r="S16" s="10" t="s">
        <v>125</v>
      </c>
      <c r="T16" s="16">
        <f t="shared" si="0"/>
        <v>7650</v>
      </c>
      <c r="U16" s="17"/>
      <c r="V16" s="10"/>
      <c r="W16" s="10"/>
      <c r="X16" s="10"/>
      <c r="Y16" s="21">
        <v>7650</v>
      </c>
      <c r="Z16" s="10"/>
      <c r="AA16" s="21">
        <v>16701.31</v>
      </c>
    </row>
    <row r="17" spans="1:27">
      <c r="A17" s="10"/>
      <c r="B17" s="10"/>
      <c r="C17" s="10"/>
      <c r="D17" s="10"/>
      <c r="E17" s="10"/>
      <c r="F17" s="10"/>
      <c r="G17" s="10"/>
      <c r="H17" s="10"/>
      <c r="I17" s="10" t="s">
        <v>120</v>
      </c>
      <c r="J17" s="10"/>
      <c r="K17" s="13"/>
      <c r="L17" s="10"/>
      <c r="M17" s="10"/>
      <c r="N17" s="10"/>
      <c r="O17" s="10"/>
      <c r="P17" s="10"/>
      <c r="Q17" s="10"/>
      <c r="R17" s="10"/>
      <c r="S17" s="10" t="s">
        <v>121</v>
      </c>
      <c r="T17" s="16">
        <f t="shared" si="0"/>
        <v>2396.32</v>
      </c>
      <c r="U17" s="17"/>
      <c r="V17" s="10"/>
      <c r="W17" s="10"/>
      <c r="X17" s="10"/>
      <c r="Y17" s="21">
        <v>2396.32</v>
      </c>
      <c r="Z17" s="10"/>
      <c r="AA17" s="21">
        <v>19097.63</v>
      </c>
    </row>
    <row r="18" spans="1:27">
      <c r="A18" s="10"/>
      <c r="B18" s="10"/>
      <c r="C18" s="10"/>
      <c r="D18" s="10"/>
      <c r="E18" s="10"/>
      <c r="F18" s="10"/>
      <c r="G18" s="10"/>
      <c r="H18" s="10"/>
      <c r="I18" s="10" t="s">
        <v>120</v>
      </c>
      <c r="J18" s="10"/>
      <c r="K18" s="13"/>
      <c r="L18" s="10"/>
      <c r="M18" s="10"/>
      <c r="N18" s="10"/>
      <c r="O18" s="10"/>
      <c r="P18" s="10"/>
      <c r="Q18" s="10"/>
      <c r="R18" s="10"/>
      <c r="S18" s="10" t="s">
        <v>127</v>
      </c>
      <c r="T18" s="16">
        <f t="shared" si="0"/>
        <v>166.25</v>
      </c>
      <c r="U18" s="17"/>
      <c r="V18" s="10"/>
      <c r="W18" s="10"/>
      <c r="X18" s="10"/>
      <c r="Y18" s="21">
        <v>166.25</v>
      </c>
      <c r="Z18" s="10"/>
      <c r="AA18" s="21">
        <v>19263.88</v>
      </c>
    </row>
    <row r="19" spans="1:27">
      <c r="A19" s="10"/>
      <c r="B19" s="10"/>
      <c r="C19" s="10"/>
      <c r="D19" s="10"/>
      <c r="E19" s="10"/>
      <c r="F19" s="10"/>
      <c r="G19" s="10"/>
      <c r="H19" s="10"/>
      <c r="I19" s="10" t="s">
        <v>120</v>
      </c>
      <c r="J19" s="10"/>
      <c r="K19" s="13"/>
      <c r="L19" s="10"/>
      <c r="M19" s="10"/>
      <c r="N19" s="10"/>
      <c r="O19" s="10"/>
      <c r="P19" s="10"/>
      <c r="Q19" s="10"/>
      <c r="R19" s="10"/>
      <c r="S19" s="10" t="s">
        <v>128</v>
      </c>
      <c r="T19" s="16">
        <f t="shared" si="0"/>
        <v>138.7</v>
      </c>
      <c r="U19" s="17"/>
      <c r="V19" s="10"/>
      <c r="W19" s="10"/>
      <c r="X19" s="10"/>
      <c r="Y19" s="21">
        <v>138.7</v>
      </c>
      <c r="Z19" s="10"/>
      <c r="AA19" s="21">
        <v>19402.58</v>
      </c>
    </row>
    <row r="20" spans="1:27">
      <c r="A20" s="10"/>
      <c r="B20" s="10"/>
      <c r="C20" s="10"/>
      <c r="D20" s="10"/>
      <c r="E20" s="10"/>
      <c r="F20" s="10"/>
      <c r="G20" s="10"/>
      <c r="H20" s="10"/>
      <c r="I20" s="10" t="s">
        <v>120</v>
      </c>
      <c r="J20" s="10"/>
      <c r="K20" s="13"/>
      <c r="L20" s="10"/>
      <c r="M20" s="10"/>
      <c r="N20" s="10"/>
      <c r="O20" s="10"/>
      <c r="P20" s="10"/>
      <c r="Q20" s="10"/>
      <c r="R20" s="10"/>
      <c r="S20" s="10" t="s">
        <v>129</v>
      </c>
      <c r="T20" s="16">
        <f t="shared" si="0"/>
        <v>50</v>
      </c>
      <c r="U20" s="17"/>
      <c r="V20" s="10"/>
      <c r="W20" s="10"/>
      <c r="X20" s="10"/>
      <c r="Y20" s="21">
        <v>50</v>
      </c>
      <c r="Z20" s="10"/>
      <c r="AA20" s="21">
        <v>19452.58</v>
      </c>
    </row>
    <row r="21" spans="1:27">
      <c r="A21" s="10"/>
      <c r="B21" s="10"/>
      <c r="C21" s="10"/>
      <c r="D21" s="10"/>
      <c r="E21" s="10"/>
      <c r="F21" s="10"/>
      <c r="G21" s="10"/>
      <c r="H21" s="10"/>
      <c r="I21" s="10" t="s">
        <v>120</v>
      </c>
      <c r="J21" s="10"/>
      <c r="K21" s="13"/>
      <c r="L21" s="10"/>
      <c r="M21" s="10"/>
      <c r="N21" s="10"/>
      <c r="O21" s="10"/>
      <c r="P21" s="10"/>
      <c r="Q21" s="10"/>
      <c r="R21" s="10"/>
      <c r="S21" s="10" t="s">
        <v>130</v>
      </c>
      <c r="T21" s="16">
        <f t="shared" si="0"/>
        <v>213.25</v>
      </c>
      <c r="U21" s="17"/>
      <c r="V21" s="10"/>
      <c r="W21" s="10"/>
      <c r="X21" s="10"/>
      <c r="Y21" s="21">
        <v>213.25</v>
      </c>
      <c r="Z21" s="10"/>
      <c r="AA21" s="21">
        <v>19665.83</v>
      </c>
    </row>
    <row r="22" spans="1:27">
      <c r="A22" s="10"/>
      <c r="B22" s="10"/>
      <c r="C22" s="10"/>
      <c r="D22" s="10"/>
      <c r="E22" s="10"/>
      <c r="F22" s="10"/>
      <c r="G22" s="10"/>
      <c r="H22" s="10"/>
      <c r="I22" s="10" t="s">
        <v>120</v>
      </c>
      <c r="J22" s="10"/>
      <c r="K22" s="13"/>
      <c r="L22" s="10"/>
      <c r="M22" s="10"/>
      <c r="N22" s="10"/>
      <c r="O22" s="10"/>
      <c r="P22" s="10"/>
      <c r="Q22" s="10"/>
      <c r="R22" s="10"/>
      <c r="S22" s="10" t="s">
        <v>129</v>
      </c>
      <c r="T22" s="16">
        <f t="shared" si="0"/>
        <v>13.72</v>
      </c>
      <c r="U22" s="17"/>
      <c r="V22" s="10"/>
      <c r="W22" s="10"/>
      <c r="X22" s="10"/>
      <c r="Y22" s="21">
        <v>13.72</v>
      </c>
      <c r="Z22" s="10"/>
      <c r="AA22" s="21">
        <v>19679.55</v>
      </c>
    </row>
    <row r="23" spans="1:27">
      <c r="A23" s="10"/>
      <c r="B23" s="10"/>
      <c r="C23" s="10"/>
      <c r="D23" s="10"/>
      <c r="E23" s="10"/>
      <c r="F23" s="10"/>
      <c r="G23" s="10"/>
      <c r="H23" s="10"/>
      <c r="I23" s="10" t="s">
        <v>120</v>
      </c>
      <c r="J23" s="10"/>
      <c r="K23" s="13"/>
      <c r="L23" s="10"/>
      <c r="M23" s="10"/>
      <c r="N23" s="10"/>
      <c r="O23" s="10"/>
      <c r="P23" s="10"/>
      <c r="Q23" s="10"/>
      <c r="R23" s="10"/>
      <c r="S23" s="10" t="s">
        <v>131</v>
      </c>
      <c r="T23" s="16">
        <f t="shared" si="0"/>
        <v>20</v>
      </c>
      <c r="U23" s="17"/>
      <c r="V23" s="10"/>
      <c r="W23" s="10"/>
      <c r="X23" s="10"/>
      <c r="Y23" s="21">
        <v>20</v>
      </c>
      <c r="Z23" s="10"/>
      <c r="AA23" s="21">
        <v>19699.55</v>
      </c>
    </row>
    <row r="24" spans="1:27">
      <c r="A24" s="10"/>
      <c r="B24" s="10"/>
      <c r="C24" s="10"/>
      <c r="D24" s="10"/>
      <c r="E24" s="10"/>
      <c r="F24" s="10"/>
      <c r="G24" s="10"/>
      <c r="H24" s="10"/>
      <c r="I24" s="10" t="s">
        <v>120</v>
      </c>
      <c r="J24" s="10"/>
      <c r="K24" s="13"/>
      <c r="L24" s="10"/>
      <c r="M24" s="10"/>
      <c r="N24" s="10"/>
      <c r="O24" s="10"/>
      <c r="P24" s="10"/>
      <c r="Q24" s="10"/>
      <c r="R24" s="10"/>
      <c r="S24" s="10" t="s">
        <v>122</v>
      </c>
      <c r="T24" s="16">
        <f t="shared" si="0"/>
        <v>48.49</v>
      </c>
      <c r="U24" s="17"/>
      <c r="V24" s="10"/>
      <c r="W24" s="10"/>
      <c r="X24" s="10"/>
      <c r="Y24" s="21">
        <v>48.49</v>
      </c>
      <c r="Z24" s="10"/>
      <c r="AA24" s="21">
        <v>19748.04</v>
      </c>
    </row>
    <row r="25" spans="1:27">
      <c r="A25" s="10"/>
      <c r="B25" s="10"/>
      <c r="C25" s="10"/>
      <c r="D25" s="10"/>
      <c r="E25" s="10"/>
      <c r="F25" s="10"/>
      <c r="G25" s="10"/>
      <c r="H25" s="10"/>
      <c r="I25" s="10" t="s">
        <v>120</v>
      </c>
      <c r="J25" s="10"/>
      <c r="K25" s="13"/>
      <c r="L25" s="10"/>
      <c r="M25" s="10"/>
      <c r="N25" s="10"/>
      <c r="O25" s="10"/>
      <c r="P25" s="10"/>
      <c r="Q25" s="10"/>
      <c r="R25" s="10"/>
      <c r="S25" s="10" t="s">
        <v>121</v>
      </c>
      <c r="T25" s="16">
        <f t="shared" si="0"/>
        <v>2367.12</v>
      </c>
      <c r="U25" s="17"/>
      <c r="V25" s="10"/>
      <c r="W25" s="10"/>
      <c r="X25" s="10"/>
      <c r="Y25" s="21">
        <v>2367.12</v>
      </c>
      <c r="Z25" s="10"/>
      <c r="AA25" s="21">
        <v>22115.16</v>
      </c>
    </row>
    <row r="26" spans="1:27">
      <c r="A26" s="10"/>
      <c r="B26" s="10"/>
      <c r="C26" s="10"/>
      <c r="D26" s="10"/>
      <c r="E26" s="10"/>
      <c r="F26" s="10"/>
      <c r="G26" s="10"/>
      <c r="H26" s="10"/>
      <c r="I26" s="10" t="s">
        <v>120</v>
      </c>
      <c r="J26" s="10"/>
      <c r="K26" s="13"/>
      <c r="L26" s="10"/>
      <c r="M26" s="10"/>
      <c r="N26" s="10"/>
      <c r="O26" s="10"/>
      <c r="P26" s="10"/>
      <c r="Q26" s="10"/>
      <c r="R26" s="10"/>
      <c r="S26" s="10" t="s">
        <v>126</v>
      </c>
      <c r="T26" s="16">
        <f t="shared" si="0"/>
        <v>30</v>
      </c>
      <c r="U26" s="17"/>
      <c r="V26" s="10"/>
      <c r="W26" s="10"/>
      <c r="X26" s="10"/>
      <c r="Y26" s="21">
        <v>30</v>
      </c>
      <c r="Z26" s="10"/>
      <c r="AA26" s="21">
        <v>22145.16</v>
      </c>
    </row>
    <row r="27" spans="1:27">
      <c r="A27" s="10"/>
      <c r="B27" s="10"/>
      <c r="C27" s="10"/>
      <c r="D27" s="10"/>
      <c r="E27" s="10"/>
      <c r="F27" s="10"/>
      <c r="G27" s="10"/>
      <c r="H27" s="10"/>
      <c r="I27" s="10" t="s">
        <v>120</v>
      </c>
      <c r="J27" s="10"/>
      <c r="K27" s="13"/>
      <c r="L27" s="10"/>
      <c r="M27" s="10"/>
      <c r="N27" s="10"/>
      <c r="O27" s="10"/>
      <c r="P27" s="10"/>
      <c r="Q27" s="10"/>
      <c r="R27" s="10"/>
      <c r="S27" s="10" t="s">
        <v>132</v>
      </c>
      <c r="T27" s="16">
        <f t="shared" si="0"/>
        <v>90.51</v>
      </c>
      <c r="U27" s="17"/>
      <c r="V27" s="10"/>
      <c r="W27" s="10"/>
      <c r="X27" s="10"/>
      <c r="Y27" s="21">
        <v>90.51</v>
      </c>
      <c r="Z27" s="10"/>
      <c r="AA27" s="21">
        <v>22235.67</v>
      </c>
    </row>
    <row r="28" spans="1:27">
      <c r="A28" s="10"/>
      <c r="B28" s="10"/>
      <c r="C28" s="10"/>
      <c r="D28" s="10"/>
      <c r="E28" s="10"/>
      <c r="F28" s="10"/>
      <c r="G28" s="10"/>
      <c r="H28" s="10"/>
      <c r="I28" s="10" t="s">
        <v>120</v>
      </c>
      <c r="J28" s="10"/>
      <c r="K28" s="13"/>
      <c r="L28" s="10"/>
      <c r="M28" s="10"/>
      <c r="N28" s="10"/>
      <c r="O28" s="10"/>
      <c r="P28" s="10"/>
      <c r="Q28" s="10"/>
      <c r="R28" s="10"/>
      <c r="S28" s="10" t="s">
        <v>126</v>
      </c>
      <c r="T28" s="16">
        <f t="shared" si="0"/>
        <v>140.71</v>
      </c>
      <c r="U28" s="17"/>
      <c r="V28" s="10"/>
      <c r="W28" s="10"/>
      <c r="X28" s="10"/>
      <c r="Y28" s="21">
        <v>140.71</v>
      </c>
      <c r="Z28" s="10"/>
      <c r="AA28" s="21">
        <v>22376.38</v>
      </c>
    </row>
    <row r="29" spans="1:27">
      <c r="A29" s="10"/>
      <c r="B29" s="10"/>
      <c r="C29" s="10"/>
      <c r="D29" s="10"/>
      <c r="E29" s="10"/>
      <c r="F29" s="10"/>
      <c r="G29" s="10"/>
      <c r="H29" s="10"/>
      <c r="I29" s="10" t="s">
        <v>120</v>
      </c>
      <c r="J29" s="10"/>
      <c r="K29" s="13"/>
      <c r="L29" s="10"/>
      <c r="M29" s="10"/>
      <c r="N29" s="10"/>
      <c r="O29" s="10"/>
      <c r="P29" s="10"/>
      <c r="Q29" s="10"/>
      <c r="R29" s="10"/>
      <c r="S29" s="10" t="s">
        <v>133</v>
      </c>
      <c r="T29" s="16">
        <f t="shared" si="0"/>
        <v>331.3</v>
      </c>
      <c r="U29" s="17"/>
      <c r="V29" s="10"/>
      <c r="W29" s="10"/>
      <c r="X29" s="10"/>
      <c r="Y29" s="21">
        <v>331.3</v>
      </c>
      <c r="Z29" s="10"/>
      <c r="AA29" s="21">
        <v>22707.68</v>
      </c>
    </row>
    <row r="30" spans="1:27">
      <c r="A30" s="10"/>
      <c r="B30" s="10"/>
      <c r="C30" s="10"/>
      <c r="D30" s="10"/>
      <c r="E30" s="10"/>
      <c r="F30" s="10"/>
      <c r="G30" s="10"/>
      <c r="H30" s="10"/>
      <c r="I30" s="10" t="s">
        <v>120</v>
      </c>
      <c r="J30" s="10"/>
      <c r="K30" s="13"/>
      <c r="L30" s="10"/>
      <c r="M30" s="10"/>
      <c r="N30" s="10"/>
      <c r="O30" s="10"/>
      <c r="P30" s="10"/>
      <c r="Q30" s="10"/>
      <c r="R30" s="10"/>
      <c r="S30" s="10" t="s">
        <v>130</v>
      </c>
      <c r="T30" s="16">
        <f t="shared" si="0"/>
        <v>50</v>
      </c>
      <c r="U30" s="17"/>
      <c r="V30" s="10"/>
      <c r="W30" s="10"/>
      <c r="X30" s="10"/>
      <c r="Y30" s="21">
        <v>50</v>
      </c>
      <c r="Z30" s="10"/>
      <c r="AA30" s="21">
        <v>22757.68</v>
      </c>
    </row>
    <row r="31" spans="1:27">
      <c r="A31" s="10"/>
      <c r="B31" s="10"/>
      <c r="C31" s="10"/>
      <c r="D31" s="10"/>
      <c r="E31" s="10"/>
      <c r="F31" s="10"/>
      <c r="G31" s="10"/>
      <c r="H31" s="10"/>
      <c r="I31" s="10" t="s">
        <v>120</v>
      </c>
      <c r="J31" s="10"/>
      <c r="K31" s="13"/>
      <c r="L31" s="10"/>
      <c r="M31" s="10"/>
      <c r="N31" s="10"/>
      <c r="O31" s="10"/>
      <c r="P31" s="10"/>
      <c r="Q31" s="10"/>
      <c r="R31" s="10"/>
      <c r="S31" s="10" t="s">
        <v>129</v>
      </c>
      <c r="T31" s="16">
        <f t="shared" si="0"/>
        <v>50</v>
      </c>
      <c r="U31" s="17"/>
      <c r="V31" s="10"/>
      <c r="W31" s="10"/>
      <c r="X31" s="10"/>
      <c r="Y31" s="21">
        <v>50</v>
      </c>
      <c r="Z31" s="10"/>
      <c r="AA31" s="21">
        <v>22807.68</v>
      </c>
    </row>
    <row r="32" spans="1:27">
      <c r="A32" s="10"/>
      <c r="B32" s="10"/>
      <c r="C32" s="10"/>
      <c r="D32" s="10"/>
      <c r="E32" s="10"/>
      <c r="F32" s="10"/>
      <c r="G32" s="10"/>
      <c r="H32" s="10"/>
      <c r="I32" s="10" t="s">
        <v>120</v>
      </c>
      <c r="J32" s="10"/>
      <c r="K32" s="13"/>
      <c r="L32" s="10"/>
      <c r="M32" s="10"/>
      <c r="N32" s="10"/>
      <c r="O32" s="10"/>
      <c r="P32" s="10"/>
      <c r="Q32" s="10"/>
      <c r="R32" s="10"/>
      <c r="S32" s="10" t="s">
        <v>123</v>
      </c>
      <c r="T32" s="16">
        <f t="shared" si="0"/>
        <v>30</v>
      </c>
      <c r="U32" s="17"/>
      <c r="V32" s="10"/>
      <c r="W32" s="10"/>
      <c r="X32" s="10"/>
      <c r="Y32" s="21">
        <v>30</v>
      </c>
      <c r="Z32" s="10"/>
      <c r="AA32" s="21">
        <v>22837.68</v>
      </c>
    </row>
    <row r="33" spans="1:27">
      <c r="A33" s="10"/>
      <c r="B33" s="10"/>
      <c r="C33" s="10"/>
      <c r="D33" s="10"/>
      <c r="E33" s="10"/>
      <c r="F33" s="10"/>
      <c r="G33" s="10"/>
      <c r="H33" s="10"/>
      <c r="I33" s="10" t="s">
        <v>120</v>
      </c>
      <c r="J33" s="10"/>
      <c r="K33" s="13"/>
      <c r="L33" s="10"/>
      <c r="M33" s="10"/>
      <c r="N33" s="10"/>
      <c r="O33" s="10"/>
      <c r="P33" s="10"/>
      <c r="Q33" s="10"/>
      <c r="R33" s="10"/>
      <c r="S33" s="10" t="s">
        <v>45</v>
      </c>
      <c r="T33" s="16">
        <f t="shared" si="0"/>
        <v>2000</v>
      </c>
      <c r="U33" s="17"/>
      <c r="V33" s="10"/>
      <c r="W33" s="10"/>
      <c r="X33" s="10"/>
      <c r="Y33" s="21">
        <v>2000</v>
      </c>
      <c r="Z33" s="10"/>
      <c r="AA33" s="21">
        <v>24837.68</v>
      </c>
    </row>
    <row r="34" spans="1:27">
      <c r="A34" s="10"/>
      <c r="B34" s="10"/>
      <c r="C34" s="10"/>
      <c r="D34" s="10"/>
      <c r="E34" s="10"/>
      <c r="F34" s="10"/>
      <c r="G34" s="10"/>
      <c r="H34" s="10"/>
      <c r="I34" s="10" t="s">
        <v>120</v>
      </c>
      <c r="J34" s="10"/>
      <c r="K34" s="13"/>
      <c r="L34" s="10"/>
      <c r="M34" s="10"/>
      <c r="N34" s="10"/>
      <c r="O34" s="10"/>
      <c r="P34" s="10"/>
      <c r="Q34" s="10"/>
      <c r="R34" s="10"/>
      <c r="S34" s="10" t="s">
        <v>121</v>
      </c>
      <c r="T34" s="16">
        <f t="shared" si="0"/>
        <v>1404.92</v>
      </c>
      <c r="U34" s="17"/>
      <c r="V34" s="10"/>
      <c r="W34" s="10"/>
      <c r="X34" s="10"/>
      <c r="Y34" s="21">
        <v>1404.92</v>
      </c>
      <c r="Z34" s="10"/>
      <c r="AA34" s="21">
        <v>26242.6</v>
      </c>
    </row>
    <row r="35" spans="1:27">
      <c r="A35" s="10"/>
      <c r="B35" s="10"/>
      <c r="C35" s="10"/>
      <c r="D35" s="10"/>
      <c r="E35" s="10"/>
      <c r="F35" s="10"/>
      <c r="G35" s="10"/>
      <c r="H35" s="10"/>
      <c r="I35" s="10" t="s">
        <v>120</v>
      </c>
      <c r="J35" s="10"/>
      <c r="K35" s="13"/>
      <c r="L35" s="10"/>
      <c r="M35" s="10"/>
      <c r="N35" s="10"/>
      <c r="O35" s="10"/>
      <c r="P35" s="10"/>
      <c r="Q35" s="10"/>
      <c r="R35" s="10"/>
      <c r="S35" s="10" t="s">
        <v>130</v>
      </c>
      <c r="T35" s="16">
        <f t="shared" si="0"/>
        <v>149.56</v>
      </c>
      <c r="U35" s="17"/>
      <c r="V35" s="10"/>
      <c r="W35" s="10"/>
      <c r="X35" s="10"/>
      <c r="Y35" s="21">
        <v>149.56</v>
      </c>
      <c r="Z35" s="10"/>
      <c r="AA35" s="21">
        <v>26392.16</v>
      </c>
    </row>
    <row r="36" spans="1:27">
      <c r="A36" s="10"/>
      <c r="B36" s="10"/>
      <c r="C36" s="10"/>
      <c r="D36" s="10"/>
      <c r="E36" s="10"/>
      <c r="F36" s="10"/>
      <c r="G36" s="10"/>
      <c r="H36" s="10"/>
      <c r="I36" s="10" t="s">
        <v>120</v>
      </c>
      <c r="J36" s="10"/>
      <c r="K36" s="13"/>
      <c r="L36" s="10"/>
      <c r="M36" s="10"/>
      <c r="N36" s="10"/>
      <c r="O36" s="10"/>
      <c r="P36" s="10"/>
      <c r="Q36" s="10"/>
      <c r="R36" s="10"/>
      <c r="S36" s="10" t="s">
        <v>133</v>
      </c>
      <c r="T36" s="16">
        <f t="shared" si="0"/>
        <v>79.11</v>
      </c>
      <c r="U36" s="17"/>
      <c r="V36" s="10"/>
      <c r="W36" s="10"/>
      <c r="X36" s="10"/>
      <c r="Y36" s="21">
        <v>79.11</v>
      </c>
      <c r="Z36" s="10"/>
      <c r="AA36" s="21">
        <v>26471.27</v>
      </c>
    </row>
    <row r="37" spans="1:27">
      <c r="A37" s="10"/>
      <c r="B37" s="10"/>
      <c r="C37" s="10"/>
      <c r="D37" s="10"/>
      <c r="E37" s="10"/>
      <c r="F37" s="10"/>
      <c r="G37" s="10"/>
      <c r="H37" s="10"/>
      <c r="I37" s="10" t="s">
        <v>120</v>
      </c>
      <c r="J37" s="10"/>
      <c r="K37" s="13"/>
      <c r="L37" s="10"/>
      <c r="M37" s="10"/>
      <c r="N37" s="10"/>
      <c r="O37" s="10"/>
      <c r="P37" s="10"/>
      <c r="Q37" s="10"/>
      <c r="R37" s="10"/>
      <c r="S37" s="10" t="s">
        <v>128</v>
      </c>
      <c r="T37" s="16">
        <f t="shared" si="0"/>
        <v>55.2</v>
      </c>
      <c r="U37" s="17"/>
      <c r="V37" s="10"/>
      <c r="W37" s="10"/>
      <c r="X37" s="10"/>
      <c r="Y37" s="21">
        <v>55.2</v>
      </c>
      <c r="Z37" s="10"/>
      <c r="AA37" s="21">
        <v>26526.47</v>
      </c>
    </row>
    <row r="38" spans="1:27">
      <c r="A38" s="10"/>
      <c r="B38" s="10"/>
      <c r="C38" s="10"/>
      <c r="D38" s="10"/>
      <c r="E38" s="10"/>
      <c r="F38" s="10"/>
      <c r="G38" s="10"/>
      <c r="H38" s="10"/>
      <c r="I38" s="10" t="s">
        <v>120</v>
      </c>
      <c r="J38" s="10"/>
      <c r="K38" s="13"/>
      <c r="L38" s="10"/>
      <c r="M38" s="10"/>
      <c r="N38" s="10"/>
      <c r="O38" s="10"/>
      <c r="P38" s="10"/>
      <c r="Q38" s="10"/>
      <c r="R38" s="10"/>
      <c r="S38" s="10" t="s">
        <v>132</v>
      </c>
      <c r="T38" s="16">
        <f t="shared" si="0"/>
        <v>53.94</v>
      </c>
      <c r="U38" s="17"/>
      <c r="V38" s="10"/>
      <c r="W38" s="10"/>
      <c r="X38" s="10"/>
      <c r="Y38" s="21">
        <v>53.94</v>
      </c>
      <c r="Z38" s="10"/>
      <c r="AA38" s="21">
        <v>26580.41</v>
      </c>
    </row>
    <row r="39" spans="1:27">
      <c r="A39" s="10"/>
      <c r="B39" s="10"/>
      <c r="C39" s="10"/>
      <c r="D39" s="10"/>
      <c r="E39" s="10"/>
      <c r="F39" s="10"/>
      <c r="G39" s="10"/>
      <c r="H39" s="10"/>
      <c r="I39" s="10" t="s">
        <v>120</v>
      </c>
      <c r="J39" s="10"/>
      <c r="K39" s="13"/>
      <c r="L39" s="10"/>
      <c r="M39" s="10"/>
      <c r="N39" s="10"/>
      <c r="O39" s="10"/>
      <c r="P39" s="10"/>
      <c r="Q39" s="10"/>
      <c r="R39" s="10"/>
      <c r="S39" s="10" t="s">
        <v>131</v>
      </c>
      <c r="T39" s="16">
        <f t="shared" si="0"/>
        <v>15</v>
      </c>
      <c r="U39" s="17"/>
      <c r="V39" s="10"/>
      <c r="W39" s="10"/>
      <c r="X39" s="10"/>
      <c r="Y39" s="21">
        <v>15</v>
      </c>
      <c r="Z39" s="10"/>
      <c r="AA39" s="21">
        <v>26595.41</v>
      </c>
    </row>
    <row r="40" spans="1:27">
      <c r="A40" s="10"/>
      <c r="B40" s="10"/>
      <c r="C40" s="10"/>
      <c r="D40" s="10"/>
      <c r="E40" s="10"/>
      <c r="F40" s="10"/>
      <c r="G40" s="10"/>
      <c r="H40" s="10"/>
      <c r="I40" s="10" t="s">
        <v>120</v>
      </c>
      <c r="J40" s="10"/>
      <c r="K40" s="13"/>
      <c r="L40" s="10"/>
      <c r="M40" s="10"/>
      <c r="N40" s="10"/>
      <c r="O40" s="10"/>
      <c r="P40" s="10"/>
      <c r="Q40" s="10"/>
      <c r="R40" s="10"/>
      <c r="S40" s="10" t="s">
        <v>123</v>
      </c>
      <c r="T40" s="16">
        <f t="shared" si="0"/>
        <v>30</v>
      </c>
      <c r="U40" s="17"/>
      <c r="V40" s="10"/>
      <c r="W40" s="10"/>
      <c r="X40" s="10"/>
      <c r="Y40" s="21">
        <v>30</v>
      </c>
      <c r="Z40" s="10"/>
      <c r="AA40" s="21">
        <v>26625.41</v>
      </c>
    </row>
    <row r="41" spans="1:27">
      <c r="A41" s="10"/>
      <c r="B41" s="10"/>
      <c r="C41" s="10"/>
      <c r="D41" s="10"/>
      <c r="E41" s="10"/>
      <c r="F41" s="10"/>
      <c r="G41" s="10"/>
      <c r="H41" s="10"/>
      <c r="I41" s="10" t="s">
        <v>120</v>
      </c>
      <c r="J41" s="10"/>
      <c r="K41" s="13"/>
      <c r="L41" s="10"/>
      <c r="M41" s="10"/>
      <c r="N41" s="10"/>
      <c r="O41" s="10"/>
      <c r="P41" s="10"/>
      <c r="Q41" s="10"/>
      <c r="R41" s="10"/>
      <c r="S41" s="10" t="s">
        <v>128</v>
      </c>
      <c r="T41" s="16">
        <f t="shared" si="0"/>
        <v>351.77</v>
      </c>
      <c r="U41" s="17"/>
      <c r="V41" s="10"/>
      <c r="W41" s="10"/>
      <c r="X41" s="10"/>
      <c r="Y41" s="21">
        <v>351.77</v>
      </c>
      <c r="Z41" s="10"/>
      <c r="AA41" s="21">
        <v>26977.18</v>
      </c>
    </row>
    <row r="42" spans="1:27">
      <c r="A42" s="10"/>
      <c r="B42" s="10"/>
      <c r="C42" s="10"/>
      <c r="D42" s="10"/>
      <c r="E42" s="10"/>
      <c r="F42" s="10"/>
      <c r="G42" s="10"/>
      <c r="H42" s="10"/>
      <c r="I42" s="10" t="s">
        <v>120</v>
      </c>
      <c r="J42" s="10"/>
      <c r="K42" s="13"/>
      <c r="L42" s="10"/>
      <c r="M42" s="10"/>
      <c r="N42" s="10"/>
      <c r="O42" s="10"/>
      <c r="P42" s="10"/>
      <c r="Q42" s="10"/>
      <c r="R42" s="10"/>
      <c r="S42" s="10" t="s">
        <v>126</v>
      </c>
      <c r="T42" s="16">
        <f t="shared" si="0"/>
        <v>15</v>
      </c>
      <c r="U42" s="17"/>
      <c r="V42" s="10"/>
      <c r="W42" s="10"/>
      <c r="X42" s="10"/>
      <c r="Y42" s="21">
        <v>15</v>
      </c>
      <c r="Z42" s="10"/>
      <c r="AA42" s="21">
        <v>26992.18</v>
      </c>
    </row>
    <row r="43" spans="1:27">
      <c r="A43" s="10"/>
      <c r="B43" s="10"/>
      <c r="C43" s="10"/>
      <c r="D43" s="10"/>
      <c r="E43" s="10"/>
      <c r="F43" s="10"/>
      <c r="G43" s="10"/>
      <c r="H43" s="10"/>
      <c r="I43" s="10" t="s">
        <v>120</v>
      </c>
      <c r="J43" s="10"/>
      <c r="K43" s="13"/>
      <c r="L43" s="10"/>
      <c r="M43" s="10"/>
      <c r="N43" s="10"/>
      <c r="O43" s="10"/>
      <c r="P43" s="10"/>
      <c r="Q43" s="10"/>
      <c r="R43" s="10"/>
      <c r="S43" s="10" t="s">
        <v>134</v>
      </c>
      <c r="T43" s="16">
        <f t="shared" si="0"/>
        <v>6000</v>
      </c>
      <c r="U43" s="17"/>
      <c r="V43" s="10"/>
      <c r="W43" s="10"/>
      <c r="X43" s="10"/>
      <c r="Y43" s="21">
        <v>6000</v>
      </c>
      <c r="Z43" s="10"/>
      <c r="AA43" s="21">
        <v>32992.18</v>
      </c>
    </row>
    <row r="44" spans="1:27">
      <c r="A44" s="10"/>
      <c r="B44" s="10"/>
      <c r="C44" s="10"/>
      <c r="D44" s="10"/>
      <c r="E44" s="10"/>
      <c r="F44" s="10"/>
      <c r="G44" s="10"/>
      <c r="H44" s="10"/>
      <c r="I44" s="10" t="s">
        <v>120</v>
      </c>
      <c r="J44" s="10"/>
      <c r="K44" s="13"/>
      <c r="L44" s="10"/>
      <c r="M44" s="10"/>
      <c r="N44" s="10"/>
      <c r="O44" s="10"/>
      <c r="P44" s="10"/>
      <c r="Q44" s="10"/>
      <c r="R44" s="10"/>
      <c r="S44" s="10" t="s">
        <v>135</v>
      </c>
      <c r="T44" s="16">
        <f t="shared" si="0"/>
        <v>208.12</v>
      </c>
      <c r="U44" s="17"/>
      <c r="V44" s="10"/>
      <c r="W44" s="10"/>
      <c r="X44" s="10"/>
      <c r="Y44" s="21">
        <v>208.12</v>
      </c>
      <c r="Z44" s="10"/>
      <c r="AA44" s="21">
        <v>33200.3</v>
      </c>
    </row>
    <row r="45" spans="1:27">
      <c r="A45" s="10"/>
      <c r="B45" s="10"/>
      <c r="C45" s="10"/>
      <c r="D45" s="10"/>
      <c r="E45" s="10"/>
      <c r="F45" s="10"/>
      <c r="G45" s="10"/>
      <c r="H45" s="10"/>
      <c r="I45" s="10" t="s">
        <v>120</v>
      </c>
      <c r="J45" s="10"/>
      <c r="K45" s="13"/>
      <c r="L45" s="10"/>
      <c r="M45" s="10"/>
      <c r="N45" s="10"/>
      <c r="O45" s="10"/>
      <c r="P45" s="10"/>
      <c r="Q45" s="10"/>
      <c r="R45" s="10"/>
      <c r="S45" s="10" t="s">
        <v>122</v>
      </c>
      <c r="T45" s="16">
        <f t="shared" si="0"/>
        <v>150.68</v>
      </c>
      <c r="U45" s="17"/>
      <c r="V45" s="10"/>
      <c r="W45" s="10"/>
      <c r="X45" s="10"/>
      <c r="Y45" s="21">
        <v>150.68</v>
      </c>
      <c r="Z45" s="10"/>
      <c r="AA45" s="21">
        <v>33350.98</v>
      </c>
    </row>
    <row r="46" spans="1:27">
      <c r="A46" s="10"/>
      <c r="B46" s="10"/>
      <c r="C46" s="10"/>
      <c r="D46" s="10"/>
      <c r="E46" s="10"/>
      <c r="F46" s="10"/>
      <c r="G46" s="10"/>
      <c r="H46" s="10"/>
      <c r="I46" s="10" t="s">
        <v>120</v>
      </c>
      <c r="J46" s="10"/>
      <c r="K46" s="13"/>
      <c r="L46" s="10"/>
      <c r="M46" s="10"/>
      <c r="N46" s="10"/>
      <c r="O46" s="10"/>
      <c r="P46" s="10"/>
      <c r="Q46" s="10"/>
      <c r="R46" s="10"/>
      <c r="S46" s="10" t="s">
        <v>45</v>
      </c>
      <c r="T46" s="16">
        <f t="shared" si="0"/>
        <v>5500</v>
      </c>
      <c r="U46" s="17"/>
      <c r="V46" s="10"/>
      <c r="W46" s="10"/>
      <c r="X46" s="10"/>
      <c r="Y46" s="21">
        <v>5500</v>
      </c>
      <c r="Z46" s="10"/>
      <c r="AA46" s="21">
        <v>38850.98</v>
      </c>
    </row>
    <row r="47" spans="1:27">
      <c r="A47" s="10"/>
      <c r="B47" s="10"/>
      <c r="C47" s="10"/>
      <c r="D47" s="10"/>
      <c r="E47" s="10"/>
      <c r="F47" s="10"/>
      <c r="G47" s="10"/>
      <c r="H47" s="10"/>
      <c r="I47" s="10" t="s">
        <v>120</v>
      </c>
      <c r="J47" s="10"/>
      <c r="K47" s="13"/>
      <c r="L47" s="10"/>
      <c r="M47" s="10"/>
      <c r="N47" s="10"/>
      <c r="O47" s="10"/>
      <c r="P47" s="10"/>
      <c r="Q47" s="10"/>
      <c r="R47" s="10"/>
      <c r="S47" s="10" t="s">
        <v>128</v>
      </c>
      <c r="T47" s="16">
        <f t="shared" si="0"/>
        <v>217.86</v>
      </c>
      <c r="U47" s="17"/>
      <c r="V47" s="10"/>
      <c r="W47" s="10"/>
      <c r="X47" s="10"/>
      <c r="Y47" s="21">
        <v>217.86</v>
      </c>
      <c r="Z47" s="10"/>
      <c r="AA47" s="21">
        <v>39068.84</v>
      </c>
    </row>
    <row r="48" spans="1:27">
      <c r="A48" s="10"/>
      <c r="B48" s="10"/>
      <c r="C48" s="10"/>
      <c r="D48" s="10"/>
      <c r="E48" s="10"/>
      <c r="F48" s="10"/>
      <c r="G48" s="10"/>
      <c r="H48" s="10"/>
      <c r="I48" s="10" t="s">
        <v>120</v>
      </c>
      <c r="J48" s="10"/>
      <c r="K48" s="13"/>
      <c r="L48" s="10"/>
      <c r="M48" s="10"/>
      <c r="N48" s="10"/>
      <c r="O48" s="10"/>
      <c r="P48" s="10"/>
      <c r="Q48" s="10"/>
      <c r="R48" s="10"/>
      <c r="S48" s="10" t="s">
        <v>136</v>
      </c>
      <c r="T48" s="16">
        <f t="shared" si="0"/>
        <v>437.48</v>
      </c>
      <c r="U48" s="17"/>
      <c r="V48" s="10"/>
      <c r="W48" s="10"/>
      <c r="X48" s="10"/>
      <c r="Y48" s="21">
        <v>437.48</v>
      </c>
      <c r="Z48" s="10"/>
      <c r="AA48" s="21">
        <v>39506.32</v>
      </c>
    </row>
    <row r="49" spans="1:27">
      <c r="A49" s="10"/>
      <c r="B49" s="10"/>
      <c r="C49" s="10"/>
      <c r="D49" s="10"/>
      <c r="E49" s="10"/>
      <c r="F49" s="10"/>
      <c r="G49" s="10"/>
      <c r="H49" s="10"/>
      <c r="I49" s="10" t="s">
        <v>120</v>
      </c>
      <c r="J49" s="10"/>
      <c r="K49" s="13"/>
      <c r="L49" s="10"/>
      <c r="M49" s="10"/>
      <c r="N49" s="10"/>
      <c r="O49" s="10"/>
      <c r="P49" s="10"/>
      <c r="Q49" s="10"/>
      <c r="R49" s="10"/>
      <c r="S49" s="10" t="s">
        <v>121</v>
      </c>
      <c r="T49" s="16">
        <f t="shared" si="0"/>
        <v>3125.44</v>
      </c>
      <c r="U49" s="17"/>
      <c r="V49" s="10"/>
      <c r="W49" s="10"/>
      <c r="X49" s="10"/>
      <c r="Y49" s="21">
        <v>3125.44</v>
      </c>
      <c r="Z49" s="10"/>
      <c r="AA49" s="21">
        <v>42631.76</v>
      </c>
    </row>
    <row r="50" spans="1:27">
      <c r="A50" s="10"/>
      <c r="B50" s="10"/>
      <c r="C50" s="10"/>
      <c r="D50" s="10"/>
      <c r="E50" s="10"/>
      <c r="F50" s="10"/>
      <c r="G50" s="10"/>
      <c r="H50" s="10"/>
      <c r="I50" s="10" t="s">
        <v>120</v>
      </c>
      <c r="J50" s="10"/>
      <c r="K50" s="13"/>
      <c r="L50" s="10"/>
      <c r="M50" s="10"/>
      <c r="N50" s="10"/>
      <c r="O50" s="10"/>
      <c r="P50" s="10"/>
      <c r="Q50" s="10"/>
      <c r="R50" s="10"/>
      <c r="S50" s="10" t="s">
        <v>90</v>
      </c>
      <c r="T50" s="16">
        <f t="shared" si="0"/>
        <v>3200</v>
      </c>
      <c r="U50" s="17"/>
      <c r="V50" s="10"/>
      <c r="W50" s="10"/>
      <c r="X50" s="10"/>
      <c r="Y50" s="21">
        <v>3200</v>
      </c>
      <c r="Z50" s="10"/>
      <c r="AA50" s="21">
        <v>45831.76</v>
      </c>
    </row>
    <row r="51" spans="1:27">
      <c r="A51" s="10"/>
      <c r="B51" s="10"/>
      <c r="C51" s="10"/>
      <c r="D51" s="10"/>
      <c r="E51" s="10"/>
      <c r="F51" s="10"/>
      <c r="G51" s="10"/>
      <c r="H51" s="10"/>
      <c r="I51" s="10" t="s">
        <v>120</v>
      </c>
      <c r="J51" s="10"/>
      <c r="K51" s="13"/>
      <c r="L51" s="10"/>
      <c r="M51" s="10"/>
      <c r="N51" s="10"/>
      <c r="O51" s="10"/>
      <c r="P51" s="10"/>
      <c r="Q51" s="10"/>
      <c r="R51" s="10"/>
      <c r="S51" s="10" t="s">
        <v>137</v>
      </c>
      <c r="T51" s="16">
        <f t="shared" si="0"/>
        <v>146.16</v>
      </c>
      <c r="U51" s="17"/>
      <c r="V51" s="10"/>
      <c r="W51" s="10"/>
      <c r="X51" s="10"/>
      <c r="Y51" s="21">
        <v>146.16</v>
      </c>
      <c r="Z51" s="10"/>
      <c r="AA51" s="21">
        <v>45977.92</v>
      </c>
    </row>
    <row r="52" spans="1:27">
      <c r="A52" s="10"/>
      <c r="B52" s="10"/>
      <c r="C52" s="10"/>
      <c r="D52" s="10"/>
      <c r="E52" s="10"/>
      <c r="F52" s="10"/>
      <c r="G52" s="10"/>
      <c r="H52" s="10"/>
      <c r="I52" s="10" t="s">
        <v>120</v>
      </c>
      <c r="J52" s="10"/>
      <c r="K52" s="13"/>
      <c r="L52" s="10"/>
      <c r="M52" s="10"/>
      <c r="N52" s="10"/>
      <c r="O52" s="10"/>
      <c r="P52" s="10"/>
      <c r="Q52" s="10"/>
      <c r="R52" s="10"/>
      <c r="S52" s="10" t="s">
        <v>128</v>
      </c>
      <c r="T52" s="16">
        <f t="shared" si="0"/>
        <v>50</v>
      </c>
      <c r="U52" s="17"/>
      <c r="V52" s="10"/>
      <c r="W52" s="10"/>
      <c r="X52" s="10"/>
      <c r="Y52" s="21">
        <v>50</v>
      </c>
      <c r="Z52" s="10"/>
      <c r="AA52" s="21">
        <v>46027.92</v>
      </c>
    </row>
    <row r="53" spans="1:27">
      <c r="A53" s="10"/>
      <c r="B53" s="10"/>
      <c r="C53" s="10"/>
      <c r="D53" s="10"/>
      <c r="E53" s="10"/>
      <c r="F53" s="10"/>
      <c r="G53" s="10"/>
      <c r="H53" s="10"/>
      <c r="I53" s="10" t="s">
        <v>120</v>
      </c>
      <c r="J53" s="10"/>
      <c r="K53" s="13"/>
      <c r="L53" s="10"/>
      <c r="M53" s="10"/>
      <c r="N53" s="10"/>
      <c r="O53" s="10"/>
      <c r="P53" s="10"/>
      <c r="Q53" s="10"/>
      <c r="R53" s="10"/>
      <c r="S53" s="10" t="s">
        <v>138</v>
      </c>
      <c r="T53" s="16">
        <f t="shared" si="0"/>
        <v>2500</v>
      </c>
      <c r="U53" s="17"/>
      <c r="V53" s="10"/>
      <c r="W53" s="10"/>
      <c r="X53" s="10"/>
      <c r="Y53" s="21">
        <v>2500</v>
      </c>
      <c r="Z53" s="10"/>
      <c r="AA53" s="21">
        <v>48527.92</v>
      </c>
    </row>
    <row r="54" spans="1:27">
      <c r="A54" s="10"/>
      <c r="B54" s="10"/>
      <c r="C54" s="10"/>
      <c r="D54" s="10"/>
      <c r="E54" s="10"/>
      <c r="F54" s="10"/>
      <c r="G54" s="10"/>
      <c r="H54" s="10"/>
      <c r="I54" s="10" t="s">
        <v>120</v>
      </c>
      <c r="J54" s="10"/>
      <c r="K54" s="13"/>
      <c r="L54" s="10"/>
      <c r="M54" s="10"/>
      <c r="N54" s="10"/>
      <c r="O54" s="10"/>
      <c r="P54" s="10"/>
      <c r="Q54" s="10"/>
      <c r="R54" s="10"/>
      <c r="S54" s="10" t="s">
        <v>121</v>
      </c>
      <c r="T54" s="16">
        <f t="shared" si="0"/>
        <v>6659.58</v>
      </c>
      <c r="U54" s="17"/>
      <c r="V54" s="10"/>
      <c r="W54" s="10"/>
      <c r="X54" s="10"/>
      <c r="Y54" s="21">
        <v>6659.58</v>
      </c>
      <c r="Z54" s="10"/>
      <c r="AA54" s="21">
        <v>55187.5</v>
      </c>
    </row>
    <row r="55" spans="1:27">
      <c r="A55" s="10"/>
      <c r="B55" s="10"/>
      <c r="C55" s="10"/>
      <c r="D55" s="10"/>
      <c r="E55" s="10"/>
      <c r="F55" s="10"/>
      <c r="G55" s="10"/>
      <c r="H55" s="10"/>
      <c r="I55" s="10" t="s">
        <v>120</v>
      </c>
      <c r="J55" s="10"/>
      <c r="K55" s="13"/>
      <c r="L55" s="10"/>
      <c r="M55" s="10"/>
      <c r="N55" s="10"/>
      <c r="O55" s="10"/>
      <c r="P55" s="10"/>
      <c r="Q55" s="10"/>
      <c r="R55" s="10"/>
      <c r="S55" s="10" t="s">
        <v>133</v>
      </c>
      <c r="T55" s="16">
        <f t="shared" si="0"/>
        <v>573.18</v>
      </c>
      <c r="U55" s="17"/>
      <c r="V55" s="10"/>
      <c r="W55" s="10"/>
      <c r="X55" s="10"/>
      <c r="Y55" s="21">
        <v>573.18</v>
      </c>
      <c r="Z55" s="10"/>
      <c r="AA55" s="21">
        <v>55760.68</v>
      </c>
    </row>
    <row r="56" spans="1:27">
      <c r="A56" s="10"/>
      <c r="B56" s="10"/>
      <c r="C56" s="10"/>
      <c r="D56" s="10"/>
      <c r="E56" s="10"/>
      <c r="F56" s="10"/>
      <c r="G56" s="10"/>
      <c r="H56" s="10"/>
      <c r="I56" s="10" t="s">
        <v>120</v>
      </c>
      <c r="J56" s="10"/>
      <c r="K56" s="13"/>
      <c r="L56" s="10"/>
      <c r="M56" s="10"/>
      <c r="N56" s="10"/>
      <c r="O56" s="10"/>
      <c r="P56" s="10"/>
      <c r="Q56" s="10"/>
      <c r="R56" s="10"/>
      <c r="S56" s="10" t="s">
        <v>130</v>
      </c>
      <c r="T56" s="16">
        <f t="shared" si="0"/>
        <v>389.44</v>
      </c>
      <c r="U56" s="17"/>
      <c r="V56" s="10"/>
      <c r="W56" s="10"/>
      <c r="X56" s="10"/>
      <c r="Y56" s="21">
        <v>389.44</v>
      </c>
      <c r="Z56" s="10"/>
      <c r="AA56" s="21">
        <v>56150.12</v>
      </c>
    </row>
    <row r="57" spans="1:27">
      <c r="A57" s="10"/>
      <c r="B57" s="10"/>
      <c r="C57" s="10"/>
      <c r="D57" s="10"/>
      <c r="E57" s="10"/>
      <c r="F57" s="10"/>
      <c r="G57" s="10"/>
      <c r="H57" s="10"/>
      <c r="I57" s="10" t="s">
        <v>120</v>
      </c>
      <c r="J57" s="10"/>
      <c r="K57" s="13"/>
      <c r="L57" s="10"/>
      <c r="M57" s="10"/>
      <c r="N57" s="10"/>
      <c r="O57" s="10"/>
      <c r="P57" s="10"/>
      <c r="Q57" s="10"/>
      <c r="R57" s="10"/>
      <c r="S57" s="10" t="s">
        <v>129</v>
      </c>
      <c r="T57" s="16">
        <f t="shared" si="0"/>
        <v>10</v>
      </c>
      <c r="U57" s="17"/>
      <c r="V57" s="10"/>
      <c r="W57" s="10"/>
      <c r="X57" s="10"/>
      <c r="Y57" s="21">
        <v>10</v>
      </c>
      <c r="Z57" s="10"/>
      <c r="AA57" s="21">
        <v>56160.12</v>
      </c>
    </row>
    <row r="58" spans="1:27">
      <c r="A58" s="10"/>
      <c r="B58" s="10"/>
      <c r="C58" s="10"/>
      <c r="D58" s="10"/>
      <c r="E58" s="10"/>
      <c r="F58" s="10"/>
      <c r="G58" s="10"/>
      <c r="H58" s="10"/>
      <c r="I58" s="10" t="s">
        <v>120</v>
      </c>
      <c r="J58" s="10"/>
      <c r="K58" s="13"/>
      <c r="L58" s="10"/>
      <c r="M58" s="10"/>
      <c r="N58" s="10"/>
      <c r="O58" s="10"/>
      <c r="P58" s="10"/>
      <c r="Q58" s="10"/>
      <c r="R58" s="10"/>
      <c r="S58" s="10" t="s">
        <v>131</v>
      </c>
      <c r="T58" s="16">
        <f t="shared" si="0"/>
        <v>27</v>
      </c>
      <c r="U58" s="17"/>
      <c r="V58" s="10"/>
      <c r="W58" s="10"/>
      <c r="X58" s="10"/>
      <c r="Y58" s="21">
        <v>27</v>
      </c>
      <c r="Z58" s="10"/>
      <c r="AA58" s="21">
        <v>56187.12</v>
      </c>
    </row>
    <row r="59" spans="1:27">
      <c r="A59" s="10"/>
      <c r="B59" s="10"/>
      <c r="C59" s="10"/>
      <c r="D59" s="10"/>
      <c r="E59" s="10"/>
      <c r="F59" s="10"/>
      <c r="G59" s="10"/>
      <c r="H59" s="10"/>
      <c r="I59" s="10" t="s">
        <v>120</v>
      </c>
      <c r="J59" s="10"/>
      <c r="K59" s="13"/>
      <c r="L59" s="10"/>
      <c r="M59" s="10"/>
      <c r="N59" s="10"/>
      <c r="O59" s="10"/>
      <c r="P59" s="10"/>
      <c r="Q59" s="10"/>
      <c r="R59" s="10"/>
      <c r="S59" s="10" t="s">
        <v>139</v>
      </c>
      <c r="T59" s="16">
        <f t="shared" si="0"/>
        <v>20</v>
      </c>
      <c r="U59" s="17"/>
      <c r="V59" s="10"/>
      <c r="W59" s="10"/>
      <c r="X59" s="10"/>
      <c r="Y59" s="21">
        <v>20</v>
      </c>
      <c r="Z59" s="10"/>
      <c r="AA59" s="21">
        <v>56207.12</v>
      </c>
    </row>
    <row r="60" spans="1:27">
      <c r="A60" s="10"/>
      <c r="B60" s="10"/>
      <c r="C60" s="10"/>
      <c r="D60" s="10"/>
      <c r="E60" s="10"/>
      <c r="F60" s="10"/>
      <c r="G60" s="10"/>
      <c r="H60" s="10"/>
      <c r="I60" s="10" t="s">
        <v>120</v>
      </c>
      <c r="J60" s="10"/>
      <c r="K60" s="13"/>
      <c r="L60" s="10"/>
      <c r="M60" s="10"/>
      <c r="N60" s="10"/>
      <c r="O60" s="10"/>
      <c r="P60" s="10"/>
      <c r="Q60" s="10"/>
      <c r="R60" s="10"/>
      <c r="S60" s="10" t="s">
        <v>132</v>
      </c>
      <c r="T60" s="16">
        <f t="shared" si="0"/>
        <v>131.87</v>
      </c>
      <c r="U60" s="17"/>
      <c r="V60" s="10"/>
      <c r="W60" s="10"/>
      <c r="X60" s="10"/>
      <c r="Y60" s="21">
        <v>131.87</v>
      </c>
      <c r="Z60" s="10"/>
      <c r="AA60" s="21">
        <v>56338.99</v>
      </c>
    </row>
    <row r="61" spans="1:27">
      <c r="A61" s="10"/>
      <c r="B61" s="10"/>
      <c r="C61" s="10"/>
      <c r="D61" s="10"/>
      <c r="E61" s="10"/>
      <c r="F61" s="10"/>
      <c r="G61" s="10"/>
      <c r="H61" s="10"/>
      <c r="I61" s="10" t="s">
        <v>120</v>
      </c>
      <c r="J61" s="10"/>
      <c r="K61" s="13"/>
      <c r="L61" s="10"/>
      <c r="M61" s="10"/>
      <c r="N61" s="10"/>
      <c r="O61" s="10"/>
      <c r="P61" s="10"/>
      <c r="Q61" s="10"/>
      <c r="R61" s="10"/>
      <c r="S61" s="10" t="s">
        <v>127</v>
      </c>
      <c r="T61" s="16">
        <f t="shared" si="0"/>
        <v>1936.77</v>
      </c>
      <c r="U61" s="17"/>
      <c r="V61" s="10"/>
      <c r="W61" s="10"/>
      <c r="X61" s="10"/>
      <c r="Y61" s="21">
        <v>1936.77</v>
      </c>
      <c r="Z61" s="10"/>
      <c r="AA61" s="21">
        <v>58275.76</v>
      </c>
    </row>
    <row r="62" spans="1:27">
      <c r="A62" s="10"/>
      <c r="B62" s="10"/>
      <c r="C62" s="10"/>
      <c r="D62" s="10"/>
      <c r="E62" s="10"/>
      <c r="F62" s="10"/>
      <c r="G62" s="10"/>
      <c r="H62" s="10"/>
      <c r="I62" s="10" t="s">
        <v>120</v>
      </c>
      <c r="J62" s="10"/>
      <c r="K62" s="13"/>
      <c r="L62" s="10"/>
      <c r="M62" s="10"/>
      <c r="N62" s="10"/>
      <c r="O62" s="10"/>
      <c r="P62" s="10"/>
      <c r="Q62" s="10"/>
      <c r="R62" s="10"/>
      <c r="S62" s="10" t="s">
        <v>140</v>
      </c>
      <c r="T62" s="16">
        <f t="shared" si="0"/>
        <v>484.35</v>
      </c>
      <c r="U62" s="17"/>
      <c r="V62" s="10"/>
      <c r="W62" s="10"/>
      <c r="X62" s="10"/>
      <c r="Y62" s="21">
        <v>484.35</v>
      </c>
      <c r="Z62" s="10"/>
      <c r="AA62" s="21">
        <v>58760.11</v>
      </c>
    </row>
    <row r="63" spans="1:27">
      <c r="A63" s="10"/>
      <c r="B63" s="10"/>
      <c r="C63" s="10"/>
      <c r="D63" s="10"/>
      <c r="E63" s="10"/>
      <c r="F63" s="10"/>
      <c r="G63" s="10"/>
      <c r="H63" s="10"/>
      <c r="I63" s="10" t="s">
        <v>120</v>
      </c>
      <c r="J63" s="10"/>
      <c r="K63" s="13"/>
      <c r="L63" s="10"/>
      <c r="M63" s="10"/>
      <c r="N63" s="10"/>
      <c r="O63" s="10"/>
      <c r="P63" s="10"/>
      <c r="Q63" s="10"/>
      <c r="R63" s="10"/>
      <c r="S63" s="10" t="s">
        <v>130</v>
      </c>
      <c r="T63" s="16">
        <f t="shared" si="0"/>
        <v>40</v>
      </c>
      <c r="U63" s="17"/>
      <c r="V63" s="10"/>
      <c r="W63" s="10"/>
      <c r="X63" s="10"/>
      <c r="Y63" s="21">
        <v>40</v>
      </c>
      <c r="Z63" s="10"/>
      <c r="AA63" s="21">
        <v>58800.11</v>
      </c>
    </row>
    <row r="64" spans="1:27">
      <c r="A64" s="10"/>
      <c r="B64" s="10"/>
      <c r="C64" s="10"/>
      <c r="D64" s="10"/>
      <c r="E64" s="10"/>
      <c r="F64" s="10"/>
      <c r="G64" s="10"/>
      <c r="H64" s="10"/>
      <c r="I64" s="10" t="s">
        <v>120</v>
      </c>
      <c r="J64" s="10"/>
      <c r="K64" s="13"/>
      <c r="L64" s="10"/>
      <c r="M64" s="10"/>
      <c r="N64" s="10"/>
      <c r="O64" s="10"/>
      <c r="P64" s="10"/>
      <c r="Q64" s="10"/>
      <c r="R64" s="10"/>
      <c r="S64" s="10" t="s">
        <v>129</v>
      </c>
      <c r="T64" s="16">
        <f t="shared" si="0"/>
        <v>15</v>
      </c>
      <c r="U64" s="17"/>
      <c r="V64" s="10"/>
      <c r="W64" s="10"/>
      <c r="X64" s="10"/>
      <c r="Y64" s="21">
        <v>15</v>
      </c>
      <c r="Z64" s="10"/>
      <c r="AA64" s="21">
        <v>58815.11</v>
      </c>
    </row>
    <row r="65" spans="1:27">
      <c r="A65" s="10"/>
      <c r="B65" s="10"/>
      <c r="C65" s="10"/>
      <c r="D65" s="10"/>
      <c r="E65" s="10"/>
      <c r="F65" s="10"/>
      <c r="G65" s="10"/>
      <c r="H65" s="10"/>
      <c r="I65" s="10" t="s">
        <v>120</v>
      </c>
      <c r="J65" s="10"/>
      <c r="K65" s="13"/>
      <c r="L65" s="10"/>
      <c r="M65" s="10"/>
      <c r="N65" s="10"/>
      <c r="O65" s="10"/>
      <c r="P65" s="10"/>
      <c r="Q65" s="10"/>
      <c r="R65" s="10"/>
      <c r="S65" s="10" t="s">
        <v>128</v>
      </c>
      <c r="T65" s="16">
        <f t="shared" si="0"/>
        <v>1201.59</v>
      </c>
      <c r="U65" s="17"/>
      <c r="V65" s="10"/>
      <c r="W65" s="10"/>
      <c r="X65" s="10"/>
      <c r="Y65" s="21">
        <v>1201.59</v>
      </c>
      <c r="Z65" s="10"/>
      <c r="AA65" s="21">
        <v>60016.7</v>
      </c>
    </row>
    <row r="66" spans="1:27">
      <c r="A66" s="10"/>
      <c r="B66" s="10"/>
      <c r="C66" s="10"/>
      <c r="D66" s="10"/>
      <c r="E66" s="10"/>
      <c r="F66" s="10"/>
      <c r="G66" s="10"/>
      <c r="H66" s="10"/>
      <c r="I66" s="10" t="s">
        <v>120</v>
      </c>
      <c r="J66" s="10"/>
      <c r="K66" s="13"/>
      <c r="L66" s="10"/>
      <c r="M66" s="10"/>
      <c r="N66" s="10"/>
      <c r="O66" s="10"/>
      <c r="P66" s="10"/>
      <c r="Q66" s="10"/>
      <c r="R66" s="10"/>
      <c r="S66" s="10" t="s">
        <v>141</v>
      </c>
      <c r="T66" s="16">
        <f t="shared" si="0"/>
        <v>135.99</v>
      </c>
      <c r="U66" s="17"/>
      <c r="V66" s="10"/>
      <c r="W66" s="10"/>
      <c r="X66" s="10"/>
      <c r="Y66" s="21">
        <v>135.99</v>
      </c>
      <c r="Z66" s="10"/>
      <c r="AA66" s="21">
        <v>60152.69</v>
      </c>
    </row>
    <row r="67" spans="1:27">
      <c r="A67" s="10"/>
      <c r="B67" s="10"/>
      <c r="C67" s="10"/>
      <c r="D67" s="10"/>
      <c r="E67" s="10"/>
      <c r="F67" s="10"/>
      <c r="G67" s="10"/>
      <c r="H67" s="10"/>
      <c r="I67" s="10" t="s">
        <v>120</v>
      </c>
      <c r="J67" s="10"/>
      <c r="K67" s="13"/>
      <c r="L67" s="10"/>
      <c r="M67" s="10"/>
      <c r="N67" s="10"/>
      <c r="O67" s="10"/>
      <c r="P67" s="10"/>
      <c r="Q67" s="10"/>
      <c r="R67" s="10"/>
      <c r="S67" s="10" t="s">
        <v>142</v>
      </c>
      <c r="T67" s="16">
        <f t="shared" si="0"/>
        <v>45.79</v>
      </c>
      <c r="U67" s="17"/>
      <c r="V67" s="10"/>
      <c r="W67" s="10"/>
      <c r="X67" s="10"/>
      <c r="Y67" s="21">
        <v>45.79</v>
      </c>
      <c r="Z67" s="10"/>
      <c r="AA67" s="21">
        <v>60198.48</v>
      </c>
    </row>
    <row r="68" spans="1:27">
      <c r="A68" s="10"/>
      <c r="B68" s="10"/>
      <c r="C68" s="10"/>
      <c r="D68" s="10"/>
      <c r="E68" s="10"/>
      <c r="F68" s="10"/>
      <c r="G68" s="10"/>
      <c r="H68" s="10"/>
      <c r="I68" s="10" t="s">
        <v>120</v>
      </c>
      <c r="J68" s="10"/>
      <c r="K68" s="13"/>
      <c r="L68" s="10"/>
      <c r="M68" s="10"/>
      <c r="N68" s="10"/>
      <c r="O68" s="10"/>
      <c r="P68" s="10"/>
      <c r="Q68" s="10"/>
      <c r="R68" s="10"/>
      <c r="S68" s="10" t="s">
        <v>125</v>
      </c>
      <c r="T68" s="16">
        <f t="shared" si="0"/>
        <v>850</v>
      </c>
      <c r="U68" s="17"/>
      <c r="V68" s="10"/>
      <c r="W68" s="10"/>
      <c r="X68" s="10"/>
      <c r="Y68" s="21">
        <v>850</v>
      </c>
      <c r="Z68" s="10"/>
      <c r="AA68" s="21">
        <v>61048.48</v>
      </c>
    </row>
    <row r="69" spans="1:27">
      <c r="A69" s="10"/>
      <c r="B69" s="10"/>
      <c r="C69" s="10"/>
      <c r="D69" s="10"/>
      <c r="E69" s="10"/>
      <c r="F69" s="10"/>
      <c r="G69" s="10"/>
      <c r="H69" s="10"/>
      <c r="I69" s="10" t="s">
        <v>120</v>
      </c>
      <c r="J69" s="10"/>
      <c r="K69" s="13"/>
      <c r="L69" s="10"/>
      <c r="M69" s="10"/>
      <c r="N69" s="10"/>
      <c r="O69" s="10"/>
      <c r="P69" s="10"/>
      <c r="Q69" s="10"/>
      <c r="R69" s="10"/>
      <c r="S69" s="10" t="s">
        <v>93</v>
      </c>
      <c r="T69" s="16">
        <f t="shared" si="0"/>
        <v>4710</v>
      </c>
      <c r="U69" s="17"/>
      <c r="V69" s="10"/>
      <c r="W69" s="10"/>
      <c r="X69" s="10"/>
      <c r="Y69" s="21">
        <v>4710</v>
      </c>
      <c r="Z69" s="10"/>
      <c r="AA69" s="21">
        <v>65758.48</v>
      </c>
    </row>
    <row r="70" ht="14.75" spans="1:27">
      <c r="A70" s="10"/>
      <c r="B70" s="10"/>
      <c r="C70" s="10"/>
      <c r="D70" s="10"/>
      <c r="E70" s="10"/>
      <c r="F70" s="10"/>
      <c r="G70" s="10"/>
      <c r="H70" s="10"/>
      <c r="I70" s="10" t="s">
        <v>120</v>
      </c>
      <c r="J70" s="10"/>
      <c r="K70" s="13"/>
      <c r="L70" s="10"/>
      <c r="M70" s="10"/>
      <c r="N70" s="10"/>
      <c r="O70" s="10"/>
      <c r="P70" s="10"/>
      <c r="Q70" s="10"/>
      <c r="R70" s="10"/>
      <c r="S70" s="10" t="s">
        <v>121</v>
      </c>
      <c r="T70" s="16">
        <f t="shared" si="0"/>
        <v>4737.34</v>
      </c>
      <c r="U70" s="17"/>
      <c r="V70" s="10"/>
      <c r="W70" s="10"/>
      <c r="X70" s="10"/>
      <c r="Y70" s="21">
        <v>4737.34</v>
      </c>
      <c r="Z70" s="10"/>
      <c r="AA70" s="21">
        <v>70495.82</v>
      </c>
    </row>
    <row r="71" ht="14.75" spans="1:27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3"/>
      <c r="L71" s="10"/>
      <c r="M71" s="10"/>
      <c r="N71" s="10"/>
      <c r="O71" s="10"/>
      <c r="P71" s="10"/>
      <c r="Q71" s="10"/>
      <c r="R71" s="10"/>
      <c r="S71" s="10"/>
      <c r="T71" s="16"/>
      <c r="U71" s="10"/>
      <c r="V71" s="10"/>
      <c r="W71" s="10"/>
      <c r="X71" s="10"/>
      <c r="Y71" s="23">
        <v>70495.82</v>
      </c>
      <c r="Z71" s="10"/>
      <c r="AA71" s="23">
        <v>70495.82</v>
      </c>
    </row>
    <row r="72" ht="14.75" spans="1:27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3"/>
      <c r="L72" s="10"/>
      <c r="M72" s="10"/>
      <c r="N72" s="10"/>
      <c r="O72" s="10"/>
      <c r="P72" s="10"/>
      <c r="Q72" s="10"/>
      <c r="R72" s="10"/>
      <c r="S72" s="10"/>
      <c r="T72" s="16"/>
      <c r="U72" s="10"/>
      <c r="V72" s="10"/>
      <c r="W72" s="10"/>
      <c r="X72" s="10"/>
      <c r="Y72" s="23"/>
      <c r="Z72" s="10"/>
      <c r="AA72" s="23"/>
    </row>
    <row r="73" ht="14.75" spans="1:27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3"/>
      <c r="L73" s="10"/>
      <c r="M73" s="10"/>
      <c r="N73" s="10"/>
      <c r="O73" s="10"/>
      <c r="P73" s="10"/>
      <c r="Q73" s="10"/>
      <c r="R73" s="10"/>
      <c r="S73" s="10"/>
      <c r="T73" s="16"/>
      <c r="U73" s="10"/>
      <c r="V73" s="10"/>
      <c r="W73" s="10"/>
      <c r="X73" s="10"/>
      <c r="Y73" s="23"/>
      <c r="Z73" s="10"/>
      <c r="AA73" s="23"/>
    </row>
    <row r="74" ht="14.75" spans="1:27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3"/>
      <c r="L74" s="10"/>
      <c r="M74" s="10"/>
      <c r="N74" s="10"/>
      <c r="O74" s="10"/>
      <c r="P74" s="10"/>
      <c r="Q74" s="10"/>
      <c r="R74" s="10"/>
      <c r="S74" s="10"/>
      <c r="T74" s="16"/>
      <c r="U74" s="10"/>
      <c r="V74" s="10"/>
      <c r="W74" s="10"/>
      <c r="X74" s="10"/>
      <c r="Y74" s="23"/>
      <c r="Z74" s="10"/>
      <c r="AA74" s="23"/>
    </row>
    <row r="75" ht="14.75" spans="1:27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3"/>
      <c r="L75" s="10"/>
      <c r="M75" s="10"/>
      <c r="N75" s="10"/>
      <c r="O75" s="10"/>
      <c r="P75" s="10"/>
      <c r="Q75" s="10"/>
      <c r="R75" s="10"/>
      <c r="S75" s="10"/>
      <c r="T75" s="16"/>
      <c r="U75" s="10"/>
      <c r="V75" s="10"/>
      <c r="W75" s="10"/>
      <c r="X75" s="10"/>
      <c r="Y75" s="23"/>
      <c r="Z75" s="10"/>
      <c r="AA75" s="23"/>
    </row>
    <row r="76" s="2" customFormat="1" ht="10.35" spans="1:27">
      <c r="A76" s="9"/>
      <c r="B76" s="9"/>
      <c r="C76" s="9"/>
      <c r="D76" s="9"/>
      <c r="E76" s="9"/>
      <c r="F76" s="9"/>
      <c r="G76" s="9"/>
      <c r="H76" s="9"/>
      <c r="I76" s="9"/>
      <c r="J76" s="9"/>
      <c r="K76" s="12"/>
      <c r="L76" s="9"/>
      <c r="M76" s="9"/>
      <c r="N76" s="9"/>
      <c r="O76" s="9"/>
      <c r="P76" s="9"/>
      <c r="Q76" s="9"/>
      <c r="R76" s="9"/>
      <c r="S76" s="9"/>
      <c r="T76" s="15"/>
      <c r="U76" s="9"/>
      <c r="V76" s="9"/>
      <c r="W76" s="9"/>
      <c r="X76" s="9"/>
      <c r="Y76" s="24"/>
      <c r="Z76" s="9"/>
      <c r="AA76" s="24"/>
    </row>
    <row r="77" ht="14.75"/>
    <row r="84" spans="19:20">
      <c r="S84" t="s">
        <v>98</v>
      </c>
      <c r="T84" s="3">
        <v>484.35</v>
      </c>
    </row>
    <row r="85" spans="19:20">
      <c r="S85" t="s">
        <v>143</v>
      </c>
      <c r="T85" s="3">
        <v>7500</v>
      </c>
    </row>
    <row r="86" spans="19:20">
      <c r="S86" t="s">
        <v>99</v>
      </c>
      <c r="T86" s="3">
        <v>20</v>
      </c>
    </row>
    <row r="87" spans="19:21">
      <c r="S87" t="s">
        <v>144</v>
      </c>
      <c r="T87" s="3">
        <v>6000</v>
      </c>
      <c r="U87" s="22">
        <f>9190-T87</f>
        <v>3190</v>
      </c>
    </row>
    <row r="88" spans="19:20">
      <c r="S88" t="s">
        <v>145</v>
      </c>
      <c r="T88" s="3">
        <v>3200</v>
      </c>
    </row>
    <row r="89" spans="19:20">
      <c r="S89" t="s">
        <v>100</v>
      </c>
      <c r="T89" s="3">
        <v>842.25</v>
      </c>
    </row>
    <row r="90" spans="19:20">
      <c r="S90" t="s">
        <v>101</v>
      </c>
      <c r="T90" s="3">
        <v>146.16</v>
      </c>
    </row>
    <row r="91" spans="19:20">
      <c r="S91" t="s">
        <v>102</v>
      </c>
      <c r="T91" s="3">
        <v>437.48</v>
      </c>
    </row>
    <row r="92" spans="19:20">
      <c r="S92" t="s">
        <v>103</v>
      </c>
      <c r="T92" s="3">
        <v>383.06</v>
      </c>
    </row>
    <row r="93" spans="19:20">
      <c r="S93" t="s">
        <v>104</v>
      </c>
      <c r="T93" s="3">
        <v>135.99</v>
      </c>
    </row>
    <row r="94" spans="19:20">
      <c r="S94" t="s">
        <v>86</v>
      </c>
      <c r="T94" s="3">
        <v>2103.02</v>
      </c>
    </row>
    <row r="95" spans="19:20">
      <c r="S95" t="s">
        <v>85</v>
      </c>
      <c r="T95" s="3">
        <v>2015.12</v>
      </c>
    </row>
    <row r="96" spans="19:20">
      <c r="S96" t="s">
        <v>146</v>
      </c>
      <c r="T96" s="3">
        <v>45.79</v>
      </c>
    </row>
    <row r="97" spans="19:20">
      <c r="S97" t="s">
        <v>147</v>
      </c>
      <c r="T97" s="3">
        <v>4710</v>
      </c>
    </row>
    <row r="98" spans="19:20">
      <c r="S98" t="s">
        <v>105</v>
      </c>
      <c r="T98" s="3">
        <v>138.72</v>
      </c>
    </row>
    <row r="99" spans="19:20">
      <c r="S99" t="s">
        <v>106</v>
      </c>
      <c r="T99" s="3">
        <v>208.12</v>
      </c>
    </row>
    <row r="100" spans="19:20">
      <c r="S100" t="s">
        <v>107</v>
      </c>
      <c r="T100" s="3">
        <v>62</v>
      </c>
    </row>
    <row r="101" spans="19:20">
      <c r="S101" t="s">
        <v>148</v>
      </c>
      <c r="T101" s="3">
        <v>1958.02</v>
      </c>
    </row>
    <row r="102" spans="19:20">
      <c r="S102" t="s">
        <v>149</v>
      </c>
      <c r="T102" s="3">
        <v>13500</v>
      </c>
    </row>
    <row r="103" spans="19:20">
      <c r="S103" t="s">
        <v>108</v>
      </c>
      <c r="T103" s="3">
        <v>267.1</v>
      </c>
    </row>
    <row r="104" spans="19:20">
      <c r="S104" t="s">
        <v>109</v>
      </c>
      <c r="T104" s="3">
        <v>983.59</v>
      </c>
    </row>
    <row r="105" spans="19:20">
      <c r="S105" t="s">
        <v>150</v>
      </c>
      <c r="T105" s="3">
        <v>2500</v>
      </c>
    </row>
    <row r="106" spans="19:20">
      <c r="S106" t="s">
        <v>110</v>
      </c>
      <c r="T106" s="3">
        <v>90</v>
      </c>
    </row>
    <row r="107" spans="19:20">
      <c r="S107" t="s">
        <v>84</v>
      </c>
      <c r="T107" s="3">
        <v>22488.73</v>
      </c>
    </row>
    <row r="108" spans="19:20">
      <c r="S108" t="s">
        <v>111</v>
      </c>
      <c r="T108" s="3">
        <v>276.32</v>
      </c>
    </row>
    <row r="109" spans="19:19">
      <c r="S109" t="s">
        <v>151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Comparison</vt:lpstr>
      <vt:lpstr>Cost 3.11.2022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qbhci</dc:creator>
  <cp:lastModifiedBy>Jason Wang</cp:lastModifiedBy>
  <dcterms:created xsi:type="dcterms:W3CDTF">2021-12-14T16:47:00Z</dcterms:created>
  <dcterms:modified xsi:type="dcterms:W3CDTF">2022-11-02T08:18:02Z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