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angxiaomin\Desktop\"/>
    </mc:Choice>
  </mc:AlternateContent>
  <xr:revisionPtr revIDLastSave="0" documentId="13_ncr:1_{E2F950A8-712E-422A-9D52-8E74CCC3679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客户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1" i="1"/>
  <c r="D12" i="1"/>
  <c r="E2" i="2"/>
  <c r="E11" i="2" s="1"/>
  <c r="G2" i="2"/>
  <c r="F3" i="1"/>
  <c r="F4" i="1"/>
  <c r="F5" i="1"/>
  <c r="F6" i="1"/>
  <c r="F7" i="1"/>
  <c r="F8" i="1"/>
  <c r="F9" i="1"/>
  <c r="F10" i="1"/>
  <c r="F2" i="1"/>
  <c r="D10" i="1"/>
  <c r="D9" i="1"/>
  <c r="D8" i="1"/>
  <c r="D7" i="1"/>
  <c r="D6" i="1"/>
  <c r="D5" i="1"/>
  <c r="D4" i="1"/>
  <c r="D3" i="1"/>
  <c r="D2" i="1"/>
  <c r="G11" i="2" l="1"/>
</calcChain>
</file>

<file path=xl/sharedStrings.xml><?xml version="1.0" encoding="utf-8"?>
<sst xmlns="http://schemas.openxmlformats.org/spreadsheetml/2006/main" count="40" uniqueCount="31">
  <si>
    <t>时间</t>
  </si>
  <si>
    <t>产品记录</t>
  </si>
  <si>
    <t>价格</t>
  </si>
  <si>
    <t>酵素*6  代餐*12  护肝饮*2</t>
  </si>
  <si>
    <t>酵素*4  代餐*4  大餐救星*1</t>
  </si>
  <si>
    <t>酵素*3  代餐*6  大餐救星*1</t>
  </si>
  <si>
    <t>酵素*4  益生菌*1  代餐*3</t>
  </si>
  <si>
    <t>酵素*4  代餐*8</t>
  </si>
  <si>
    <t>益生菌*4  护肝饮*2</t>
  </si>
  <si>
    <t xml:space="preserve">益生菌*3  护肝饮料*5  代餐*6  酵素*4 </t>
  </si>
  <si>
    <t>酵素*16  大餐救星*2  多酶饮*5  益生菌*2  奶昔*12</t>
  </si>
  <si>
    <t>折扣65%</t>
  </si>
  <si>
    <t>398*6+98*12+198*2</t>
  </si>
  <si>
    <t>总价</t>
  </si>
  <si>
    <t>398*4+98*4+138*1</t>
  </si>
  <si>
    <t>多酶饮*5  小红瓶*5  蛋白粉*1  代餐*12</t>
  </si>
  <si>
    <t>268*5+198*5+268*1+98*12</t>
  </si>
  <si>
    <t>398*3+98*6+138*1</t>
  </si>
  <si>
    <t>398*4+199*1+98*3</t>
  </si>
  <si>
    <t>398*4+98*8</t>
  </si>
  <si>
    <t>199*4+198*2</t>
  </si>
  <si>
    <t>199*3+198*5+98*6+398*4</t>
  </si>
  <si>
    <t>398*16+138*2+268*5+199*2+98*12</t>
  </si>
  <si>
    <t>折后价</t>
  </si>
  <si>
    <t>价格2</t>
  </si>
  <si>
    <t xml:space="preserve"> </t>
  </si>
  <si>
    <t>燃脂饮*2  蔓越莓代餐棒*2  草莓奶昔*4  酵素*2</t>
  </si>
  <si>
    <t>折扣</t>
  </si>
  <si>
    <t>客户</t>
  </si>
  <si>
    <t>晓茹姐</t>
  </si>
  <si>
    <t>199*2+119*2+98*4+398*2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</si>
</sst>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 vertical="center"/>
    </xf>
  </cellXfs>
  <cellStyles count="1">
    <cellStyle name="常规" xfId="0" builtinId="0"/>
  </cellStyles>
  <dxfs count="8">
    <dxf>
      <numFmt numFmtId="169" formatCode="yyyy\-mm\-dd;@"/>
      <alignment horizontal="center" vertical="bottom" textRotation="0" wrapText="0" indent="0" justifyLastLine="0" shrinkToFit="0" readingOrder="0"/>
    </dxf>
    <dxf>
      <numFmt numFmtId="169" formatCode="yyyy\-mm\-dd;@"/>
    </dxf>
    <dxf>
      <numFmt numFmtId="2" formatCode="0.00"/>
    </dxf>
    <dxf>
      <numFmt numFmtId="169" formatCode="yyyy\-mm\-dd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169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07FC5-6896-4500-A98D-F28CE9E34694}" name="表1" displayName="表1" ref="A1:G12" totalsRowShown="0" headerRowDxfId="5">
  <autoFilter ref="A1:G12" xr:uid="{F09D81AE-F56B-43BE-AC96-5C6D5C2F3C6C}"/>
  <tableColumns count="7">
    <tableColumn id="1" xr3:uid="{88EF10ED-F0B9-49B6-9A11-22EFA18FD3AB}" name="时间" dataDxfId="7"/>
    <tableColumn id="2" xr3:uid="{3709EFD9-7D4E-408C-882E-34CC1EBE768D}" name="产品记录"/>
    <tableColumn id="3" xr3:uid="{52080BA5-D3FA-41C0-BBEB-D31B1D601D23}" name="价格"/>
    <tableColumn id="4" xr3:uid="{A51AC8A1-2FE6-40DE-A7DD-14C8563EF0E2}" name="价格2" dataDxfId="6"/>
    <tableColumn id="5" xr3:uid="{31D37EF5-6B2D-4F98-96FC-7CBFF3498EB3}" name="折扣65%"/>
    <tableColumn id="6" xr3:uid="{1E7D1D62-F439-4D33-A134-B64A29312263}" name="折后价"/>
    <tableColumn id="7" xr3:uid="{372DBD6E-EB67-4E3A-89A5-D2EE73013F75}" name="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77646-11EE-4221-BB5F-CD1A5B627E4D}" name="表1_3" displayName="表1_3" ref="B1:H11" totalsRowShown="0" headerRowDxfId="4">
  <autoFilter ref="B1:H11" xr:uid="{17B4657B-2B94-44F1-804D-616533DAB436}"/>
  <tableColumns count="7">
    <tableColumn id="1" xr3:uid="{2B521277-F2D0-4627-BBB6-E78AD84C9AB8}" name="时间" dataDxfId="3"/>
    <tableColumn id="2" xr3:uid="{428BCE1B-B4BB-4E01-B1A1-08EE8B243FC2}" name="产品记录"/>
    <tableColumn id="3" xr3:uid="{CBADD4F7-9DBC-46C0-B094-DE0B361454F9}" name="价格"/>
    <tableColumn id="4" xr3:uid="{68A9A064-6F0C-4F75-925D-F72473BFFD6B}" name="总价" dataDxfId="2"/>
    <tableColumn id="5" xr3:uid="{1CC71DF1-72B7-4822-9A30-A561A4D5E483}" name="折扣"/>
    <tableColumn id="6" xr3:uid="{7130DB03-F3D4-4D51-A515-04537C7B9ADC}" name="折后价"/>
    <tableColumn id="7" xr3:uid="{649D979C-28DE-4FEF-A8E4-A1F239956EC6}" name="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D6AB17-1A02-426D-B948-3ACE6D95C914}" name="表3" displayName="表3" ref="A1:A10" totalsRowShown="0" headerRowDxfId="0">
  <autoFilter ref="A1:A10" xr:uid="{0E9B200D-5A2C-438E-B9E3-9204607E2414}"/>
  <tableColumns count="1">
    <tableColumn id="1" xr3:uid="{1F591831-68FB-404B-9D34-12E08CFAE411}" name="客户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6.28515625" style="5" customWidth="1"/>
    <col min="2" max="2" width="48.85546875" customWidth="1"/>
    <col min="3" max="3" width="33.28515625" customWidth="1"/>
    <col min="4" max="4" width="13" style="3" customWidth="1"/>
    <col min="5" max="5" width="15" customWidth="1"/>
    <col min="6" max="6" width="14.28515625" customWidth="1"/>
  </cols>
  <sheetData>
    <row r="1" spans="1:7" x14ac:dyDescent="0.25">
      <c r="A1" s="4" t="s">
        <v>0</v>
      </c>
      <c r="B1" s="1" t="s">
        <v>1</v>
      </c>
      <c r="C1" s="1" t="s">
        <v>2</v>
      </c>
      <c r="D1" s="2" t="s">
        <v>24</v>
      </c>
      <c r="E1" s="1" t="s">
        <v>11</v>
      </c>
      <c r="F1" s="1" t="s">
        <v>23</v>
      </c>
      <c r="G1" t="s">
        <v>25</v>
      </c>
    </row>
    <row r="2" spans="1:7" x14ac:dyDescent="0.25">
      <c r="A2" s="7">
        <v>43661</v>
      </c>
      <c r="B2" t="s">
        <v>3</v>
      </c>
      <c r="C2" t="s">
        <v>12</v>
      </c>
      <c r="D2" s="3">
        <f>398*6+98*12+198*2</f>
        <v>3960</v>
      </c>
      <c r="E2">
        <v>0.65</v>
      </c>
      <c r="F2">
        <f>D2*E2</f>
        <v>2574</v>
      </c>
    </row>
    <row r="3" spans="1:7" x14ac:dyDescent="0.25">
      <c r="A3" s="7">
        <v>43688</v>
      </c>
      <c r="B3" t="s">
        <v>4</v>
      </c>
      <c r="C3" t="s">
        <v>14</v>
      </c>
      <c r="D3" s="3">
        <f>398*4+98*4+138*1</f>
        <v>2122</v>
      </c>
      <c r="E3">
        <v>0.65</v>
      </c>
      <c r="F3">
        <f t="shared" ref="F3:F11" si="0">D3*E3</f>
        <v>1379.3</v>
      </c>
    </row>
    <row r="4" spans="1:7" x14ac:dyDescent="0.25">
      <c r="A4" s="7">
        <v>43709</v>
      </c>
      <c r="B4" t="s">
        <v>15</v>
      </c>
      <c r="C4" t="s">
        <v>16</v>
      </c>
      <c r="D4" s="3">
        <f>268*5+198*5+268*1+98*12</f>
        <v>3774</v>
      </c>
      <c r="E4">
        <v>0.65</v>
      </c>
      <c r="F4">
        <f t="shared" si="0"/>
        <v>2453.1</v>
      </c>
    </row>
    <row r="5" spans="1:7" x14ac:dyDescent="0.25">
      <c r="A5" s="7">
        <v>43728</v>
      </c>
      <c r="B5" t="s">
        <v>5</v>
      </c>
      <c r="C5" t="s">
        <v>17</v>
      </c>
      <c r="D5" s="3">
        <f>398*3+98*6+138*1</f>
        <v>1920</v>
      </c>
      <c r="E5">
        <v>0.65</v>
      </c>
      <c r="F5">
        <f t="shared" si="0"/>
        <v>1248</v>
      </c>
    </row>
    <row r="6" spans="1:7" x14ac:dyDescent="0.25">
      <c r="A6" s="7">
        <v>43743</v>
      </c>
      <c r="B6" t="s">
        <v>6</v>
      </c>
      <c r="C6" t="s">
        <v>18</v>
      </c>
      <c r="D6" s="3">
        <f>398*4+199*1+98*3</f>
        <v>2085</v>
      </c>
      <c r="E6">
        <v>0.65</v>
      </c>
      <c r="F6">
        <f t="shared" si="0"/>
        <v>1355.25</v>
      </c>
    </row>
    <row r="7" spans="1:7" x14ac:dyDescent="0.25">
      <c r="A7" s="7">
        <v>43749</v>
      </c>
      <c r="B7" t="s">
        <v>7</v>
      </c>
      <c r="C7" t="s">
        <v>19</v>
      </c>
      <c r="D7" s="3">
        <f>398*4+98*8</f>
        <v>2376</v>
      </c>
      <c r="E7">
        <v>0.65</v>
      </c>
      <c r="F7">
        <f t="shared" si="0"/>
        <v>1544.4</v>
      </c>
    </row>
    <row r="8" spans="1:7" x14ac:dyDescent="0.25">
      <c r="A8" s="7">
        <v>43750</v>
      </c>
      <c r="B8" t="s">
        <v>8</v>
      </c>
      <c r="C8" t="s">
        <v>20</v>
      </c>
      <c r="D8" s="3">
        <f>199*4+198*2</f>
        <v>1192</v>
      </c>
      <c r="E8">
        <v>0.65</v>
      </c>
      <c r="F8">
        <f t="shared" si="0"/>
        <v>774.80000000000007</v>
      </c>
    </row>
    <row r="9" spans="1:7" x14ac:dyDescent="0.25">
      <c r="A9" s="7">
        <v>43778</v>
      </c>
      <c r="B9" t="s">
        <v>9</v>
      </c>
      <c r="C9" t="s">
        <v>21</v>
      </c>
      <c r="D9" s="3">
        <f>199*3+198*5+98*6+398*4</f>
        <v>3767</v>
      </c>
      <c r="E9">
        <v>0.65</v>
      </c>
      <c r="F9">
        <f t="shared" si="0"/>
        <v>2448.5500000000002</v>
      </c>
    </row>
    <row r="10" spans="1:7" x14ac:dyDescent="0.25">
      <c r="A10" s="7">
        <v>43803</v>
      </c>
      <c r="B10" t="s">
        <v>10</v>
      </c>
      <c r="C10" t="s">
        <v>22</v>
      </c>
      <c r="D10" s="3">
        <f>398*16+138*2+268*5+199*2+98*12</f>
        <v>9558</v>
      </c>
      <c r="E10">
        <v>0.65</v>
      </c>
      <c r="F10">
        <f t="shared" si="0"/>
        <v>6212.7</v>
      </c>
    </row>
    <row r="11" spans="1:7" x14ac:dyDescent="0.25">
      <c r="A11" s="7">
        <v>43917</v>
      </c>
      <c r="B11" t="s">
        <v>26</v>
      </c>
      <c r="C11" t="s">
        <v>30</v>
      </c>
      <c r="D11" s="3">
        <f>199*2+119*2+98*4+398*2</f>
        <v>1824</v>
      </c>
      <c r="E11">
        <v>0.65</v>
      </c>
      <c r="F11">
        <f t="shared" si="0"/>
        <v>1185.6000000000001</v>
      </c>
    </row>
    <row r="12" spans="1:7" x14ac:dyDescent="0.25">
      <c r="D12">
        <f t="shared" ref="D12" si="1">D3+D4+D5+D6+D7+D8+D9+D10+D11</f>
        <v>28618</v>
      </c>
      <c r="F12">
        <f>F3+F4+F5+F6+F7+F8+F9+F10+F11+F2</f>
        <v>21175.699999999997</v>
      </c>
      <c r="G12" s="6" t="s">
        <v>13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F5CD-0168-4DD9-A746-270F0696DA4D}">
  <dimension ref="A1:H11"/>
  <sheetViews>
    <sheetView tabSelected="1" workbookViewId="0">
      <selection activeCell="C11" sqref="C11"/>
    </sheetView>
  </sheetViews>
  <sheetFormatPr defaultRowHeight="15" x14ac:dyDescent="0.25"/>
  <cols>
    <col min="1" max="2" width="17.5703125" customWidth="1"/>
    <col min="3" max="3" width="48.42578125" customWidth="1"/>
    <col min="4" max="4" width="30.42578125" customWidth="1"/>
    <col min="5" max="5" width="10.7109375" customWidth="1"/>
    <col min="6" max="6" width="11.7109375" customWidth="1"/>
    <col min="7" max="7" width="19.140625" customWidth="1"/>
    <col min="8" max="8" width="14.42578125" customWidth="1"/>
  </cols>
  <sheetData>
    <row r="1" spans="1:8" x14ac:dyDescent="0.25">
      <c r="A1" s="4" t="s">
        <v>28</v>
      </c>
      <c r="B1" s="4" t="s">
        <v>0</v>
      </c>
      <c r="C1" s="1" t="s">
        <v>1</v>
      </c>
      <c r="D1" s="1" t="s">
        <v>2</v>
      </c>
      <c r="E1" s="2" t="s">
        <v>13</v>
      </c>
      <c r="F1" s="1" t="s">
        <v>27</v>
      </c>
      <c r="G1" s="1" t="s">
        <v>23</v>
      </c>
      <c r="H1" t="s">
        <v>25</v>
      </c>
    </row>
    <row r="2" spans="1:8" x14ac:dyDescent="0.25">
      <c r="A2" s="5" t="s">
        <v>29</v>
      </c>
      <c r="B2" s="5">
        <v>43917</v>
      </c>
      <c r="C2" t="s">
        <v>26</v>
      </c>
      <c r="D2" t="s">
        <v>30</v>
      </c>
      <c r="E2" s="3">
        <f>199*2+119*2+98*4+398*2</f>
        <v>1824</v>
      </c>
      <c r="F2">
        <v>0.8</v>
      </c>
      <c r="G2">
        <f>表1_3[[#This Row],[总价]]*表1_3[[#This Row],[折扣]]</f>
        <v>1459.2</v>
      </c>
    </row>
    <row r="3" spans="1:8" x14ac:dyDescent="0.25">
      <c r="A3" s="5"/>
      <c r="B3" s="5"/>
      <c r="E3" s="3"/>
    </row>
    <row r="4" spans="1:8" x14ac:dyDescent="0.25">
      <c r="A4" s="5"/>
      <c r="B4" s="5"/>
      <c r="E4" s="3"/>
    </row>
    <row r="5" spans="1:8" x14ac:dyDescent="0.25">
      <c r="A5" s="5"/>
      <c r="B5" s="5"/>
      <c r="E5" s="3"/>
    </row>
    <row r="6" spans="1:8" x14ac:dyDescent="0.25">
      <c r="A6" s="5"/>
      <c r="B6" s="5"/>
      <c r="E6" s="3"/>
    </row>
    <row r="7" spans="1:8" x14ac:dyDescent="0.25">
      <c r="A7" s="5"/>
      <c r="B7" s="5"/>
      <c r="E7" s="3"/>
    </row>
    <row r="8" spans="1:8" x14ac:dyDescent="0.25">
      <c r="A8" s="5"/>
      <c r="B8" s="5"/>
      <c r="E8" s="3"/>
    </row>
    <row r="9" spans="1:8" x14ac:dyDescent="0.25">
      <c r="A9" s="5"/>
      <c r="B9" s="5"/>
      <c r="E9" s="3"/>
    </row>
    <row r="10" spans="1:8" x14ac:dyDescent="0.25">
      <c r="A10" s="5"/>
      <c r="B10" s="5"/>
      <c r="E10" s="3"/>
    </row>
    <row r="11" spans="1:8" x14ac:dyDescent="0.25">
      <c r="A11" s="5"/>
      <c r="B11" s="5"/>
      <c r="E11">
        <f t="shared" ref="E11" si="0">E2+E3+E4+E5+E6+E7+E8+E9+E10</f>
        <v>1824</v>
      </c>
      <c r="G11">
        <f>G2+G3+G4+G5+G6+G7+G8+G9+G10</f>
        <v>1459.2</v>
      </c>
      <c r="H11" s="6" t="s">
        <v>13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客户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wangxiaomin</dc:creator>
  <cp:lastModifiedBy>wangxiaomin</cp:lastModifiedBy>
  <dcterms:created xsi:type="dcterms:W3CDTF">2015-06-05T18:19:34Z</dcterms:created>
  <dcterms:modified xsi:type="dcterms:W3CDTF">2020-03-27T10:09:07Z</dcterms:modified>
</cp:coreProperties>
</file>