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10fa6c116ff5555/dsmain/theAnalyticsEdge/Unit08_Linear_Optimization/"/>
    </mc:Choice>
  </mc:AlternateContent>
  <bookViews>
    <workbookView xWindow="0" yWindow="0" windowWidth="19200" windowHeight="7224" tabRatio="500"/>
  </bookViews>
  <sheets>
    <sheet name="Sheet1" sheetId="1" r:id="rId1"/>
  </sheets>
  <definedNames>
    <definedName name="solver_adj" localSheetId="0" hidden="1">Sheet1!$C$17:$C$24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Sheet1!$B$30</definedName>
    <definedName name="solver_lhs2" localSheetId="0" hidden="1">Sheet1!$B$31:$B$38</definedName>
    <definedName name="solver_lhs3" localSheetId="0" hidden="1">Sheet1!$B$39:$B$46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Sheet1!$A$27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1</definedName>
    <definedName name="solver_rhs1" localSheetId="0" hidden="1">Sheet1!$D$30</definedName>
    <definedName name="solver_rhs2" localSheetId="0" hidden="1">Sheet1!$D$31:$D$38</definedName>
    <definedName name="solver_rhs3" localSheetId="0" hidden="1">Sheet1!$D$39:$D$46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G17" i="1"/>
  <c r="G18" i="1"/>
  <c r="G19" i="1"/>
  <c r="G20" i="1"/>
  <c r="G21" i="1"/>
  <c r="G22" i="1"/>
  <c r="G23" i="1"/>
  <c r="G24" i="1"/>
  <c r="B30" i="1"/>
  <c r="D17" i="1"/>
  <c r="B32" i="1"/>
  <c r="B31" i="1"/>
  <c r="C25" i="1"/>
  <c r="H23" i="1"/>
  <c r="I23" i="1"/>
  <c r="H20" i="1"/>
  <c r="H21" i="1"/>
  <c r="H22" i="1"/>
  <c r="H19" i="1"/>
  <c r="B40" i="1"/>
  <c r="B41" i="1"/>
  <c r="B42" i="1"/>
  <c r="B43" i="1"/>
  <c r="B44" i="1"/>
  <c r="B45" i="1"/>
  <c r="B46" i="1"/>
  <c r="B39" i="1"/>
  <c r="D18" i="1"/>
  <c r="D19" i="1"/>
  <c r="D20" i="1"/>
  <c r="D21" i="1"/>
  <c r="D22" i="1"/>
  <c r="D23" i="1"/>
  <c r="D24" i="1"/>
  <c r="B38" i="1"/>
  <c r="B33" i="1"/>
  <c r="B34" i="1"/>
  <c r="B35" i="1"/>
  <c r="B36" i="1"/>
  <c r="B37" i="1"/>
  <c r="A27" i="1"/>
</calcChain>
</file>

<file path=xl/sharedStrings.xml><?xml version="1.0" encoding="utf-8"?>
<sst xmlns="http://schemas.openxmlformats.org/spreadsheetml/2006/main" count="54" uniqueCount="31">
  <si>
    <t>INVESTMENT MANAGEMENT UNDER TAXATION</t>
  </si>
  <si>
    <t>Stock Data</t>
  </si>
  <si>
    <t>Number</t>
  </si>
  <si>
    <t>Stock</t>
  </si>
  <si>
    <t>Number of Shares</t>
  </si>
  <si>
    <t>Price Purchased Last Year</t>
  </si>
  <si>
    <t>Current Price</t>
  </si>
  <si>
    <t>Next Year Price Estimate</t>
  </si>
  <si>
    <t>Yahoo!</t>
  </si>
  <si>
    <t>General Electric</t>
  </si>
  <si>
    <t>Microsoft</t>
  </si>
  <si>
    <t>Bank of America</t>
  </si>
  <si>
    <t>JPMorgan Chase</t>
  </si>
  <si>
    <t>Cisco Systems, Inc</t>
  </si>
  <si>
    <t>Intel</t>
  </si>
  <si>
    <t>Pfizer</t>
  </si>
  <si>
    <t>decision variables</t>
  </si>
  <si>
    <t>number</t>
  </si>
  <si>
    <t>number to sell</t>
  </si>
  <si>
    <t>Objective: maximize nex year's portfolio</t>
  </si>
  <si>
    <t>number left</t>
  </si>
  <si>
    <t>Constraints</t>
  </si>
  <si>
    <t>LHS</t>
  </si>
  <si>
    <t>sign</t>
  </si>
  <si>
    <t>RHS</t>
  </si>
  <si>
    <t>&gt;=</t>
  </si>
  <si>
    <t>&lt;=</t>
  </si>
  <si>
    <t>TOTAL SELL</t>
  </si>
  <si>
    <t>capital gain</t>
  </si>
  <si>
    <t>tax</t>
  </si>
  <si>
    <t>trans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</si>
</sst>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3" fillId="0" borderId="0" xfId="0" applyFont="1"/>
    <xf numFmtId="0" fontId="0" fillId="2" borderId="9" xfId="0" applyFill="1" applyBorder="1"/>
    <xf numFmtId="0" fontId="0" fillId="3" borderId="10" xfId="0" applyFill="1" applyBorder="1"/>
    <xf numFmtId="0" fontId="0" fillId="3" borderId="11" xfId="0" applyFill="1" applyBorder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abSelected="1" topLeftCell="A13" workbookViewId="0">
      <selection activeCell="A27" sqref="A27"/>
    </sheetView>
  </sheetViews>
  <sheetFormatPr defaultColWidth="26.296875" defaultRowHeight="15.6" x14ac:dyDescent="0.3"/>
  <cols>
    <col min="1" max="1" width="10.5" style="3" customWidth="1"/>
    <col min="2" max="2" width="17" style="3" customWidth="1"/>
    <col min="3" max="3" width="20.69921875" style="3" customWidth="1"/>
    <col min="4" max="4" width="23.796875" style="3" customWidth="1"/>
    <col min="5" max="5" width="13.19921875" style="3" customWidth="1"/>
    <col min="6" max="6" width="21.796875" style="3" customWidth="1"/>
    <col min="7" max="16384" width="26.296875" style="3"/>
  </cols>
  <sheetData>
    <row r="1" spans="1:7" x14ac:dyDescent="0.3">
      <c r="A1" s="1" t="s">
        <v>0</v>
      </c>
      <c r="B1" s="2"/>
      <c r="C1" s="2"/>
      <c r="D1" s="2"/>
      <c r="E1" s="2"/>
      <c r="F1" s="2"/>
    </row>
    <row r="2" spans="1:7" x14ac:dyDescent="0.3">
      <c r="A2" s="2"/>
      <c r="B2" s="2"/>
      <c r="C2" s="2"/>
      <c r="D2" s="2"/>
      <c r="E2" s="2"/>
      <c r="F2" s="2"/>
    </row>
    <row r="3" spans="1:7" x14ac:dyDescent="0.3">
      <c r="A3" s="1" t="s">
        <v>1</v>
      </c>
      <c r="B3" s="2"/>
      <c r="C3" s="2"/>
      <c r="D3" s="2"/>
      <c r="E3" s="2"/>
      <c r="F3" s="2"/>
    </row>
    <row r="4" spans="1:7" ht="16.2" thickBot="1" x14ac:dyDescent="0.35">
      <c r="A4" s="2"/>
      <c r="B4" s="2"/>
      <c r="C4" s="2"/>
      <c r="D4" s="2"/>
      <c r="E4" s="2"/>
      <c r="F4" s="2"/>
    </row>
    <row r="5" spans="1:7" ht="16.2" thickBot="1" x14ac:dyDescent="0.35">
      <c r="A5" s="4" t="s">
        <v>2</v>
      </c>
      <c r="B5" s="5" t="s">
        <v>3</v>
      </c>
      <c r="C5" s="6" t="s">
        <v>4</v>
      </c>
      <c r="D5" s="5" t="s">
        <v>5</v>
      </c>
      <c r="E5" s="5" t="s">
        <v>6</v>
      </c>
      <c r="F5" s="7" t="s">
        <v>7</v>
      </c>
    </row>
    <row r="6" spans="1:7" x14ac:dyDescent="0.3">
      <c r="A6" s="8">
        <v>1</v>
      </c>
      <c r="B6" s="2" t="s">
        <v>8</v>
      </c>
      <c r="C6" s="9">
        <v>150</v>
      </c>
      <c r="D6" s="10">
        <v>15.68</v>
      </c>
      <c r="E6" s="10">
        <v>31.8</v>
      </c>
      <c r="F6" s="11">
        <v>29.5</v>
      </c>
    </row>
    <row r="7" spans="1:7" x14ac:dyDescent="0.3">
      <c r="A7" s="8">
        <v>2</v>
      </c>
      <c r="B7" s="2" t="s">
        <v>9</v>
      </c>
      <c r="C7" s="9">
        <v>150</v>
      </c>
      <c r="D7" s="10">
        <v>22.1</v>
      </c>
      <c r="E7" s="10">
        <v>24.28</v>
      </c>
      <c r="F7" s="11">
        <v>26.31</v>
      </c>
    </row>
    <row r="8" spans="1:7" x14ac:dyDescent="0.3">
      <c r="A8" s="8">
        <v>3</v>
      </c>
      <c r="B8" s="2" t="s">
        <v>10</v>
      </c>
      <c r="C8" s="9">
        <v>150</v>
      </c>
      <c r="D8" s="10">
        <v>30.39</v>
      </c>
      <c r="E8" s="10">
        <v>32.5</v>
      </c>
      <c r="F8" s="11">
        <v>34.549999999999997</v>
      </c>
    </row>
    <row r="9" spans="1:7" x14ac:dyDescent="0.3">
      <c r="A9" s="8">
        <v>4</v>
      </c>
      <c r="B9" s="2" t="s">
        <v>11</v>
      </c>
      <c r="C9" s="9">
        <v>150</v>
      </c>
      <c r="D9" s="10">
        <v>8.93</v>
      </c>
      <c r="E9" s="10">
        <v>14.16</v>
      </c>
      <c r="F9" s="11">
        <v>15.23</v>
      </c>
    </row>
    <row r="10" spans="1:7" x14ac:dyDescent="0.3">
      <c r="A10" s="8">
        <v>5</v>
      </c>
      <c r="B10" s="2" t="s">
        <v>12</v>
      </c>
      <c r="C10" s="9">
        <v>150</v>
      </c>
      <c r="D10" s="10">
        <v>40.549999999999997</v>
      </c>
      <c r="E10" s="10">
        <v>50.99</v>
      </c>
      <c r="F10" s="11">
        <v>62.43</v>
      </c>
    </row>
    <row r="11" spans="1:7" x14ac:dyDescent="0.3">
      <c r="A11" s="8">
        <v>6</v>
      </c>
      <c r="B11" s="2" t="s">
        <v>13</v>
      </c>
      <c r="C11" s="9">
        <v>150</v>
      </c>
      <c r="D11" s="10">
        <v>18.579999999999998</v>
      </c>
      <c r="E11" s="10">
        <v>24.17</v>
      </c>
      <c r="F11" s="11">
        <v>26.68</v>
      </c>
    </row>
    <row r="12" spans="1:7" x14ac:dyDescent="0.3">
      <c r="A12" s="8">
        <v>7</v>
      </c>
      <c r="B12" s="2" t="s">
        <v>14</v>
      </c>
      <c r="C12" s="9">
        <v>150</v>
      </c>
      <c r="D12" s="10">
        <v>22.54</v>
      </c>
      <c r="E12" s="10">
        <v>23.67</v>
      </c>
      <c r="F12" s="11">
        <v>23.85</v>
      </c>
    </row>
    <row r="13" spans="1:7" ht="16.2" thickBot="1" x14ac:dyDescent="0.35">
      <c r="A13" s="12">
        <v>8</v>
      </c>
      <c r="B13" s="13" t="s">
        <v>15</v>
      </c>
      <c r="C13" s="14">
        <v>150</v>
      </c>
      <c r="D13" s="15">
        <v>24.84</v>
      </c>
      <c r="E13" s="15">
        <v>28.77</v>
      </c>
      <c r="F13" s="16">
        <v>31.66</v>
      </c>
    </row>
    <row r="15" spans="1:7" x14ac:dyDescent="0.3">
      <c r="A15" s="3" t="s">
        <v>16</v>
      </c>
    </row>
    <row r="16" spans="1:7" x14ac:dyDescent="0.3">
      <c r="A16" s="3" t="s">
        <v>17</v>
      </c>
      <c r="C16" s="3" t="s">
        <v>18</v>
      </c>
      <c r="D16" s="3" t="s">
        <v>20</v>
      </c>
      <c r="E16" s="3" t="s">
        <v>28</v>
      </c>
      <c r="F16" s="3" t="s">
        <v>29</v>
      </c>
      <c r="G16" s="3" t="s">
        <v>30</v>
      </c>
    </row>
    <row r="17" spans="1:9" x14ac:dyDescent="0.3">
      <c r="A17" s="3">
        <v>1</v>
      </c>
      <c r="B17" s="2" t="s">
        <v>8</v>
      </c>
      <c r="C17" s="3">
        <v>100</v>
      </c>
      <c r="D17" s="3">
        <f>C6-C17</f>
        <v>50</v>
      </c>
      <c r="E17" s="3">
        <f>(E6-D6)*C17</f>
        <v>1612</v>
      </c>
      <c r="F17" s="3">
        <f>E17*0.3</f>
        <v>483.59999999999997</v>
      </c>
      <c r="G17" s="3">
        <f>C17*E6*0.01</f>
        <v>31.8</v>
      </c>
    </row>
    <row r="18" spans="1:9" x14ac:dyDescent="0.3">
      <c r="A18" s="3">
        <v>2</v>
      </c>
      <c r="B18" s="2" t="s">
        <v>9</v>
      </c>
      <c r="C18" s="3">
        <v>75</v>
      </c>
      <c r="D18" s="3">
        <f t="shared" ref="D18:D24" si="0">C7-C18</f>
        <v>75</v>
      </c>
      <c r="E18" s="3">
        <f t="shared" ref="E18:E24" si="1">(E7-D7)*C18</f>
        <v>163.49999999999997</v>
      </c>
      <c r="F18" s="3">
        <f t="shared" ref="F18:F24" si="2">E18*0.3</f>
        <v>49.04999999999999</v>
      </c>
      <c r="G18" s="3">
        <f t="shared" ref="G18:G24" si="3">C18*E7*0.01</f>
        <v>18.21</v>
      </c>
    </row>
    <row r="19" spans="1:9" x14ac:dyDescent="0.3">
      <c r="A19" s="3">
        <v>3</v>
      </c>
      <c r="B19" s="2" t="s">
        <v>10</v>
      </c>
      <c r="C19" s="3">
        <v>75</v>
      </c>
      <c r="D19" s="3">
        <f>C8-C19</f>
        <v>75</v>
      </c>
      <c r="E19" s="3">
        <f t="shared" si="1"/>
        <v>158.24999999999994</v>
      </c>
      <c r="F19" s="3">
        <f t="shared" si="2"/>
        <v>47.47499999999998</v>
      </c>
      <c r="G19" s="3">
        <f t="shared" si="3"/>
        <v>24.375</v>
      </c>
      <c r="H19" s="3">
        <f>E8*50-(E8-D8)*0.3-E8*50*0.01</f>
        <v>1608.117</v>
      </c>
    </row>
    <row r="20" spans="1:9" x14ac:dyDescent="0.3">
      <c r="A20" s="3">
        <v>4</v>
      </c>
      <c r="B20" s="2" t="s">
        <v>11</v>
      </c>
      <c r="C20" s="3">
        <v>0</v>
      </c>
      <c r="D20" s="3">
        <f t="shared" si="0"/>
        <v>150</v>
      </c>
      <c r="E20" s="3">
        <f t="shared" si="1"/>
        <v>0</v>
      </c>
      <c r="F20" s="3">
        <f t="shared" si="2"/>
        <v>0</v>
      </c>
      <c r="G20" s="3">
        <f t="shared" si="3"/>
        <v>0</v>
      </c>
      <c r="H20" s="3">
        <f t="shared" ref="H20:H23" si="4">E9*50-(E9-D9)*0.3-E9*50*0.01</f>
        <v>699.351</v>
      </c>
    </row>
    <row r="21" spans="1:9" x14ac:dyDescent="0.3">
      <c r="A21" s="3">
        <v>5</v>
      </c>
      <c r="B21" s="2" t="s">
        <v>12</v>
      </c>
      <c r="C21" s="3">
        <v>0</v>
      </c>
      <c r="D21" s="3">
        <f t="shared" si="0"/>
        <v>150</v>
      </c>
      <c r="E21" s="3">
        <f t="shared" si="1"/>
        <v>0</v>
      </c>
      <c r="F21" s="3">
        <f t="shared" si="2"/>
        <v>0</v>
      </c>
      <c r="G21" s="3">
        <f t="shared" si="3"/>
        <v>0</v>
      </c>
      <c r="H21" s="3">
        <f t="shared" si="4"/>
        <v>2520.873</v>
      </c>
    </row>
    <row r="22" spans="1:9" x14ac:dyDescent="0.3">
      <c r="A22" s="3">
        <v>6</v>
      </c>
      <c r="B22" s="2" t="s">
        <v>13</v>
      </c>
      <c r="C22" s="3">
        <v>0</v>
      </c>
      <c r="D22" s="3">
        <f t="shared" si="0"/>
        <v>150</v>
      </c>
      <c r="E22" s="3">
        <f t="shared" si="1"/>
        <v>0</v>
      </c>
      <c r="F22" s="3">
        <f t="shared" si="2"/>
        <v>0</v>
      </c>
      <c r="G22" s="3">
        <f t="shared" si="3"/>
        <v>0</v>
      </c>
      <c r="H22" s="3">
        <f t="shared" si="4"/>
        <v>1194.7380000000001</v>
      </c>
    </row>
    <row r="23" spans="1:9" x14ac:dyDescent="0.3">
      <c r="A23" s="3">
        <v>7</v>
      </c>
      <c r="B23" s="2" t="s">
        <v>14</v>
      </c>
      <c r="C23" s="3">
        <v>75</v>
      </c>
      <c r="D23" s="3">
        <f t="shared" si="0"/>
        <v>75</v>
      </c>
      <c r="E23" s="3">
        <f>(E12-D12)*C23</f>
        <v>84.750000000000199</v>
      </c>
      <c r="F23" s="3">
        <f>E23*0.3</f>
        <v>25.425000000000058</v>
      </c>
      <c r="G23" s="3">
        <f>C23*E12*0.01</f>
        <v>17.752500000000001</v>
      </c>
      <c r="H23" s="3">
        <f>E12*50-50*(E12-D12)*0.3-E12*50*0.01</f>
        <v>1154.7149999999999</v>
      </c>
      <c r="I23" s="3">
        <f>(E12*C23-F23-G23)/3</f>
        <v>577.35750000000007</v>
      </c>
    </row>
    <row r="24" spans="1:9" ht="16.2" thickBot="1" x14ac:dyDescent="0.35">
      <c r="A24" s="3">
        <v>8</v>
      </c>
      <c r="B24" s="13" t="s">
        <v>15</v>
      </c>
      <c r="C24" s="3">
        <v>54.350115187541491</v>
      </c>
      <c r="D24" s="3">
        <f t="shared" si="0"/>
        <v>95.649884812458509</v>
      </c>
      <c r="E24" s="3">
        <f t="shared" si="1"/>
        <v>213.59595268703805</v>
      </c>
      <c r="F24" s="3">
        <f t="shared" si="2"/>
        <v>64.078785806111412</v>
      </c>
      <c r="G24" s="3">
        <f t="shared" si="3"/>
        <v>15.636528139455686</v>
      </c>
    </row>
    <row r="25" spans="1:9" x14ac:dyDescent="0.3">
      <c r="C25" s="3">
        <f>SUM(C17:C24)</f>
        <v>379.35011518754152</v>
      </c>
    </row>
    <row r="26" spans="1:9" ht="16.2" thickBot="1" x14ac:dyDescent="0.35">
      <c r="A26" s="17" t="s">
        <v>19</v>
      </c>
    </row>
    <row r="27" spans="1:9" ht="16.2" thickBot="1" x14ac:dyDescent="0.35">
      <c r="A27" s="18">
        <f>SUMPRODUCT(F6:F13, D17:D24)</f>
        <v>26507.525353162437</v>
      </c>
    </row>
    <row r="29" spans="1:9" x14ac:dyDescent="0.3">
      <c r="A29" s="17" t="s">
        <v>21</v>
      </c>
      <c r="B29" s="17" t="s">
        <v>22</v>
      </c>
      <c r="C29" s="17" t="s">
        <v>23</v>
      </c>
      <c r="D29" s="17" t="s">
        <v>24</v>
      </c>
    </row>
    <row r="30" spans="1:9" x14ac:dyDescent="0.3">
      <c r="A30" t="s">
        <v>27</v>
      </c>
      <c r="B30" s="19">
        <f>SUMPRODUCT(E6:E13,C17:C24)-SUM(F17:F24)-SUM(G17:G24)</f>
        <v>10000.000000000002</v>
      </c>
      <c r="C30" s="19" t="s">
        <v>25</v>
      </c>
      <c r="D30" s="19">
        <v>10000</v>
      </c>
    </row>
    <row r="31" spans="1:9" x14ac:dyDescent="0.3">
      <c r="A31">
        <v>1</v>
      </c>
      <c r="B31" s="19">
        <f>C17</f>
        <v>100</v>
      </c>
      <c r="C31" s="19" t="s">
        <v>25</v>
      </c>
      <c r="D31" s="19">
        <v>100</v>
      </c>
    </row>
    <row r="32" spans="1:9" x14ac:dyDescent="0.3">
      <c r="A32">
        <v>2</v>
      </c>
      <c r="B32" s="19">
        <f>C18</f>
        <v>75</v>
      </c>
      <c r="C32" s="19" t="s">
        <v>25</v>
      </c>
      <c r="D32" s="19">
        <v>0</v>
      </c>
    </row>
    <row r="33" spans="1:4" x14ac:dyDescent="0.3">
      <c r="A33">
        <v>3</v>
      </c>
      <c r="B33" s="19">
        <f t="shared" ref="B32:B38" si="5">C19</f>
        <v>75</v>
      </c>
      <c r="C33" s="19" t="s">
        <v>25</v>
      </c>
      <c r="D33" s="19">
        <v>0</v>
      </c>
    </row>
    <row r="34" spans="1:4" x14ac:dyDescent="0.3">
      <c r="A34">
        <v>4</v>
      </c>
      <c r="B34" s="19">
        <f t="shared" si="5"/>
        <v>0</v>
      </c>
      <c r="C34" s="19" t="s">
        <v>25</v>
      </c>
      <c r="D34" s="19">
        <v>0</v>
      </c>
    </row>
    <row r="35" spans="1:4" x14ac:dyDescent="0.3">
      <c r="A35">
        <v>5</v>
      </c>
      <c r="B35" s="19">
        <f t="shared" si="5"/>
        <v>0</v>
      </c>
      <c r="C35" s="19" t="s">
        <v>25</v>
      </c>
      <c r="D35" s="19">
        <v>0</v>
      </c>
    </row>
    <row r="36" spans="1:4" x14ac:dyDescent="0.3">
      <c r="A36">
        <v>6</v>
      </c>
      <c r="B36" s="19">
        <f t="shared" si="5"/>
        <v>0</v>
      </c>
      <c r="C36" s="19" t="s">
        <v>25</v>
      </c>
      <c r="D36" s="19">
        <v>0</v>
      </c>
    </row>
    <row r="37" spans="1:4" x14ac:dyDescent="0.3">
      <c r="A37">
        <v>7</v>
      </c>
      <c r="B37" s="19">
        <f t="shared" si="5"/>
        <v>75</v>
      </c>
      <c r="C37" s="19" t="s">
        <v>25</v>
      </c>
      <c r="D37" s="19">
        <v>0</v>
      </c>
    </row>
    <row r="38" spans="1:4" x14ac:dyDescent="0.3">
      <c r="A38">
        <v>8</v>
      </c>
      <c r="B38" s="19">
        <f>C24</f>
        <v>54.350115187541491</v>
      </c>
      <c r="C38" s="19" t="s">
        <v>25</v>
      </c>
      <c r="D38" s="19">
        <v>0</v>
      </c>
    </row>
    <row r="39" spans="1:4" x14ac:dyDescent="0.3">
      <c r="A39" s="3">
        <v>1</v>
      </c>
      <c r="B39" s="20">
        <f>C17</f>
        <v>100</v>
      </c>
      <c r="C39" s="20" t="s">
        <v>26</v>
      </c>
      <c r="D39" s="3">
        <v>100</v>
      </c>
    </row>
    <row r="40" spans="1:4" x14ac:dyDescent="0.3">
      <c r="A40" s="3">
        <v>2</v>
      </c>
      <c r="B40" s="20">
        <f t="shared" ref="B40:B46" si="6">C18</f>
        <v>75</v>
      </c>
      <c r="C40" s="20" t="s">
        <v>26</v>
      </c>
      <c r="D40" s="3">
        <v>75</v>
      </c>
    </row>
    <row r="41" spans="1:4" x14ac:dyDescent="0.3">
      <c r="A41" s="3">
        <v>3</v>
      </c>
      <c r="B41" s="20">
        <f t="shared" si="6"/>
        <v>75</v>
      </c>
      <c r="C41" s="20" t="s">
        <v>26</v>
      </c>
      <c r="D41" s="3">
        <v>75</v>
      </c>
    </row>
    <row r="42" spans="1:4" x14ac:dyDescent="0.3">
      <c r="A42" s="3">
        <v>4</v>
      </c>
      <c r="B42" s="20">
        <f t="shared" si="6"/>
        <v>0</v>
      </c>
      <c r="C42" s="20" t="s">
        <v>26</v>
      </c>
      <c r="D42" s="3">
        <v>75</v>
      </c>
    </row>
    <row r="43" spans="1:4" x14ac:dyDescent="0.3">
      <c r="A43" s="3">
        <v>5</v>
      </c>
      <c r="B43" s="20">
        <f t="shared" si="6"/>
        <v>0</v>
      </c>
      <c r="C43" s="20" t="s">
        <v>26</v>
      </c>
      <c r="D43" s="3">
        <v>75</v>
      </c>
    </row>
    <row r="44" spans="1:4" x14ac:dyDescent="0.3">
      <c r="A44" s="3">
        <v>6</v>
      </c>
      <c r="B44" s="20">
        <f t="shared" si="6"/>
        <v>0</v>
      </c>
      <c r="C44" s="20" t="s">
        <v>26</v>
      </c>
      <c r="D44" s="3">
        <v>75</v>
      </c>
    </row>
    <row r="45" spans="1:4" x14ac:dyDescent="0.3">
      <c r="A45" s="3">
        <v>7</v>
      </c>
      <c r="B45" s="20">
        <f t="shared" si="6"/>
        <v>75</v>
      </c>
      <c r="C45" s="20" t="s">
        <v>26</v>
      </c>
      <c r="D45" s="3">
        <v>75</v>
      </c>
    </row>
    <row r="46" spans="1:4" x14ac:dyDescent="0.3">
      <c r="A46" s="3">
        <v>8</v>
      </c>
      <c r="B46" s="20">
        <f t="shared" si="6"/>
        <v>54.350115187541491</v>
      </c>
      <c r="C46" s="20" t="s">
        <v>26</v>
      </c>
      <c r="D46" s="3">
        <v>75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Wanli</cp:lastModifiedBy>
  <dcterms:created xsi:type="dcterms:W3CDTF">2014-01-19T04:00:32Z</dcterms:created>
  <dcterms:modified xsi:type="dcterms:W3CDTF">2016-06-26T22:07:39Z</dcterms:modified>
</cp:coreProperties>
</file>