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vlefebv\Downloads\"/>
    </mc:Choice>
  </mc:AlternateContent>
  <xr:revisionPtr revIDLastSave="0" documentId="13_ncr:1_{A05A70E8-0485-47F4-AF85-1EB7D9CC22E3}" xr6:coauthVersionLast="47" xr6:coauthVersionMax="47" xr10:uidLastSave="{00000000-0000-0000-0000-000000000000}"/>
  <bookViews>
    <workbookView xWindow="28680" yWindow="-120" windowWidth="29040" windowHeight="15840" xr2:uid="{00000000-000D-0000-FFFF-FFFF00000000}"/>
  </bookViews>
  <sheets>
    <sheet name="Autodiag DIST Attitudes Porter" sheetId="1" r:id="rId1"/>
  </sheets>
  <definedNames>
    <definedName name="_xlnm.Print_Titles" localSheetId="0">'Autodiag DIST Attitudes Porter'!$6:$6</definedName>
    <definedName name="_xlnm.Print_Area" localSheetId="0">'Autodiag DIST Attitudes Porter'!$A$1:$J$106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76" i="1" l="1"/>
  <c r="I76" i="1"/>
  <c r="C75" i="1"/>
  <c r="C72" i="1"/>
  <c r="C71" i="1"/>
  <c r="C70" i="1"/>
  <c r="J69" i="1"/>
  <c r="I69" i="1"/>
  <c r="C68" i="1"/>
  <c r="C65" i="1"/>
  <c r="C64" i="1"/>
  <c r="C63" i="1"/>
  <c r="J62" i="1"/>
  <c r="I62" i="1"/>
  <c r="C61" i="1"/>
  <c r="C58" i="1"/>
  <c r="C57" i="1"/>
  <c r="C56" i="1"/>
  <c r="J55" i="1"/>
  <c r="I55" i="1"/>
  <c r="C54" i="1"/>
  <c r="C51" i="1"/>
  <c r="C50" i="1"/>
  <c r="C49" i="1"/>
  <c r="J48" i="1"/>
  <c r="I48" i="1"/>
  <c r="C47" i="1"/>
  <c r="C44" i="1"/>
  <c r="C43" i="1"/>
  <c r="C42" i="1"/>
  <c r="J41" i="1"/>
  <c r="I41" i="1"/>
  <c r="C40" i="1"/>
  <c r="C37" i="1"/>
  <c r="C36" i="1"/>
  <c r="C35" i="1"/>
  <c r="J34" i="1"/>
  <c r="I34" i="1"/>
  <c r="C33" i="1"/>
  <c r="C30" i="1"/>
  <c r="C29" i="1"/>
  <c r="C28" i="1"/>
  <c r="J27" i="1"/>
  <c r="I27" i="1"/>
  <c r="C26" i="1"/>
  <c r="C23" i="1"/>
  <c r="C22" i="1"/>
  <c r="C21" i="1"/>
  <c r="J20" i="1"/>
  <c r="I20" i="1"/>
  <c r="C19" i="1"/>
  <c r="C16" i="1"/>
  <c r="C15" i="1"/>
  <c r="C14" i="1"/>
  <c r="J13" i="1"/>
  <c r="I13" i="1"/>
  <c r="C12" i="1"/>
  <c r="C9" i="1"/>
  <c r="C8" i="1"/>
  <c r="C7" i="1"/>
  <c r="G78" i="1" l="1"/>
  <c r="F83" i="1" s="1"/>
  <c r="F80" i="1" l="1"/>
  <c r="F81" i="1"/>
  <c r="F84" i="1"/>
  <c r="D84" i="1" s="1"/>
  <c r="F79" i="1"/>
  <c r="F82" i="1"/>
  <c r="G82" i="1" s="1"/>
  <c r="G80" i="1"/>
  <c r="D80" i="1"/>
  <c r="D79" i="1"/>
  <c r="G79" i="1"/>
  <c r="D81" i="1"/>
  <c r="G81" i="1"/>
  <c r="D83" i="1"/>
  <c r="G83" i="1"/>
  <c r="G84" i="1" l="1"/>
  <c r="D82" i="1"/>
</calcChain>
</file>

<file path=xl/sharedStrings.xml><?xml version="1.0" encoding="utf-8"?>
<sst xmlns="http://schemas.openxmlformats.org/spreadsheetml/2006/main" count="146" uniqueCount="100">
  <si>
    <t>ETRE UN INTERLOCUTEUR CONSCIENT DE SES ATTITUDES SPONTANEES</t>
  </si>
  <si>
    <t>Etre conscient de ses "préférences spontanées" permet d'être alerté sur ses risques de distorsions, d'inférences, d'évaluation ou tout simplement d'écoute sélective et donc d'y remédier.</t>
  </si>
  <si>
    <r>
      <rPr>
        <sz val="11"/>
        <color rgb="FFFF0066"/>
        <rFont val="Calibri"/>
        <family val="2"/>
        <scheme val="minor"/>
      </rPr>
      <t xml:space="preserve">Vous trouverez-ci-dessous 10 extraits d'entretien. </t>
    </r>
    <r>
      <rPr>
        <b/>
        <sz val="11"/>
        <color rgb="FFFF0066"/>
        <rFont val="Calibri"/>
        <family val="2"/>
        <scheme val="minor"/>
      </rPr>
      <t>Imaginez que la personne qui parle vous soit "proche",</t>
    </r>
    <r>
      <rPr>
        <sz val="11"/>
        <color rgb="FFFF0066"/>
        <rFont val="Calibri"/>
        <family val="2"/>
        <scheme val="minor"/>
      </rPr>
      <t xml:space="preserve"> ce qui légitime ce qu'elle vous témoigne,</t>
    </r>
    <r>
      <rPr>
        <b/>
        <sz val="11"/>
        <color rgb="FFFF0066"/>
        <rFont val="Calibri"/>
        <family val="2"/>
        <scheme val="minor"/>
      </rPr>
      <t xml:space="preserve"> dans le fond comme dans la forme</t>
    </r>
    <r>
      <rPr>
        <sz val="11"/>
        <color rgb="FFFF0066"/>
        <rFont val="Calibri"/>
        <family val="2"/>
        <scheme val="minor"/>
      </rPr>
      <t>, et que vous ayez à lui répondre</t>
    </r>
    <r>
      <rPr>
        <b/>
        <sz val="11"/>
        <color rgb="FFFF0066"/>
        <rFont val="Calibri"/>
        <family val="2"/>
        <scheme val="minor"/>
      </rPr>
      <t xml:space="preserve">. Cochez </t>
    </r>
    <r>
      <rPr>
        <b/>
        <u/>
        <sz val="11"/>
        <color rgb="FFFF0066"/>
        <rFont val="Calibri"/>
        <family val="2"/>
        <scheme val="minor"/>
      </rPr>
      <t>spontanément</t>
    </r>
    <r>
      <rPr>
        <b/>
        <sz val="11"/>
        <color rgb="FFFF0066"/>
        <rFont val="Calibri"/>
        <family val="2"/>
        <scheme val="minor"/>
      </rPr>
      <t xml:space="preserve"> la réponse la plus proche</t>
    </r>
    <r>
      <rPr>
        <sz val="11"/>
        <color rgb="FFFF0066"/>
        <rFont val="Calibri"/>
        <family val="2"/>
        <scheme val="minor"/>
      </rPr>
      <t xml:space="preserve"> (ou la moins éloignée) </t>
    </r>
    <r>
      <rPr>
        <b/>
        <sz val="11"/>
        <color rgb="FFFF0066"/>
        <rFont val="Calibri"/>
        <family val="2"/>
        <scheme val="minor"/>
      </rPr>
      <t>de ce que serait votre réponse.</t>
    </r>
  </si>
  <si>
    <t>SITUATIONS</t>
  </si>
  <si>
    <t>VOS OPTIONS</t>
  </si>
  <si>
    <r>
      <t xml:space="preserve">VOTRE CHOIX
</t>
    </r>
    <r>
      <rPr>
        <sz val="9"/>
        <color theme="3"/>
        <rFont val="Calibri"/>
        <family val="2"/>
        <scheme val="minor"/>
      </rPr>
      <t>(1 = Oui ; 0 = Non)</t>
    </r>
  </si>
  <si>
    <t>D</t>
  </si>
  <si>
    <t>1 - Femme de 37 ans, voix basse</t>
  </si>
  <si>
    <t xml:space="preserve">Je ne sais vraiment pas quoi faire. Ah ! Je ne sais vraiment pas si je dois reprendre mon poste de standardiste ... cela me porte tellement sur les nerfs, je peux à peine le supporter. .. mais j'ai une stabilité et un bon salaire; ou alors lâcher tout et faire ce qui m'intéresse réellement, en tout cas un travail plus varié mais cela aboutirait à débuter en bas de l'échelle avec un salaire très faible ... je ne sais si je pourrais le faire ou non ... </t>
  </si>
  <si>
    <t>Pouvez-vous m'en dire davantage au sujet de ce qui vous intéresse maintenant ? C'est très important que nous   y réfléchissions bien</t>
  </si>
  <si>
    <t>P</t>
  </si>
  <si>
    <t>Attention, avant que vous ne vous lanciez dans quelque chose de nouveau, il faudrait que vous soyez sûre que cela serait vraiment plus avantageux pour vous et que vous n'allez pas quitter la proie pour l'ombre</t>
  </si>
  <si>
    <t>I</t>
  </si>
  <si>
    <t>Et bien ! voyons, n'est pas désespéré, il s'agit de savoir dans quel service vous pourriez être mutée; je peux vous ménager un entretien avec le responsable RH</t>
  </si>
  <si>
    <t>Votre embarras s'explique doublement; d'un côté vous hésitez à lâcher votre poste actuel, mais surtout vous ne savez pas quel autre emploi est susceptible de vous convenir</t>
  </si>
  <si>
    <t>C'est vraiment une décision difficile, n'est-ce pas ? Ou bien courir le risque de débuter dans une nouvelle branche, ou bien s'en tenir à la sécurité d'un travail qui vous déplait</t>
  </si>
  <si>
    <t>R</t>
  </si>
  <si>
    <t>Vous vous faites beaucoup trop de souci. Ce n'est pas en usant ainsi vos nerfs que vous résoudrez vos difficultés. Il ne faut pas vous mettre dans cet état, tout finira par s'arranger</t>
  </si>
  <si>
    <t>2 - Homme de 30 ans, frustré, voix bizarre, naïve</t>
  </si>
  <si>
    <t>J'ai un sentiment des plus bizarres : quand quelque chose d'heureux m'arrive, eh bien, je ne peux pas y croire. J'agis comme si ce n'était jamais arrivé et ça me tracasse! Je voulais un rendez-vous avec Laure, j'ai tourné autour d'elle pendant des semaines avant d'avoir assez de courage pour lui demander un rendez-vous . Quand elle a dit "oui", je ne pouvais pas y croire... Je ne pouvais tellement pas y croire que je ne suis pas allé au rendez-vous.</t>
  </si>
  <si>
    <t>Il faut être de votre âge, mon garçon, et avoir une idée un peu plus réaliste concernant les femmes. Ce sont aussi des êtres humains, vous savez, et elles désirent des rendez-vous autant que vous</t>
  </si>
  <si>
    <t>Cela vous parait toujours irréel quand il arrive quelque chose d'heureux.</t>
  </si>
  <si>
    <t>Vous vous êtes sans doute dit avec tant de force que rien de bon ne pouvait vous arriver, et lorsque cela se produit, il vous semble que ce n'est pas vrai</t>
  </si>
  <si>
    <t>Je me demande si ce sentiment d'irréalité ne serait pas associé à un moment particulier de votre vie. Voudriez-vous m'en dire davantage sur ce que vous vouliez dire par "quand quelque chose d'heureux m'arrive" ?</t>
  </si>
  <si>
    <t>Y a-t-il vraiment lieu de vous tracasser à ce sujet ? Nous avons tous eu à faire face à des sentiments ou de désirs bizarres. Je crois que vous en viendrez à bout</t>
  </si>
  <si>
    <t>Je pense que cette expérience vous servira de leçon. La prochaine fois, vous devrez faire un effort pour accepter la bonne fortune</t>
  </si>
  <si>
    <t>3 - Homme de 35 ans, voix forte, scandée, agressive</t>
  </si>
  <si>
    <t>Je suis décidé à faire quelque chose, je n'ai pas peur de travailler dur, je n'ai pas peur de recevoir quelques coups durs pourvu que je sache où je vais! Et il ne me répugne pas de marcher sur les pieds des autres lorsqu'ils sont sur mon chemin parce que je veux tout pour moi; je ne veux pas me contenter d'un emploi médiocre</t>
  </si>
  <si>
    <t>En somme vous vous conduisez comme un ambitieux parce que vous voulez vous prouver à vous-même votre valeur</t>
  </si>
  <si>
    <t>Vous estimez qu'il faut que vous soyez en avant, quels que soient les efforts et les moyens pour y parvenir</t>
  </si>
  <si>
    <t>Qu'est-ce qui, à votre avis, nourrit votre désir d'atteindre vos objectifs ?</t>
  </si>
  <si>
    <t>Souhaiteriez-vous passer quelques tests pour déterminer dans quelle branche vous pouvez réussir le mieux ? Cela pourrait être d'un grand apport pour vous, bien qu'il soit possible qu'avec votre allant, vous réussissiez dans beaucoup de situations</t>
  </si>
  <si>
    <t>Une grande ambition peut être un véritable atout pour quelqu'un. Êtes-vous certain cependant que vous le pensez vraiment quand vous dites qu'il ne vous répugne pas de marcher sur les pieds de ceux qui se trouvent sur votre chemin ? Cela ne risquerait-il pas de vous causer plus de tort que de bien ?</t>
  </si>
  <si>
    <t>Vos sentiments sont très forts. Vous devez être sous le coup d'une déception récente. Il faut vous calmer, réfléchir, et vous verrez que vous retrouverez votre sang-froid sans perdre votre enthousiasme</t>
  </si>
  <si>
    <t>4 - Femme de 30 ans voix découragée</t>
  </si>
  <si>
    <t>Il y a maintenant dix ans que j'habite dans cette ville et sept ans que je suis dans le même appartement, mais je ne connais personne. Au bureau il me semble que je ne peux pas me faire des amis, c'est comme si j'étais paralysée. J'essaie d'être gentille avec les autres employés mais au fond je me sens contractée et mal à l'aise, et alors je me dis que je m'en moque. On ne peut pas compter sur les gens. Chacun pour soi. Je ne veux pas d'amis, et quelquefois je finis par en être vraiment convaincue</t>
  </si>
  <si>
    <t>Vous êtes trop pessimiste. Cela ne va pas durer éternellement. Vous verrez que l'on viendra vers vous par la force des choses</t>
  </si>
  <si>
    <t>Je connais d'autres personnes dans votre cas; elles ont pourtant réussi à se faire des relations agréables en adhérant à une association de loisirs et vacances. L'important est de ne pas se figurer qu'on doit rester seul</t>
  </si>
  <si>
    <t>Peut-être, en m'en disant davantage sur la façon dont vous vous y prenez pour vous faire des amis, pourrions-nous avoir une idée plus nette de ce qui cloche ?</t>
  </si>
  <si>
    <t>Ça dure depuis si longtemps que vous avez fini par être presque convaincue; est-ce là ce que vous voulez dire ?</t>
  </si>
  <si>
    <t>Peut-être ne voulez vous pas d'amis, uniquement pour vous protéger contre quelque chose d'autre ?</t>
  </si>
  <si>
    <t>C'est une situation assez regrettable de n'avoir pas d'amis, et il faut vraiment s'en occuper. Il y a un certain nombre de choses que vous pourriez faire pour apprendre à vous faire des amis, et plus tôt vous commencerez, mieux ce sera</t>
  </si>
  <si>
    <t>5 - Homme de 30 ans fureur et amertume</t>
  </si>
  <si>
    <t>A quoi bon! Personne ne joue franc jeu avec moi. Les gars qui sont restés chez eux ont pris tous les avantages, ils ont tous profité de nous pendant que nous nous battions, je les maudis autant qu'ils sont. Ils jouent double jeu. Quant à ma femme ... (silence) ouais ! ...</t>
  </si>
  <si>
    <t>Vous aviez commencé à dire quelque chose au sujet de votre femme …</t>
  </si>
  <si>
    <t>Vous estimez avoir été exploité et cela vous met en colère ?</t>
  </si>
  <si>
    <t>On a pris le pas sur vous et cela vous révolte parce que plus qu'un autre vous pensez mériter les égards</t>
  </si>
  <si>
    <t>Je comprends vos sentiments actuels, mais cela pourrait vous empêcher d'aller de l'avant si vous n'essayez pas de vous en débarrasser</t>
  </si>
  <si>
    <t>Vous n'êtes pas tout seul à être furieux. Il y a bien souvent de quoi. Mais avec le temps vous oublierez, vous vous remettrez dans le mouvement</t>
  </si>
  <si>
    <t>Vous pourriez être gagné par un désir de vengeance, ce qui complique toujours les choses, ne croyez-vous pas ?</t>
  </si>
  <si>
    <t>6 - Homme de 35 ans, voix claire et décidée</t>
  </si>
  <si>
    <t>Je sais que je pourrai réussir dans cette affaire; tout ce qu'il faut, c'est avoir quelques vues d'ensemble, un certain bon sens et le courage d'essayer. J'ai tout cela. Aussi, si je pouvais seulement avoir un coup de main pour l'argent, je n'hésiterais pas à me lancer</t>
  </si>
  <si>
    <t>Vous souhaitez peut-être l'adresse d'un conseiller financier, dans ce cas là on a besoin de renseignements avant d'emprunter des fonds</t>
  </si>
  <si>
    <t>C'est très bien. On doit être sûr de soi si on veut arriver à quelque chose. Commencer avec hésitation peut vraiment tout gâcher; vous êtes sur la bonne voie et je vous souhaite de réussir</t>
  </si>
  <si>
    <t>Si vous pouviez avoir les fonds pour commencer, vous vous sentiriez sûr de pouvoir en tirer parti</t>
  </si>
  <si>
    <t>Vous vous sentez sûr de pouvoir réussir parce que vous vous rendez compte effectivement de ce qu'il faut pour que l'affaire marche. Quand on voit les choses clairement, l'assurance vient toute seule</t>
  </si>
  <si>
    <t>Avez-vous déjà étudié quels sont les risques à courir ?</t>
  </si>
  <si>
    <t>Vous vous posez beaucoup de problèmes concernant l'argent, la manière de s'en procurer et l'art de s'en servir</t>
  </si>
  <si>
    <t>7 - Homme de 46 ans, voix amère et tendue</t>
  </si>
  <si>
    <t>Voilà! C'est un nouveau à la Compagnie, mais c'est un malin, il a réponse à tout et il croit qu'il a inventé la poudre. Mais, Bon Dieu! ... il ne sait pas à qui il a à faire. Je ferais mieux que lui si je le voulais !</t>
  </si>
  <si>
    <t>Vous estimez que vous devez être le premier. C'est vraiment important pour vous de rester toujours le meilleur</t>
  </si>
  <si>
    <t>En prenant dès le début une telle attitude à l'égard de cet homme nouveau dans la Compagnie, vous ne vous y prenez pas de la bonne manière</t>
  </si>
  <si>
    <t>Et cela vous demandera sans doute d'agir avec beaucoup de méthode et de réflexion. Il vous faudra faire très attention</t>
  </si>
  <si>
    <t>Ce nouveau venu, qui vous parait si prétentieux, vous donne envie de vous dépasser</t>
  </si>
  <si>
    <t>Voyons! Ce n'est pas être beau joueur! Pourquoi attachez-vous autant d'importance à dépasser cet homme ?</t>
  </si>
  <si>
    <t>Vous êtes-vous renseigné exactement sur les antécédents et sur les fonctions actuelles de cet homme dans la Compagnie? Que savez-vous à son sujet ?</t>
  </si>
  <si>
    <t>8 - Femme de 28 ans, voix tendue, rageuse, contenue</t>
  </si>
  <si>
    <t>Quand je la regarde ! ... elle n'est pas aussi attrayante que moi, elle n'est pas aussi intelligente, ni élégante, et je me demande comment peut-elle faire illusion à tant de personnes, comment ne voit-on pas clair à travers toutes ces manières ? Elle a toujours quelque chose à faire, et tout le monde admire la manière dont elle le fait. Je ne peux pas la souffrir! ça me rend malade ! Elle a tout ce qu'elle veut! Elle a eu ma place, elle a eu Gérard, elle l'a littéralement détourné de moi, et ensuite elle a nié; quand je l'ai mise devant le fait, que je lui ai dis ce que je pensais, elle a dit: "Mais je regrette" ! Mais! Et bien ... je vais lui faire voir.</t>
  </si>
  <si>
    <t>Ressemble-t-elle à quelque autre jeune fille avec laquelle vous vous êtes déjà trouvé en relation ?</t>
  </si>
  <si>
    <t>Vous estimez qu'elle obtient ce que vous-même, en réalité, devriez avoir</t>
  </si>
  <si>
    <t>On dirait que vous prenez une attitude un peu violente à son égard. Nous avons tous des préjugés contre les gens, mais il est bien rare que nous en tirions quelque chose de bon</t>
  </si>
  <si>
    <t>C'est un cas typique de jalousie, bien connu, provoqué par la présence d'une personne qui est peut-être un peu plus capable que vous</t>
  </si>
  <si>
    <t>Pourquoi n'essayez-vous pas d'observer ce qu'elle fait et de la battre sur son propre terrain ?</t>
  </si>
  <si>
    <t>A votre âge, on est naturellement très sensible à toutes les déceptions, mais on a l'avantage d'être plus raisonnable et d'avoir plus d'expérience de la vie</t>
  </si>
  <si>
    <t>9 - Martin, nouvel employé, entre colère et abattement. S'adresse au médecin du travail</t>
  </si>
  <si>
    <t>Ah ! Qu'ils aillent au diable! Pourtant j'ai essayé de faire de mon mieux, mais quand le patron et son adjoint se sont mis en colère contre moi parce que je m'étais trompé dans une facture difficile, ça m'a ... je fais de mon mieux ... je fais vraiment de mon mieux, mais quand ils vont jusqu'à me dire que ce n'est pas assez ... ça me montre de plus en plus clairement que je suis bon à rien</t>
  </si>
  <si>
    <t>Voyons Martin! Tâchez de faire le point! Cette histoire est-elle si grave? Il suffit de ne pas dramatiser !</t>
  </si>
  <si>
    <t>Autrement-dit, dès qu'on vous critique, vous avez tendance à vous montrer coupable ?</t>
  </si>
  <si>
    <t>Vous avez fait de votre mieux mais on a trouvé une erreur, et du coup, vous vous mettez à penser que vous ne valez pas grand-chose</t>
  </si>
  <si>
    <t>Voyons, mon vieux, si vous vous laissez démonter par quelque chose comme cela, c'est là que vous serez sûrement bon à rien</t>
  </si>
  <si>
    <t>Est-ce seulement à cause de cet ennui personnel que vous en êtes venu à douter de vous-même ?</t>
  </si>
  <si>
    <t>Vous devez prendre en considération désormais tout ce que vous avez réussi et ne plus vous obnubiler sur vos imperfections. Faites-le bilant de vos succès</t>
  </si>
  <si>
    <t>10 - Un étudiant et le directeur des études</t>
  </si>
  <si>
    <t>Monsieur, je voudrais que vous m'aidiez au sujet de mon emploi du temps pour le prochain trimestre d'hiver. J'ai parlé à plusieurs personnes au sujet de ce que je dois choisir, mais elles me disent toutes des choses différentes et c'est si difficile pour moi de savoir quoi faire. Vous pensez ! Je suis seulement en première année et je ne sais vraiment pas ce qu'il vaut mieux</t>
  </si>
  <si>
    <t>Si j'ai bien compris, vous estimez qu'il s'agit de quelque chose qui nécessite une aide extérieure, quelque chose que vous ne pouvez pas décider par vous-même</t>
  </si>
  <si>
    <t>Voulez-vous parler de la section dans laquelle vous voulez entrer et de ce que vous allez prendre comme matière à option ?</t>
  </si>
  <si>
    <t>Voyons; si vous vous en rapportiez un peu plus à vous-même, quant à ce que vous pouvez faire et ce que vous voulez faire, au lieu de vous en rapporter à ce que disent les autres ... peut-être vous en trouveriez-vous un peu mieux</t>
  </si>
  <si>
    <t>Là, je me demande si la solution à vos difficultés ne consisterait pas plutôt à développer votre confiance en vous, qu'à opérer un choix entre les cours</t>
  </si>
  <si>
    <t>Certainement, nous allons y réfléchir. Il est parfois un peu dur de trouver sa place dans la structure du collège</t>
  </si>
  <si>
    <t>Avez-vous déjà fait un bilan des matières à apprendre et celui des heures de travail dont vous disposerez ?</t>
  </si>
  <si>
    <t>TOTAUX PAR ATTITUDE</t>
  </si>
  <si>
    <r>
      <t xml:space="preserve">dans les annnées 1950? Elias Porter a identifié 6 attitudes "spontanées" auxquelles nous avons recours face à une demande d'aide/sollicitation et </t>
    </r>
    <r>
      <rPr>
        <b/>
        <sz val="11"/>
        <color theme="1"/>
        <rFont val="Calibri"/>
        <family val="2"/>
        <scheme val="minor"/>
      </rPr>
      <t>dont une seule semble offrir l'opportunité d'une interaction authentique, permettant de répondre à la demande d'aide du sollicitant</t>
    </r>
    <r>
      <rPr>
        <sz val="11"/>
        <color theme="1"/>
        <rFont val="Calibri"/>
        <family val="2"/>
        <scheme val="minor"/>
      </rPr>
      <t xml:space="preserve">. </t>
    </r>
    <r>
      <rPr>
        <b/>
        <sz val="11"/>
        <color rgb="FFFF0066"/>
        <rFont val="Calibri"/>
        <family val="2"/>
        <scheme val="minor"/>
      </rPr>
      <t>Assez paradoxalement, la "non-directivité" incarnée par une attitude empathique de compréhension sincère s'avère la plus aidante</t>
    </r>
    <r>
      <rPr>
        <sz val="11"/>
        <color theme="1"/>
        <rFont val="Calibri"/>
        <family val="2"/>
        <scheme val="minor"/>
      </rPr>
      <t>. Les 5 autres attitudes s'inscrivent dans une dynamique interactionnelle où se glissent des rapports de force (supériorité / soumission), et où l'intention implicite est de "trouver un moyen de ne plus entendre parler du problème".</t>
    </r>
  </si>
  <si>
    <r>
      <rPr>
        <u/>
        <sz val="11"/>
        <color theme="1"/>
        <rFont val="Calibri"/>
        <family val="2"/>
        <scheme val="minor"/>
      </rPr>
      <t>Se glissent alors quantités de stratégies à faible valeur ajoutée telles que la :</t>
    </r>
    <r>
      <rPr>
        <sz val="11"/>
        <color theme="1"/>
        <rFont val="Calibri"/>
        <family val="2"/>
        <scheme val="minor"/>
      </rPr>
      <t xml:space="preserve"> victimisation, culpabilisation , déresponsabilisation, dés-autonomisation, compassion... Par beaucoup d'aspects, M. Rosenberg fondateur du concept de Communication Non Violente (CNV) indique le cheminement permettant de rendre explicite le besoin à satisfaire, à clarifier la véritable demande et d'avancer vers une solution. C'est une compétence clé, qui nécessite un travail sur soi pour "désapprendre et désamorcer les attitude non contributives" et laisser place à la puissance de l'empathie et de l'écoute sincère.</t>
    </r>
  </si>
  <si>
    <r>
      <rPr>
        <b/>
        <sz val="14"/>
        <color theme="4"/>
        <rFont val="Calibri"/>
        <family val="2"/>
        <scheme val="minor"/>
      </rPr>
      <t>Avant de poursuivre… reprenez le questionnaire et comparez les propositions par rapport à celles qui apparaîtraient en</t>
    </r>
    <r>
      <rPr>
        <b/>
        <sz val="14"/>
        <color theme="1"/>
        <rFont val="Calibri"/>
        <family val="2"/>
        <scheme val="minor"/>
      </rPr>
      <t xml:space="preserve"> </t>
    </r>
    <r>
      <rPr>
        <b/>
        <sz val="14"/>
        <color rgb="FFFF0066"/>
        <rFont val="Calibri"/>
        <family val="2"/>
        <scheme val="minor"/>
      </rPr>
      <t>"rose"</t>
    </r>
  </si>
  <si>
    <t>Au regard de vos expériences, que confirme cet autodiagnostic ?</t>
  </si>
  <si>
    <t>…</t>
  </si>
  <si>
    <t>Quel(s) enseignement(s) pourriez-vous tirer à propos de votre rapport aux autres ?</t>
  </si>
  <si>
    <t>Quel est votre ressenti ? Comment vous sentez-vous ?</t>
  </si>
  <si>
    <t>Qu'en concluez-vous ?</t>
  </si>
  <si>
    <t>Qu'aimeriez-vous faire différemment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</si>
</sst>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x14ac:knownFonts="1">
    <font>
      <sz val="11"/>
      <color theme="1"/>
      <name val="Calibri"/>
      <family val="2"/>
      <scheme val="minor"/>
    </font>
    <font>
      <b/>
      <sz val="11"/>
      <color theme="3"/>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2"/>
      <color rgb="FFFFC000"/>
      <name val="Calibri"/>
      <family val="2"/>
      <scheme val="minor"/>
    </font>
    <font>
      <b/>
      <sz val="14"/>
      <color theme="3"/>
      <name val="Calibri"/>
      <family val="2"/>
      <scheme val="minor"/>
    </font>
    <font>
      <b/>
      <sz val="12"/>
      <color theme="3"/>
      <name val="Calibri"/>
      <family val="2"/>
      <scheme val="minor"/>
    </font>
    <font>
      <i/>
      <sz val="11"/>
      <color theme="1" tint="0.34998626667073579"/>
      <name val="Calibri"/>
      <family val="2"/>
      <scheme val="minor"/>
    </font>
    <font>
      <sz val="11"/>
      <color theme="1" tint="0.34998626667073579"/>
      <name val="Calibri"/>
      <family val="2"/>
      <scheme val="minor"/>
    </font>
    <font>
      <sz val="8"/>
      <color rgb="FFFFC000"/>
      <name val="Calibri"/>
      <family val="2"/>
      <scheme val="minor"/>
    </font>
    <font>
      <sz val="8"/>
      <color theme="0"/>
      <name val="Calibri"/>
      <family val="2"/>
      <scheme val="minor"/>
    </font>
    <font>
      <sz val="8"/>
      <color theme="1"/>
      <name val="Calibri"/>
      <family val="2"/>
      <scheme val="minor"/>
    </font>
    <font>
      <sz val="12"/>
      <color rgb="FFFFC000"/>
      <name val="Calibri"/>
      <family val="2"/>
      <scheme val="minor"/>
    </font>
    <font>
      <b/>
      <sz val="11"/>
      <color rgb="FFFF0066"/>
      <name val="Calibri"/>
      <family val="2"/>
      <scheme val="minor"/>
    </font>
    <font>
      <sz val="11"/>
      <color rgb="FFFF0066"/>
      <name val="Calibri"/>
      <family val="2"/>
      <scheme val="minor"/>
    </font>
    <font>
      <b/>
      <u/>
      <sz val="11"/>
      <color rgb="FFFF0066"/>
      <name val="Calibri"/>
      <family val="2"/>
      <scheme val="minor"/>
    </font>
    <font>
      <b/>
      <i/>
      <sz val="12"/>
      <color rgb="FFFF0066"/>
      <name val="Calibri"/>
      <family val="2"/>
      <scheme val="minor"/>
    </font>
    <font>
      <sz val="12"/>
      <color theme="1"/>
      <name val="Calibri"/>
      <family val="2"/>
      <scheme val="minor"/>
    </font>
    <font>
      <sz val="10"/>
      <color rgb="FFFFC000"/>
      <name val="Calibri"/>
      <family val="2"/>
      <scheme val="minor"/>
    </font>
    <font>
      <sz val="10"/>
      <color theme="0"/>
      <name val="Calibri"/>
      <family val="2"/>
      <scheme val="minor"/>
    </font>
    <font>
      <sz val="10"/>
      <color theme="1"/>
      <name val="Calibri"/>
      <family val="2"/>
      <scheme val="minor"/>
    </font>
    <font>
      <sz val="11"/>
      <color rgb="FFFFC000"/>
      <name val="Calibri"/>
      <family val="2"/>
      <scheme val="minor"/>
    </font>
    <font>
      <sz val="9"/>
      <color theme="3"/>
      <name val="Calibri"/>
      <family val="2"/>
      <scheme val="minor"/>
    </font>
    <font>
      <sz val="11"/>
      <color theme="3"/>
      <name val="Calibri"/>
      <family val="2"/>
      <scheme val="minor"/>
    </font>
    <font>
      <sz val="10"/>
      <color theme="3"/>
      <name val="Calibri"/>
      <family val="2"/>
      <scheme val="minor"/>
    </font>
    <font>
      <sz val="10"/>
      <color theme="0" tint="-0.499984740745262"/>
      <name val="Calibri"/>
      <family val="2"/>
      <scheme val="minor"/>
    </font>
    <font>
      <sz val="18"/>
      <color theme="1"/>
      <name val="Calibri"/>
      <family val="2"/>
      <scheme val="minor"/>
    </font>
    <font>
      <sz val="16"/>
      <color theme="1"/>
      <name val="Calibri"/>
      <family val="2"/>
      <scheme val="minor"/>
    </font>
    <font>
      <sz val="36"/>
      <color theme="1"/>
      <name val="Calibri"/>
      <family val="2"/>
      <scheme val="minor"/>
    </font>
    <font>
      <sz val="48"/>
      <color theme="1"/>
      <name val="Calibri"/>
      <family val="2"/>
      <scheme val="minor"/>
    </font>
    <font>
      <sz val="9"/>
      <color rgb="FFFFC000"/>
      <name val="Calibri"/>
      <family val="2"/>
      <scheme val="minor"/>
    </font>
    <font>
      <sz val="9"/>
      <color theme="1"/>
      <name val="Calibri"/>
      <family val="2"/>
      <scheme val="minor"/>
    </font>
    <font>
      <sz val="9"/>
      <color theme="0" tint="-0.499984740745262"/>
      <name val="Calibri"/>
      <family val="2"/>
      <scheme val="minor"/>
    </font>
    <font>
      <b/>
      <sz val="12"/>
      <color rgb="FF00B050"/>
      <name val="Calibri"/>
      <family val="2"/>
      <scheme val="minor"/>
    </font>
    <font>
      <sz val="12"/>
      <color rgb="FF00B050"/>
      <name val="Calibri"/>
      <family val="2"/>
      <scheme val="minor"/>
    </font>
    <font>
      <b/>
      <sz val="12"/>
      <color theme="9" tint="-0.499984740745262"/>
      <name val="Calibri"/>
      <family val="2"/>
      <scheme val="minor"/>
    </font>
    <font>
      <sz val="12"/>
      <color theme="9" tint="-0.499984740745262"/>
      <name val="Calibri"/>
      <family val="2"/>
      <scheme val="minor"/>
    </font>
    <font>
      <b/>
      <sz val="12"/>
      <color rgb="FF7030A0"/>
      <name val="Calibri"/>
      <family val="2"/>
      <scheme val="minor"/>
    </font>
    <font>
      <sz val="12"/>
      <color rgb="FF7030A0"/>
      <name val="Calibri"/>
      <family val="2"/>
      <scheme val="minor"/>
    </font>
    <font>
      <b/>
      <sz val="12"/>
      <color theme="9" tint="-0.249977111117893"/>
      <name val="Calibri"/>
      <family val="2"/>
      <scheme val="minor"/>
    </font>
    <font>
      <sz val="12"/>
      <color theme="9" tint="-0.249977111117893"/>
      <name val="Calibri"/>
      <family val="2"/>
      <scheme val="minor"/>
    </font>
    <font>
      <b/>
      <sz val="12"/>
      <color theme="4" tint="-0.249977111117893"/>
      <name val="Calibri"/>
      <family val="2"/>
      <scheme val="minor"/>
    </font>
    <font>
      <sz val="12"/>
      <color theme="4" tint="-0.249977111117893"/>
      <name val="Calibri"/>
      <family val="2"/>
      <scheme val="minor"/>
    </font>
    <font>
      <u/>
      <sz val="11"/>
      <color theme="1"/>
      <name val="Calibri"/>
      <family val="2"/>
      <scheme val="minor"/>
    </font>
    <font>
      <b/>
      <sz val="14"/>
      <color theme="1"/>
      <name val="Calibri"/>
      <family val="2"/>
      <scheme val="minor"/>
    </font>
    <font>
      <b/>
      <sz val="14"/>
      <color theme="4"/>
      <name val="Calibri"/>
      <family val="2"/>
      <scheme val="minor"/>
    </font>
    <font>
      <b/>
      <sz val="14"/>
      <color rgb="FFFF0066"/>
      <name val="Calibri"/>
      <family val="2"/>
      <scheme val="minor"/>
    </font>
    <font>
      <b/>
      <sz val="12"/>
      <color theme="8" tint="-0.499984740745262"/>
      <name val="Calibri"/>
      <family val="2"/>
      <scheme val="minor"/>
    </font>
  </fonts>
  <fills count="3">
    <fill>
      <patternFill patternType="none"/>
    </fill>
    <fill>
      <patternFill patternType="gray125"/>
    </fill>
    <fill>
      <patternFill patternType="solid">
        <fgColor theme="3"/>
        <bgColor indexed="64"/>
      </patternFill>
    </fill>
  </fills>
  <borders count="2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theme="1" tint="0.24994659260841701"/>
      </left>
      <right style="thin">
        <color theme="1" tint="0.24994659260841701"/>
      </right>
      <top style="medium">
        <color theme="1" tint="0.24994659260841701"/>
      </top>
      <bottom style="thin">
        <color theme="1" tint="0.24994659260841701"/>
      </bottom>
      <diagonal/>
    </border>
    <border>
      <left style="thin">
        <color theme="1" tint="0.24994659260841701"/>
      </left>
      <right style="thin">
        <color theme="1" tint="0.24994659260841701"/>
      </right>
      <top style="medium">
        <color theme="1" tint="0.24994659260841701"/>
      </top>
      <bottom style="thin">
        <color theme="1" tint="0.24994659260841701"/>
      </bottom>
      <diagonal/>
    </border>
    <border>
      <left style="thin">
        <color theme="1" tint="0.24994659260841701"/>
      </left>
      <right style="medium">
        <color theme="1" tint="0.24994659260841701"/>
      </right>
      <top style="medium">
        <color theme="1" tint="0.24994659260841701"/>
      </top>
      <bottom style="thin">
        <color theme="1" tint="0.24994659260841701"/>
      </bottom>
      <diagonal/>
    </border>
    <border>
      <left style="medium">
        <color theme="1" tint="0.24994659260841701"/>
      </left>
      <right style="thin">
        <color theme="1" tint="0.24994659260841701"/>
      </right>
      <top style="thin">
        <color theme="1" tint="0.24994659260841701"/>
      </top>
      <bottom style="thin">
        <color theme="1" tint="0.24994659260841701"/>
      </bottom>
      <diagonal/>
    </border>
    <border>
      <left style="thin">
        <color theme="1" tint="0.24994659260841701"/>
      </left>
      <right style="thin">
        <color theme="1" tint="0.24994659260841701"/>
      </right>
      <top style="thin">
        <color theme="1" tint="0.24994659260841701"/>
      </top>
      <bottom style="thin">
        <color theme="1" tint="0.24994659260841701"/>
      </bottom>
      <diagonal/>
    </border>
    <border>
      <left style="thin">
        <color theme="1" tint="0.24994659260841701"/>
      </left>
      <right style="medium">
        <color theme="1" tint="0.24994659260841701"/>
      </right>
      <top style="thin">
        <color theme="1" tint="0.24994659260841701"/>
      </top>
      <bottom style="thin">
        <color theme="1" tint="0.24994659260841701"/>
      </bottom>
      <diagonal/>
    </border>
    <border>
      <left style="medium">
        <color theme="1" tint="0.24994659260841701"/>
      </left>
      <right style="thin">
        <color theme="1" tint="0.24994659260841701"/>
      </right>
      <top style="thin">
        <color theme="1" tint="0.24994659260841701"/>
      </top>
      <bottom/>
      <diagonal/>
    </border>
    <border>
      <left style="thin">
        <color theme="1" tint="0.24994659260841701"/>
      </left>
      <right style="thin">
        <color theme="1" tint="0.24994659260841701"/>
      </right>
      <top style="thin">
        <color theme="1" tint="0.24994659260841701"/>
      </top>
      <bottom/>
      <diagonal/>
    </border>
    <border>
      <left style="thin">
        <color theme="1" tint="0.24994659260841701"/>
      </left>
      <right style="medium">
        <color theme="1" tint="0.24994659260841701"/>
      </right>
      <top style="thin">
        <color theme="1" tint="0.24994659260841701"/>
      </top>
      <bottom/>
      <diagonal/>
    </border>
    <border>
      <left style="medium">
        <color theme="1" tint="0.24994659260841701"/>
      </left>
      <right style="thin">
        <color theme="1" tint="0.24994659260841701"/>
      </right>
      <top style="thin">
        <color theme="1" tint="0.24994659260841701"/>
      </top>
      <bottom style="medium">
        <color theme="1" tint="0.24994659260841701"/>
      </bottom>
      <diagonal/>
    </border>
    <border>
      <left style="thin">
        <color theme="1" tint="0.24994659260841701"/>
      </left>
      <right style="thin">
        <color theme="1" tint="0.24994659260841701"/>
      </right>
      <top style="thin">
        <color theme="1" tint="0.24994659260841701"/>
      </top>
      <bottom style="medium">
        <color theme="1" tint="0.24994659260841701"/>
      </bottom>
      <diagonal/>
    </border>
    <border>
      <left style="thin">
        <color theme="1" tint="0.24994659260841701"/>
      </left>
      <right style="medium">
        <color theme="1" tint="0.24994659260841701"/>
      </right>
      <top style="thin">
        <color theme="1" tint="0.24994659260841701"/>
      </top>
      <bottom style="medium">
        <color theme="1" tint="0.24994659260841701"/>
      </bottom>
      <diagonal/>
    </border>
    <border>
      <left style="medium">
        <color theme="3"/>
      </left>
      <right style="medium">
        <color theme="3"/>
      </right>
      <top style="medium">
        <color theme="3"/>
      </top>
      <bottom style="medium">
        <color theme="3"/>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style="medium">
        <color theme="8" tint="-0.499984740745262"/>
      </left>
      <right/>
      <top style="medium">
        <color theme="8" tint="-0.499984740745262"/>
      </top>
      <bottom style="hair">
        <color theme="8" tint="-0.499984740745262"/>
      </bottom>
      <diagonal/>
    </border>
    <border>
      <left/>
      <right/>
      <top style="medium">
        <color theme="8" tint="-0.499984740745262"/>
      </top>
      <bottom style="hair">
        <color theme="8" tint="-0.499984740745262"/>
      </bottom>
      <diagonal/>
    </border>
    <border>
      <left/>
      <right style="medium">
        <color theme="8" tint="-0.499984740745262"/>
      </right>
      <top style="medium">
        <color theme="8" tint="-0.499984740745262"/>
      </top>
      <bottom style="hair">
        <color theme="8" tint="-0.499984740745262"/>
      </bottom>
      <diagonal/>
    </border>
    <border>
      <left style="medium">
        <color theme="8" tint="-0.499984740745262"/>
      </left>
      <right/>
      <top style="hair">
        <color theme="8" tint="-0.499984740745262"/>
      </top>
      <bottom style="medium">
        <color theme="8" tint="-0.499984740745262"/>
      </bottom>
      <diagonal/>
    </border>
    <border>
      <left/>
      <right/>
      <top style="hair">
        <color theme="8" tint="-0.499984740745262"/>
      </top>
      <bottom style="medium">
        <color theme="8" tint="-0.499984740745262"/>
      </bottom>
      <diagonal/>
    </border>
    <border>
      <left/>
      <right style="medium">
        <color theme="8" tint="-0.499984740745262"/>
      </right>
      <top style="hair">
        <color theme="8" tint="-0.499984740745262"/>
      </top>
      <bottom style="medium">
        <color theme="8" tint="-0.499984740745262"/>
      </bottom>
      <diagonal/>
    </border>
  </borders>
  <cellStyleXfs count="1">
    <xf numFmtId="0" fontId="0" fillId="0" borderId="0"/>
  </cellStyleXfs>
  <cellXfs count="114">
    <xf numFmtId="0" fontId="0" fillId="0" borderId="0" xfId="0"/>
    <xf numFmtId="0" fontId="5" fillId="0" borderId="0" xfId="0" applyFont="1" applyAlignment="1">
      <alignment horizontal="center" vertical="center" wrapText="1"/>
    </xf>
    <xf numFmtId="0" fontId="6" fillId="0" borderId="0" xfId="0" applyFont="1" applyAlignment="1">
      <alignment horizontal="centerContinuous" vertical="center" wrapText="1"/>
    </xf>
    <xf numFmtId="0" fontId="7" fillId="0" borderId="0" xfId="0" applyFont="1" applyAlignment="1">
      <alignment horizontal="centerContinuous" vertical="center" wrapText="1"/>
    </xf>
    <xf numFmtId="0" fontId="0" fillId="0" borderId="0" xfId="0" applyAlignment="1">
      <alignment vertical="center"/>
    </xf>
    <xf numFmtId="0" fontId="0" fillId="0" borderId="0" xfId="0" applyAlignment="1">
      <alignment horizontal="center" vertical="center"/>
    </xf>
    <xf numFmtId="0" fontId="8" fillId="0" borderId="0" xfId="0" applyFont="1" applyAlignment="1">
      <alignment horizontal="centerContinuous" vertical="center" wrapText="1"/>
    </xf>
    <xf numFmtId="0" fontId="9" fillId="0" borderId="0" xfId="0" applyFont="1" applyAlignment="1">
      <alignment vertical="center"/>
    </xf>
    <xf numFmtId="0" fontId="9" fillId="0" borderId="0" xfId="0" applyFont="1" applyAlignment="1">
      <alignment horizontal="center" vertical="center"/>
    </xf>
    <xf numFmtId="0" fontId="10" fillId="0" borderId="0" xfId="0" applyFont="1" applyAlignment="1">
      <alignment horizontal="center" vertical="center"/>
    </xf>
    <xf numFmtId="0" fontId="11" fillId="0" borderId="0" xfId="0" applyFont="1" applyAlignment="1">
      <alignment vertical="center"/>
    </xf>
    <xf numFmtId="0" fontId="12" fillId="0" borderId="0" xfId="0" applyFont="1" applyAlignment="1">
      <alignment vertical="center"/>
    </xf>
    <xf numFmtId="0" fontId="12" fillId="0" borderId="0" xfId="0" applyFont="1" applyAlignment="1">
      <alignment horizontal="center" vertical="center"/>
    </xf>
    <xf numFmtId="0" fontId="13" fillId="0" borderId="0" xfId="0" applyFont="1" applyAlignment="1">
      <alignment horizontal="center" vertical="center" wrapText="1"/>
    </xf>
    <xf numFmtId="0" fontId="14" fillId="0" borderId="0" xfId="0" applyFont="1" applyAlignment="1">
      <alignment horizontal="centerContinuous" vertical="center" wrapText="1"/>
    </xf>
    <xf numFmtId="0" fontId="17" fillId="0" borderId="0" xfId="0" applyFont="1" applyAlignment="1">
      <alignment horizontal="centerContinuous" vertical="center" wrapText="1"/>
    </xf>
    <xf numFmtId="0" fontId="18" fillId="0" borderId="0" xfId="0" applyFont="1" applyAlignment="1">
      <alignment horizontal="centerContinuous" vertical="center" wrapText="1"/>
    </xf>
    <xf numFmtId="0" fontId="18" fillId="0" borderId="0" xfId="0" applyFont="1" applyAlignment="1">
      <alignment vertical="center"/>
    </xf>
    <xf numFmtId="0" fontId="18" fillId="0" borderId="0" xfId="0" applyFont="1" applyAlignment="1">
      <alignment horizontal="center" vertical="center"/>
    </xf>
    <xf numFmtId="0" fontId="19" fillId="0" borderId="0" xfId="0" applyFont="1" applyAlignment="1">
      <alignment horizontal="center" vertical="center" wrapText="1"/>
    </xf>
    <xf numFmtId="0" fontId="20" fillId="0" borderId="0" xfId="0" applyFont="1" applyAlignment="1">
      <alignment vertical="center" wrapText="1"/>
    </xf>
    <xf numFmtId="0" fontId="21" fillId="0" borderId="0" xfId="0" applyFont="1" applyAlignment="1">
      <alignment vertical="center" wrapText="1"/>
    </xf>
    <xf numFmtId="0" fontId="21" fillId="0" borderId="0" xfId="0" applyFont="1" applyAlignment="1">
      <alignment horizontal="center" vertical="center" wrapText="1"/>
    </xf>
    <xf numFmtId="0" fontId="22" fillId="0" borderId="0" xfId="0" applyFont="1" applyAlignment="1">
      <alignment horizontal="center" vertical="center" wrapText="1"/>
    </xf>
    <xf numFmtId="0" fontId="3" fillId="0" borderId="1" xfId="0" applyFont="1" applyBorder="1" applyAlignment="1">
      <alignment horizontal="centerContinuous" vertical="center"/>
    </xf>
    <xf numFmtId="0" fontId="0" fillId="0" borderId="2" xfId="0" applyBorder="1" applyAlignment="1">
      <alignment horizontal="centerContinuous" vertical="center" wrapText="1"/>
    </xf>
    <xf numFmtId="0" fontId="0" fillId="0" borderId="3" xfId="0" applyBorder="1" applyAlignment="1">
      <alignment horizontal="centerContinuous" vertical="center" wrapText="1"/>
    </xf>
    <xf numFmtId="0" fontId="1" fillId="0" borderId="4"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18" fillId="0" borderId="6" xfId="0" applyFont="1" applyBorder="1" applyAlignment="1">
      <alignment horizontal="center" vertical="center" wrapText="1"/>
    </xf>
    <xf numFmtId="0" fontId="0" fillId="0" borderId="6" xfId="0" applyBorder="1" applyAlignment="1">
      <alignment horizontal="centerContinuous" vertical="center" wrapText="1"/>
    </xf>
    <xf numFmtId="0" fontId="1" fillId="0" borderId="7" xfId="0" applyFont="1" applyBorder="1" applyAlignment="1">
      <alignment horizontal="center" vertical="center" wrapText="1"/>
    </xf>
    <xf numFmtId="0" fontId="18" fillId="0" borderId="9" xfId="0" applyFont="1" applyBorder="1" applyAlignment="1">
      <alignment horizontal="center" vertical="center" wrapText="1"/>
    </xf>
    <xf numFmtId="0" fontId="0" fillId="0" borderId="9" xfId="0" applyBorder="1" applyAlignment="1">
      <alignment horizontal="centerContinuous" vertical="center" wrapText="1"/>
    </xf>
    <xf numFmtId="0" fontId="1" fillId="0" borderId="10" xfId="0" applyFont="1" applyBorder="1" applyAlignment="1">
      <alignment horizontal="center" vertical="center" wrapText="1"/>
    </xf>
    <xf numFmtId="0" fontId="18" fillId="0" borderId="12" xfId="0" applyFont="1" applyBorder="1" applyAlignment="1">
      <alignment horizontal="center" vertical="center" wrapText="1"/>
    </xf>
    <xf numFmtId="0" fontId="0" fillId="0" borderId="12" xfId="0" applyBorder="1" applyAlignment="1">
      <alignment horizontal="centerContinuous" vertical="center" wrapText="1"/>
    </xf>
    <xf numFmtId="0" fontId="1" fillId="0" borderId="13" xfId="0" applyFont="1" applyBorder="1" applyAlignment="1">
      <alignment horizontal="center" vertical="center" wrapText="1"/>
    </xf>
    <xf numFmtId="0" fontId="18" fillId="0" borderId="15" xfId="0" applyFont="1" applyBorder="1" applyAlignment="1">
      <alignment horizontal="center" vertical="center" wrapText="1"/>
    </xf>
    <xf numFmtId="0" fontId="0" fillId="0" borderId="15" xfId="0" applyBorder="1" applyAlignment="1">
      <alignment horizontal="centerContinuous" vertical="center" wrapText="1"/>
    </xf>
    <xf numFmtId="0" fontId="1" fillId="0" borderId="16" xfId="0" applyFont="1" applyBorder="1" applyAlignment="1">
      <alignment horizontal="center" vertical="center" wrapText="1"/>
    </xf>
    <xf numFmtId="0" fontId="25" fillId="0" borderId="0" xfId="0" applyFont="1" applyAlignment="1">
      <alignment horizontal="right" vertical="center" wrapText="1"/>
    </xf>
    <xf numFmtId="0" fontId="25" fillId="0" borderId="0" xfId="0" applyFont="1" applyAlignment="1">
      <alignment vertical="center" wrapText="1"/>
    </xf>
    <xf numFmtId="0" fontId="21" fillId="0" borderId="0" xfId="0" applyFont="1" applyAlignment="1">
      <alignment horizontal="centerContinuous" vertical="center" wrapText="1"/>
    </xf>
    <xf numFmtId="0" fontId="26" fillId="0" borderId="0" xfId="0" applyFont="1" applyAlignment="1">
      <alignment horizontal="right" vertical="center" wrapText="1"/>
    </xf>
    <xf numFmtId="0" fontId="26" fillId="0" borderId="0" xfId="0" applyFont="1" applyAlignment="1">
      <alignment horizontal="center" vertical="center" wrapText="1"/>
    </xf>
    <xf numFmtId="0" fontId="27" fillId="0" borderId="0" xfId="0" applyFont="1" applyAlignment="1">
      <alignment horizontal="center" vertical="center" wrapText="1"/>
    </xf>
    <xf numFmtId="0" fontId="28" fillId="0" borderId="0" xfId="0" applyFont="1" applyAlignment="1">
      <alignment horizontal="center" vertical="center" wrapText="1"/>
    </xf>
    <xf numFmtId="0" fontId="29" fillId="0" borderId="0" xfId="0" applyFont="1" applyAlignment="1">
      <alignment horizontal="center" vertical="center" wrapText="1"/>
    </xf>
    <xf numFmtId="0" fontId="30" fillId="0" borderId="0" xfId="0" applyFont="1" applyAlignment="1">
      <alignment horizontal="center" vertical="center" wrapText="1"/>
    </xf>
    <xf numFmtId="0" fontId="31" fillId="0" borderId="0" xfId="0" applyFont="1" applyAlignment="1">
      <alignment horizontal="center" vertical="center" wrapText="1"/>
    </xf>
    <xf numFmtId="0" fontId="32" fillId="0" borderId="0" xfId="0" applyFont="1" applyAlignment="1">
      <alignment horizontal="right" vertical="center" wrapText="1"/>
    </xf>
    <xf numFmtId="0" fontId="32" fillId="0" borderId="0" xfId="0" applyFont="1" applyAlignment="1">
      <alignment vertical="center" wrapText="1"/>
    </xf>
    <xf numFmtId="0" fontId="32" fillId="0" borderId="0" xfId="0" applyFont="1" applyAlignment="1">
      <alignment horizontal="center" vertical="center" wrapText="1"/>
    </xf>
    <xf numFmtId="0" fontId="32" fillId="0" borderId="0" xfId="0" applyFont="1" applyAlignment="1">
      <alignment horizontal="centerContinuous" vertical="center" wrapText="1"/>
    </xf>
    <xf numFmtId="0" fontId="33" fillId="0" borderId="0" xfId="0" applyFont="1" applyAlignment="1">
      <alignment horizontal="right" vertical="center" wrapText="1"/>
    </xf>
    <xf numFmtId="0" fontId="33" fillId="0" borderId="0" xfId="0" applyFont="1" applyAlignment="1">
      <alignment horizontal="center" vertical="center" wrapText="1"/>
    </xf>
    <xf numFmtId="0" fontId="2" fillId="2" borderId="17" xfId="0" applyFont="1" applyFill="1" applyBorder="1" applyAlignment="1">
      <alignment horizontal="centerContinuous" vertical="center" wrapText="1"/>
    </xf>
    <xf numFmtId="0" fontId="4" fillId="2" borderId="17" xfId="0" applyFont="1" applyFill="1" applyBorder="1" applyAlignment="1">
      <alignment horizontal="centerContinuous" vertical="center" wrapText="1"/>
    </xf>
    <xf numFmtId="0" fontId="34" fillId="0" borderId="17" xfId="0" applyFont="1" applyBorder="1" applyAlignment="1">
      <alignment horizontal="centerContinuous" vertical="center" wrapText="1"/>
    </xf>
    <xf numFmtId="0" fontId="36" fillId="0" borderId="17" xfId="0" applyFont="1" applyBorder="1" applyAlignment="1">
      <alignment horizontal="centerContinuous" vertical="center" wrapText="1"/>
    </xf>
    <xf numFmtId="0" fontId="38" fillId="0" borderId="17" xfId="0" applyFont="1" applyBorder="1" applyAlignment="1">
      <alignment horizontal="centerContinuous" vertical="center" wrapText="1"/>
    </xf>
    <xf numFmtId="0" fontId="40" fillId="0" borderId="17" xfId="0" applyFont="1" applyBorder="1" applyAlignment="1">
      <alignment horizontal="centerContinuous" vertical="center" wrapText="1"/>
    </xf>
    <xf numFmtId="0" fontId="42" fillId="0" borderId="17" xfId="0" applyFont="1" applyBorder="1" applyAlignment="1">
      <alignment horizontal="centerContinuous" vertical="center" wrapText="1"/>
    </xf>
    <xf numFmtId="0" fontId="10" fillId="0" borderId="0" xfId="0" applyFont="1" applyAlignment="1">
      <alignment horizontal="center" vertical="center" wrapText="1"/>
    </xf>
    <xf numFmtId="0" fontId="12" fillId="0" borderId="0" xfId="0" applyFont="1" applyAlignment="1">
      <alignment vertical="center" wrapText="1"/>
    </xf>
    <xf numFmtId="0" fontId="12" fillId="0" borderId="0" xfId="0" applyFont="1" applyAlignment="1">
      <alignment horizontal="center" vertical="center" wrapText="1"/>
    </xf>
    <xf numFmtId="0" fontId="12" fillId="0" borderId="0" xfId="0" applyFont="1" applyAlignment="1">
      <alignment horizontal="centerContinuous" vertical="center" wrapText="1"/>
    </xf>
    <xf numFmtId="0" fontId="0" fillId="0" borderId="0" xfId="0" applyAlignment="1">
      <alignment horizontal="centerContinuous" vertical="center" wrapText="1"/>
    </xf>
    <xf numFmtId="0" fontId="45" fillId="0" borderId="0" xfId="0" applyFont="1" applyAlignment="1">
      <alignment horizontal="centerContinuous" vertical="center" wrapText="1"/>
    </xf>
    <xf numFmtId="0" fontId="48" fillId="0" borderId="21" xfId="0" applyFont="1" applyBorder="1" applyAlignment="1">
      <alignment horizontal="centerContinuous" vertical="top"/>
    </xf>
    <xf numFmtId="0" fontId="0" fillId="0" borderId="22" xfId="0" applyBorder="1" applyAlignment="1">
      <alignment horizontal="centerContinuous" vertical="top"/>
    </xf>
    <xf numFmtId="0" fontId="0" fillId="0" borderId="23" xfId="0" applyBorder="1" applyAlignment="1">
      <alignment horizontal="centerContinuous" vertical="top"/>
    </xf>
    <xf numFmtId="0" fontId="22" fillId="0" borderId="0" xfId="0" applyFont="1" applyAlignment="1">
      <alignment horizontal="center" vertical="center"/>
    </xf>
    <xf numFmtId="0" fontId="1" fillId="0" borderId="5" xfId="0" applyFont="1" applyBorder="1" applyAlignment="1">
      <alignment horizontal="left" vertical="center" wrapText="1"/>
    </xf>
    <xf numFmtId="0" fontId="1" fillId="0" borderId="8" xfId="0" applyFont="1" applyBorder="1" applyAlignment="1">
      <alignment horizontal="left" vertical="center" wrapText="1"/>
    </xf>
    <xf numFmtId="0" fontId="1" fillId="0" borderId="11" xfId="0" applyFont="1" applyBorder="1" applyAlignment="1">
      <alignment horizontal="left" vertical="center" wrapText="1"/>
    </xf>
    <xf numFmtId="0" fontId="1" fillId="0" borderId="14" xfId="0" applyFont="1" applyBorder="1" applyAlignment="1">
      <alignment horizontal="left" vertical="center" wrapText="1"/>
    </xf>
    <xf numFmtId="0" fontId="24" fillId="0" borderId="6" xfId="0" applyFont="1" applyBorder="1" applyAlignment="1">
      <alignment vertical="center" wrapText="1"/>
    </xf>
    <xf numFmtId="0" fontId="24" fillId="0" borderId="9" xfId="0" applyFont="1" applyBorder="1" applyAlignment="1">
      <alignment vertical="center" wrapText="1"/>
    </xf>
    <xf numFmtId="0" fontId="24" fillId="0" borderId="12" xfId="0" applyFont="1" applyBorder="1" applyAlignment="1">
      <alignment vertical="center" wrapText="1"/>
    </xf>
    <xf numFmtId="0" fontId="24" fillId="0" borderId="15" xfId="0" applyFont="1" applyBorder="1" applyAlignment="1">
      <alignment vertical="center" wrapText="1"/>
    </xf>
    <xf numFmtId="0" fontId="36" fillId="0" borderId="18" xfId="0" applyFont="1" applyBorder="1" applyAlignment="1">
      <alignment horizontal="center" vertical="center" wrapText="1"/>
    </xf>
    <xf numFmtId="0" fontId="36" fillId="0" borderId="20" xfId="0" applyFont="1" applyBorder="1" applyAlignment="1">
      <alignment horizontal="center" vertical="center" wrapText="1"/>
    </xf>
    <xf numFmtId="0" fontId="37" fillId="0" borderId="18" xfId="0" applyFont="1" applyBorder="1" applyAlignment="1">
      <alignment horizontal="center" vertical="center" wrapText="1"/>
    </xf>
    <xf numFmtId="0" fontId="37" fillId="0" borderId="19" xfId="0" applyFont="1" applyBorder="1" applyAlignment="1">
      <alignment horizontal="center" vertical="center" wrapText="1"/>
    </xf>
    <xf numFmtId="0" fontId="37" fillId="0" borderId="20"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20" xfId="0" applyFont="1" applyBorder="1" applyAlignment="1">
      <alignment horizontal="center" vertical="center" wrapText="1"/>
    </xf>
    <xf numFmtId="0" fontId="34" fillId="0" borderId="18" xfId="0" applyFont="1" applyBorder="1" applyAlignment="1">
      <alignment horizontal="center" vertical="center" wrapText="1"/>
    </xf>
    <xf numFmtId="0" fontId="34" fillId="0" borderId="20" xfId="0" applyFont="1" applyBorder="1" applyAlignment="1">
      <alignment horizontal="center" vertical="center" wrapText="1"/>
    </xf>
    <xf numFmtId="0" fontId="35" fillId="0" borderId="18" xfId="0" applyFont="1" applyBorder="1" applyAlignment="1">
      <alignment horizontal="center" vertical="center" wrapText="1"/>
    </xf>
    <xf numFmtId="0" fontId="35" fillId="0" borderId="19" xfId="0" applyFont="1" applyBorder="1" applyAlignment="1">
      <alignment horizontal="center" vertical="center" wrapText="1"/>
    </xf>
    <xf numFmtId="0" fontId="35" fillId="0" borderId="20" xfId="0" applyFont="1" applyBorder="1" applyAlignment="1">
      <alignment horizontal="center" vertical="center" wrapText="1"/>
    </xf>
    <xf numFmtId="0" fontId="38" fillId="0" borderId="18" xfId="0" applyFont="1" applyBorder="1" applyAlignment="1">
      <alignment horizontal="center" vertical="center" wrapText="1"/>
    </xf>
    <xf numFmtId="0" fontId="38" fillId="0" borderId="20" xfId="0" applyFont="1" applyBorder="1" applyAlignment="1">
      <alignment horizontal="center" vertical="center" wrapText="1"/>
    </xf>
    <xf numFmtId="0" fontId="39" fillId="0" borderId="18" xfId="0" applyFont="1" applyBorder="1" applyAlignment="1">
      <alignment horizontal="center" vertical="center" wrapText="1"/>
    </xf>
    <xf numFmtId="0" fontId="39" fillId="0" borderId="19" xfId="0" applyFont="1" applyBorder="1" applyAlignment="1">
      <alignment horizontal="center" vertical="center" wrapText="1"/>
    </xf>
    <xf numFmtId="0" fontId="39" fillId="0" borderId="20" xfId="0" applyFont="1" applyBorder="1" applyAlignment="1">
      <alignment horizontal="center" vertical="center" wrapText="1"/>
    </xf>
    <xf numFmtId="0" fontId="40" fillId="0" borderId="18" xfId="0" applyFont="1" applyBorder="1" applyAlignment="1">
      <alignment horizontal="center" vertical="center" wrapText="1"/>
    </xf>
    <xf numFmtId="0" fontId="40" fillId="0" borderId="20" xfId="0" applyFont="1" applyBorder="1" applyAlignment="1">
      <alignment horizontal="center" vertical="center" wrapText="1"/>
    </xf>
    <xf numFmtId="0" fontId="41" fillId="0" borderId="18" xfId="0" applyFont="1" applyBorder="1" applyAlignment="1">
      <alignment horizontal="center" vertical="center" wrapText="1"/>
    </xf>
    <xf numFmtId="0" fontId="41" fillId="0" borderId="19" xfId="0" applyFont="1" applyBorder="1" applyAlignment="1">
      <alignment horizontal="center" vertical="center" wrapText="1"/>
    </xf>
    <xf numFmtId="0" fontId="41" fillId="0" borderId="20" xfId="0" applyFont="1" applyBorder="1" applyAlignment="1">
      <alignment horizontal="center" vertical="center" wrapText="1"/>
    </xf>
    <xf numFmtId="0" fontId="42" fillId="0" borderId="18" xfId="0" applyFont="1" applyBorder="1" applyAlignment="1">
      <alignment horizontal="center" vertical="center" wrapText="1"/>
    </xf>
    <xf numFmtId="0" fontId="42" fillId="0" borderId="20" xfId="0" applyFont="1" applyBorder="1" applyAlignment="1">
      <alignment horizontal="center" vertical="center" wrapText="1"/>
    </xf>
    <xf numFmtId="0" fontId="43" fillId="0" borderId="18" xfId="0" applyFont="1" applyBorder="1" applyAlignment="1">
      <alignment horizontal="center" vertical="center" wrapText="1"/>
    </xf>
    <xf numFmtId="0" fontId="43" fillId="0" borderId="19" xfId="0" applyFont="1" applyBorder="1" applyAlignment="1">
      <alignment horizontal="center" vertical="center" wrapText="1"/>
    </xf>
    <xf numFmtId="0" fontId="43" fillId="0" borderId="20" xfId="0" applyFont="1" applyBorder="1" applyAlignment="1">
      <alignment horizontal="center" vertical="center" wrapText="1"/>
    </xf>
    <xf numFmtId="0" fontId="48" fillId="0" borderId="24" xfId="0" applyFont="1" applyBorder="1" applyAlignment="1">
      <alignment horizontal="center" vertical="top"/>
    </xf>
    <xf numFmtId="0" fontId="48" fillId="0" borderId="25" xfId="0" applyFont="1" applyBorder="1" applyAlignment="1">
      <alignment horizontal="center" vertical="top"/>
    </xf>
    <xf numFmtId="0" fontId="48" fillId="0" borderId="26" xfId="0" applyFont="1" applyBorder="1" applyAlignment="1">
      <alignment horizontal="center" vertical="top"/>
    </xf>
  </cellXfs>
  <cellStyles count="1">
    <cellStyle name="Normal" xfId="0" builtinId="0"/>
  </cellStyles>
  <dxfs count="32">
    <dxf>
      <font>
        <b/>
        <i val="0"/>
        <color theme="0"/>
      </font>
      <fill>
        <patternFill>
          <bgColor rgb="FFFF3399"/>
        </patternFill>
      </fill>
    </dxf>
    <dxf>
      <font>
        <b/>
        <i val="0"/>
        <color theme="0"/>
      </font>
      <fill>
        <patternFill>
          <bgColor rgb="FFFF3399"/>
        </patternFill>
      </fill>
    </dxf>
    <dxf>
      <font>
        <b/>
        <i val="0"/>
        <color theme="0"/>
      </font>
      <fill>
        <patternFill>
          <bgColor rgb="FFFF3399"/>
        </patternFill>
      </fill>
    </dxf>
    <dxf>
      <font>
        <b/>
        <i val="0"/>
        <color theme="0"/>
      </font>
      <fill>
        <patternFill>
          <bgColor rgb="FFFF3399"/>
        </patternFill>
      </fill>
    </dxf>
    <dxf>
      <font>
        <b/>
        <i val="0"/>
        <color theme="0"/>
      </font>
      <fill>
        <patternFill>
          <bgColor rgb="FFFF3399"/>
        </patternFill>
      </fill>
    </dxf>
    <dxf>
      <font>
        <b/>
        <i val="0"/>
        <color theme="0"/>
      </font>
      <fill>
        <patternFill>
          <bgColor rgb="FFFF3399"/>
        </patternFill>
      </fill>
    </dxf>
    <dxf>
      <font>
        <b/>
        <i val="0"/>
        <color theme="0"/>
      </font>
      <fill>
        <patternFill>
          <bgColor rgb="FFFF3399"/>
        </patternFill>
      </fill>
    </dxf>
    <dxf>
      <font>
        <b/>
        <i val="0"/>
        <color theme="0"/>
      </font>
      <fill>
        <patternFill>
          <bgColor rgb="FFFF3399"/>
        </patternFill>
      </fill>
    </dxf>
    <dxf>
      <font>
        <b/>
        <i val="0"/>
        <color theme="0"/>
      </font>
      <fill>
        <patternFill>
          <bgColor rgb="FFFF3399"/>
        </patternFill>
      </fill>
    </dxf>
    <dxf>
      <font>
        <b/>
        <i val="0"/>
        <color theme="0"/>
      </font>
      <fill>
        <patternFill>
          <bgColor rgb="FFFF3399"/>
        </patternFill>
      </fill>
    </dxf>
    <dxf>
      <font>
        <b/>
        <i val="0"/>
        <color theme="0"/>
      </font>
      <fill>
        <patternFill>
          <bgColor rgb="FFFF33CC"/>
        </patternFill>
      </fill>
    </dxf>
    <dxf>
      <font>
        <b/>
        <i val="0"/>
        <color theme="0"/>
      </font>
      <fill>
        <patternFill>
          <bgColor rgb="FFFF0000"/>
        </patternFill>
      </fill>
      <border>
        <left style="thin">
          <color rgb="FFFF0000"/>
        </left>
        <right style="thin">
          <color rgb="FFFF0000"/>
        </right>
        <top style="thin">
          <color rgb="FFFF0000"/>
        </top>
        <bottom style="thin">
          <color rgb="FFFF0000"/>
        </bottom>
      </border>
    </dxf>
    <dxf>
      <font>
        <b/>
        <i val="0"/>
        <color rgb="FF00B050"/>
      </font>
    </dxf>
    <dxf>
      <font>
        <color theme="0"/>
      </font>
      <fill>
        <patternFill>
          <bgColor theme="5" tint="-0.24994659260841701"/>
        </patternFill>
      </fill>
    </dxf>
    <dxf>
      <font>
        <b/>
        <i val="0"/>
        <color rgb="FF00B050"/>
      </font>
    </dxf>
    <dxf>
      <font>
        <color theme="0"/>
      </font>
      <fill>
        <patternFill>
          <bgColor theme="5" tint="-0.24994659260841701"/>
        </patternFill>
      </fill>
    </dxf>
    <dxf>
      <font>
        <b/>
        <i val="0"/>
        <color rgb="FF00B050"/>
      </font>
    </dxf>
    <dxf>
      <font>
        <color theme="0"/>
      </font>
      <fill>
        <patternFill>
          <bgColor theme="5" tint="-0.24994659260841701"/>
        </patternFill>
      </fill>
    </dxf>
    <dxf>
      <font>
        <b/>
        <i val="0"/>
        <color rgb="FF00B050"/>
      </font>
    </dxf>
    <dxf>
      <font>
        <color theme="0"/>
      </font>
      <fill>
        <patternFill>
          <bgColor theme="5" tint="-0.24994659260841701"/>
        </patternFill>
      </fill>
    </dxf>
    <dxf>
      <font>
        <b/>
        <i val="0"/>
        <color rgb="FF00B050"/>
      </font>
    </dxf>
    <dxf>
      <font>
        <color theme="0"/>
      </font>
      <fill>
        <patternFill>
          <bgColor theme="5" tint="-0.24994659260841701"/>
        </patternFill>
      </fill>
    </dxf>
    <dxf>
      <font>
        <b/>
        <i val="0"/>
        <color rgb="FF00B050"/>
      </font>
    </dxf>
    <dxf>
      <font>
        <color theme="0"/>
      </font>
      <fill>
        <patternFill>
          <bgColor theme="5" tint="-0.24994659260841701"/>
        </patternFill>
      </fill>
    </dxf>
    <dxf>
      <font>
        <b/>
        <i val="0"/>
        <color rgb="FF00B050"/>
      </font>
    </dxf>
    <dxf>
      <font>
        <color theme="0"/>
      </font>
      <fill>
        <patternFill>
          <bgColor theme="5" tint="-0.24994659260841701"/>
        </patternFill>
      </fill>
    </dxf>
    <dxf>
      <font>
        <b/>
        <i val="0"/>
        <color rgb="FF00B050"/>
      </font>
    </dxf>
    <dxf>
      <font>
        <color theme="0"/>
      </font>
      <fill>
        <patternFill>
          <bgColor theme="5" tint="-0.24994659260841701"/>
        </patternFill>
      </fill>
    </dxf>
    <dxf>
      <font>
        <b/>
        <i val="0"/>
        <color rgb="FF00B050"/>
      </font>
    </dxf>
    <dxf>
      <font>
        <color theme="0"/>
      </font>
      <fill>
        <patternFill>
          <bgColor theme="5" tint="-0.24994659260841701"/>
        </patternFill>
      </fill>
    </dxf>
    <dxf>
      <font>
        <b/>
        <i val="0"/>
        <color rgb="FF00B050"/>
      </font>
    </dxf>
    <dxf>
      <font>
        <color theme="0"/>
      </font>
      <fill>
        <patternFill>
          <bgColor theme="5"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319"/>
  <sheetViews>
    <sheetView tabSelected="1" topLeftCell="D1" zoomScaleNormal="100" workbookViewId="0">
      <selection activeCell="M14" sqref="M14"/>
    </sheetView>
  </sheetViews>
  <sheetFormatPr baseColWidth="10" defaultColWidth="11.44140625" defaultRowHeight="14.4" outlineLevelCol="1" x14ac:dyDescent="0.3"/>
  <cols>
    <col min="1" max="3" width="6.6640625" style="74" hidden="1" customWidth="1" outlineLevel="1"/>
    <col min="4" max="4" width="15.6640625" style="4" customWidth="1" collapsed="1"/>
    <col min="5" max="6" width="15.6640625" style="4" customWidth="1"/>
    <col min="7" max="7" width="8.44140625" style="4" customWidth="1"/>
    <col min="8" max="9" width="30.6640625" style="4" customWidth="1"/>
    <col min="10" max="10" width="16.6640625" style="4" customWidth="1"/>
    <col min="11" max="11" width="11.44140625" style="4"/>
    <col min="12" max="12" width="11.44140625" style="5" hidden="1" customWidth="1" outlineLevel="1"/>
    <col min="13" max="13" width="11.44140625" style="4" collapsed="1"/>
    <col min="14" max="16384" width="11.44140625" style="4"/>
  </cols>
  <sheetData>
    <row r="1" spans="1:12" ht="18" x14ac:dyDescent="0.3">
      <c r="A1" s="1">
        <v>1</v>
      </c>
      <c r="B1" s="1"/>
      <c r="C1" s="1"/>
      <c r="D1" s="2" t="s">
        <v>0</v>
      </c>
      <c r="E1" s="3"/>
      <c r="F1" s="3"/>
      <c r="G1" s="3"/>
      <c r="H1" s="3"/>
      <c r="I1" s="3"/>
      <c r="J1" s="3"/>
    </row>
    <row r="2" spans="1:12" s="7" customFormat="1" ht="28.8" x14ac:dyDescent="0.3">
      <c r="A2" s="1">
        <v>0</v>
      </c>
      <c r="B2" s="1"/>
      <c r="C2" s="1"/>
      <c r="D2" s="6" t="s">
        <v>1</v>
      </c>
      <c r="E2" s="6"/>
      <c r="F2" s="6"/>
      <c r="G2" s="6"/>
      <c r="H2" s="6"/>
      <c r="I2" s="6"/>
      <c r="J2" s="6"/>
      <c r="L2" s="8"/>
    </row>
    <row r="3" spans="1:12" s="11" customFormat="1" ht="10.199999999999999" x14ac:dyDescent="0.3">
      <c r="A3" s="9"/>
      <c r="B3" s="9"/>
      <c r="C3" s="9"/>
      <c r="D3" s="10">
        <v>0</v>
      </c>
      <c r="L3" s="12"/>
    </row>
    <row r="4" spans="1:12" s="17" customFormat="1" ht="43.2" x14ac:dyDescent="0.3">
      <c r="A4" s="13"/>
      <c r="B4" s="13"/>
      <c r="C4" s="13"/>
      <c r="D4" s="14" t="s">
        <v>2</v>
      </c>
      <c r="E4" s="15"/>
      <c r="F4" s="16"/>
      <c r="G4" s="16"/>
      <c r="H4" s="16"/>
      <c r="I4" s="16"/>
      <c r="J4" s="16"/>
      <c r="L4" s="18"/>
    </row>
    <row r="5" spans="1:12" s="21" customFormat="1" thickBot="1" x14ac:dyDescent="0.35">
      <c r="A5" s="19"/>
      <c r="B5" s="19"/>
      <c r="C5" s="19"/>
      <c r="D5" s="20">
        <v>1</v>
      </c>
      <c r="L5" s="22"/>
    </row>
    <row r="6" spans="1:12" s="28" customFormat="1" ht="27" thickBot="1" x14ac:dyDescent="0.35">
      <c r="A6" s="23"/>
      <c r="B6" s="23"/>
      <c r="C6" s="23"/>
      <c r="D6" s="24" t="s">
        <v>3</v>
      </c>
      <c r="E6" s="25"/>
      <c r="F6" s="26"/>
      <c r="G6" s="24" t="s">
        <v>4</v>
      </c>
      <c r="H6" s="25"/>
      <c r="I6" s="26"/>
      <c r="J6" s="27" t="s">
        <v>5</v>
      </c>
      <c r="L6" s="29"/>
    </row>
    <row r="7" spans="1:12" s="28" customFormat="1" ht="43.2" x14ac:dyDescent="0.3">
      <c r="A7" s="23" t="s">
        <v>6</v>
      </c>
      <c r="B7" s="23">
        <v>2</v>
      </c>
      <c r="C7" s="23">
        <f>B7*J7</f>
        <v>0</v>
      </c>
      <c r="D7" s="75" t="s">
        <v>7</v>
      </c>
      <c r="E7" s="79" t="s">
        <v>8</v>
      </c>
      <c r="F7" s="79"/>
      <c r="G7" s="30">
        <v>1</v>
      </c>
      <c r="H7" s="31" t="s">
        <v>9</v>
      </c>
      <c r="I7" s="31"/>
      <c r="J7" s="32"/>
      <c r="L7" s="29"/>
    </row>
    <row r="8" spans="1:12" s="28" customFormat="1" ht="57.6" x14ac:dyDescent="0.3">
      <c r="A8" s="23" t="s">
        <v>10</v>
      </c>
      <c r="B8" s="23">
        <v>-1</v>
      </c>
      <c r="C8" s="23">
        <f t="shared" ref="C8:C12" si="0">B8*J8</f>
        <v>0</v>
      </c>
      <c r="D8" s="76"/>
      <c r="E8" s="80"/>
      <c r="F8" s="80"/>
      <c r="G8" s="33">
        <v>2</v>
      </c>
      <c r="H8" s="34" t="s">
        <v>11</v>
      </c>
      <c r="I8" s="34"/>
      <c r="J8" s="35"/>
      <c r="L8" s="29"/>
    </row>
    <row r="9" spans="1:12" s="28" customFormat="1" ht="43.2" x14ac:dyDescent="0.3">
      <c r="A9" s="23" t="s">
        <v>12</v>
      </c>
      <c r="B9" s="23">
        <v>1</v>
      </c>
      <c r="C9" s="23">
        <f t="shared" si="0"/>
        <v>0</v>
      </c>
      <c r="D9" s="76"/>
      <c r="E9" s="80"/>
      <c r="F9" s="80"/>
      <c r="G9" s="33">
        <v>3</v>
      </c>
      <c r="H9" s="34" t="s">
        <v>13</v>
      </c>
      <c r="I9" s="34"/>
      <c r="J9" s="35"/>
      <c r="L9" s="29"/>
    </row>
    <row r="10" spans="1:12" s="28" customFormat="1" ht="57.6" x14ac:dyDescent="0.3">
      <c r="A10" s="23"/>
      <c r="B10" s="23"/>
      <c r="C10" s="23"/>
      <c r="D10" s="77"/>
      <c r="E10" s="81"/>
      <c r="F10" s="81"/>
      <c r="G10" s="36">
        <v>4</v>
      </c>
      <c r="H10" s="37" t="s">
        <v>14</v>
      </c>
      <c r="I10" s="37"/>
      <c r="J10" s="38"/>
      <c r="L10" s="29"/>
    </row>
    <row r="11" spans="1:12" s="28" customFormat="1" ht="57.6" x14ac:dyDescent="0.3">
      <c r="A11" s="23"/>
      <c r="B11" s="23"/>
      <c r="C11" s="23"/>
      <c r="D11" s="77"/>
      <c r="E11" s="81"/>
      <c r="F11" s="81"/>
      <c r="G11" s="36">
        <v>5</v>
      </c>
      <c r="H11" s="37" t="s">
        <v>15</v>
      </c>
      <c r="I11" s="37"/>
      <c r="J11" s="38"/>
      <c r="L11" s="29"/>
    </row>
    <row r="12" spans="1:12" s="28" customFormat="1" ht="58.2" thickBot="1" x14ac:dyDescent="0.35">
      <c r="A12" s="23" t="s">
        <v>16</v>
      </c>
      <c r="B12" s="23">
        <v>-2</v>
      </c>
      <c r="C12" s="23">
        <f t="shared" si="0"/>
        <v>0</v>
      </c>
      <c r="D12" s="78"/>
      <c r="E12" s="82"/>
      <c r="F12" s="82"/>
      <c r="G12" s="39">
        <v>6</v>
      </c>
      <c r="H12" s="40" t="s">
        <v>17</v>
      </c>
      <c r="I12" s="40"/>
      <c r="J12" s="41"/>
      <c r="L12" s="29"/>
    </row>
    <row r="13" spans="1:12" s="21" customFormat="1" ht="24" thickBot="1" x14ac:dyDescent="0.35">
      <c r="A13" s="19"/>
      <c r="B13" s="19"/>
      <c r="C13" s="19"/>
      <c r="D13" s="42"/>
      <c r="E13" s="43"/>
      <c r="F13" s="43"/>
      <c r="G13" s="22"/>
      <c r="H13" s="44"/>
      <c r="I13" s="45" t="str">
        <f>"Vérification situation "&amp;LEFT(D7,2)</f>
        <v xml:space="preserve">Vérification situation 1 </v>
      </c>
      <c r="J13" s="46" t="str">
        <f>IF(SUM(J7:J12)=0,"à finaliser",IF(SUM(J7:J12)&gt;1,"1 seul choix autorisé :-(","OK"))</f>
        <v>à finaliser</v>
      </c>
      <c r="L13" s="47">
        <v>1</v>
      </c>
    </row>
    <row r="14" spans="1:12" s="28" customFormat="1" ht="57.6" x14ac:dyDescent="0.3">
      <c r="A14" s="23" t="s">
        <v>12</v>
      </c>
      <c r="B14" s="23">
        <v>2</v>
      </c>
      <c r="C14" s="23">
        <f t="shared" ref="C14:C68" si="1">B14*J14</f>
        <v>0</v>
      </c>
      <c r="D14" s="75" t="s">
        <v>18</v>
      </c>
      <c r="E14" s="79" t="s">
        <v>19</v>
      </c>
      <c r="F14" s="79"/>
      <c r="G14" s="30">
        <v>1</v>
      </c>
      <c r="H14" s="31" t="s">
        <v>20</v>
      </c>
      <c r="I14" s="31"/>
      <c r="J14" s="32"/>
      <c r="L14" s="29"/>
    </row>
    <row r="15" spans="1:12" s="28" customFormat="1" ht="28.8" x14ac:dyDescent="0.3">
      <c r="A15" s="23" t="s">
        <v>16</v>
      </c>
      <c r="B15" s="23">
        <v>-2</v>
      </c>
      <c r="C15" s="23">
        <f t="shared" si="1"/>
        <v>0</v>
      </c>
      <c r="D15" s="76"/>
      <c r="E15" s="80"/>
      <c r="F15" s="80"/>
      <c r="G15" s="33">
        <v>2</v>
      </c>
      <c r="H15" s="34" t="s">
        <v>21</v>
      </c>
      <c r="I15" s="34"/>
      <c r="J15" s="35"/>
      <c r="L15" s="29"/>
    </row>
    <row r="16" spans="1:12" s="28" customFormat="1" ht="43.2" x14ac:dyDescent="0.3">
      <c r="A16" s="23" t="s">
        <v>10</v>
      </c>
      <c r="B16" s="23">
        <v>1</v>
      </c>
      <c r="C16" s="23">
        <f t="shared" si="1"/>
        <v>0</v>
      </c>
      <c r="D16" s="76"/>
      <c r="E16" s="80"/>
      <c r="F16" s="80"/>
      <c r="G16" s="33">
        <v>3</v>
      </c>
      <c r="H16" s="34" t="s">
        <v>22</v>
      </c>
      <c r="I16" s="34"/>
      <c r="J16" s="35"/>
      <c r="L16" s="29"/>
    </row>
    <row r="17" spans="1:12" s="28" customFormat="1" ht="57.6" x14ac:dyDescent="0.3">
      <c r="A17" s="23"/>
      <c r="B17" s="23"/>
      <c r="C17" s="23"/>
      <c r="D17" s="77"/>
      <c r="E17" s="81"/>
      <c r="F17" s="81"/>
      <c r="G17" s="36">
        <v>4</v>
      </c>
      <c r="H17" s="37" t="s">
        <v>23</v>
      </c>
      <c r="I17" s="37"/>
      <c r="J17" s="38"/>
      <c r="L17" s="29"/>
    </row>
    <row r="18" spans="1:12" s="28" customFormat="1" ht="43.2" x14ac:dyDescent="0.3">
      <c r="A18" s="23"/>
      <c r="B18" s="23"/>
      <c r="C18" s="23"/>
      <c r="D18" s="77"/>
      <c r="E18" s="81"/>
      <c r="F18" s="81"/>
      <c r="G18" s="36">
        <v>5</v>
      </c>
      <c r="H18" s="37" t="s">
        <v>24</v>
      </c>
      <c r="I18" s="37"/>
      <c r="J18" s="38"/>
      <c r="L18" s="29"/>
    </row>
    <row r="19" spans="1:12" s="28" customFormat="1" ht="43.8" thickBot="1" x14ac:dyDescent="0.35">
      <c r="A19" s="23" t="s">
        <v>6</v>
      </c>
      <c r="B19" s="23">
        <v>-1</v>
      </c>
      <c r="C19" s="23">
        <f t="shared" si="1"/>
        <v>0</v>
      </c>
      <c r="D19" s="78"/>
      <c r="E19" s="82"/>
      <c r="F19" s="82"/>
      <c r="G19" s="39">
        <v>6</v>
      </c>
      <c r="H19" s="40" t="s">
        <v>25</v>
      </c>
      <c r="I19" s="40"/>
      <c r="J19" s="41"/>
      <c r="L19" s="29"/>
    </row>
    <row r="20" spans="1:12" s="21" customFormat="1" ht="24" thickBot="1" x14ac:dyDescent="0.35">
      <c r="A20" s="19"/>
      <c r="B20" s="19"/>
      <c r="C20" s="19"/>
      <c r="D20" s="42"/>
      <c r="E20" s="43"/>
      <c r="F20" s="43"/>
      <c r="G20" s="22"/>
      <c r="H20" s="44"/>
      <c r="I20" s="45" t="str">
        <f>"Vérification situation "&amp;LEFT(D14,2)</f>
        <v xml:space="preserve">Vérification situation 2 </v>
      </c>
      <c r="J20" s="46" t="str">
        <f>IF(SUM(J14:J19)=0,"à finaliser",IF(SUM(J14:J19)&gt;1,"1 seul choix autorisé :-(","OK"))</f>
        <v>à finaliser</v>
      </c>
      <c r="L20" s="47">
        <v>1</v>
      </c>
    </row>
    <row r="21" spans="1:12" s="28" customFormat="1" ht="43.2" x14ac:dyDescent="0.3">
      <c r="A21" s="23" t="s">
        <v>12</v>
      </c>
      <c r="B21" s="23">
        <v>1</v>
      </c>
      <c r="C21" s="23">
        <f t="shared" si="1"/>
        <v>0</v>
      </c>
      <c r="D21" s="75" t="s">
        <v>26</v>
      </c>
      <c r="E21" s="79" t="s">
        <v>27</v>
      </c>
      <c r="F21" s="79"/>
      <c r="G21" s="30">
        <v>1</v>
      </c>
      <c r="H21" s="31" t="s">
        <v>28</v>
      </c>
      <c r="I21" s="31"/>
      <c r="J21" s="32"/>
      <c r="L21" s="29"/>
    </row>
    <row r="22" spans="1:12" s="28" customFormat="1" ht="28.8" x14ac:dyDescent="0.3">
      <c r="A22" s="23" t="s">
        <v>16</v>
      </c>
      <c r="B22" s="23">
        <v>-1</v>
      </c>
      <c r="C22" s="23">
        <f t="shared" si="1"/>
        <v>0</v>
      </c>
      <c r="D22" s="76"/>
      <c r="E22" s="80"/>
      <c r="F22" s="80"/>
      <c r="G22" s="33">
        <v>2</v>
      </c>
      <c r="H22" s="34" t="s">
        <v>29</v>
      </c>
      <c r="I22" s="34"/>
      <c r="J22" s="35"/>
      <c r="L22" s="29"/>
    </row>
    <row r="23" spans="1:12" s="28" customFormat="1" ht="28.8" x14ac:dyDescent="0.3">
      <c r="A23" s="23" t="s">
        <v>6</v>
      </c>
      <c r="B23" s="23">
        <v>-2</v>
      </c>
      <c r="C23" s="23">
        <f t="shared" si="1"/>
        <v>0</v>
      </c>
      <c r="D23" s="76"/>
      <c r="E23" s="80"/>
      <c r="F23" s="80"/>
      <c r="G23" s="33">
        <v>3</v>
      </c>
      <c r="H23" s="34" t="s">
        <v>30</v>
      </c>
      <c r="I23" s="34"/>
      <c r="J23" s="35"/>
      <c r="L23" s="29"/>
    </row>
    <row r="24" spans="1:12" s="28" customFormat="1" ht="72" x14ac:dyDescent="0.3">
      <c r="A24" s="23"/>
      <c r="B24" s="23"/>
      <c r="C24" s="23"/>
      <c r="D24" s="77"/>
      <c r="E24" s="81"/>
      <c r="F24" s="81"/>
      <c r="G24" s="36">
        <v>4</v>
      </c>
      <c r="H24" s="37" t="s">
        <v>31</v>
      </c>
      <c r="I24" s="37"/>
      <c r="J24" s="38"/>
      <c r="L24" s="29"/>
    </row>
    <row r="25" spans="1:12" s="28" customFormat="1" ht="86.4" x14ac:dyDescent="0.3">
      <c r="A25" s="23"/>
      <c r="B25" s="23"/>
      <c r="C25" s="23"/>
      <c r="D25" s="77"/>
      <c r="E25" s="81"/>
      <c r="F25" s="81"/>
      <c r="G25" s="36">
        <v>5</v>
      </c>
      <c r="H25" s="37" t="s">
        <v>32</v>
      </c>
      <c r="I25" s="37"/>
      <c r="J25" s="38"/>
      <c r="L25" s="29"/>
    </row>
    <row r="26" spans="1:12" s="28" customFormat="1" ht="58.2" thickBot="1" x14ac:dyDescent="0.35">
      <c r="A26" s="23" t="s">
        <v>10</v>
      </c>
      <c r="B26" s="23">
        <v>2</v>
      </c>
      <c r="C26" s="23">
        <f t="shared" si="1"/>
        <v>0</v>
      </c>
      <c r="D26" s="78"/>
      <c r="E26" s="82"/>
      <c r="F26" s="82"/>
      <c r="G26" s="39">
        <v>6</v>
      </c>
      <c r="H26" s="40" t="s">
        <v>33</v>
      </c>
      <c r="I26" s="40"/>
      <c r="J26" s="41"/>
      <c r="L26" s="29"/>
    </row>
    <row r="27" spans="1:12" s="21" customFormat="1" ht="24" thickBot="1" x14ac:dyDescent="0.35">
      <c r="A27" s="19"/>
      <c r="B27" s="19"/>
      <c r="C27" s="19"/>
      <c r="D27" s="42"/>
      <c r="E27" s="43"/>
      <c r="F27" s="43"/>
      <c r="G27" s="22"/>
      <c r="H27" s="44"/>
      <c r="I27" s="45" t="str">
        <f>"Vérification situation "&amp;LEFT(D21,2)</f>
        <v xml:space="preserve">Vérification situation 3 </v>
      </c>
      <c r="J27" s="46" t="str">
        <f>IF(SUM(J21:J26)=0,"à finaliser",IF(SUM(J21:J26)&gt;1,"1 seul choix autorisé :-(","OK"))</f>
        <v>à finaliser</v>
      </c>
      <c r="L27" s="47">
        <v>1</v>
      </c>
    </row>
    <row r="28" spans="1:12" s="28" customFormat="1" ht="43.2" x14ac:dyDescent="0.3">
      <c r="A28" s="23" t="s">
        <v>10</v>
      </c>
      <c r="B28" s="23">
        <v>1</v>
      </c>
      <c r="C28" s="23">
        <f t="shared" si="1"/>
        <v>0</v>
      </c>
      <c r="D28" s="75" t="s">
        <v>34</v>
      </c>
      <c r="E28" s="79" t="s">
        <v>35</v>
      </c>
      <c r="F28" s="79"/>
      <c r="G28" s="30">
        <v>1</v>
      </c>
      <c r="H28" s="31" t="s">
        <v>36</v>
      </c>
      <c r="I28" s="31"/>
      <c r="J28" s="32"/>
      <c r="L28" s="29"/>
    </row>
    <row r="29" spans="1:12" s="28" customFormat="1" ht="57.6" x14ac:dyDescent="0.3">
      <c r="A29" s="23" t="s">
        <v>6</v>
      </c>
      <c r="B29" s="23">
        <v>-2</v>
      </c>
      <c r="C29" s="23">
        <f t="shared" si="1"/>
        <v>0</v>
      </c>
      <c r="D29" s="76"/>
      <c r="E29" s="80"/>
      <c r="F29" s="80"/>
      <c r="G29" s="33">
        <v>2</v>
      </c>
      <c r="H29" s="34" t="s">
        <v>37</v>
      </c>
      <c r="I29" s="34"/>
      <c r="J29" s="35"/>
      <c r="L29" s="29"/>
    </row>
    <row r="30" spans="1:12" s="28" customFormat="1" ht="43.2" x14ac:dyDescent="0.3">
      <c r="A30" s="23" t="s">
        <v>16</v>
      </c>
      <c r="B30" s="23">
        <v>2</v>
      </c>
      <c r="C30" s="23">
        <f t="shared" si="1"/>
        <v>0</v>
      </c>
      <c r="D30" s="76"/>
      <c r="E30" s="80"/>
      <c r="F30" s="80"/>
      <c r="G30" s="33">
        <v>3</v>
      </c>
      <c r="H30" s="34" t="s">
        <v>38</v>
      </c>
      <c r="I30" s="34"/>
      <c r="J30" s="35"/>
      <c r="L30" s="29"/>
    </row>
    <row r="31" spans="1:12" s="28" customFormat="1" ht="28.8" x14ac:dyDescent="0.3">
      <c r="A31" s="23"/>
      <c r="B31" s="23"/>
      <c r="C31" s="23"/>
      <c r="D31" s="77"/>
      <c r="E31" s="81"/>
      <c r="F31" s="81"/>
      <c r="G31" s="36">
        <v>4</v>
      </c>
      <c r="H31" s="37" t="s">
        <v>39</v>
      </c>
      <c r="I31" s="37"/>
      <c r="J31" s="38"/>
      <c r="L31" s="29"/>
    </row>
    <row r="32" spans="1:12" s="28" customFormat="1" ht="28.8" x14ac:dyDescent="0.3">
      <c r="A32" s="23"/>
      <c r="B32" s="23"/>
      <c r="C32" s="23"/>
      <c r="D32" s="77"/>
      <c r="E32" s="81"/>
      <c r="F32" s="81"/>
      <c r="G32" s="36">
        <v>5</v>
      </c>
      <c r="H32" s="37" t="s">
        <v>40</v>
      </c>
      <c r="I32" s="37"/>
      <c r="J32" s="38"/>
      <c r="L32" s="29"/>
    </row>
    <row r="33" spans="1:12" s="28" customFormat="1" ht="72.599999999999994" thickBot="1" x14ac:dyDescent="0.35">
      <c r="A33" s="23" t="s">
        <v>12</v>
      </c>
      <c r="B33" s="23">
        <v>-1</v>
      </c>
      <c r="C33" s="23">
        <f t="shared" si="1"/>
        <v>0</v>
      </c>
      <c r="D33" s="78"/>
      <c r="E33" s="82"/>
      <c r="F33" s="82"/>
      <c r="G33" s="39">
        <v>6</v>
      </c>
      <c r="H33" s="40" t="s">
        <v>41</v>
      </c>
      <c r="I33" s="40"/>
      <c r="J33" s="41"/>
      <c r="L33" s="29"/>
    </row>
    <row r="34" spans="1:12" s="21" customFormat="1" ht="21.6" thickBot="1" x14ac:dyDescent="0.35">
      <c r="A34" s="19"/>
      <c r="B34" s="19"/>
      <c r="C34" s="19"/>
      <c r="D34" s="42"/>
      <c r="E34" s="43"/>
      <c r="F34" s="43"/>
      <c r="G34" s="22"/>
      <c r="H34" s="44"/>
      <c r="I34" s="45" t="str">
        <f>"Vérification situation "&amp;LEFT(D28,2)</f>
        <v xml:space="preserve">Vérification situation 4 </v>
      </c>
      <c r="J34" s="46" t="str">
        <f>IF(SUM(J28:J33)=0,"à finaliser",IF(SUM(J28:J33)&gt;1,"1 seul choix autorisé :-(","OK"))</f>
        <v>à finaliser</v>
      </c>
      <c r="L34" s="48">
        <v>1</v>
      </c>
    </row>
    <row r="35" spans="1:12" s="28" customFormat="1" ht="28.8" x14ac:dyDescent="0.3">
      <c r="A35" s="23" t="s">
        <v>16</v>
      </c>
      <c r="B35" s="23">
        <v>-2</v>
      </c>
      <c r="C35" s="23">
        <f t="shared" si="1"/>
        <v>0</v>
      </c>
      <c r="D35" s="75" t="s">
        <v>42</v>
      </c>
      <c r="E35" s="79" t="s">
        <v>43</v>
      </c>
      <c r="F35" s="79"/>
      <c r="G35" s="30">
        <v>1</v>
      </c>
      <c r="H35" s="31" t="s">
        <v>44</v>
      </c>
      <c r="I35" s="31"/>
      <c r="J35" s="32"/>
      <c r="L35" s="29"/>
    </row>
    <row r="36" spans="1:12" s="28" customFormat="1" ht="28.8" x14ac:dyDescent="0.3">
      <c r="A36" s="23" t="s">
        <v>12</v>
      </c>
      <c r="B36" s="23">
        <v>1</v>
      </c>
      <c r="C36" s="23">
        <f t="shared" si="1"/>
        <v>0</v>
      </c>
      <c r="D36" s="76"/>
      <c r="E36" s="80"/>
      <c r="F36" s="80"/>
      <c r="G36" s="33">
        <v>2</v>
      </c>
      <c r="H36" s="34" t="s">
        <v>45</v>
      </c>
      <c r="I36" s="34"/>
      <c r="J36" s="35"/>
      <c r="L36" s="29"/>
    </row>
    <row r="37" spans="1:12" s="28" customFormat="1" ht="28.8" x14ac:dyDescent="0.3">
      <c r="A37" s="23" t="s">
        <v>6</v>
      </c>
      <c r="B37" s="23">
        <v>2</v>
      </c>
      <c r="C37" s="23">
        <f t="shared" si="1"/>
        <v>0</v>
      </c>
      <c r="D37" s="76"/>
      <c r="E37" s="80"/>
      <c r="F37" s="80"/>
      <c r="G37" s="33">
        <v>3</v>
      </c>
      <c r="H37" s="34" t="s">
        <v>46</v>
      </c>
      <c r="I37" s="34"/>
      <c r="J37" s="35"/>
      <c r="L37" s="29"/>
    </row>
    <row r="38" spans="1:12" s="28" customFormat="1" ht="43.2" x14ac:dyDescent="0.3">
      <c r="A38" s="23"/>
      <c r="B38" s="23"/>
      <c r="C38" s="23"/>
      <c r="D38" s="77"/>
      <c r="E38" s="81"/>
      <c r="F38" s="81"/>
      <c r="G38" s="36">
        <v>4</v>
      </c>
      <c r="H38" s="37" t="s">
        <v>47</v>
      </c>
      <c r="I38" s="37"/>
      <c r="J38" s="38"/>
      <c r="L38" s="29"/>
    </row>
    <row r="39" spans="1:12" s="28" customFormat="1" ht="43.2" x14ac:dyDescent="0.3">
      <c r="A39" s="23"/>
      <c r="B39" s="23"/>
      <c r="C39" s="23"/>
      <c r="D39" s="77"/>
      <c r="E39" s="81"/>
      <c r="F39" s="81"/>
      <c r="G39" s="36">
        <v>5</v>
      </c>
      <c r="H39" s="37" t="s">
        <v>48</v>
      </c>
      <c r="I39" s="37"/>
      <c r="J39" s="38"/>
      <c r="L39" s="29"/>
    </row>
    <row r="40" spans="1:12" s="28" customFormat="1" ht="29.4" thickBot="1" x14ac:dyDescent="0.35">
      <c r="A40" s="23" t="s">
        <v>10</v>
      </c>
      <c r="B40" s="23">
        <v>-1</v>
      </c>
      <c r="C40" s="23">
        <f t="shared" si="1"/>
        <v>0</v>
      </c>
      <c r="D40" s="78"/>
      <c r="E40" s="82"/>
      <c r="F40" s="82"/>
      <c r="G40" s="39">
        <v>6</v>
      </c>
      <c r="H40" s="40" t="s">
        <v>49</v>
      </c>
      <c r="I40" s="40"/>
      <c r="J40" s="41"/>
      <c r="L40" s="29"/>
    </row>
    <row r="41" spans="1:12" s="21" customFormat="1" ht="21.6" thickBot="1" x14ac:dyDescent="0.35">
      <c r="A41" s="19"/>
      <c r="B41" s="19"/>
      <c r="C41" s="19"/>
      <c r="D41" s="42"/>
      <c r="E41" s="43"/>
      <c r="F41" s="43"/>
      <c r="G41" s="22"/>
      <c r="H41" s="44"/>
      <c r="I41" s="45" t="str">
        <f>"Vérification situation "&amp;LEFT(D35,2)</f>
        <v xml:space="preserve">Vérification situation 5 </v>
      </c>
      <c r="J41" s="46" t="str">
        <f>IF(SUM(J35:J40)=0,"à finaliser",IF(SUM(J35:J40)&gt;1,"1 seul choix autorisé :-(","OK"))</f>
        <v>à finaliser</v>
      </c>
      <c r="L41" s="48">
        <v>1</v>
      </c>
    </row>
    <row r="42" spans="1:12" s="28" customFormat="1" ht="43.2" x14ac:dyDescent="0.3">
      <c r="A42" s="23" t="s">
        <v>10</v>
      </c>
      <c r="B42" s="23">
        <v>-1</v>
      </c>
      <c r="C42" s="23">
        <f t="shared" si="1"/>
        <v>0</v>
      </c>
      <c r="D42" s="75" t="s">
        <v>50</v>
      </c>
      <c r="E42" s="79" t="s">
        <v>51</v>
      </c>
      <c r="F42" s="79"/>
      <c r="G42" s="30">
        <v>1</v>
      </c>
      <c r="H42" s="31" t="s">
        <v>52</v>
      </c>
      <c r="I42" s="31"/>
      <c r="J42" s="32"/>
      <c r="L42" s="29"/>
    </row>
    <row r="43" spans="1:12" s="28" customFormat="1" ht="57.6" x14ac:dyDescent="0.3">
      <c r="A43" s="23" t="s">
        <v>6</v>
      </c>
      <c r="B43" s="23">
        <v>1</v>
      </c>
      <c r="C43" s="23">
        <f t="shared" si="1"/>
        <v>0</v>
      </c>
      <c r="D43" s="76"/>
      <c r="E43" s="80"/>
      <c r="F43" s="80"/>
      <c r="G43" s="33">
        <v>2</v>
      </c>
      <c r="H43" s="34" t="s">
        <v>53</v>
      </c>
      <c r="I43" s="34"/>
      <c r="J43" s="35"/>
      <c r="L43" s="29"/>
    </row>
    <row r="44" spans="1:12" s="28" customFormat="1" ht="28.8" x14ac:dyDescent="0.3">
      <c r="A44" s="23" t="s">
        <v>16</v>
      </c>
      <c r="B44" s="23">
        <v>-2</v>
      </c>
      <c r="C44" s="23">
        <f t="shared" si="1"/>
        <v>0</v>
      </c>
      <c r="D44" s="76"/>
      <c r="E44" s="80"/>
      <c r="F44" s="80"/>
      <c r="G44" s="33">
        <v>3</v>
      </c>
      <c r="H44" s="34" t="s">
        <v>54</v>
      </c>
      <c r="I44" s="34"/>
      <c r="J44" s="35"/>
      <c r="L44" s="29"/>
    </row>
    <row r="45" spans="1:12" s="28" customFormat="1" ht="57.6" x14ac:dyDescent="0.3">
      <c r="A45" s="23"/>
      <c r="B45" s="23"/>
      <c r="C45" s="23"/>
      <c r="D45" s="77"/>
      <c r="E45" s="81"/>
      <c r="F45" s="81"/>
      <c r="G45" s="36">
        <v>4</v>
      </c>
      <c r="H45" s="37" t="s">
        <v>55</v>
      </c>
      <c r="I45" s="37"/>
      <c r="J45" s="38"/>
      <c r="L45" s="29"/>
    </row>
    <row r="46" spans="1:12" s="28" customFormat="1" ht="15.6" x14ac:dyDescent="0.3">
      <c r="A46" s="23"/>
      <c r="B46" s="23"/>
      <c r="C46" s="23"/>
      <c r="D46" s="77"/>
      <c r="E46" s="81"/>
      <c r="F46" s="81"/>
      <c r="G46" s="36">
        <v>5</v>
      </c>
      <c r="H46" s="37" t="s">
        <v>56</v>
      </c>
      <c r="I46" s="37"/>
      <c r="J46" s="38"/>
      <c r="L46" s="29"/>
    </row>
    <row r="47" spans="1:12" s="28" customFormat="1" ht="29.4" thickBot="1" x14ac:dyDescent="0.35">
      <c r="A47" s="23" t="s">
        <v>12</v>
      </c>
      <c r="B47" s="23">
        <v>2</v>
      </c>
      <c r="C47" s="23">
        <f t="shared" si="1"/>
        <v>0</v>
      </c>
      <c r="D47" s="78"/>
      <c r="E47" s="82"/>
      <c r="F47" s="82"/>
      <c r="G47" s="39">
        <v>6</v>
      </c>
      <c r="H47" s="40" t="s">
        <v>57</v>
      </c>
      <c r="I47" s="40"/>
      <c r="J47" s="41"/>
      <c r="L47" s="29"/>
    </row>
    <row r="48" spans="1:12" s="21" customFormat="1" ht="21.6" thickBot="1" x14ac:dyDescent="0.35">
      <c r="A48" s="19"/>
      <c r="B48" s="19"/>
      <c r="C48" s="19"/>
      <c r="D48" s="42"/>
      <c r="E48" s="43"/>
      <c r="F48" s="43"/>
      <c r="G48" s="22"/>
      <c r="H48" s="44"/>
      <c r="I48" s="45" t="str">
        <f>"Vérification situation "&amp;LEFT(D42,2)</f>
        <v xml:space="preserve">Vérification situation 6 </v>
      </c>
      <c r="J48" s="46" t="str">
        <f>IF(SUM(J42:J47)=0,"à finaliser",IF(SUM(J42:J47)&gt;1,"1 seul choix autorisé :-(","OK"))</f>
        <v>à finaliser</v>
      </c>
      <c r="L48" s="48">
        <v>1</v>
      </c>
    </row>
    <row r="49" spans="1:12" s="28" customFormat="1" ht="43.2" x14ac:dyDescent="0.3">
      <c r="A49" s="23" t="s">
        <v>6</v>
      </c>
      <c r="B49" s="23">
        <v>-2</v>
      </c>
      <c r="C49" s="23">
        <f t="shared" si="1"/>
        <v>0</v>
      </c>
      <c r="D49" s="75" t="s">
        <v>58</v>
      </c>
      <c r="E49" s="79" t="s">
        <v>59</v>
      </c>
      <c r="F49" s="79"/>
      <c r="G49" s="30">
        <v>1</v>
      </c>
      <c r="H49" s="31" t="s">
        <v>60</v>
      </c>
      <c r="I49" s="31"/>
      <c r="J49" s="32"/>
      <c r="L49" s="29"/>
    </row>
    <row r="50" spans="1:12" s="28" customFormat="1" ht="43.2" x14ac:dyDescent="0.3">
      <c r="A50" s="23" t="s">
        <v>10</v>
      </c>
      <c r="B50" s="23">
        <v>2</v>
      </c>
      <c r="C50" s="23">
        <f t="shared" si="1"/>
        <v>0</v>
      </c>
      <c r="D50" s="76"/>
      <c r="E50" s="80"/>
      <c r="F50" s="80"/>
      <c r="G50" s="33">
        <v>2</v>
      </c>
      <c r="H50" s="34" t="s">
        <v>61</v>
      </c>
      <c r="I50" s="34"/>
      <c r="J50" s="35"/>
      <c r="L50" s="29"/>
    </row>
    <row r="51" spans="1:12" s="28" customFormat="1" ht="43.2" x14ac:dyDescent="0.3">
      <c r="A51" s="23" t="s">
        <v>12</v>
      </c>
      <c r="B51" s="23">
        <v>-1</v>
      </c>
      <c r="C51" s="23">
        <f t="shared" si="1"/>
        <v>0</v>
      </c>
      <c r="D51" s="76"/>
      <c r="E51" s="80"/>
      <c r="F51" s="80"/>
      <c r="G51" s="33">
        <v>3</v>
      </c>
      <c r="H51" s="34" t="s">
        <v>62</v>
      </c>
      <c r="I51" s="34"/>
      <c r="J51" s="35"/>
      <c r="L51" s="29"/>
    </row>
    <row r="52" spans="1:12" s="28" customFormat="1" ht="28.8" x14ac:dyDescent="0.3">
      <c r="A52" s="23"/>
      <c r="B52" s="23"/>
      <c r="C52" s="23"/>
      <c r="D52" s="77"/>
      <c r="E52" s="81"/>
      <c r="F52" s="81"/>
      <c r="G52" s="36">
        <v>4</v>
      </c>
      <c r="H52" s="37" t="s">
        <v>63</v>
      </c>
      <c r="I52" s="37"/>
      <c r="J52" s="38"/>
      <c r="L52" s="29"/>
    </row>
    <row r="53" spans="1:12" s="28" customFormat="1" ht="28.8" x14ac:dyDescent="0.3">
      <c r="A53" s="23"/>
      <c r="B53" s="23"/>
      <c r="C53" s="23"/>
      <c r="D53" s="77"/>
      <c r="E53" s="81"/>
      <c r="F53" s="81"/>
      <c r="G53" s="36">
        <v>5</v>
      </c>
      <c r="H53" s="37" t="s">
        <v>64</v>
      </c>
      <c r="I53" s="37"/>
      <c r="J53" s="38"/>
      <c r="L53" s="29"/>
    </row>
    <row r="54" spans="1:12" s="28" customFormat="1" ht="43.8" thickBot="1" x14ac:dyDescent="0.35">
      <c r="A54" s="23" t="s">
        <v>16</v>
      </c>
      <c r="B54" s="23">
        <v>1</v>
      </c>
      <c r="C54" s="23">
        <f t="shared" si="1"/>
        <v>0</v>
      </c>
      <c r="D54" s="78"/>
      <c r="E54" s="82"/>
      <c r="F54" s="82"/>
      <c r="G54" s="39">
        <v>6</v>
      </c>
      <c r="H54" s="40" t="s">
        <v>65</v>
      </c>
      <c r="I54" s="40"/>
      <c r="J54" s="41"/>
      <c r="L54" s="29"/>
    </row>
    <row r="55" spans="1:12" s="21" customFormat="1" ht="21.6" thickBot="1" x14ac:dyDescent="0.35">
      <c r="A55" s="19"/>
      <c r="B55" s="19"/>
      <c r="C55" s="19"/>
      <c r="D55" s="42"/>
      <c r="E55" s="43"/>
      <c r="F55" s="43"/>
      <c r="G55" s="22"/>
      <c r="H55" s="44"/>
      <c r="I55" s="45" t="str">
        <f>"Vérification situation "&amp;LEFT(D49,2)</f>
        <v xml:space="preserve">Vérification situation 7 </v>
      </c>
      <c r="J55" s="46" t="str">
        <f>IF(SUM(J49:J54)=0,"à finaliser",IF(SUM(J49:J54)&gt;1,"1 seul choix autorisé :-(","OK"))</f>
        <v>à finaliser</v>
      </c>
      <c r="L55" s="48">
        <v>1</v>
      </c>
    </row>
    <row r="56" spans="1:12" s="28" customFormat="1" ht="46.2" x14ac:dyDescent="0.3">
      <c r="A56" s="23" t="s">
        <v>6</v>
      </c>
      <c r="B56" s="23">
        <v>-2</v>
      </c>
      <c r="C56" s="23">
        <f>B56*J56</f>
        <v>0</v>
      </c>
      <c r="D56" s="75" t="s">
        <v>66</v>
      </c>
      <c r="E56" s="79" t="s">
        <v>67</v>
      </c>
      <c r="F56" s="79"/>
      <c r="G56" s="30">
        <v>1</v>
      </c>
      <c r="H56" s="31" t="s">
        <v>68</v>
      </c>
      <c r="I56" s="31"/>
      <c r="J56" s="32"/>
      <c r="L56" s="49">
        <v>1</v>
      </c>
    </row>
    <row r="57" spans="1:12" s="28" customFormat="1" ht="46.2" x14ac:dyDescent="0.3">
      <c r="A57" s="23" t="s">
        <v>10</v>
      </c>
      <c r="B57" s="23">
        <v>1</v>
      </c>
      <c r="C57" s="23">
        <f>B57*J57</f>
        <v>0</v>
      </c>
      <c r="D57" s="76"/>
      <c r="E57" s="80"/>
      <c r="F57" s="80"/>
      <c r="G57" s="33">
        <v>2</v>
      </c>
      <c r="H57" s="34" t="s">
        <v>69</v>
      </c>
      <c r="I57" s="34"/>
      <c r="J57" s="35"/>
      <c r="L57" s="49">
        <v>1</v>
      </c>
    </row>
    <row r="58" spans="1:12" s="28" customFormat="1" ht="61.2" x14ac:dyDescent="0.3">
      <c r="A58" s="23" t="s">
        <v>12</v>
      </c>
      <c r="B58" s="23">
        <v>-1</v>
      </c>
      <c r="C58" s="23">
        <f>B58*J58</f>
        <v>0</v>
      </c>
      <c r="D58" s="76"/>
      <c r="E58" s="80"/>
      <c r="F58" s="80"/>
      <c r="G58" s="33">
        <v>3</v>
      </c>
      <c r="H58" s="34" t="s">
        <v>70</v>
      </c>
      <c r="I58" s="34"/>
      <c r="J58" s="35"/>
      <c r="L58" s="50">
        <v>1</v>
      </c>
    </row>
    <row r="59" spans="1:12" s="28" customFormat="1" ht="61.2" x14ac:dyDescent="0.3">
      <c r="A59" s="23"/>
      <c r="B59" s="23"/>
      <c r="C59" s="23"/>
      <c r="D59" s="77"/>
      <c r="E59" s="81"/>
      <c r="F59" s="81"/>
      <c r="G59" s="36">
        <v>4</v>
      </c>
      <c r="H59" s="37" t="s">
        <v>71</v>
      </c>
      <c r="I59" s="37"/>
      <c r="J59" s="38"/>
      <c r="L59" s="50">
        <v>1</v>
      </c>
    </row>
    <row r="60" spans="1:12" s="28" customFormat="1" ht="46.2" x14ac:dyDescent="0.3">
      <c r="A60" s="23"/>
      <c r="B60" s="23"/>
      <c r="C60" s="23"/>
      <c r="D60" s="77"/>
      <c r="E60" s="81"/>
      <c r="F60" s="81"/>
      <c r="G60" s="36">
        <v>5</v>
      </c>
      <c r="H60" s="37" t="s">
        <v>72</v>
      </c>
      <c r="I60" s="37"/>
      <c r="J60" s="38"/>
      <c r="L60" s="49">
        <v>1</v>
      </c>
    </row>
    <row r="61" spans="1:12" s="28" customFormat="1" ht="46.8" thickBot="1" x14ac:dyDescent="0.35">
      <c r="A61" s="23" t="s">
        <v>16</v>
      </c>
      <c r="B61" s="23">
        <v>2</v>
      </c>
      <c r="C61" s="23">
        <f>B61*J61</f>
        <v>0</v>
      </c>
      <c r="D61" s="78"/>
      <c r="E61" s="82"/>
      <c r="F61" s="82"/>
      <c r="G61" s="39">
        <v>6</v>
      </c>
      <c r="H61" s="40" t="s">
        <v>73</v>
      </c>
      <c r="I61" s="40"/>
      <c r="J61" s="41"/>
      <c r="L61" s="49">
        <v>1</v>
      </c>
    </row>
    <row r="62" spans="1:12" s="21" customFormat="1" ht="21.6" thickBot="1" x14ac:dyDescent="0.35">
      <c r="A62" s="19"/>
      <c r="B62" s="19"/>
      <c r="C62" s="19"/>
      <c r="D62" s="42"/>
      <c r="E62" s="43"/>
      <c r="F62" s="43"/>
      <c r="G62" s="22"/>
      <c r="H62" s="44"/>
      <c r="I62" s="45" t="str">
        <f>"Vérification situation "&amp;LEFT(D56,2)</f>
        <v xml:space="preserve">Vérification situation 8 </v>
      </c>
      <c r="J62" s="46" t="str">
        <f>IF(SUM(J56:J61)=0,"à finaliser",IF(SUM(J56:J61)&gt;1,"1 seul choix autorisé :-(","OK"))</f>
        <v>à finaliser</v>
      </c>
      <c r="L62" s="48">
        <v>1</v>
      </c>
    </row>
    <row r="63" spans="1:12" s="28" customFormat="1" ht="28.8" x14ac:dyDescent="0.3">
      <c r="A63" s="23" t="s">
        <v>16</v>
      </c>
      <c r="B63" s="23">
        <v>2</v>
      </c>
      <c r="C63" s="23">
        <f t="shared" si="1"/>
        <v>0</v>
      </c>
      <c r="D63" s="75" t="s">
        <v>74</v>
      </c>
      <c r="E63" s="79" t="s">
        <v>75</v>
      </c>
      <c r="F63" s="79"/>
      <c r="G63" s="30">
        <v>1</v>
      </c>
      <c r="H63" s="31" t="s">
        <v>76</v>
      </c>
      <c r="I63" s="31"/>
      <c r="J63" s="32"/>
      <c r="L63" s="29"/>
    </row>
    <row r="64" spans="1:12" s="28" customFormat="1" ht="28.8" x14ac:dyDescent="0.3">
      <c r="A64" s="23" t="s">
        <v>12</v>
      </c>
      <c r="B64" s="23">
        <v>-1</v>
      </c>
      <c r="C64" s="23">
        <f t="shared" si="1"/>
        <v>0</v>
      </c>
      <c r="D64" s="76"/>
      <c r="E64" s="80"/>
      <c r="F64" s="80"/>
      <c r="G64" s="33">
        <v>2</v>
      </c>
      <c r="H64" s="34" t="s">
        <v>77</v>
      </c>
      <c r="I64" s="34"/>
      <c r="J64" s="35"/>
      <c r="L64" s="29"/>
    </row>
    <row r="65" spans="1:12" s="28" customFormat="1" ht="43.2" x14ac:dyDescent="0.3">
      <c r="A65" s="23" t="s">
        <v>6</v>
      </c>
      <c r="B65" s="23">
        <v>-2</v>
      </c>
      <c r="C65" s="23">
        <f t="shared" si="1"/>
        <v>0</v>
      </c>
      <c r="D65" s="76"/>
      <c r="E65" s="80"/>
      <c r="F65" s="80"/>
      <c r="G65" s="33">
        <v>3</v>
      </c>
      <c r="H65" s="34" t="s">
        <v>78</v>
      </c>
      <c r="I65" s="34"/>
      <c r="J65" s="35"/>
      <c r="L65" s="29"/>
    </row>
    <row r="66" spans="1:12" s="28" customFormat="1" ht="43.2" x14ac:dyDescent="0.3">
      <c r="A66" s="23"/>
      <c r="B66" s="23"/>
      <c r="C66" s="23"/>
      <c r="D66" s="77"/>
      <c r="E66" s="81"/>
      <c r="F66" s="81"/>
      <c r="G66" s="36">
        <v>4</v>
      </c>
      <c r="H66" s="37" t="s">
        <v>79</v>
      </c>
      <c r="I66" s="37"/>
      <c r="J66" s="38"/>
      <c r="L66" s="29"/>
    </row>
    <row r="67" spans="1:12" s="28" customFormat="1" ht="28.8" x14ac:dyDescent="0.3">
      <c r="A67" s="23"/>
      <c r="B67" s="23"/>
      <c r="C67" s="23"/>
      <c r="D67" s="77"/>
      <c r="E67" s="81"/>
      <c r="F67" s="81"/>
      <c r="G67" s="36">
        <v>5</v>
      </c>
      <c r="H67" s="37" t="s">
        <v>80</v>
      </c>
      <c r="I67" s="37"/>
      <c r="J67" s="38"/>
      <c r="L67" s="29"/>
    </row>
    <row r="68" spans="1:12" s="28" customFormat="1" ht="43.8" thickBot="1" x14ac:dyDescent="0.35">
      <c r="A68" s="23" t="s">
        <v>10</v>
      </c>
      <c r="B68" s="23">
        <v>1</v>
      </c>
      <c r="C68" s="23">
        <f t="shared" si="1"/>
        <v>0</v>
      </c>
      <c r="D68" s="78"/>
      <c r="E68" s="82"/>
      <c r="F68" s="82"/>
      <c r="G68" s="39">
        <v>6</v>
      </c>
      <c r="H68" s="40" t="s">
        <v>81</v>
      </c>
      <c r="I68" s="40"/>
      <c r="J68" s="41"/>
      <c r="L68" s="29"/>
    </row>
    <row r="69" spans="1:12" s="21" customFormat="1" ht="21.6" thickBot="1" x14ac:dyDescent="0.35">
      <c r="A69" s="19"/>
      <c r="B69" s="19"/>
      <c r="C69" s="19"/>
      <c r="D69" s="42"/>
      <c r="E69" s="43"/>
      <c r="F69" s="43"/>
      <c r="G69" s="22"/>
      <c r="H69" s="44"/>
      <c r="I69" s="45" t="str">
        <f>"Vérification situation "&amp;LEFT(D63,2)</f>
        <v xml:space="preserve">Vérification situation 9 </v>
      </c>
      <c r="J69" s="46" t="str">
        <f>IF(SUM(J63:J68)=0,"à finaliser",IF(SUM(J63:J68)&gt;1,"1 seul choix autorisé :-(","OK"))</f>
        <v>à finaliser</v>
      </c>
      <c r="L69" s="48">
        <v>1</v>
      </c>
    </row>
    <row r="70" spans="1:12" s="28" customFormat="1" ht="43.2" x14ac:dyDescent="0.3">
      <c r="A70" s="23" t="s">
        <v>10</v>
      </c>
      <c r="B70" s="23">
        <v>1</v>
      </c>
      <c r="C70" s="23">
        <f>B70*J70</f>
        <v>0</v>
      </c>
      <c r="D70" s="75" t="s">
        <v>82</v>
      </c>
      <c r="E70" s="79" t="s">
        <v>83</v>
      </c>
      <c r="F70" s="79"/>
      <c r="G70" s="30">
        <v>1</v>
      </c>
      <c r="H70" s="31" t="s">
        <v>84</v>
      </c>
      <c r="I70" s="31"/>
      <c r="J70" s="32"/>
      <c r="L70" s="29"/>
    </row>
    <row r="71" spans="1:12" s="28" customFormat="1" ht="43.2" x14ac:dyDescent="0.3">
      <c r="A71" s="23" t="s">
        <v>6</v>
      </c>
      <c r="B71" s="23">
        <v>-2</v>
      </c>
      <c r="C71" s="23">
        <f>B71*J71</f>
        <v>0</v>
      </c>
      <c r="D71" s="76"/>
      <c r="E71" s="80"/>
      <c r="F71" s="80"/>
      <c r="G71" s="33">
        <v>2</v>
      </c>
      <c r="H71" s="34" t="s">
        <v>85</v>
      </c>
      <c r="I71" s="34"/>
      <c r="J71" s="35"/>
      <c r="L71" s="29"/>
    </row>
    <row r="72" spans="1:12" s="28" customFormat="1" ht="72" x14ac:dyDescent="0.3">
      <c r="A72" s="23" t="s">
        <v>16</v>
      </c>
      <c r="B72" s="23">
        <v>-1</v>
      </c>
      <c r="C72" s="23">
        <f>B72*J72</f>
        <v>0</v>
      </c>
      <c r="D72" s="76"/>
      <c r="E72" s="80"/>
      <c r="F72" s="80"/>
      <c r="G72" s="33">
        <v>3</v>
      </c>
      <c r="H72" s="34" t="s">
        <v>86</v>
      </c>
      <c r="I72" s="34"/>
      <c r="J72" s="35"/>
      <c r="L72" s="29"/>
    </row>
    <row r="73" spans="1:12" s="28" customFormat="1" ht="43.2" x14ac:dyDescent="0.3">
      <c r="A73" s="23"/>
      <c r="B73" s="23"/>
      <c r="C73" s="23"/>
      <c r="D73" s="77"/>
      <c r="E73" s="81"/>
      <c r="F73" s="81"/>
      <c r="G73" s="36">
        <v>4</v>
      </c>
      <c r="H73" s="37" t="s">
        <v>87</v>
      </c>
      <c r="I73" s="37"/>
      <c r="J73" s="38"/>
      <c r="L73" s="29"/>
    </row>
    <row r="74" spans="1:12" s="28" customFormat="1" ht="28.8" x14ac:dyDescent="0.3">
      <c r="A74" s="23"/>
      <c r="B74" s="23"/>
      <c r="C74" s="23"/>
      <c r="D74" s="77"/>
      <c r="E74" s="81"/>
      <c r="F74" s="81"/>
      <c r="G74" s="36">
        <v>5</v>
      </c>
      <c r="H74" s="37" t="s">
        <v>88</v>
      </c>
      <c r="I74" s="37"/>
      <c r="J74" s="38"/>
      <c r="L74" s="29"/>
    </row>
    <row r="75" spans="1:12" s="28" customFormat="1" ht="29.4" thickBot="1" x14ac:dyDescent="0.35">
      <c r="A75" s="23" t="s">
        <v>12</v>
      </c>
      <c r="B75" s="23">
        <v>2</v>
      </c>
      <c r="C75" s="23">
        <f>B75*J75</f>
        <v>0</v>
      </c>
      <c r="D75" s="78"/>
      <c r="E75" s="82"/>
      <c r="F75" s="82"/>
      <c r="G75" s="39">
        <v>6</v>
      </c>
      <c r="H75" s="40" t="s">
        <v>89</v>
      </c>
      <c r="I75" s="40"/>
      <c r="J75" s="41"/>
      <c r="L75" s="29"/>
    </row>
    <row r="76" spans="1:12" s="21" customFormat="1" ht="23.4" x14ac:dyDescent="0.3">
      <c r="A76" s="19"/>
      <c r="B76" s="19"/>
      <c r="C76" s="19"/>
      <c r="D76" s="42"/>
      <c r="E76" s="43"/>
      <c r="F76" s="43"/>
      <c r="G76" s="22"/>
      <c r="H76" s="44"/>
      <c r="I76" s="45" t="str">
        <f>"Vérification situation "&amp;LEFT(D70,2)</f>
        <v>Vérification situation 10</v>
      </c>
      <c r="J76" s="46" t="str">
        <f>IF(SUM(J70:J75)=0,"à finaliser",IF(SUM(J70:J75)&gt;1,"1 seul choix autorisé :-(","OK"))</f>
        <v>à finaliser</v>
      </c>
      <c r="L76" s="47">
        <v>1</v>
      </c>
    </row>
    <row r="77" spans="1:12" s="53" customFormat="1" ht="12.6" thickBot="1" x14ac:dyDescent="0.35">
      <c r="A77" s="51"/>
      <c r="B77" s="51"/>
      <c r="C77" s="51"/>
      <c r="D77" s="52"/>
      <c r="G77" s="54"/>
      <c r="H77" s="55"/>
      <c r="I77" s="56"/>
      <c r="J77" s="57"/>
      <c r="L77" s="54"/>
    </row>
    <row r="78" spans="1:12" s="28" customFormat="1" ht="15" thickBot="1" x14ac:dyDescent="0.35">
      <c r="A78" s="23"/>
      <c r="B78" s="23"/>
      <c r="C78" s="23"/>
      <c r="D78" s="58" t="s">
        <v>90</v>
      </c>
      <c r="E78" s="59"/>
      <c r="F78" s="59"/>
      <c r="G78" s="88" t="str">
        <f>IF(SUM(J7:J76)&lt;&gt;10,"FINALISER OU CONTROLER VOS REPONSES","QUELQUES EXPLICATIONS à propos des ATTITUDES SPONTANEES de PORTER")</f>
        <v>FINALISER OU CONTROLER VOS REPONSES</v>
      </c>
      <c r="H78" s="89"/>
      <c r="I78" s="89"/>
      <c r="J78" s="90"/>
      <c r="L78" s="29"/>
    </row>
    <row r="79" spans="1:12" s="28" customFormat="1" ht="46.8" thickBot="1" x14ac:dyDescent="0.35">
      <c r="A79" s="23" t="s">
        <v>6</v>
      </c>
      <c r="B79" s="23"/>
      <c r="C79" s="23"/>
      <c r="D79" s="91" t="str">
        <f>IF(F79="","","A - EVALUATIVE : &lt;&lt;J’estime que… C'est bien/mal… Tu as eu raison/tord&gt;&gt;")</f>
        <v/>
      </c>
      <c r="E79" s="92"/>
      <c r="F79" s="60" t="str">
        <f>IF(G78="FINALISER OU CONTROLER VOS REPONSES","",J8+J14+J25+J33+J40+J50+J58+J66+J72)</f>
        <v/>
      </c>
      <c r="G79" s="93" t="str">
        <f>IF(F79="","","Implique un point de vue moral personnel et comporte un jugement (critique ou approbateur) où vous cherchez à partager/imposer votre point de vue")</f>
        <v/>
      </c>
      <c r="H79" s="94"/>
      <c r="I79" s="94"/>
      <c r="J79" s="95"/>
      <c r="L79" s="49">
        <v>1</v>
      </c>
    </row>
    <row r="80" spans="1:12" s="28" customFormat="1" ht="46.8" thickBot="1" x14ac:dyDescent="0.35">
      <c r="A80" s="23" t="s">
        <v>12</v>
      </c>
      <c r="B80" s="23"/>
      <c r="C80" s="23"/>
      <c r="D80" s="83" t="str">
        <f>IF(F80="","","B - INTERPRETATIVE : &lt;&lt;Voilà ce qui t'arrive… Je sais ce que tu penses…&gt;&gt;")</f>
        <v/>
      </c>
      <c r="E80" s="84"/>
      <c r="F80" s="61" t="str">
        <f>IF(G78="FINALISER OU CONTROLER VOS REPONSES","",J10+J15+J21+J28+J36+J47+J49+J59+J64+J71)</f>
        <v/>
      </c>
      <c r="G80" s="85" t="str">
        <f>IF(F80="","","Vous interprétez les propos de l'autre. Votre écoute est sélective. D'une certaine manière, vous cherchez à penser à la place de l'autre. L’erreur est donc probable, entrainant incompréhension, voire opposition dans la communication.")</f>
        <v/>
      </c>
      <c r="H80" s="86"/>
      <c r="I80" s="86"/>
      <c r="J80" s="87"/>
      <c r="L80" s="49">
        <v>1</v>
      </c>
    </row>
    <row r="81" spans="1:14" s="28" customFormat="1" ht="46.8" thickBot="1" x14ac:dyDescent="0.35">
      <c r="A81" s="23" t="s">
        <v>10</v>
      </c>
      <c r="B81" s="23"/>
      <c r="C81" s="23"/>
      <c r="D81" s="96" t="str">
        <f>IF(F81="","","C - DE SOUTIEN : &lt;&lt;T'es pas le seul… Mon pauvre…&gt;&gt;")</f>
        <v/>
      </c>
      <c r="E81" s="97"/>
      <c r="F81" s="62" t="str">
        <f>IF(G78="FINALISER OU CONTROLER VOS REPONSES","",J12+J18+J26+J32+J39+J45+J51+J61+J63+J74)</f>
        <v/>
      </c>
      <c r="G81" s="98" t="str">
        <f>IF(F81="","","Vise à apporter de la consolation, de la compassion. Vous évitez la dramatisation de la situation et limitez l'autonomie de votre interlocuteur")</f>
        <v/>
      </c>
      <c r="H81" s="99"/>
      <c r="I81" s="99"/>
      <c r="J81" s="100"/>
      <c r="L81" s="49">
        <v>1</v>
      </c>
    </row>
    <row r="82" spans="1:14" s="28" customFormat="1" ht="46.8" thickBot="1" x14ac:dyDescent="0.35">
      <c r="A82" s="23" t="s">
        <v>16</v>
      </c>
      <c r="B82" s="23"/>
      <c r="C82" s="23"/>
      <c r="D82" s="101" t="str">
        <f>IF(F82="","","D - INVESTIGATRICE : &lt;&lt;Pourquoi, comment, où…&gt;&gt;")</f>
        <v/>
      </c>
      <c r="E82" s="102"/>
      <c r="F82" s="63" t="str">
        <f>IF(G78="FINALISER OU CONTROLER VOS REPONSES","",J7+J17+J23+J30+J35+J46+J54+J56+J67+J75)</f>
        <v/>
      </c>
      <c r="G82" s="103" t="str">
        <f>IF(F82="","","Vous pressez l'autre d'en dire davantage en le questionnant sur ce qui vous paraît essentiel (pour vous et pas pour lui). Cela donne un sentiment d’interrogatoire, qui génère une relation de dépendance où planne un reproche sous-jacent")</f>
        <v/>
      </c>
      <c r="H82" s="104"/>
      <c r="I82" s="104"/>
      <c r="J82" s="105"/>
      <c r="L82" s="49">
        <v>1</v>
      </c>
    </row>
    <row r="83" spans="1:14" s="28" customFormat="1" ht="46.8" thickBot="1" x14ac:dyDescent="0.35">
      <c r="A83" s="23" t="s">
        <v>16</v>
      </c>
      <c r="B83" s="23"/>
      <c r="C83" s="23"/>
      <c r="D83" s="106" t="str">
        <f>IF(F83="","","E - DE SOLUTION IMMEDIATE : &lt;&lt;Il faut que tu… Moi à ta place…&gt;&gt;")</f>
        <v/>
      </c>
      <c r="E83" s="107"/>
      <c r="F83" s="64" t="str">
        <f>IF(G78="FINALISER OU CONTROLER VOS REPONSES","",J9+J19+J24+J29+J38+J42+J50+J60+J68+J73)</f>
        <v/>
      </c>
      <c r="G83" s="108" t="str">
        <f>IF(F83="","","Vous voyez tout de suite ce que vous feriez et le partagez. Cela correspond à établir une relation autoritaire, en guidant par des conseils et solutions")</f>
        <v/>
      </c>
      <c r="H83" s="109"/>
      <c r="I83" s="109"/>
      <c r="J83" s="110"/>
      <c r="L83" s="49">
        <v>1</v>
      </c>
    </row>
    <row r="84" spans="1:14" s="28" customFormat="1" ht="46.8" thickBot="1" x14ac:dyDescent="0.35">
      <c r="A84" s="23" t="s">
        <v>16</v>
      </c>
      <c r="B84" s="23"/>
      <c r="C84" s="23"/>
      <c r="D84" s="96" t="str">
        <f>IF(F84="","","F - EMPATHIQUE : &lt;&lt;Si je vous entends bien, vous pensez que…&gt;&gt;")</f>
        <v/>
      </c>
      <c r="E84" s="97"/>
      <c r="F84" s="62" t="str">
        <f>IF(G78="FINALISER OU CONTROLER VOS REPONSES","",J11+J16+J22+J31+J37+J44+J52+J57+J65+J70)</f>
        <v/>
      </c>
      <c r="G84" s="98" t="str">
        <f>IF(F84="","","Vous cherchez à voir le problème tel que l'autre le vit, dans sa propre logique. Vous vérifiez votre compréhension de la situation telle qu'il la vit. Cette bonne attitude donne le sentiment d’etre écouté, compris, et respecté.")</f>
        <v/>
      </c>
      <c r="H84" s="99"/>
      <c r="I84" s="99"/>
      <c r="J84" s="100"/>
      <c r="L84" s="49">
        <v>1</v>
      </c>
    </row>
    <row r="85" spans="1:14" s="66" customFormat="1" ht="10.199999999999999" x14ac:dyDescent="0.3">
      <c r="A85" s="65"/>
      <c r="B85" s="65"/>
      <c r="C85" s="65"/>
      <c r="G85" s="67"/>
      <c r="H85" s="68"/>
      <c r="I85" s="68"/>
      <c r="J85" s="67"/>
      <c r="L85" s="67"/>
    </row>
    <row r="86" spans="1:14" s="28" customFormat="1" ht="86.4" x14ac:dyDescent="0.3">
      <c r="A86" s="23"/>
      <c r="B86" s="23"/>
      <c r="C86" s="23"/>
      <c r="D86" s="69" t="s">
        <v>91</v>
      </c>
      <c r="E86" s="69"/>
      <c r="F86" s="69"/>
      <c r="G86" s="69"/>
      <c r="H86" s="69"/>
      <c r="I86" s="69"/>
      <c r="J86" s="69"/>
      <c r="L86" s="29"/>
    </row>
    <row r="87" spans="1:14" s="28" customFormat="1" x14ac:dyDescent="0.3">
      <c r="A87" s="23"/>
      <c r="B87" s="23"/>
      <c r="C87" s="23"/>
      <c r="G87" s="29"/>
      <c r="H87" s="69"/>
      <c r="I87" s="69"/>
      <c r="J87" s="29"/>
      <c r="L87" s="29"/>
    </row>
    <row r="88" spans="1:14" s="28" customFormat="1" ht="72" x14ac:dyDescent="0.3">
      <c r="A88" s="23"/>
      <c r="B88" s="23"/>
      <c r="C88" s="23"/>
      <c r="D88" s="69" t="s">
        <v>92</v>
      </c>
      <c r="E88" s="69"/>
      <c r="F88" s="69"/>
      <c r="G88" s="69"/>
      <c r="H88" s="69"/>
      <c r="I88" s="69"/>
      <c r="J88" s="69"/>
      <c r="L88" s="29"/>
    </row>
    <row r="89" spans="1:14" s="28" customFormat="1" x14ac:dyDescent="0.3">
      <c r="A89" s="23"/>
      <c r="B89" s="23"/>
      <c r="C89" s="23"/>
      <c r="G89" s="29"/>
      <c r="H89" s="69"/>
      <c r="I89" s="69"/>
      <c r="J89" s="29"/>
      <c r="L89" s="29"/>
    </row>
    <row r="90" spans="1:14" s="28" customFormat="1" ht="36" x14ac:dyDescent="0.3">
      <c r="A90" s="23"/>
      <c r="B90" s="23"/>
      <c r="C90" s="23"/>
      <c r="D90" s="70" t="s">
        <v>93</v>
      </c>
      <c r="E90" s="69"/>
      <c r="F90" s="69"/>
      <c r="G90" s="69"/>
      <c r="H90" s="69"/>
      <c r="I90" s="69"/>
      <c r="J90" s="69"/>
      <c r="L90" s="29"/>
    </row>
    <row r="91" spans="1:14" s="28" customFormat="1" ht="15" thickBot="1" x14ac:dyDescent="0.35">
      <c r="A91" s="23"/>
      <c r="B91" s="23"/>
      <c r="C91" s="23"/>
      <c r="G91" s="29"/>
      <c r="H91" s="69"/>
      <c r="I91" s="69"/>
      <c r="J91" s="29"/>
      <c r="L91" s="29"/>
    </row>
    <row r="92" spans="1:14" s="28" customFormat="1" ht="15.6" x14ac:dyDescent="0.3">
      <c r="A92" s="23"/>
      <c r="B92" s="23"/>
      <c r="C92" s="23"/>
      <c r="D92" s="71" t="s">
        <v>94</v>
      </c>
      <c r="E92" s="72"/>
      <c r="F92" s="72"/>
      <c r="G92" s="72"/>
      <c r="H92" s="72"/>
      <c r="I92" s="72"/>
      <c r="J92" s="73"/>
      <c r="N92" s="29"/>
    </row>
    <row r="93" spans="1:14" s="28" customFormat="1" ht="46.8" thickBot="1" x14ac:dyDescent="0.35">
      <c r="A93" s="23"/>
      <c r="B93" s="23"/>
      <c r="C93" s="23"/>
      <c r="D93" s="111" t="s">
        <v>95</v>
      </c>
      <c r="E93" s="112"/>
      <c r="F93" s="112"/>
      <c r="G93" s="112"/>
      <c r="H93" s="112"/>
      <c r="I93" s="112"/>
      <c r="J93" s="113"/>
      <c r="K93" s="69"/>
      <c r="L93" s="49">
        <v>1</v>
      </c>
      <c r="N93" s="29"/>
    </row>
    <row r="94" spans="1:14" s="28" customFormat="1" ht="15" thickBot="1" x14ac:dyDescent="0.35">
      <c r="A94" s="23"/>
      <c r="B94" s="23"/>
      <c r="C94" s="23"/>
      <c r="D94" s="4"/>
      <c r="E94" s="4"/>
      <c r="F94" s="4"/>
      <c r="G94" s="4"/>
      <c r="H94" s="4"/>
      <c r="I94" s="4"/>
      <c r="J94" s="4"/>
      <c r="K94" s="69"/>
      <c r="L94" s="29"/>
      <c r="N94" s="29"/>
    </row>
    <row r="95" spans="1:14" s="28" customFormat="1" ht="15.6" x14ac:dyDescent="0.3">
      <c r="A95" s="23"/>
      <c r="B95" s="23"/>
      <c r="C95" s="23"/>
      <c r="D95" s="71" t="s">
        <v>96</v>
      </c>
      <c r="E95" s="72"/>
      <c r="F95" s="72"/>
      <c r="G95" s="72"/>
      <c r="H95" s="72"/>
      <c r="I95" s="72"/>
      <c r="J95" s="73"/>
      <c r="L95" s="29"/>
      <c r="N95" s="29"/>
    </row>
    <row r="96" spans="1:14" s="28" customFormat="1" ht="46.8" thickBot="1" x14ac:dyDescent="0.35">
      <c r="A96" s="23"/>
      <c r="B96" s="23"/>
      <c r="C96" s="23"/>
      <c r="D96" s="111" t="s">
        <v>95</v>
      </c>
      <c r="E96" s="112"/>
      <c r="F96" s="112"/>
      <c r="G96" s="112"/>
      <c r="H96" s="112"/>
      <c r="I96" s="112"/>
      <c r="J96" s="113"/>
      <c r="K96" s="69"/>
      <c r="L96" s="49">
        <v>1</v>
      </c>
      <c r="N96" s="29"/>
    </row>
    <row r="97" spans="1:14" s="28" customFormat="1" ht="15" thickBot="1" x14ac:dyDescent="0.35">
      <c r="A97" s="23"/>
      <c r="B97" s="23"/>
      <c r="C97" s="23"/>
      <c r="D97" s="4"/>
      <c r="E97" s="4"/>
      <c r="F97" s="4"/>
      <c r="G97" s="4"/>
      <c r="H97" s="4"/>
      <c r="I97" s="4"/>
      <c r="J97" s="4"/>
      <c r="K97" s="69"/>
      <c r="L97" s="29"/>
      <c r="N97" s="29"/>
    </row>
    <row r="98" spans="1:14" s="28" customFormat="1" ht="15.6" x14ac:dyDescent="0.3">
      <c r="A98" s="23"/>
      <c r="B98" s="23"/>
      <c r="C98" s="23"/>
      <c r="D98" s="71" t="s">
        <v>97</v>
      </c>
      <c r="E98" s="72"/>
      <c r="F98" s="72"/>
      <c r="G98" s="72"/>
      <c r="H98" s="72"/>
      <c r="I98" s="72"/>
      <c r="J98" s="73"/>
      <c r="L98" s="29"/>
      <c r="N98" s="29"/>
    </row>
    <row r="99" spans="1:14" s="28" customFormat="1" ht="46.8" thickBot="1" x14ac:dyDescent="0.35">
      <c r="A99" s="23"/>
      <c r="B99" s="23"/>
      <c r="C99" s="23"/>
      <c r="D99" s="111" t="s">
        <v>95</v>
      </c>
      <c r="E99" s="112"/>
      <c r="F99" s="112"/>
      <c r="G99" s="112"/>
      <c r="H99" s="112"/>
      <c r="I99" s="112"/>
      <c r="J99" s="113"/>
      <c r="K99" s="69"/>
      <c r="L99" s="49">
        <v>1</v>
      </c>
      <c r="N99" s="29"/>
    </row>
    <row r="100" spans="1:14" s="28" customFormat="1" ht="15" thickBot="1" x14ac:dyDescent="0.35">
      <c r="A100" s="23"/>
      <c r="B100" s="23"/>
      <c r="C100" s="23"/>
      <c r="D100" s="4"/>
      <c r="E100" s="4"/>
      <c r="F100" s="4"/>
      <c r="G100" s="4"/>
      <c r="H100" s="4"/>
      <c r="I100" s="4"/>
      <c r="J100" s="4"/>
      <c r="K100" s="69"/>
      <c r="L100" s="29"/>
      <c r="N100" s="29"/>
    </row>
    <row r="101" spans="1:14" s="28" customFormat="1" ht="15.6" x14ac:dyDescent="0.3">
      <c r="A101" s="23"/>
      <c r="B101" s="23"/>
      <c r="C101" s="23"/>
      <c r="D101" s="71" t="s">
        <v>98</v>
      </c>
      <c r="E101" s="72"/>
      <c r="F101" s="72"/>
      <c r="G101" s="72"/>
      <c r="H101" s="72"/>
      <c r="I101" s="72"/>
      <c r="J101" s="73"/>
      <c r="L101" s="29"/>
      <c r="N101" s="29"/>
    </row>
    <row r="102" spans="1:14" s="28" customFormat="1" ht="46.8" thickBot="1" x14ac:dyDescent="0.35">
      <c r="A102" s="23"/>
      <c r="B102" s="23"/>
      <c r="C102" s="23"/>
      <c r="D102" s="111" t="s">
        <v>95</v>
      </c>
      <c r="E102" s="112"/>
      <c r="F102" s="112"/>
      <c r="G102" s="112"/>
      <c r="H102" s="112"/>
      <c r="I102" s="112"/>
      <c r="J102" s="113"/>
      <c r="K102" s="69"/>
      <c r="L102" s="49">
        <v>1</v>
      </c>
      <c r="N102" s="29"/>
    </row>
    <row r="103" spans="1:14" s="28" customFormat="1" ht="15" thickBot="1" x14ac:dyDescent="0.35">
      <c r="A103" s="23"/>
      <c r="B103" s="23"/>
      <c r="C103" s="23"/>
      <c r="D103" s="4"/>
      <c r="E103" s="4"/>
      <c r="F103" s="4"/>
      <c r="G103" s="4"/>
      <c r="H103" s="4"/>
      <c r="I103" s="4"/>
      <c r="J103" s="4"/>
      <c r="K103" s="69"/>
      <c r="L103" s="29"/>
      <c r="N103" s="29"/>
    </row>
    <row r="104" spans="1:14" s="28" customFormat="1" ht="15.6" x14ac:dyDescent="0.3">
      <c r="A104" s="23"/>
      <c r="B104" s="23"/>
      <c r="C104" s="23"/>
      <c r="D104" s="71" t="s">
        <v>99</v>
      </c>
      <c r="E104" s="72"/>
      <c r="F104" s="72"/>
      <c r="G104" s="72"/>
      <c r="H104" s="72"/>
      <c r="I104" s="72"/>
      <c r="J104" s="73"/>
      <c r="L104" s="29"/>
      <c r="N104" s="29"/>
    </row>
    <row r="105" spans="1:14" s="28" customFormat="1" ht="46.8" thickBot="1" x14ac:dyDescent="0.35">
      <c r="A105" s="23"/>
      <c r="B105" s="23"/>
      <c r="C105" s="23"/>
      <c r="D105" s="111" t="s">
        <v>95</v>
      </c>
      <c r="E105" s="112"/>
      <c r="F105" s="112"/>
      <c r="G105" s="112"/>
      <c r="H105" s="112"/>
      <c r="I105" s="112"/>
      <c r="J105" s="113"/>
      <c r="K105" s="69"/>
      <c r="L105" s="49">
        <v>1</v>
      </c>
      <c r="N105" s="29"/>
    </row>
    <row r="106" spans="1:14" s="28" customFormat="1" x14ac:dyDescent="0.3">
      <c r="A106" s="23"/>
      <c r="B106" s="23"/>
      <c r="C106" s="23"/>
      <c r="G106" s="29"/>
      <c r="H106" s="29"/>
      <c r="I106" s="69"/>
      <c r="J106" s="29"/>
      <c r="L106" s="29"/>
    </row>
    <row r="107" spans="1:14" s="28" customFormat="1" x14ac:dyDescent="0.3">
      <c r="A107" s="23"/>
      <c r="B107" s="23"/>
      <c r="C107" s="23"/>
      <c r="G107" s="29"/>
      <c r="H107" s="29"/>
      <c r="I107" s="69"/>
      <c r="J107" s="29"/>
      <c r="L107" s="29"/>
    </row>
    <row r="108" spans="1:14" s="28" customFormat="1" x14ac:dyDescent="0.3">
      <c r="A108" s="23"/>
      <c r="B108" s="23"/>
      <c r="C108" s="23"/>
      <c r="G108" s="29"/>
      <c r="H108" s="69"/>
      <c r="I108" s="69"/>
      <c r="J108" s="29"/>
      <c r="L108" s="29"/>
    </row>
    <row r="109" spans="1:14" s="28" customFormat="1" x14ac:dyDescent="0.3">
      <c r="A109" s="23"/>
      <c r="B109" s="23"/>
      <c r="C109" s="23"/>
      <c r="G109" s="29"/>
      <c r="H109" s="69"/>
      <c r="I109" s="69"/>
      <c r="J109" s="29"/>
      <c r="L109" s="29"/>
    </row>
    <row r="110" spans="1:14" s="28" customFormat="1" x14ac:dyDescent="0.3">
      <c r="A110" s="23"/>
      <c r="B110" s="23"/>
      <c r="C110" s="23"/>
      <c r="G110" s="29"/>
      <c r="H110" s="69"/>
      <c r="I110" s="69"/>
      <c r="J110" s="29"/>
      <c r="L110" s="29"/>
    </row>
    <row r="111" spans="1:14" s="28" customFormat="1" x14ac:dyDescent="0.3">
      <c r="A111" s="23"/>
      <c r="B111" s="23"/>
      <c r="C111" s="23"/>
      <c r="G111" s="29"/>
      <c r="H111" s="69"/>
      <c r="I111" s="69"/>
      <c r="J111" s="29"/>
      <c r="L111" s="29"/>
    </row>
    <row r="112" spans="1:14" s="28" customFormat="1" x14ac:dyDescent="0.3">
      <c r="A112" s="23"/>
      <c r="B112" s="23"/>
      <c r="C112" s="23"/>
      <c r="G112" s="29"/>
      <c r="H112" s="69"/>
      <c r="I112" s="69"/>
      <c r="J112" s="29"/>
      <c r="L112" s="29"/>
    </row>
    <row r="113" spans="1:12" s="28" customFormat="1" x14ac:dyDescent="0.3">
      <c r="A113" s="23"/>
      <c r="B113" s="23"/>
      <c r="C113" s="23"/>
      <c r="G113" s="29"/>
      <c r="H113" s="69"/>
      <c r="I113" s="69"/>
      <c r="J113" s="29"/>
      <c r="L113" s="29"/>
    </row>
    <row r="114" spans="1:12" s="28" customFormat="1" x14ac:dyDescent="0.3">
      <c r="A114" s="23"/>
      <c r="B114" s="23"/>
      <c r="C114" s="23"/>
      <c r="G114" s="29"/>
      <c r="H114" s="69"/>
      <c r="I114" s="69"/>
      <c r="J114" s="29"/>
      <c r="L114" s="29"/>
    </row>
    <row r="115" spans="1:12" s="28" customFormat="1" x14ac:dyDescent="0.3">
      <c r="A115" s="23"/>
      <c r="B115" s="23"/>
      <c r="C115" s="23"/>
      <c r="G115" s="29"/>
      <c r="H115" s="69"/>
      <c r="I115" s="69"/>
      <c r="J115" s="29"/>
      <c r="L115" s="29"/>
    </row>
    <row r="116" spans="1:12" s="28" customFormat="1" x14ac:dyDescent="0.3">
      <c r="A116" s="23"/>
      <c r="B116" s="23"/>
      <c r="C116" s="23"/>
      <c r="G116" s="29"/>
      <c r="H116" s="69"/>
      <c r="I116" s="69"/>
      <c r="J116" s="29"/>
      <c r="L116" s="29"/>
    </row>
    <row r="117" spans="1:12" s="28" customFormat="1" x14ac:dyDescent="0.3">
      <c r="A117" s="23"/>
      <c r="B117" s="23"/>
      <c r="C117" s="23"/>
      <c r="G117" s="29"/>
      <c r="H117" s="69"/>
      <c r="I117" s="69"/>
      <c r="J117" s="29"/>
      <c r="L117" s="29"/>
    </row>
    <row r="118" spans="1:12" s="28" customFormat="1" x14ac:dyDescent="0.3">
      <c r="A118" s="23"/>
      <c r="B118" s="23"/>
      <c r="C118" s="23"/>
      <c r="G118" s="29"/>
      <c r="H118" s="69"/>
      <c r="I118" s="69"/>
      <c r="J118" s="29"/>
      <c r="L118" s="29"/>
    </row>
    <row r="119" spans="1:12" s="28" customFormat="1" x14ac:dyDescent="0.3">
      <c r="A119" s="23"/>
      <c r="B119" s="23"/>
      <c r="C119" s="23"/>
      <c r="G119" s="29"/>
      <c r="H119" s="69"/>
      <c r="I119" s="69"/>
      <c r="J119" s="29"/>
      <c r="L119" s="29"/>
    </row>
    <row r="120" spans="1:12" s="28" customFormat="1" x14ac:dyDescent="0.3">
      <c r="A120" s="23"/>
      <c r="B120" s="23"/>
      <c r="C120" s="23"/>
      <c r="G120" s="29"/>
      <c r="H120" s="69"/>
      <c r="I120" s="69"/>
      <c r="J120" s="29"/>
      <c r="L120" s="29"/>
    </row>
    <row r="121" spans="1:12" s="28" customFormat="1" x14ac:dyDescent="0.3">
      <c r="A121" s="23"/>
      <c r="B121" s="23"/>
      <c r="C121" s="23"/>
      <c r="G121" s="29"/>
      <c r="H121" s="69"/>
      <c r="I121" s="69"/>
      <c r="J121" s="29"/>
      <c r="L121" s="29"/>
    </row>
    <row r="122" spans="1:12" s="28" customFormat="1" x14ac:dyDescent="0.3">
      <c r="A122" s="23"/>
      <c r="B122" s="23"/>
      <c r="C122" s="23"/>
      <c r="G122" s="29"/>
      <c r="H122" s="69"/>
      <c r="I122" s="69"/>
      <c r="J122" s="29"/>
      <c r="L122" s="29"/>
    </row>
    <row r="123" spans="1:12" s="28" customFormat="1" x14ac:dyDescent="0.3">
      <c r="A123" s="23"/>
      <c r="B123" s="23"/>
      <c r="C123" s="23"/>
      <c r="G123" s="29"/>
      <c r="H123" s="69"/>
      <c r="I123" s="69"/>
      <c r="J123" s="29"/>
      <c r="L123" s="29"/>
    </row>
    <row r="124" spans="1:12" s="28" customFormat="1" x14ac:dyDescent="0.3">
      <c r="A124" s="23"/>
      <c r="B124" s="23"/>
      <c r="C124" s="23"/>
      <c r="G124" s="29"/>
      <c r="H124" s="69"/>
      <c r="I124" s="69"/>
      <c r="J124" s="29"/>
      <c r="L124" s="29"/>
    </row>
    <row r="125" spans="1:12" s="28" customFormat="1" x14ac:dyDescent="0.3">
      <c r="A125" s="23"/>
      <c r="B125" s="23"/>
      <c r="C125" s="23"/>
      <c r="G125" s="29"/>
      <c r="H125" s="69"/>
      <c r="I125" s="69"/>
      <c r="J125" s="29"/>
      <c r="L125" s="29"/>
    </row>
    <row r="126" spans="1:12" s="28" customFormat="1" x14ac:dyDescent="0.3">
      <c r="A126" s="23"/>
      <c r="B126" s="23"/>
      <c r="C126" s="23"/>
      <c r="G126" s="29"/>
      <c r="H126" s="69"/>
      <c r="I126" s="69"/>
      <c r="J126" s="29"/>
      <c r="L126" s="29"/>
    </row>
    <row r="127" spans="1:12" s="28" customFormat="1" x14ac:dyDescent="0.3">
      <c r="A127" s="23"/>
      <c r="B127" s="23"/>
      <c r="C127" s="23"/>
      <c r="G127" s="29"/>
      <c r="H127" s="69"/>
      <c r="I127" s="69"/>
      <c r="J127" s="29"/>
      <c r="L127" s="29"/>
    </row>
    <row r="128" spans="1:12" s="28" customFormat="1" x14ac:dyDescent="0.3">
      <c r="A128" s="23"/>
      <c r="B128" s="23"/>
      <c r="C128" s="23"/>
      <c r="G128" s="29"/>
      <c r="H128" s="69"/>
      <c r="I128" s="69"/>
      <c r="J128" s="29"/>
      <c r="L128" s="29"/>
    </row>
    <row r="129" spans="1:12" s="28" customFormat="1" x14ac:dyDescent="0.3">
      <c r="A129" s="23"/>
      <c r="B129" s="23"/>
      <c r="C129" s="23"/>
      <c r="G129" s="29"/>
      <c r="H129" s="69"/>
      <c r="I129" s="69"/>
      <c r="J129" s="29"/>
      <c r="L129" s="29"/>
    </row>
    <row r="130" spans="1:12" s="28" customFormat="1" x14ac:dyDescent="0.3">
      <c r="A130" s="23"/>
      <c r="B130" s="23"/>
      <c r="C130" s="23"/>
      <c r="G130" s="29"/>
      <c r="H130" s="69"/>
      <c r="I130" s="69"/>
      <c r="J130" s="29"/>
      <c r="L130" s="29"/>
    </row>
    <row r="131" spans="1:12" s="28" customFormat="1" x14ac:dyDescent="0.3">
      <c r="A131" s="23"/>
      <c r="B131" s="23"/>
      <c r="C131" s="23"/>
      <c r="G131" s="29"/>
      <c r="H131" s="69"/>
      <c r="I131" s="69"/>
      <c r="J131" s="29"/>
      <c r="L131" s="29"/>
    </row>
    <row r="132" spans="1:12" s="28" customFormat="1" x14ac:dyDescent="0.3">
      <c r="A132" s="23"/>
      <c r="B132" s="23"/>
      <c r="C132" s="23"/>
      <c r="G132" s="29"/>
      <c r="H132" s="69"/>
      <c r="I132" s="69"/>
      <c r="J132" s="29"/>
      <c r="L132" s="29"/>
    </row>
    <row r="133" spans="1:12" s="28" customFormat="1" x14ac:dyDescent="0.3">
      <c r="A133" s="23"/>
      <c r="B133" s="23"/>
      <c r="C133" s="23"/>
      <c r="G133" s="29"/>
      <c r="H133" s="69"/>
      <c r="I133" s="69"/>
      <c r="J133" s="29"/>
      <c r="L133" s="29"/>
    </row>
    <row r="134" spans="1:12" s="28" customFormat="1" x14ac:dyDescent="0.3">
      <c r="A134" s="23"/>
      <c r="B134" s="23"/>
      <c r="C134" s="23"/>
      <c r="G134" s="29"/>
      <c r="H134" s="69"/>
      <c r="I134" s="69"/>
      <c r="J134" s="29"/>
      <c r="L134" s="29"/>
    </row>
    <row r="135" spans="1:12" s="28" customFormat="1" x14ac:dyDescent="0.3">
      <c r="A135" s="23"/>
      <c r="B135" s="23"/>
      <c r="C135" s="23"/>
      <c r="G135" s="29"/>
      <c r="H135" s="69"/>
      <c r="I135" s="69"/>
      <c r="J135" s="29"/>
      <c r="L135" s="29"/>
    </row>
    <row r="136" spans="1:12" s="28" customFormat="1" x14ac:dyDescent="0.3">
      <c r="A136" s="23"/>
      <c r="B136" s="23"/>
      <c r="C136" s="23"/>
      <c r="G136" s="29"/>
      <c r="H136" s="69"/>
      <c r="I136" s="69"/>
      <c r="J136" s="29"/>
      <c r="L136" s="29"/>
    </row>
    <row r="137" spans="1:12" s="28" customFormat="1" x14ac:dyDescent="0.3">
      <c r="A137" s="23"/>
      <c r="B137" s="23"/>
      <c r="C137" s="23"/>
      <c r="G137" s="29"/>
      <c r="H137" s="69"/>
      <c r="I137" s="69"/>
      <c r="J137" s="29"/>
      <c r="L137" s="29"/>
    </row>
    <row r="138" spans="1:12" s="28" customFormat="1" x14ac:dyDescent="0.3">
      <c r="A138" s="23"/>
      <c r="B138" s="23"/>
      <c r="C138" s="23"/>
      <c r="G138" s="29"/>
      <c r="H138" s="69"/>
      <c r="I138" s="69"/>
      <c r="J138" s="29"/>
      <c r="L138" s="29"/>
    </row>
    <row r="139" spans="1:12" s="28" customFormat="1" x14ac:dyDescent="0.3">
      <c r="A139" s="23"/>
      <c r="B139" s="23"/>
      <c r="C139" s="23"/>
      <c r="G139" s="29"/>
      <c r="H139" s="69"/>
      <c r="I139" s="69"/>
      <c r="J139" s="29"/>
      <c r="L139" s="29"/>
    </row>
    <row r="140" spans="1:12" s="28" customFormat="1" x14ac:dyDescent="0.3">
      <c r="A140" s="23"/>
      <c r="B140" s="23"/>
      <c r="C140" s="23"/>
      <c r="G140" s="29"/>
      <c r="H140" s="69"/>
      <c r="I140" s="69"/>
      <c r="J140" s="29"/>
      <c r="L140" s="29"/>
    </row>
    <row r="141" spans="1:12" s="28" customFormat="1" x14ac:dyDescent="0.3">
      <c r="A141" s="23"/>
      <c r="B141" s="23"/>
      <c r="C141" s="23"/>
      <c r="G141" s="29"/>
      <c r="H141" s="69"/>
      <c r="I141" s="69"/>
      <c r="J141" s="29"/>
      <c r="L141" s="29"/>
    </row>
    <row r="142" spans="1:12" s="28" customFormat="1" x14ac:dyDescent="0.3">
      <c r="A142" s="23"/>
      <c r="B142" s="23"/>
      <c r="C142" s="23"/>
      <c r="G142" s="29"/>
      <c r="H142" s="69"/>
      <c r="I142" s="69"/>
      <c r="J142" s="29"/>
      <c r="L142" s="29"/>
    </row>
    <row r="143" spans="1:12" s="28" customFormat="1" x14ac:dyDescent="0.3">
      <c r="A143" s="23"/>
      <c r="B143" s="23"/>
      <c r="C143" s="23"/>
      <c r="G143" s="29"/>
      <c r="H143" s="69"/>
      <c r="I143" s="69"/>
      <c r="J143" s="29"/>
      <c r="L143" s="29"/>
    </row>
    <row r="144" spans="1:12" s="28" customFormat="1" x14ac:dyDescent="0.3">
      <c r="A144" s="23"/>
      <c r="B144" s="23"/>
      <c r="C144" s="23"/>
      <c r="G144" s="29"/>
      <c r="H144" s="69"/>
      <c r="I144" s="69"/>
      <c r="J144" s="29"/>
      <c r="L144" s="29"/>
    </row>
    <row r="145" spans="1:12" s="28" customFormat="1" x14ac:dyDescent="0.3">
      <c r="A145" s="23"/>
      <c r="B145" s="23"/>
      <c r="C145" s="23"/>
      <c r="G145" s="29"/>
      <c r="H145" s="69"/>
      <c r="I145" s="69"/>
      <c r="J145" s="29"/>
      <c r="L145" s="29"/>
    </row>
    <row r="146" spans="1:12" s="28" customFormat="1" x14ac:dyDescent="0.3">
      <c r="A146" s="23"/>
      <c r="B146" s="23"/>
      <c r="C146" s="23"/>
      <c r="G146" s="29"/>
      <c r="H146" s="69"/>
      <c r="I146" s="69"/>
      <c r="J146" s="29"/>
      <c r="L146" s="29"/>
    </row>
    <row r="147" spans="1:12" s="28" customFormat="1" x14ac:dyDescent="0.3">
      <c r="A147" s="23"/>
      <c r="B147" s="23"/>
      <c r="C147" s="23"/>
      <c r="G147" s="29"/>
      <c r="H147" s="69"/>
      <c r="I147" s="69"/>
      <c r="J147" s="29"/>
      <c r="L147" s="29"/>
    </row>
    <row r="148" spans="1:12" s="28" customFormat="1" x14ac:dyDescent="0.3">
      <c r="A148" s="23"/>
      <c r="B148" s="23"/>
      <c r="C148" s="23"/>
      <c r="G148" s="29"/>
      <c r="H148" s="69"/>
      <c r="I148" s="69"/>
      <c r="J148" s="29"/>
      <c r="L148" s="29"/>
    </row>
    <row r="149" spans="1:12" s="28" customFormat="1" x14ac:dyDescent="0.3">
      <c r="A149" s="23"/>
      <c r="B149" s="23"/>
      <c r="C149" s="23"/>
      <c r="G149" s="29"/>
      <c r="H149" s="69"/>
      <c r="I149" s="69"/>
      <c r="J149" s="29"/>
      <c r="L149" s="29"/>
    </row>
    <row r="150" spans="1:12" s="28" customFormat="1" x14ac:dyDescent="0.3">
      <c r="A150" s="23"/>
      <c r="B150" s="23"/>
      <c r="C150" s="23"/>
      <c r="G150" s="29"/>
      <c r="H150" s="69"/>
      <c r="I150" s="69"/>
      <c r="J150" s="29"/>
      <c r="L150" s="29"/>
    </row>
    <row r="151" spans="1:12" s="28" customFormat="1" x14ac:dyDescent="0.3">
      <c r="A151" s="23"/>
      <c r="B151" s="23"/>
      <c r="C151" s="23"/>
      <c r="G151" s="29"/>
      <c r="H151" s="69"/>
      <c r="I151" s="69"/>
      <c r="J151" s="29"/>
      <c r="L151" s="29"/>
    </row>
    <row r="152" spans="1:12" s="28" customFormat="1" x14ac:dyDescent="0.3">
      <c r="A152" s="23"/>
      <c r="B152" s="23"/>
      <c r="C152" s="23"/>
      <c r="G152" s="29"/>
      <c r="H152" s="69"/>
      <c r="I152" s="69"/>
      <c r="J152" s="29"/>
      <c r="L152" s="29"/>
    </row>
    <row r="153" spans="1:12" s="28" customFormat="1" x14ac:dyDescent="0.3">
      <c r="A153" s="23"/>
      <c r="B153" s="23"/>
      <c r="C153" s="23"/>
      <c r="G153" s="29"/>
      <c r="H153" s="69"/>
      <c r="I153" s="69"/>
      <c r="J153" s="29"/>
      <c r="L153" s="29"/>
    </row>
    <row r="154" spans="1:12" s="28" customFormat="1" x14ac:dyDescent="0.3">
      <c r="A154" s="23"/>
      <c r="B154" s="23"/>
      <c r="C154" s="23"/>
      <c r="G154" s="29"/>
      <c r="H154" s="69"/>
      <c r="I154" s="69"/>
      <c r="J154" s="29"/>
      <c r="L154" s="29"/>
    </row>
    <row r="155" spans="1:12" s="28" customFormat="1" x14ac:dyDescent="0.3">
      <c r="A155" s="23"/>
      <c r="B155" s="23"/>
      <c r="C155" s="23"/>
      <c r="G155" s="29"/>
      <c r="H155" s="69"/>
      <c r="I155" s="69"/>
      <c r="J155" s="29"/>
      <c r="L155" s="29"/>
    </row>
    <row r="156" spans="1:12" s="28" customFormat="1" x14ac:dyDescent="0.3">
      <c r="A156" s="23"/>
      <c r="B156" s="23"/>
      <c r="C156" s="23"/>
      <c r="G156" s="29"/>
      <c r="H156" s="69"/>
      <c r="I156" s="69"/>
      <c r="J156" s="29"/>
      <c r="L156" s="29"/>
    </row>
    <row r="157" spans="1:12" s="28" customFormat="1" x14ac:dyDescent="0.3">
      <c r="A157" s="23"/>
      <c r="B157" s="23"/>
      <c r="C157" s="23"/>
      <c r="H157" s="69"/>
      <c r="I157" s="69"/>
      <c r="J157" s="29"/>
      <c r="L157" s="29"/>
    </row>
    <row r="158" spans="1:12" s="28" customFormat="1" x14ac:dyDescent="0.3">
      <c r="A158" s="23"/>
      <c r="B158" s="23"/>
      <c r="C158" s="23"/>
      <c r="H158" s="69"/>
      <c r="I158" s="69"/>
      <c r="J158" s="29"/>
      <c r="L158" s="29"/>
    </row>
    <row r="159" spans="1:12" s="28" customFormat="1" x14ac:dyDescent="0.3">
      <c r="A159" s="23"/>
      <c r="B159" s="23"/>
      <c r="C159" s="23"/>
      <c r="H159" s="69"/>
      <c r="I159" s="69"/>
      <c r="J159" s="29"/>
      <c r="L159" s="29"/>
    </row>
    <row r="160" spans="1:12" s="28" customFormat="1" x14ac:dyDescent="0.3">
      <c r="A160" s="23"/>
      <c r="B160" s="23"/>
      <c r="C160" s="23"/>
      <c r="H160" s="69"/>
      <c r="I160" s="69"/>
      <c r="J160" s="29"/>
      <c r="L160" s="29"/>
    </row>
    <row r="161" spans="1:12" s="28" customFormat="1" x14ac:dyDescent="0.3">
      <c r="A161" s="23"/>
      <c r="B161" s="23"/>
      <c r="C161" s="23"/>
      <c r="H161" s="69"/>
      <c r="I161" s="69"/>
      <c r="J161" s="29"/>
      <c r="L161" s="29"/>
    </row>
    <row r="162" spans="1:12" s="28" customFormat="1" x14ac:dyDescent="0.3">
      <c r="A162" s="23"/>
      <c r="B162" s="23"/>
      <c r="C162" s="23"/>
      <c r="H162" s="69"/>
      <c r="I162" s="69"/>
      <c r="J162" s="29"/>
      <c r="L162" s="29"/>
    </row>
    <row r="163" spans="1:12" s="28" customFormat="1" x14ac:dyDescent="0.3">
      <c r="A163" s="23"/>
      <c r="B163" s="23"/>
      <c r="C163" s="23"/>
      <c r="H163" s="69"/>
      <c r="I163" s="69"/>
      <c r="J163" s="29"/>
      <c r="L163" s="29"/>
    </row>
    <row r="164" spans="1:12" s="28" customFormat="1" x14ac:dyDescent="0.3">
      <c r="A164" s="23"/>
      <c r="B164" s="23"/>
      <c r="C164" s="23"/>
      <c r="H164" s="69"/>
      <c r="I164" s="69"/>
      <c r="J164" s="29"/>
      <c r="L164" s="29"/>
    </row>
    <row r="165" spans="1:12" s="28" customFormat="1" x14ac:dyDescent="0.3">
      <c r="A165" s="23"/>
      <c r="B165" s="23"/>
      <c r="C165" s="23"/>
      <c r="H165" s="69"/>
      <c r="I165" s="69"/>
      <c r="L165" s="29"/>
    </row>
    <row r="166" spans="1:12" s="28" customFormat="1" x14ac:dyDescent="0.3">
      <c r="A166" s="23"/>
      <c r="B166" s="23"/>
      <c r="C166" s="23"/>
      <c r="H166" s="69"/>
      <c r="I166" s="69"/>
      <c r="L166" s="29"/>
    </row>
    <row r="167" spans="1:12" s="28" customFormat="1" x14ac:dyDescent="0.3">
      <c r="A167" s="23"/>
      <c r="B167" s="23"/>
      <c r="C167" s="23"/>
      <c r="H167" s="69"/>
      <c r="I167" s="69"/>
      <c r="L167" s="29"/>
    </row>
    <row r="168" spans="1:12" s="28" customFormat="1" x14ac:dyDescent="0.3">
      <c r="A168" s="23"/>
      <c r="B168" s="23"/>
      <c r="C168" s="23"/>
      <c r="H168" s="69"/>
      <c r="I168" s="69"/>
      <c r="L168" s="29"/>
    </row>
    <row r="169" spans="1:12" s="28" customFormat="1" x14ac:dyDescent="0.3">
      <c r="A169" s="23"/>
      <c r="B169" s="23"/>
      <c r="C169" s="23"/>
      <c r="H169" s="69"/>
      <c r="I169" s="69"/>
      <c r="L169" s="29"/>
    </row>
    <row r="170" spans="1:12" s="28" customFormat="1" x14ac:dyDescent="0.3">
      <c r="A170" s="23"/>
      <c r="B170" s="23"/>
      <c r="C170" s="23"/>
      <c r="H170" s="69"/>
      <c r="I170" s="69"/>
      <c r="L170" s="29"/>
    </row>
    <row r="171" spans="1:12" s="28" customFormat="1" x14ac:dyDescent="0.3">
      <c r="A171" s="23"/>
      <c r="B171" s="23"/>
      <c r="C171" s="23"/>
      <c r="H171" s="69"/>
      <c r="I171" s="69"/>
      <c r="L171" s="29"/>
    </row>
    <row r="172" spans="1:12" s="28" customFormat="1" x14ac:dyDescent="0.3">
      <c r="A172" s="23"/>
      <c r="B172" s="23"/>
      <c r="C172" s="23"/>
      <c r="H172" s="69"/>
      <c r="I172" s="69"/>
      <c r="L172" s="29"/>
    </row>
    <row r="173" spans="1:12" s="28" customFormat="1" x14ac:dyDescent="0.3">
      <c r="A173" s="23"/>
      <c r="B173" s="23"/>
      <c r="C173" s="23"/>
      <c r="H173" s="69"/>
      <c r="I173" s="69"/>
      <c r="L173" s="29"/>
    </row>
    <row r="174" spans="1:12" s="28" customFormat="1" x14ac:dyDescent="0.3">
      <c r="A174" s="23"/>
      <c r="B174" s="23"/>
      <c r="C174" s="23"/>
      <c r="H174" s="69"/>
      <c r="I174" s="69"/>
      <c r="L174" s="29"/>
    </row>
    <row r="175" spans="1:12" s="28" customFormat="1" x14ac:dyDescent="0.3">
      <c r="A175" s="23"/>
      <c r="B175" s="23"/>
      <c r="C175" s="23"/>
      <c r="H175" s="69"/>
      <c r="I175" s="69"/>
      <c r="L175" s="29"/>
    </row>
    <row r="176" spans="1:12" s="28" customFormat="1" x14ac:dyDescent="0.3">
      <c r="A176" s="23"/>
      <c r="B176" s="23"/>
      <c r="C176" s="23"/>
      <c r="H176" s="69"/>
      <c r="I176" s="69"/>
      <c r="L176" s="29"/>
    </row>
    <row r="177" spans="1:12" s="28" customFormat="1" x14ac:dyDescent="0.3">
      <c r="A177" s="23"/>
      <c r="B177" s="23"/>
      <c r="C177" s="23"/>
      <c r="H177" s="69"/>
      <c r="I177" s="69"/>
      <c r="L177" s="29"/>
    </row>
    <row r="178" spans="1:12" s="28" customFormat="1" x14ac:dyDescent="0.3">
      <c r="A178" s="23"/>
      <c r="B178" s="23"/>
      <c r="C178" s="23"/>
      <c r="H178" s="69"/>
      <c r="I178" s="69"/>
      <c r="L178" s="29"/>
    </row>
    <row r="179" spans="1:12" s="28" customFormat="1" x14ac:dyDescent="0.3">
      <c r="A179" s="23"/>
      <c r="B179" s="23"/>
      <c r="C179" s="23"/>
      <c r="H179" s="69"/>
      <c r="I179" s="69"/>
      <c r="L179" s="29"/>
    </row>
    <row r="180" spans="1:12" s="28" customFormat="1" x14ac:dyDescent="0.3">
      <c r="A180" s="23"/>
      <c r="B180" s="23"/>
      <c r="C180" s="23"/>
      <c r="H180" s="69"/>
      <c r="I180" s="69"/>
      <c r="L180" s="29"/>
    </row>
    <row r="181" spans="1:12" s="28" customFormat="1" x14ac:dyDescent="0.3">
      <c r="A181" s="23"/>
      <c r="B181" s="23"/>
      <c r="C181" s="23"/>
      <c r="H181" s="69"/>
      <c r="I181" s="69"/>
      <c r="L181" s="29"/>
    </row>
    <row r="182" spans="1:12" s="28" customFormat="1" x14ac:dyDescent="0.3">
      <c r="A182" s="23"/>
      <c r="B182" s="23"/>
      <c r="C182" s="23"/>
      <c r="H182" s="69"/>
      <c r="I182" s="69"/>
      <c r="L182" s="29"/>
    </row>
    <row r="183" spans="1:12" s="28" customFormat="1" x14ac:dyDescent="0.3">
      <c r="A183" s="23"/>
      <c r="B183" s="23"/>
      <c r="C183" s="23"/>
      <c r="H183" s="69"/>
      <c r="I183" s="69"/>
      <c r="L183" s="29"/>
    </row>
    <row r="184" spans="1:12" s="28" customFormat="1" x14ac:dyDescent="0.3">
      <c r="A184" s="23"/>
      <c r="B184" s="23"/>
      <c r="C184" s="23"/>
      <c r="H184" s="69"/>
      <c r="I184" s="69"/>
      <c r="L184" s="29"/>
    </row>
    <row r="185" spans="1:12" s="28" customFormat="1" x14ac:dyDescent="0.3">
      <c r="A185" s="23"/>
      <c r="B185" s="23"/>
      <c r="C185" s="23"/>
      <c r="H185" s="69"/>
      <c r="I185" s="69"/>
      <c r="L185" s="29"/>
    </row>
    <row r="186" spans="1:12" s="28" customFormat="1" x14ac:dyDescent="0.3">
      <c r="A186" s="23"/>
      <c r="B186" s="23"/>
      <c r="C186" s="23"/>
      <c r="H186" s="69"/>
      <c r="I186" s="69"/>
      <c r="L186" s="29"/>
    </row>
    <row r="187" spans="1:12" s="28" customFormat="1" x14ac:dyDescent="0.3">
      <c r="A187" s="23"/>
      <c r="B187" s="23"/>
      <c r="C187" s="23"/>
      <c r="H187" s="69"/>
      <c r="I187" s="69"/>
      <c r="L187" s="29"/>
    </row>
    <row r="188" spans="1:12" s="28" customFormat="1" x14ac:dyDescent="0.3">
      <c r="A188" s="23"/>
      <c r="B188" s="23"/>
      <c r="C188" s="23"/>
      <c r="H188" s="69"/>
      <c r="I188" s="69"/>
      <c r="L188" s="29"/>
    </row>
    <row r="189" spans="1:12" s="28" customFormat="1" x14ac:dyDescent="0.3">
      <c r="A189" s="23"/>
      <c r="B189" s="23"/>
      <c r="C189" s="23"/>
      <c r="H189" s="69"/>
      <c r="I189" s="69"/>
      <c r="L189" s="29"/>
    </row>
    <row r="190" spans="1:12" s="28" customFormat="1" x14ac:dyDescent="0.3">
      <c r="A190" s="23"/>
      <c r="B190" s="23"/>
      <c r="C190" s="23"/>
      <c r="H190" s="69"/>
      <c r="I190" s="69"/>
      <c r="L190" s="29"/>
    </row>
    <row r="191" spans="1:12" s="28" customFormat="1" x14ac:dyDescent="0.3">
      <c r="A191" s="23"/>
      <c r="B191" s="23"/>
      <c r="C191" s="23"/>
      <c r="H191" s="69"/>
      <c r="I191" s="69"/>
      <c r="L191" s="29"/>
    </row>
    <row r="192" spans="1:12" s="28" customFormat="1" x14ac:dyDescent="0.3">
      <c r="A192" s="23"/>
      <c r="B192" s="23"/>
      <c r="C192" s="23"/>
      <c r="H192" s="69"/>
      <c r="I192" s="69"/>
      <c r="L192" s="29"/>
    </row>
    <row r="193" spans="1:12" s="28" customFormat="1" x14ac:dyDescent="0.3">
      <c r="A193" s="23"/>
      <c r="B193" s="23"/>
      <c r="C193" s="23"/>
      <c r="H193" s="69"/>
      <c r="I193" s="69"/>
      <c r="L193" s="29"/>
    </row>
    <row r="194" spans="1:12" s="28" customFormat="1" x14ac:dyDescent="0.3">
      <c r="A194" s="23"/>
      <c r="B194" s="23"/>
      <c r="C194" s="23"/>
      <c r="H194" s="69"/>
      <c r="I194" s="69"/>
      <c r="L194" s="29"/>
    </row>
    <row r="195" spans="1:12" s="28" customFormat="1" x14ac:dyDescent="0.3">
      <c r="A195" s="23"/>
      <c r="B195" s="23"/>
      <c r="C195" s="23"/>
      <c r="H195" s="69"/>
      <c r="I195" s="69"/>
      <c r="L195" s="29"/>
    </row>
    <row r="196" spans="1:12" s="28" customFormat="1" x14ac:dyDescent="0.3">
      <c r="A196" s="23"/>
      <c r="B196" s="23"/>
      <c r="C196" s="23"/>
      <c r="H196" s="69"/>
      <c r="I196" s="69"/>
      <c r="L196" s="29"/>
    </row>
    <row r="197" spans="1:12" s="28" customFormat="1" x14ac:dyDescent="0.3">
      <c r="A197" s="23"/>
      <c r="B197" s="23"/>
      <c r="C197" s="23"/>
      <c r="H197" s="69"/>
      <c r="I197" s="69"/>
      <c r="L197" s="29"/>
    </row>
    <row r="198" spans="1:12" s="28" customFormat="1" x14ac:dyDescent="0.3">
      <c r="A198" s="23"/>
      <c r="B198" s="23"/>
      <c r="C198" s="23"/>
      <c r="H198" s="69"/>
      <c r="I198" s="69"/>
      <c r="L198" s="29"/>
    </row>
    <row r="199" spans="1:12" s="28" customFormat="1" x14ac:dyDescent="0.3">
      <c r="A199" s="23"/>
      <c r="B199" s="23"/>
      <c r="C199" s="23"/>
      <c r="H199" s="69"/>
      <c r="I199" s="69"/>
      <c r="L199" s="29"/>
    </row>
    <row r="200" spans="1:12" s="28" customFormat="1" x14ac:dyDescent="0.3">
      <c r="A200" s="23"/>
      <c r="B200" s="23"/>
      <c r="C200" s="23"/>
      <c r="H200" s="69"/>
      <c r="I200" s="69"/>
      <c r="L200" s="29"/>
    </row>
    <row r="201" spans="1:12" s="28" customFormat="1" x14ac:dyDescent="0.3">
      <c r="A201" s="23"/>
      <c r="B201" s="23"/>
      <c r="C201" s="23"/>
      <c r="H201" s="69"/>
      <c r="I201" s="69"/>
      <c r="L201" s="29"/>
    </row>
    <row r="202" spans="1:12" s="28" customFormat="1" x14ac:dyDescent="0.3">
      <c r="A202" s="23"/>
      <c r="B202" s="23"/>
      <c r="C202" s="23"/>
      <c r="H202" s="69"/>
      <c r="I202" s="69"/>
      <c r="L202" s="29"/>
    </row>
    <row r="203" spans="1:12" s="28" customFormat="1" x14ac:dyDescent="0.3">
      <c r="A203" s="23"/>
      <c r="B203" s="23"/>
      <c r="C203" s="23"/>
      <c r="H203" s="69"/>
      <c r="I203" s="69"/>
      <c r="L203" s="29"/>
    </row>
    <row r="204" spans="1:12" s="28" customFormat="1" x14ac:dyDescent="0.3">
      <c r="A204" s="23"/>
      <c r="B204" s="23"/>
      <c r="C204" s="23"/>
      <c r="H204" s="69"/>
      <c r="I204" s="69"/>
      <c r="L204" s="29"/>
    </row>
    <row r="205" spans="1:12" s="28" customFormat="1" x14ac:dyDescent="0.3">
      <c r="A205" s="23"/>
      <c r="B205" s="23"/>
      <c r="C205" s="23"/>
      <c r="H205" s="69"/>
      <c r="I205" s="69"/>
      <c r="L205" s="29"/>
    </row>
    <row r="206" spans="1:12" s="28" customFormat="1" x14ac:dyDescent="0.3">
      <c r="A206" s="23"/>
      <c r="B206" s="23"/>
      <c r="C206" s="23"/>
      <c r="H206" s="69"/>
      <c r="I206" s="69"/>
      <c r="L206" s="29"/>
    </row>
    <row r="207" spans="1:12" s="28" customFormat="1" x14ac:dyDescent="0.3">
      <c r="A207" s="23"/>
      <c r="B207" s="23"/>
      <c r="C207" s="23"/>
      <c r="H207" s="69"/>
      <c r="I207" s="69"/>
      <c r="L207" s="29"/>
    </row>
    <row r="208" spans="1:12" s="28" customFormat="1" x14ac:dyDescent="0.3">
      <c r="A208" s="23"/>
      <c r="B208" s="23"/>
      <c r="C208" s="23"/>
      <c r="H208" s="69"/>
      <c r="I208" s="69"/>
      <c r="L208" s="29"/>
    </row>
    <row r="209" spans="1:12" s="28" customFormat="1" x14ac:dyDescent="0.3">
      <c r="A209" s="23"/>
      <c r="B209" s="23"/>
      <c r="C209" s="23"/>
      <c r="H209" s="69"/>
      <c r="I209" s="69"/>
      <c r="L209" s="29"/>
    </row>
    <row r="210" spans="1:12" s="28" customFormat="1" x14ac:dyDescent="0.3">
      <c r="A210" s="23"/>
      <c r="B210" s="23"/>
      <c r="C210" s="23"/>
      <c r="H210" s="69"/>
      <c r="I210" s="69"/>
      <c r="L210" s="29"/>
    </row>
    <row r="211" spans="1:12" s="28" customFormat="1" x14ac:dyDescent="0.3">
      <c r="A211" s="23"/>
      <c r="B211" s="23"/>
      <c r="C211" s="23"/>
      <c r="H211" s="69"/>
      <c r="I211" s="69"/>
      <c r="L211" s="29"/>
    </row>
    <row r="212" spans="1:12" s="28" customFormat="1" x14ac:dyDescent="0.3">
      <c r="A212" s="23"/>
      <c r="B212" s="23"/>
      <c r="C212" s="23"/>
      <c r="H212" s="69"/>
      <c r="I212" s="69"/>
      <c r="L212" s="29"/>
    </row>
    <row r="213" spans="1:12" s="28" customFormat="1" x14ac:dyDescent="0.3">
      <c r="A213" s="23"/>
      <c r="B213" s="23"/>
      <c r="C213" s="23"/>
      <c r="H213" s="69"/>
      <c r="I213" s="69"/>
      <c r="L213" s="29"/>
    </row>
    <row r="214" spans="1:12" s="28" customFormat="1" x14ac:dyDescent="0.3">
      <c r="A214" s="23"/>
      <c r="B214" s="23"/>
      <c r="C214" s="23"/>
      <c r="H214" s="69"/>
      <c r="I214" s="69"/>
      <c r="L214" s="29"/>
    </row>
    <row r="215" spans="1:12" s="28" customFormat="1" x14ac:dyDescent="0.3">
      <c r="A215" s="23"/>
      <c r="B215" s="23"/>
      <c r="C215" s="23"/>
      <c r="L215" s="29"/>
    </row>
    <row r="216" spans="1:12" s="28" customFormat="1" x14ac:dyDescent="0.3">
      <c r="A216" s="23"/>
      <c r="B216" s="23"/>
      <c r="C216" s="23"/>
      <c r="L216" s="29"/>
    </row>
    <row r="217" spans="1:12" s="28" customFormat="1" x14ac:dyDescent="0.3">
      <c r="A217" s="23"/>
      <c r="B217" s="23"/>
      <c r="C217" s="23"/>
      <c r="L217" s="29"/>
    </row>
    <row r="218" spans="1:12" s="28" customFormat="1" x14ac:dyDescent="0.3">
      <c r="A218" s="23"/>
      <c r="B218" s="23"/>
      <c r="C218" s="23"/>
      <c r="L218" s="29"/>
    </row>
    <row r="219" spans="1:12" s="28" customFormat="1" x14ac:dyDescent="0.3">
      <c r="A219" s="23"/>
      <c r="B219" s="23"/>
      <c r="C219" s="23"/>
      <c r="L219" s="29"/>
    </row>
    <row r="220" spans="1:12" s="28" customFormat="1" x14ac:dyDescent="0.3">
      <c r="A220" s="23"/>
      <c r="B220" s="23"/>
      <c r="C220" s="23"/>
      <c r="L220" s="29"/>
    </row>
    <row r="221" spans="1:12" s="28" customFormat="1" x14ac:dyDescent="0.3">
      <c r="A221" s="23"/>
      <c r="B221" s="23"/>
      <c r="C221" s="23"/>
      <c r="L221" s="29"/>
    </row>
    <row r="222" spans="1:12" s="28" customFormat="1" x14ac:dyDescent="0.3">
      <c r="A222" s="23"/>
      <c r="B222" s="23"/>
      <c r="C222" s="23"/>
      <c r="L222" s="29"/>
    </row>
    <row r="223" spans="1:12" s="28" customFormat="1" x14ac:dyDescent="0.3">
      <c r="A223" s="23"/>
      <c r="B223" s="23"/>
      <c r="C223" s="23"/>
      <c r="L223" s="29"/>
    </row>
    <row r="224" spans="1:12" s="28" customFormat="1" x14ac:dyDescent="0.3">
      <c r="A224" s="23"/>
      <c r="B224" s="23"/>
      <c r="C224" s="23"/>
      <c r="L224" s="29"/>
    </row>
    <row r="225" spans="1:12" s="28" customFormat="1" x14ac:dyDescent="0.3">
      <c r="A225" s="23"/>
      <c r="B225" s="23"/>
      <c r="C225" s="23"/>
      <c r="L225" s="29"/>
    </row>
    <row r="226" spans="1:12" s="28" customFormat="1" x14ac:dyDescent="0.3">
      <c r="A226" s="23"/>
      <c r="B226" s="23"/>
      <c r="C226" s="23"/>
      <c r="L226" s="29"/>
    </row>
    <row r="227" spans="1:12" s="28" customFormat="1" x14ac:dyDescent="0.3">
      <c r="A227" s="23"/>
      <c r="B227" s="23"/>
      <c r="C227" s="23"/>
      <c r="L227" s="29"/>
    </row>
    <row r="228" spans="1:12" s="28" customFormat="1" x14ac:dyDescent="0.3">
      <c r="A228" s="23"/>
      <c r="B228" s="23"/>
      <c r="C228" s="23"/>
      <c r="L228" s="29"/>
    </row>
    <row r="229" spans="1:12" s="28" customFormat="1" x14ac:dyDescent="0.3">
      <c r="A229" s="23"/>
      <c r="B229" s="23"/>
      <c r="C229" s="23"/>
      <c r="L229" s="29"/>
    </row>
    <row r="230" spans="1:12" s="28" customFormat="1" x14ac:dyDescent="0.3">
      <c r="A230" s="23"/>
      <c r="B230" s="23"/>
      <c r="C230" s="23"/>
      <c r="L230" s="29"/>
    </row>
    <row r="231" spans="1:12" s="28" customFormat="1" x14ac:dyDescent="0.3">
      <c r="A231" s="23"/>
      <c r="B231" s="23"/>
      <c r="C231" s="23"/>
      <c r="L231" s="29"/>
    </row>
    <row r="232" spans="1:12" s="28" customFormat="1" x14ac:dyDescent="0.3">
      <c r="A232" s="23"/>
      <c r="B232" s="23"/>
      <c r="C232" s="23"/>
      <c r="L232" s="29"/>
    </row>
    <row r="233" spans="1:12" s="28" customFormat="1" x14ac:dyDescent="0.3">
      <c r="A233" s="23"/>
      <c r="B233" s="23"/>
      <c r="C233" s="23"/>
      <c r="L233" s="29"/>
    </row>
    <row r="234" spans="1:12" s="28" customFormat="1" x14ac:dyDescent="0.3">
      <c r="A234" s="23"/>
      <c r="B234" s="23"/>
      <c r="C234" s="23"/>
      <c r="L234" s="29"/>
    </row>
    <row r="235" spans="1:12" s="28" customFormat="1" x14ac:dyDescent="0.3">
      <c r="A235" s="23"/>
      <c r="B235" s="23"/>
      <c r="C235" s="23"/>
      <c r="L235" s="29"/>
    </row>
    <row r="236" spans="1:12" s="28" customFormat="1" x14ac:dyDescent="0.3">
      <c r="A236" s="23"/>
      <c r="B236" s="23"/>
      <c r="C236" s="23"/>
      <c r="L236" s="29"/>
    </row>
    <row r="237" spans="1:12" s="28" customFormat="1" x14ac:dyDescent="0.3">
      <c r="A237" s="23"/>
      <c r="B237" s="23"/>
      <c r="C237" s="23"/>
      <c r="L237" s="29"/>
    </row>
    <row r="238" spans="1:12" s="28" customFormat="1" x14ac:dyDescent="0.3">
      <c r="A238" s="23"/>
      <c r="B238" s="23"/>
      <c r="C238" s="23"/>
      <c r="L238" s="29"/>
    </row>
    <row r="239" spans="1:12" s="28" customFormat="1" x14ac:dyDescent="0.3">
      <c r="A239" s="23"/>
      <c r="B239" s="23"/>
      <c r="C239" s="23"/>
      <c r="L239" s="29"/>
    </row>
    <row r="240" spans="1:12" s="28" customFormat="1" x14ac:dyDescent="0.3">
      <c r="A240" s="23"/>
      <c r="B240" s="23"/>
      <c r="C240" s="23"/>
      <c r="L240" s="29"/>
    </row>
    <row r="241" spans="1:12" s="28" customFormat="1" x14ac:dyDescent="0.3">
      <c r="A241" s="23"/>
      <c r="B241" s="23"/>
      <c r="C241" s="23"/>
      <c r="L241" s="29"/>
    </row>
    <row r="242" spans="1:12" s="28" customFormat="1" x14ac:dyDescent="0.3">
      <c r="A242" s="23"/>
      <c r="B242" s="23"/>
      <c r="C242" s="23"/>
      <c r="L242" s="29"/>
    </row>
    <row r="243" spans="1:12" s="28" customFormat="1" x14ac:dyDescent="0.3">
      <c r="A243" s="23"/>
      <c r="B243" s="23"/>
      <c r="C243" s="23"/>
      <c r="L243" s="29"/>
    </row>
    <row r="244" spans="1:12" s="28" customFormat="1" x14ac:dyDescent="0.3">
      <c r="A244" s="23"/>
      <c r="B244" s="23"/>
      <c r="C244" s="23"/>
      <c r="L244" s="29"/>
    </row>
    <row r="245" spans="1:12" s="28" customFormat="1" x14ac:dyDescent="0.3">
      <c r="A245" s="23"/>
      <c r="B245" s="23"/>
      <c r="C245" s="23"/>
      <c r="L245" s="29"/>
    </row>
    <row r="246" spans="1:12" s="28" customFormat="1" x14ac:dyDescent="0.3">
      <c r="A246" s="23"/>
      <c r="B246" s="23"/>
      <c r="C246" s="23"/>
      <c r="L246" s="29"/>
    </row>
    <row r="247" spans="1:12" s="28" customFormat="1" x14ac:dyDescent="0.3">
      <c r="A247" s="23"/>
      <c r="B247" s="23"/>
      <c r="C247" s="23"/>
      <c r="L247" s="29"/>
    </row>
    <row r="248" spans="1:12" s="28" customFormat="1" x14ac:dyDescent="0.3">
      <c r="A248" s="23"/>
      <c r="B248" s="23"/>
      <c r="C248" s="23"/>
      <c r="L248" s="29"/>
    </row>
    <row r="249" spans="1:12" s="28" customFormat="1" x14ac:dyDescent="0.3">
      <c r="A249" s="23"/>
      <c r="B249" s="23"/>
      <c r="C249" s="23"/>
      <c r="L249" s="29"/>
    </row>
    <row r="250" spans="1:12" s="28" customFormat="1" x14ac:dyDescent="0.3">
      <c r="A250" s="23"/>
      <c r="B250" s="23"/>
      <c r="C250" s="23"/>
      <c r="L250" s="29"/>
    </row>
    <row r="251" spans="1:12" s="28" customFormat="1" x14ac:dyDescent="0.3">
      <c r="A251" s="23"/>
      <c r="B251" s="23"/>
      <c r="C251" s="23"/>
      <c r="L251" s="29"/>
    </row>
    <row r="252" spans="1:12" s="28" customFormat="1" x14ac:dyDescent="0.3">
      <c r="A252" s="23"/>
      <c r="B252" s="23"/>
      <c r="C252" s="23"/>
      <c r="L252" s="29"/>
    </row>
    <row r="253" spans="1:12" s="28" customFormat="1" x14ac:dyDescent="0.3">
      <c r="A253" s="23"/>
      <c r="B253" s="23"/>
      <c r="C253" s="23"/>
      <c r="L253" s="29"/>
    </row>
    <row r="254" spans="1:12" s="28" customFormat="1" x14ac:dyDescent="0.3">
      <c r="A254" s="23"/>
      <c r="B254" s="23"/>
      <c r="C254" s="23"/>
      <c r="L254" s="29"/>
    </row>
    <row r="255" spans="1:12" s="28" customFormat="1" x14ac:dyDescent="0.3">
      <c r="A255" s="23"/>
      <c r="B255" s="23"/>
      <c r="C255" s="23"/>
      <c r="L255" s="29"/>
    </row>
    <row r="256" spans="1:12" s="28" customFormat="1" x14ac:dyDescent="0.3">
      <c r="A256" s="23"/>
      <c r="B256" s="23"/>
      <c r="C256" s="23"/>
      <c r="L256" s="29"/>
    </row>
    <row r="257" spans="1:12" s="28" customFormat="1" x14ac:dyDescent="0.3">
      <c r="A257" s="23"/>
      <c r="B257" s="23"/>
      <c r="C257" s="23"/>
      <c r="L257" s="29"/>
    </row>
    <row r="258" spans="1:12" s="28" customFormat="1" x14ac:dyDescent="0.3">
      <c r="A258" s="23"/>
      <c r="B258" s="23"/>
      <c r="C258" s="23"/>
      <c r="L258" s="29"/>
    </row>
    <row r="259" spans="1:12" s="28" customFormat="1" x14ac:dyDescent="0.3">
      <c r="A259" s="23"/>
      <c r="B259" s="23"/>
      <c r="C259" s="23"/>
      <c r="L259" s="29"/>
    </row>
    <row r="260" spans="1:12" s="28" customFormat="1" x14ac:dyDescent="0.3">
      <c r="A260" s="23"/>
      <c r="B260" s="23"/>
      <c r="C260" s="23"/>
      <c r="L260" s="29"/>
    </row>
    <row r="261" spans="1:12" s="28" customFormat="1" x14ac:dyDescent="0.3">
      <c r="A261" s="23"/>
      <c r="B261" s="23"/>
      <c r="C261" s="23"/>
      <c r="L261" s="29"/>
    </row>
    <row r="262" spans="1:12" s="28" customFormat="1" x14ac:dyDescent="0.3">
      <c r="A262" s="23"/>
      <c r="B262" s="23"/>
      <c r="C262" s="23"/>
      <c r="L262" s="29"/>
    </row>
    <row r="263" spans="1:12" s="28" customFormat="1" x14ac:dyDescent="0.3">
      <c r="A263" s="23"/>
      <c r="B263" s="23"/>
      <c r="C263" s="23"/>
      <c r="L263" s="29"/>
    </row>
    <row r="264" spans="1:12" s="28" customFormat="1" x14ac:dyDescent="0.3">
      <c r="A264" s="23"/>
      <c r="B264" s="23"/>
      <c r="C264" s="23"/>
      <c r="L264" s="29"/>
    </row>
    <row r="265" spans="1:12" s="28" customFormat="1" x14ac:dyDescent="0.3">
      <c r="A265" s="23"/>
      <c r="B265" s="23"/>
      <c r="C265" s="23"/>
      <c r="L265" s="29"/>
    </row>
    <row r="266" spans="1:12" s="28" customFormat="1" x14ac:dyDescent="0.3">
      <c r="A266" s="23"/>
      <c r="B266" s="23"/>
      <c r="C266" s="23"/>
      <c r="L266" s="29"/>
    </row>
    <row r="267" spans="1:12" s="28" customFormat="1" x14ac:dyDescent="0.3">
      <c r="A267" s="23"/>
      <c r="B267" s="23"/>
      <c r="C267" s="23"/>
      <c r="L267" s="29"/>
    </row>
    <row r="268" spans="1:12" s="28" customFormat="1" x14ac:dyDescent="0.3">
      <c r="A268" s="23"/>
      <c r="B268" s="23"/>
      <c r="C268" s="23"/>
      <c r="L268" s="29"/>
    </row>
    <row r="269" spans="1:12" s="28" customFormat="1" x14ac:dyDescent="0.3">
      <c r="A269" s="23"/>
      <c r="B269" s="23"/>
      <c r="C269" s="23"/>
      <c r="L269" s="29"/>
    </row>
    <row r="270" spans="1:12" s="28" customFormat="1" x14ac:dyDescent="0.3">
      <c r="A270" s="23"/>
      <c r="B270" s="23"/>
      <c r="C270" s="23"/>
      <c r="L270" s="29"/>
    </row>
    <row r="271" spans="1:12" s="28" customFormat="1" x14ac:dyDescent="0.3">
      <c r="A271" s="23"/>
      <c r="B271" s="23"/>
      <c r="C271" s="23"/>
      <c r="L271" s="29"/>
    </row>
    <row r="272" spans="1:12" s="28" customFormat="1" x14ac:dyDescent="0.3">
      <c r="A272" s="23"/>
      <c r="B272" s="23"/>
      <c r="C272" s="23"/>
      <c r="L272" s="29"/>
    </row>
    <row r="273" spans="1:12" s="28" customFormat="1" x14ac:dyDescent="0.3">
      <c r="A273" s="23"/>
      <c r="B273" s="23"/>
      <c r="C273" s="23"/>
      <c r="L273" s="29"/>
    </row>
    <row r="274" spans="1:12" s="28" customFormat="1" x14ac:dyDescent="0.3">
      <c r="A274" s="23"/>
      <c r="B274" s="23"/>
      <c r="C274" s="23"/>
      <c r="L274" s="29"/>
    </row>
    <row r="275" spans="1:12" s="28" customFormat="1" x14ac:dyDescent="0.3">
      <c r="A275" s="23"/>
      <c r="B275" s="23"/>
      <c r="C275" s="23"/>
      <c r="L275" s="29"/>
    </row>
    <row r="276" spans="1:12" s="28" customFormat="1" x14ac:dyDescent="0.3">
      <c r="A276" s="23"/>
      <c r="B276" s="23"/>
      <c r="C276" s="23"/>
      <c r="L276" s="29"/>
    </row>
    <row r="277" spans="1:12" s="28" customFormat="1" x14ac:dyDescent="0.3">
      <c r="A277" s="23"/>
      <c r="B277" s="23"/>
      <c r="C277" s="23"/>
      <c r="L277" s="29"/>
    </row>
    <row r="278" spans="1:12" s="28" customFormat="1" x14ac:dyDescent="0.3">
      <c r="A278" s="23"/>
      <c r="B278" s="23"/>
      <c r="C278" s="23"/>
      <c r="L278" s="29"/>
    </row>
    <row r="279" spans="1:12" s="28" customFormat="1" x14ac:dyDescent="0.3">
      <c r="A279" s="23"/>
      <c r="B279" s="23"/>
      <c r="C279" s="23"/>
      <c r="L279" s="29"/>
    </row>
    <row r="280" spans="1:12" s="28" customFormat="1" x14ac:dyDescent="0.3">
      <c r="A280" s="23"/>
      <c r="B280" s="23"/>
      <c r="C280" s="23"/>
      <c r="L280" s="29"/>
    </row>
    <row r="281" spans="1:12" s="28" customFormat="1" x14ac:dyDescent="0.3">
      <c r="A281" s="23"/>
      <c r="B281" s="23"/>
      <c r="C281" s="23"/>
      <c r="L281" s="29"/>
    </row>
    <row r="282" spans="1:12" s="28" customFormat="1" x14ac:dyDescent="0.3">
      <c r="A282" s="23"/>
      <c r="B282" s="23"/>
      <c r="C282" s="23"/>
      <c r="L282" s="29"/>
    </row>
    <row r="283" spans="1:12" s="28" customFormat="1" x14ac:dyDescent="0.3">
      <c r="A283" s="23"/>
      <c r="B283" s="23"/>
      <c r="C283" s="23"/>
      <c r="L283" s="29"/>
    </row>
    <row r="284" spans="1:12" s="28" customFormat="1" x14ac:dyDescent="0.3">
      <c r="A284" s="23"/>
      <c r="B284" s="23"/>
      <c r="C284" s="23"/>
      <c r="L284" s="29"/>
    </row>
    <row r="285" spans="1:12" s="28" customFormat="1" x14ac:dyDescent="0.3">
      <c r="A285" s="23"/>
      <c r="B285" s="23"/>
      <c r="C285" s="23"/>
      <c r="L285" s="29"/>
    </row>
    <row r="286" spans="1:12" s="28" customFormat="1" x14ac:dyDescent="0.3">
      <c r="A286" s="23"/>
      <c r="B286" s="23"/>
      <c r="C286" s="23"/>
      <c r="L286" s="29"/>
    </row>
    <row r="287" spans="1:12" s="28" customFormat="1" x14ac:dyDescent="0.3">
      <c r="A287" s="23"/>
      <c r="B287" s="23"/>
      <c r="C287" s="23"/>
      <c r="L287" s="29"/>
    </row>
    <row r="288" spans="1:12" s="28" customFormat="1" x14ac:dyDescent="0.3">
      <c r="A288" s="23"/>
      <c r="B288" s="23"/>
      <c r="C288" s="23"/>
      <c r="L288" s="29"/>
    </row>
    <row r="289" spans="1:12" s="28" customFormat="1" x14ac:dyDescent="0.3">
      <c r="A289" s="23"/>
      <c r="B289" s="23"/>
      <c r="C289" s="23"/>
      <c r="L289" s="29"/>
    </row>
    <row r="290" spans="1:12" s="28" customFormat="1" x14ac:dyDescent="0.3">
      <c r="A290" s="23"/>
      <c r="B290" s="23"/>
      <c r="C290" s="23"/>
      <c r="L290" s="29"/>
    </row>
    <row r="291" spans="1:12" s="28" customFormat="1" x14ac:dyDescent="0.3">
      <c r="A291" s="23"/>
      <c r="B291" s="23"/>
      <c r="C291" s="23"/>
      <c r="L291" s="29"/>
    </row>
    <row r="292" spans="1:12" s="28" customFormat="1" x14ac:dyDescent="0.3">
      <c r="A292" s="23"/>
      <c r="B292" s="23"/>
      <c r="C292" s="23"/>
      <c r="L292" s="29"/>
    </row>
    <row r="293" spans="1:12" s="28" customFormat="1" x14ac:dyDescent="0.3">
      <c r="A293" s="23"/>
      <c r="B293" s="23"/>
      <c r="C293" s="23"/>
      <c r="L293" s="29"/>
    </row>
    <row r="294" spans="1:12" s="28" customFormat="1" x14ac:dyDescent="0.3">
      <c r="A294" s="23"/>
      <c r="B294" s="23"/>
      <c r="C294" s="23"/>
      <c r="L294" s="29"/>
    </row>
    <row r="295" spans="1:12" s="28" customFormat="1" x14ac:dyDescent="0.3">
      <c r="A295" s="23"/>
      <c r="B295" s="23"/>
      <c r="C295" s="23"/>
      <c r="L295" s="29"/>
    </row>
    <row r="296" spans="1:12" s="28" customFormat="1" x14ac:dyDescent="0.3">
      <c r="A296" s="23"/>
      <c r="B296" s="23"/>
      <c r="C296" s="23"/>
      <c r="L296" s="29"/>
    </row>
    <row r="297" spans="1:12" s="28" customFormat="1" x14ac:dyDescent="0.3">
      <c r="A297" s="23"/>
      <c r="B297" s="23"/>
      <c r="C297" s="23"/>
      <c r="L297" s="29"/>
    </row>
    <row r="298" spans="1:12" s="28" customFormat="1" x14ac:dyDescent="0.3">
      <c r="A298" s="23"/>
      <c r="B298" s="23"/>
      <c r="C298" s="23"/>
      <c r="L298" s="29"/>
    </row>
    <row r="299" spans="1:12" s="28" customFormat="1" x14ac:dyDescent="0.3">
      <c r="A299" s="23"/>
      <c r="B299" s="23"/>
      <c r="C299" s="23"/>
      <c r="L299" s="29"/>
    </row>
    <row r="300" spans="1:12" s="28" customFormat="1" x14ac:dyDescent="0.3">
      <c r="A300" s="23"/>
      <c r="B300" s="23"/>
      <c r="C300" s="23"/>
      <c r="L300" s="29"/>
    </row>
    <row r="301" spans="1:12" s="28" customFormat="1" x14ac:dyDescent="0.3">
      <c r="A301" s="23"/>
      <c r="B301" s="23"/>
      <c r="C301" s="23"/>
      <c r="L301" s="29"/>
    </row>
    <row r="302" spans="1:12" s="28" customFormat="1" x14ac:dyDescent="0.3">
      <c r="A302" s="23"/>
      <c r="B302" s="23"/>
      <c r="C302" s="23"/>
      <c r="L302" s="29"/>
    </row>
    <row r="303" spans="1:12" s="28" customFormat="1" x14ac:dyDescent="0.3">
      <c r="A303" s="23"/>
      <c r="B303" s="23"/>
      <c r="C303" s="23"/>
      <c r="L303" s="29"/>
    </row>
    <row r="304" spans="1:12" s="28" customFormat="1" x14ac:dyDescent="0.3">
      <c r="A304" s="23"/>
      <c r="B304" s="23"/>
      <c r="C304" s="23"/>
      <c r="L304" s="29"/>
    </row>
    <row r="305" spans="1:12" s="28" customFormat="1" x14ac:dyDescent="0.3">
      <c r="A305" s="23"/>
      <c r="B305" s="23"/>
      <c r="C305" s="23"/>
      <c r="L305" s="29"/>
    </row>
    <row r="306" spans="1:12" s="28" customFormat="1" x14ac:dyDescent="0.3">
      <c r="A306" s="23"/>
      <c r="B306" s="23"/>
      <c r="C306" s="23"/>
      <c r="L306" s="29"/>
    </row>
    <row r="307" spans="1:12" s="28" customFormat="1" x14ac:dyDescent="0.3">
      <c r="A307" s="23"/>
      <c r="B307" s="23"/>
      <c r="C307" s="23"/>
      <c r="L307" s="29"/>
    </row>
    <row r="308" spans="1:12" s="28" customFormat="1" x14ac:dyDescent="0.3">
      <c r="A308" s="23"/>
      <c r="B308" s="23"/>
      <c r="C308" s="23"/>
      <c r="L308" s="29"/>
    </row>
    <row r="309" spans="1:12" s="28" customFormat="1" x14ac:dyDescent="0.3">
      <c r="A309" s="23"/>
      <c r="B309" s="23"/>
      <c r="C309" s="23"/>
      <c r="L309" s="29"/>
    </row>
    <row r="310" spans="1:12" s="28" customFormat="1" x14ac:dyDescent="0.3">
      <c r="A310" s="23"/>
      <c r="B310" s="23"/>
      <c r="C310" s="23"/>
      <c r="L310" s="29"/>
    </row>
    <row r="311" spans="1:12" s="28" customFormat="1" x14ac:dyDescent="0.3">
      <c r="A311" s="23"/>
      <c r="B311" s="23"/>
      <c r="C311" s="23"/>
      <c r="L311" s="29"/>
    </row>
    <row r="312" spans="1:12" s="28" customFormat="1" x14ac:dyDescent="0.3">
      <c r="A312" s="23"/>
      <c r="B312" s="23"/>
      <c r="C312" s="23"/>
      <c r="L312" s="29"/>
    </row>
    <row r="313" spans="1:12" s="28" customFormat="1" x14ac:dyDescent="0.3">
      <c r="A313" s="23"/>
      <c r="B313" s="23"/>
      <c r="C313" s="23"/>
      <c r="L313" s="29"/>
    </row>
    <row r="314" spans="1:12" s="28" customFormat="1" x14ac:dyDescent="0.3">
      <c r="A314" s="23"/>
      <c r="B314" s="23"/>
      <c r="C314" s="23"/>
      <c r="L314" s="29"/>
    </row>
    <row r="315" spans="1:12" s="28" customFormat="1" x14ac:dyDescent="0.3">
      <c r="A315" s="23"/>
      <c r="B315" s="23"/>
      <c r="C315" s="23"/>
      <c r="L315" s="29"/>
    </row>
    <row r="316" spans="1:12" s="28" customFormat="1" x14ac:dyDescent="0.3">
      <c r="A316" s="23"/>
      <c r="B316" s="23"/>
      <c r="C316" s="23"/>
      <c r="L316" s="29"/>
    </row>
    <row r="317" spans="1:12" s="28" customFormat="1" x14ac:dyDescent="0.3">
      <c r="A317" s="23"/>
      <c r="B317" s="23"/>
      <c r="C317" s="23"/>
      <c r="L317" s="29"/>
    </row>
    <row r="318" spans="1:12" s="28" customFormat="1" x14ac:dyDescent="0.3">
      <c r="A318" s="23"/>
      <c r="B318" s="23"/>
      <c r="C318" s="23"/>
      <c r="L318" s="29"/>
    </row>
    <row r="319" spans="1:12" s="28" customFormat="1" x14ac:dyDescent="0.3">
      <c r="A319" s="23"/>
      <c r="B319" s="23"/>
      <c r="C319" s="23"/>
      <c r="L319" s="29"/>
    </row>
  </sheetData>
  <sheetProtection algorithmName="SHA-512" hashValue="Bwv1/19vl/o4dBe/vY5MkxR9XPRbOIAdMZxj4BSyoc+txnSG+zkUGJ3QRruAlPHmUFwHncHFCbBGu6Jxj+fZLw==" saltValue="T2nkTuyLM31SQuYm/afYEg==" spinCount="100000" sheet="1" objects="1" scenarios="1"/>
  <protectedRanges>
    <protectedRange sqref="D105:J105 D102:J102 D99:J99 D96:J96 D93:J93" name="Plage12"/>
    <protectedRange sqref="J63:J68" name="Plage10"/>
    <protectedRange sqref="J49:J54" name="Plage8"/>
    <protectedRange sqref="J35:J40" name="Plage6"/>
    <protectedRange sqref="J21:J26" name="Plage4"/>
    <protectedRange sqref="J7:J12" name="Plage2"/>
    <protectedRange sqref="J14:J19" name="Plage3"/>
    <protectedRange sqref="J28:J33" name="Plage5"/>
    <protectedRange sqref="J42:J47" name="Plage7"/>
    <protectedRange sqref="J56:J61" name="Plage9"/>
    <protectedRange sqref="J70:J75" name="Plage11"/>
  </protectedRanges>
  <mergeCells count="38">
    <mergeCell ref="D105:J105"/>
    <mergeCell ref="D84:E84"/>
    <mergeCell ref="G84:J84"/>
    <mergeCell ref="D93:J93"/>
    <mergeCell ref="D96:J96"/>
    <mergeCell ref="D99:J99"/>
    <mergeCell ref="D102:J102"/>
    <mergeCell ref="D81:E81"/>
    <mergeCell ref="G81:J81"/>
    <mergeCell ref="D82:E82"/>
    <mergeCell ref="G82:J82"/>
    <mergeCell ref="D83:E83"/>
    <mergeCell ref="G83:J83"/>
    <mergeCell ref="D80:E80"/>
    <mergeCell ref="G80:J80"/>
    <mergeCell ref="D49:D54"/>
    <mergeCell ref="E49:F54"/>
    <mergeCell ref="D56:D61"/>
    <mergeCell ref="E56:F61"/>
    <mergeCell ref="D63:D68"/>
    <mergeCell ref="E63:F68"/>
    <mergeCell ref="D70:D75"/>
    <mergeCell ref="E70:F75"/>
    <mergeCell ref="G78:J78"/>
    <mergeCell ref="D79:E79"/>
    <mergeCell ref="G79:J79"/>
    <mergeCell ref="D28:D33"/>
    <mergeCell ref="E28:F33"/>
    <mergeCell ref="D35:D40"/>
    <mergeCell ref="E35:F40"/>
    <mergeCell ref="D42:D47"/>
    <mergeCell ref="E42:F47"/>
    <mergeCell ref="D7:D12"/>
    <mergeCell ref="E7:F12"/>
    <mergeCell ref="D14:D19"/>
    <mergeCell ref="E14:F19"/>
    <mergeCell ref="D21:D26"/>
    <mergeCell ref="E21:F26"/>
  </mergeCells>
  <conditionalFormatting sqref="J13 J77">
    <cfRule type="cellIs" dxfId="31" priority="31" operator="equal">
      <formula>"1 seul choix autorisé :-("</formula>
    </cfRule>
    <cfRule type="cellIs" dxfId="30" priority="32" operator="equal">
      <formula>"OK"</formula>
    </cfRule>
  </conditionalFormatting>
  <conditionalFormatting sqref="J20">
    <cfRule type="cellIs" dxfId="29" priority="29" operator="equal">
      <formula>"1 seul choix autorisé :-("</formula>
    </cfRule>
    <cfRule type="cellIs" dxfId="28" priority="30" operator="equal">
      <formula>"OK"</formula>
    </cfRule>
  </conditionalFormatting>
  <conditionalFormatting sqref="J27">
    <cfRule type="cellIs" dxfId="27" priority="27" operator="equal">
      <formula>"1 seul choix autorisé :-("</formula>
    </cfRule>
    <cfRule type="cellIs" dxfId="26" priority="28" operator="equal">
      <formula>"OK"</formula>
    </cfRule>
  </conditionalFormatting>
  <conditionalFormatting sqref="J34">
    <cfRule type="cellIs" dxfId="25" priority="25" operator="equal">
      <formula>"1 seul choix autorisé :-("</formula>
    </cfRule>
    <cfRule type="cellIs" dxfId="24" priority="26" operator="equal">
      <formula>"OK"</formula>
    </cfRule>
  </conditionalFormatting>
  <conditionalFormatting sqref="J41">
    <cfRule type="cellIs" dxfId="23" priority="23" operator="equal">
      <formula>"1 seul choix autorisé :-("</formula>
    </cfRule>
    <cfRule type="cellIs" dxfId="22" priority="24" operator="equal">
      <formula>"OK"</formula>
    </cfRule>
  </conditionalFormatting>
  <conditionalFormatting sqref="J48">
    <cfRule type="cellIs" dxfId="21" priority="21" operator="equal">
      <formula>"1 seul choix autorisé :-("</formula>
    </cfRule>
    <cfRule type="cellIs" dxfId="20" priority="22" operator="equal">
      <formula>"OK"</formula>
    </cfRule>
  </conditionalFormatting>
  <conditionalFormatting sqref="J55">
    <cfRule type="cellIs" dxfId="19" priority="19" operator="equal">
      <formula>"1 seul choix autorisé :-("</formula>
    </cfRule>
    <cfRule type="cellIs" dxfId="18" priority="20" operator="equal">
      <formula>"OK"</formula>
    </cfRule>
  </conditionalFormatting>
  <conditionalFormatting sqref="J69">
    <cfRule type="cellIs" dxfId="17" priority="17" operator="equal">
      <formula>"1 seul choix autorisé :-("</formula>
    </cfRule>
    <cfRule type="cellIs" dxfId="16" priority="18" operator="equal">
      <formula>"OK"</formula>
    </cfRule>
  </conditionalFormatting>
  <conditionalFormatting sqref="J76">
    <cfRule type="cellIs" dxfId="15" priority="15" operator="equal">
      <formula>"1 seul choix autorisé :-("</formula>
    </cfRule>
    <cfRule type="cellIs" dxfId="14" priority="16" operator="equal">
      <formula>"OK"</formula>
    </cfRule>
  </conditionalFormatting>
  <conditionalFormatting sqref="J62">
    <cfRule type="cellIs" dxfId="13" priority="13" operator="equal">
      <formula>"1 seul choix autorisé :-("</formula>
    </cfRule>
    <cfRule type="cellIs" dxfId="12" priority="14" operator="equal">
      <formula>"OK"</formula>
    </cfRule>
  </conditionalFormatting>
  <conditionalFormatting sqref="G78:J78">
    <cfRule type="cellIs" dxfId="11" priority="12" operator="equal">
      <formula>"FINALISER OU CONTROLER VOS REPONSES"</formula>
    </cfRule>
  </conditionalFormatting>
  <conditionalFormatting sqref="D84 F84:G84">
    <cfRule type="notContainsBlanks" dxfId="10" priority="11">
      <formula>LEN(TRIM(D84))&gt;0</formula>
    </cfRule>
  </conditionalFormatting>
  <conditionalFormatting sqref="J11">
    <cfRule type="expression" dxfId="9" priority="10">
      <formula>SUM($F$79:$F$84)=10</formula>
    </cfRule>
  </conditionalFormatting>
  <conditionalFormatting sqref="J16">
    <cfRule type="expression" dxfId="8" priority="9">
      <formula>SUM($F$79:$F$84)=10</formula>
    </cfRule>
  </conditionalFormatting>
  <conditionalFormatting sqref="J22">
    <cfRule type="expression" dxfId="7" priority="8">
      <formula>SUM($F$79:$F$84)=10</formula>
    </cfRule>
  </conditionalFormatting>
  <conditionalFormatting sqref="J31">
    <cfRule type="expression" dxfId="6" priority="7">
      <formula>SUM($F$79:$F$84)=10</formula>
    </cfRule>
  </conditionalFormatting>
  <conditionalFormatting sqref="J37">
    <cfRule type="expression" dxfId="5" priority="6">
      <formula>SUM($F$79:$F$84)=10</formula>
    </cfRule>
  </conditionalFormatting>
  <conditionalFormatting sqref="J44">
    <cfRule type="expression" dxfId="4" priority="5">
      <formula>SUM($F$79:$F$84)=10</formula>
    </cfRule>
  </conditionalFormatting>
  <conditionalFormatting sqref="J52">
    <cfRule type="expression" dxfId="3" priority="4">
      <formula>SUM($F$79:$F$84)=10</formula>
    </cfRule>
  </conditionalFormatting>
  <conditionalFormatting sqref="J57">
    <cfRule type="expression" dxfId="2" priority="3">
      <formula>SUM($F$79:$F$84)=10</formula>
    </cfRule>
  </conditionalFormatting>
  <conditionalFormatting sqref="J65">
    <cfRule type="expression" dxfId="1" priority="2">
      <formula>SUM($F$79:$F$84)=10</formula>
    </cfRule>
  </conditionalFormatting>
  <conditionalFormatting sqref="J70">
    <cfRule type="expression" dxfId="0" priority="1">
      <formula>SUM($F$79:$F$84)=10</formula>
    </cfRule>
  </conditionalFormatting>
  <dataValidations count="1">
    <dataValidation type="list" allowBlank="1" showInputMessage="1" showErrorMessage="1" errorTitle="Rappel" error="Vous ne pouvez choisir qu'entre 0 (zéro) ou 1. :-)" sqref="J7:J12 J14:J19 J21:J26 J28:J33 J35:J40 J42:J47 J49:J54 J63:J68 J70:J75 J56:J61" xr:uid="{00000000-0002-0000-0000-000000000000}">
      <formula1>$A$1:$A$2</formula1>
    </dataValidation>
  </dataValidations>
  <printOptions horizontalCentered="1"/>
  <pageMargins left="0.11811023622047245" right="0.11811023622047245" top="0.19685039370078741" bottom="0.59055118110236227" header="0.31496062992125984" footer="0.31496062992125984"/>
  <pageSetup paperSize="9" scale="75" fitToHeight="0" orientation="portrait" r:id="rId1"/>
  <headerFooter>
    <oddHeader>&amp;L&amp;G</oddHeader>
    <oddFooter>&amp;L&amp;8P_18024_006 
utodiagnostic_Attitudes spontanées de Porter&amp;C&amp;8P &amp;P/&amp;N&amp;R&amp;8Source: Aftral Manager - J. Dano</oddFooter>
  </headerFooter>
  <rowBreaks count="3" manualBreakCount="3">
    <brk id="27" max="16383" man="1"/>
    <brk id="55" max="16383" man="1"/>
    <brk id="76" max="16383" man="1"/>
  </rowBreaks>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Autodiag DIST Attitudes Porter</vt:lpstr>
      <vt:lpstr>'Autodiag DIST Attitudes Porter'!Impression_des_titres</vt:lpstr>
      <vt:lpstr>'Autodiag DIST Attitudes Porter'!Zone_d_impression</vt:lpstr>
    </vt:vector>
  </TitlesOfParts>
  <Company>AFT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 DANO</dc:creator>
  <cp:lastModifiedBy>Virginie LEFEBVRE</cp:lastModifiedBy>
  <cp:lastPrinted>2022-12-15T08:35:49Z</cp:lastPrinted>
  <dcterms:created xsi:type="dcterms:W3CDTF">2021-06-23T17:18:12Z</dcterms:created>
  <dcterms:modified xsi:type="dcterms:W3CDTF">2022-12-15T08:36:13Z</dcterms:modified>
</cp:coreProperties>
</file>