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efebv\Downloads\P_17451_12G3 TSMEL - Exercice 3_Analyse ABC\"/>
    </mc:Choice>
  </mc:AlternateContent>
  <xr:revisionPtr revIDLastSave="0" documentId="13_ncr:1_{2C6D07AB-9583-40A1-AD8A-ADEC1256F181}" xr6:coauthVersionLast="47" xr6:coauthVersionMax="47" xr10:uidLastSave="{00000000-0000-0000-0000-000000000000}"/>
  <bookViews>
    <workbookView xWindow="-120" yWindow="-120" windowWidth="29040" windowHeight="15840" xr2:uid="{AC7BC6D0-AA50-4938-BE4E-2B600E6D6951}"/>
  </bookViews>
  <sheets>
    <sheet name="Prévisions Ventes Familles" sheetId="1" r:id="rId1"/>
    <sheet name="Analyse ABC" sheetId="3" r:id="rId2"/>
    <sheet name="Plan Magasin" sheetId="2" r:id="rId3"/>
  </sheets>
  <definedNames>
    <definedName name="_xlnm.Print_Titles" localSheetId="1">'Analyse ABC'!$2:$2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3" i="3"/>
  <c r="D168" i="3"/>
  <c r="F3" i="3" s="1"/>
  <c r="E5" i="3"/>
  <c r="F5" i="3" s="1"/>
  <c r="E4" i="3"/>
  <c r="F4" i="3" s="1"/>
  <c r="E3" i="3"/>
  <c r="O46" i="1"/>
  <c r="I43" i="1"/>
  <c r="F28" i="1"/>
  <c r="F18" i="1"/>
  <c r="F11" i="1"/>
  <c r="C45" i="1"/>
  <c r="O22" i="1"/>
  <c r="L45" i="1"/>
  <c r="L35" i="1"/>
  <c r="C24" i="1"/>
  <c r="C16" i="1"/>
  <c r="F45" i="1"/>
  <c r="E6" i="3" l="1"/>
  <c r="F6" i="3" l="1"/>
  <c r="E7" i="3"/>
  <c r="E8" i="3" l="1"/>
  <c r="F7" i="3"/>
  <c r="E9" i="3" l="1"/>
  <c r="F8" i="3"/>
  <c r="E10" i="3" l="1"/>
  <c r="F9" i="3"/>
  <c r="E11" i="3" l="1"/>
  <c r="F10" i="3"/>
  <c r="E12" i="3" l="1"/>
  <c r="F11" i="3"/>
  <c r="E13" i="3" l="1"/>
  <c r="F12" i="3"/>
  <c r="E14" i="3" l="1"/>
  <c r="F13" i="3"/>
  <c r="E15" i="3" l="1"/>
  <c r="F14" i="3"/>
  <c r="E16" i="3" l="1"/>
  <c r="F15" i="3"/>
  <c r="E17" i="3" l="1"/>
  <c r="F16" i="3"/>
  <c r="E18" i="3" l="1"/>
  <c r="F17" i="3"/>
  <c r="E19" i="3" l="1"/>
  <c r="F18" i="3"/>
  <c r="E20" i="3" l="1"/>
  <c r="F19" i="3"/>
  <c r="E21" i="3" l="1"/>
  <c r="F20" i="3"/>
  <c r="E22" i="3" l="1"/>
  <c r="F21" i="3"/>
  <c r="E23" i="3" l="1"/>
  <c r="F22" i="3"/>
  <c r="E24" i="3" l="1"/>
  <c r="F23" i="3"/>
  <c r="E25" i="3" l="1"/>
  <c r="F24" i="3"/>
  <c r="E26" i="3" l="1"/>
  <c r="F25" i="3"/>
  <c r="E27" i="3" l="1"/>
  <c r="F26" i="3"/>
  <c r="E28" i="3" l="1"/>
  <c r="F27" i="3"/>
  <c r="E29" i="3" l="1"/>
  <c r="F28" i="3"/>
  <c r="E30" i="3" l="1"/>
  <c r="F29" i="3"/>
  <c r="E31" i="3" l="1"/>
  <c r="F30" i="3"/>
  <c r="E32" i="3" l="1"/>
  <c r="F31" i="3"/>
  <c r="E33" i="3" l="1"/>
  <c r="F32" i="3"/>
  <c r="E34" i="3" l="1"/>
  <c r="F33" i="3"/>
  <c r="E35" i="3" l="1"/>
  <c r="F34" i="3"/>
  <c r="E36" i="3" l="1"/>
  <c r="F35" i="3"/>
  <c r="E37" i="3" l="1"/>
  <c r="F36" i="3"/>
  <c r="E38" i="3" l="1"/>
  <c r="F37" i="3"/>
  <c r="E39" i="3" l="1"/>
  <c r="F38" i="3"/>
  <c r="E40" i="3" l="1"/>
  <c r="F39" i="3"/>
  <c r="E41" i="3" l="1"/>
  <c r="F40" i="3"/>
  <c r="E42" i="3" l="1"/>
  <c r="F41" i="3"/>
  <c r="E43" i="3" l="1"/>
  <c r="F42" i="3"/>
  <c r="E44" i="3" l="1"/>
  <c r="F43" i="3"/>
  <c r="E45" i="3" l="1"/>
  <c r="F44" i="3"/>
  <c r="E46" i="3" l="1"/>
  <c r="F45" i="3"/>
  <c r="E47" i="3" l="1"/>
  <c r="F46" i="3"/>
  <c r="E48" i="3" l="1"/>
  <c r="F47" i="3"/>
  <c r="E49" i="3" l="1"/>
  <c r="F48" i="3"/>
  <c r="E50" i="3" l="1"/>
  <c r="F49" i="3"/>
  <c r="E51" i="3" l="1"/>
  <c r="F50" i="3"/>
  <c r="E52" i="3" l="1"/>
  <c r="F51" i="3"/>
  <c r="E53" i="3" l="1"/>
  <c r="F52" i="3"/>
  <c r="E54" i="3" l="1"/>
  <c r="F53" i="3"/>
  <c r="E55" i="3" l="1"/>
  <c r="F54" i="3"/>
  <c r="E56" i="3" l="1"/>
  <c r="F55" i="3"/>
  <c r="E57" i="3" l="1"/>
  <c r="F56" i="3"/>
  <c r="E58" i="3" l="1"/>
  <c r="F57" i="3"/>
  <c r="E59" i="3" l="1"/>
  <c r="F58" i="3"/>
  <c r="E60" i="3" l="1"/>
  <c r="F59" i="3"/>
  <c r="E61" i="3" l="1"/>
  <c r="F60" i="3"/>
  <c r="E62" i="3" l="1"/>
  <c r="F61" i="3"/>
  <c r="E63" i="3" l="1"/>
  <c r="F62" i="3"/>
  <c r="E64" i="3" l="1"/>
  <c r="F63" i="3"/>
  <c r="E65" i="3" l="1"/>
  <c r="F64" i="3"/>
  <c r="E66" i="3" l="1"/>
  <c r="F65" i="3"/>
  <c r="E67" i="3" l="1"/>
  <c r="F66" i="3"/>
  <c r="E68" i="3" l="1"/>
  <c r="F67" i="3"/>
  <c r="E69" i="3" l="1"/>
  <c r="F68" i="3"/>
  <c r="E70" i="3" l="1"/>
  <c r="F69" i="3"/>
  <c r="E71" i="3" l="1"/>
  <c r="F70" i="3"/>
  <c r="E72" i="3" l="1"/>
  <c r="F71" i="3"/>
  <c r="E73" i="3" l="1"/>
  <c r="F72" i="3"/>
  <c r="E74" i="3" l="1"/>
  <c r="F73" i="3"/>
  <c r="E75" i="3" l="1"/>
  <c r="F74" i="3"/>
  <c r="E76" i="3" l="1"/>
  <c r="F75" i="3"/>
  <c r="E77" i="3" l="1"/>
  <c r="F76" i="3"/>
  <c r="E78" i="3" l="1"/>
  <c r="F77" i="3"/>
  <c r="E79" i="3" l="1"/>
  <c r="F78" i="3"/>
  <c r="E80" i="3" l="1"/>
  <c r="F79" i="3"/>
  <c r="E81" i="3" l="1"/>
  <c r="F80" i="3"/>
  <c r="E82" i="3" l="1"/>
  <c r="F81" i="3"/>
  <c r="E83" i="3" l="1"/>
  <c r="F82" i="3"/>
  <c r="E84" i="3" l="1"/>
  <c r="F83" i="3"/>
  <c r="E85" i="3" l="1"/>
  <c r="F84" i="3"/>
  <c r="E86" i="3" l="1"/>
  <c r="F85" i="3"/>
  <c r="E87" i="3" l="1"/>
  <c r="F86" i="3"/>
  <c r="E88" i="3" l="1"/>
  <c r="F87" i="3"/>
  <c r="E89" i="3" l="1"/>
  <c r="F88" i="3"/>
  <c r="E90" i="3" l="1"/>
  <c r="F89" i="3"/>
  <c r="E91" i="3" l="1"/>
  <c r="F90" i="3"/>
  <c r="E92" i="3" l="1"/>
  <c r="F91" i="3"/>
  <c r="E93" i="3" l="1"/>
  <c r="F92" i="3"/>
  <c r="E94" i="3" l="1"/>
  <c r="F93" i="3"/>
  <c r="E95" i="3" l="1"/>
  <c r="F94" i="3"/>
  <c r="E96" i="3" l="1"/>
  <c r="F95" i="3"/>
  <c r="E97" i="3" l="1"/>
  <c r="F96" i="3"/>
  <c r="E98" i="3" l="1"/>
  <c r="F97" i="3"/>
  <c r="E99" i="3" l="1"/>
  <c r="F98" i="3"/>
  <c r="E100" i="3" l="1"/>
  <c r="F99" i="3"/>
  <c r="E101" i="3" l="1"/>
  <c r="F100" i="3"/>
  <c r="E102" i="3" l="1"/>
  <c r="F101" i="3"/>
  <c r="E103" i="3" l="1"/>
  <c r="F102" i="3"/>
  <c r="E104" i="3" l="1"/>
  <c r="F103" i="3"/>
  <c r="E105" i="3" l="1"/>
  <c r="F104" i="3"/>
  <c r="E106" i="3" l="1"/>
  <c r="F105" i="3"/>
  <c r="E107" i="3" l="1"/>
  <c r="F106" i="3"/>
  <c r="E108" i="3" l="1"/>
  <c r="F107" i="3"/>
  <c r="E109" i="3" l="1"/>
  <c r="F108" i="3"/>
  <c r="E110" i="3" l="1"/>
  <c r="F109" i="3"/>
  <c r="E111" i="3" l="1"/>
  <c r="F110" i="3"/>
  <c r="E112" i="3" l="1"/>
  <c r="F111" i="3"/>
  <c r="E113" i="3" l="1"/>
  <c r="F112" i="3"/>
  <c r="E114" i="3" l="1"/>
  <c r="F113" i="3"/>
  <c r="E115" i="3" l="1"/>
  <c r="F114" i="3"/>
  <c r="E116" i="3" l="1"/>
  <c r="F115" i="3"/>
  <c r="E117" i="3" l="1"/>
  <c r="F116" i="3"/>
  <c r="E118" i="3" l="1"/>
  <c r="F117" i="3"/>
  <c r="E119" i="3" l="1"/>
  <c r="F118" i="3"/>
  <c r="E120" i="3" l="1"/>
  <c r="F119" i="3"/>
  <c r="E121" i="3" l="1"/>
  <c r="F120" i="3"/>
  <c r="E122" i="3" l="1"/>
  <c r="F121" i="3"/>
  <c r="E123" i="3" l="1"/>
  <c r="F122" i="3"/>
  <c r="E124" i="3" l="1"/>
  <c r="F123" i="3"/>
  <c r="E125" i="3" l="1"/>
  <c r="F124" i="3"/>
  <c r="E126" i="3" l="1"/>
  <c r="F125" i="3"/>
  <c r="E127" i="3" l="1"/>
  <c r="F126" i="3"/>
  <c r="E128" i="3" l="1"/>
  <c r="F127" i="3"/>
  <c r="E129" i="3" l="1"/>
  <c r="F128" i="3"/>
  <c r="E130" i="3" l="1"/>
  <c r="F129" i="3"/>
  <c r="E131" i="3" l="1"/>
  <c r="F130" i="3"/>
  <c r="E132" i="3" l="1"/>
  <c r="F131" i="3"/>
  <c r="E133" i="3" l="1"/>
  <c r="F132" i="3"/>
  <c r="E134" i="3" l="1"/>
  <c r="F133" i="3"/>
  <c r="E135" i="3" l="1"/>
  <c r="F134" i="3"/>
  <c r="E136" i="3" l="1"/>
  <c r="F135" i="3"/>
  <c r="E137" i="3" l="1"/>
  <c r="F136" i="3"/>
  <c r="E138" i="3" l="1"/>
  <c r="F137" i="3"/>
  <c r="E139" i="3" l="1"/>
  <c r="F138" i="3"/>
  <c r="E140" i="3" l="1"/>
  <c r="F139" i="3"/>
  <c r="E141" i="3" l="1"/>
  <c r="F140" i="3"/>
  <c r="E142" i="3" l="1"/>
  <c r="F141" i="3"/>
  <c r="E143" i="3" l="1"/>
  <c r="F142" i="3"/>
  <c r="E144" i="3" l="1"/>
  <c r="F143" i="3"/>
  <c r="E145" i="3" l="1"/>
  <c r="F144" i="3"/>
  <c r="E146" i="3" l="1"/>
  <c r="F145" i="3"/>
  <c r="E147" i="3" l="1"/>
  <c r="F146" i="3"/>
  <c r="E148" i="3" l="1"/>
  <c r="F147" i="3"/>
  <c r="E149" i="3" l="1"/>
  <c r="F148" i="3"/>
  <c r="E150" i="3" l="1"/>
  <c r="F149" i="3"/>
  <c r="E151" i="3" l="1"/>
  <c r="F150" i="3"/>
  <c r="E152" i="3" l="1"/>
  <c r="F151" i="3"/>
  <c r="E153" i="3" l="1"/>
  <c r="F152" i="3"/>
  <c r="E154" i="3" l="1"/>
  <c r="F153" i="3"/>
  <c r="E155" i="3" l="1"/>
  <c r="F154" i="3"/>
  <c r="E156" i="3" l="1"/>
  <c r="F155" i="3"/>
  <c r="E157" i="3" l="1"/>
  <c r="F156" i="3"/>
  <c r="E158" i="3" l="1"/>
  <c r="F157" i="3"/>
  <c r="E159" i="3" l="1"/>
  <c r="F158" i="3"/>
  <c r="E160" i="3" l="1"/>
  <c r="F159" i="3"/>
  <c r="E161" i="3" l="1"/>
  <c r="F160" i="3"/>
  <c r="E162" i="3" l="1"/>
  <c r="F161" i="3"/>
  <c r="E163" i="3" l="1"/>
  <c r="F162" i="3"/>
  <c r="E164" i="3" l="1"/>
  <c r="F163" i="3"/>
  <c r="E165" i="3" l="1"/>
  <c r="F164" i="3"/>
  <c r="E166" i="3" l="1"/>
  <c r="F165" i="3"/>
  <c r="E167" i="3" l="1"/>
  <c r="F167" i="3" s="1"/>
  <c r="F168" i="3" s="1"/>
  <c r="L16" i="3" s="1"/>
  <c r="F166" i="3"/>
</calcChain>
</file>

<file path=xl/sharedStrings.xml><?xml version="1.0" encoding="utf-8"?>
<sst xmlns="http://schemas.openxmlformats.org/spreadsheetml/2006/main" count="81" uniqueCount="52">
  <si>
    <t>Quantités sorties</t>
  </si>
  <si>
    <t>TOTAL</t>
  </si>
  <si>
    <t>Produits de la famille 105</t>
  </si>
  <si>
    <t>Produits de la famille 101</t>
  </si>
  <si>
    <t>Produits de la famille 102</t>
  </si>
  <si>
    <t>Produits de la famille 104</t>
  </si>
  <si>
    <t>Produits de la famille 106</t>
  </si>
  <si>
    <t>Produits de la famille 107</t>
  </si>
  <si>
    <t>Produits de la famille 108</t>
  </si>
  <si>
    <t>Produits de la famille 109</t>
  </si>
  <si>
    <t>Produits de la famille 110</t>
  </si>
  <si>
    <t>Niveau 1</t>
  </si>
  <si>
    <t>Niveau 2</t>
  </si>
  <si>
    <t>COMPTOIR DE VENTE</t>
  </si>
  <si>
    <t>Produits de la famille 103</t>
  </si>
  <si>
    <t>Produits de la famille 111</t>
  </si>
  <si>
    <t>Produits de la famille 112</t>
  </si>
  <si>
    <t>N° Ordre</t>
  </si>
  <si>
    <t>Références</t>
  </si>
  <si>
    <t>Ventes prévisionnelles par ordre décroissant</t>
  </si>
  <si>
    <t xml:space="preserve">Ventes prévisionnelles cumulées </t>
  </si>
  <si>
    <t>Ventes cumulées en %</t>
  </si>
  <si>
    <t>Références cumulées en %</t>
  </si>
  <si>
    <t>A</t>
  </si>
  <si>
    <t>B</t>
  </si>
  <si>
    <t>C</t>
  </si>
  <si>
    <t>Vide</t>
  </si>
  <si>
    <t>y =</t>
  </si>
  <si>
    <t>Σ des ventes cumulées en % x % d’un seul produit) - 5000</t>
  </si>
  <si>
    <t>(13657,32 x 0,61) - 5000</t>
  </si>
  <si>
    <t>Calcul de l'indice de Gini</t>
  </si>
  <si>
    <t>Le critère "ventes prévisionnelles" est donc pertinent</t>
  </si>
  <si>
    <t xml:space="preserve">Le classement ABC nous donne : </t>
  </si>
  <si>
    <t>Commentaires</t>
  </si>
  <si>
    <r>
      <rPr>
        <b/>
        <sz val="12"/>
        <color theme="1"/>
        <rFont val="Arial"/>
        <family val="2"/>
      </rPr>
      <t>83</t>
    </r>
    <r>
      <rPr>
        <sz val="12"/>
        <color theme="1"/>
        <rFont val="Arial"/>
        <family val="2"/>
      </rPr>
      <t xml:space="preserve"> produits </t>
    </r>
    <r>
      <rPr>
        <b/>
        <sz val="12"/>
        <color theme="1"/>
        <rFont val="Arial"/>
        <family val="2"/>
      </rPr>
      <t>C</t>
    </r>
  </si>
  <si>
    <r>
      <rPr>
        <b/>
        <sz val="12"/>
        <color theme="1"/>
        <rFont val="Arial"/>
        <family val="2"/>
      </rPr>
      <t>49</t>
    </r>
    <r>
      <rPr>
        <sz val="12"/>
        <color theme="1"/>
        <rFont val="Arial"/>
        <family val="2"/>
      </rPr>
      <t xml:space="preserve"> produits </t>
    </r>
    <r>
      <rPr>
        <b/>
        <sz val="12"/>
        <color theme="1"/>
        <rFont val="Arial"/>
        <family val="2"/>
      </rPr>
      <t>B</t>
    </r>
  </si>
  <si>
    <r>
      <rPr>
        <b/>
        <sz val="12"/>
        <color theme="1"/>
        <rFont val="Arial"/>
        <family val="2"/>
      </rPr>
      <t>33</t>
    </r>
    <r>
      <rPr>
        <sz val="12"/>
        <color theme="1"/>
        <rFont val="Arial"/>
        <family val="2"/>
      </rPr>
      <t xml:space="preserve"> produits </t>
    </r>
    <r>
      <rPr>
        <b/>
        <sz val="12"/>
        <color theme="1"/>
        <rFont val="Arial"/>
        <family val="2"/>
      </rPr>
      <t>A</t>
    </r>
  </si>
  <si>
    <r>
      <t xml:space="preserve">Les produits </t>
    </r>
    <r>
      <rPr>
        <b/>
        <sz val="12"/>
        <color theme="1"/>
        <rFont val="Arial"/>
        <family val="2"/>
      </rPr>
      <t>A</t>
    </r>
    <r>
      <rPr>
        <sz val="12"/>
        <color theme="1"/>
        <rFont val="Arial"/>
        <family val="2"/>
      </rPr>
      <t xml:space="preserve"> devront être implantés près du comptoir de ventes</t>
    </r>
  </si>
  <si>
    <r>
      <t xml:space="preserve">Les produits </t>
    </r>
    <r>
      <rPr>
        <b/>
        <sz val="12"/>
        <color theme="1"/>
        <rFont val="Arial"/>
        <family val="2"/>
      </rPr>
      <t>B</t>
    </r>
    <r>
      <rPr>
        <sz val="12"/>
        <color theme="1"/>
        <rFont val="Arial"/>
        <family val="2"/>
      </rPr>
      <t xml:space="preserve"> devront être implantés au centre du magasin</t>
    </r>
  </si>
  <si>
    <r>
      <t xml:space="preserve">Les produits </t>
    </r>
    <r>
      <rPr>
        <b/>
        <sz val="12"/>
        <color theme="1"/>
        <rFont val="Arial"/>
        <family val="2"/>
      </rPr>
      <t>C</t>
    </r>
    <r>
      <rPr>
        <sz val="12"/>
        <color theme="1"/>
        <rFont val="Arial"/>
        <family val="2"/>
      </rPr>
      <t xml:space="preserve"> devront être implantés au fond du magasin</t>
    </r>
  </si>
  <si>
    <r>
      <rPr>
        <b/>
        <sz val="12"/>
        <color theme="1"/>
        <rFont val="Arial"/>
        <family val="2"/>
      </rPr>
      <t>66</t>
    </r>
    <r>
      <rPr>
        <sz val="12"/>
        <color theme="1"/>
        <rFont val="Arial"/>
        <family val="2"/>
      </rPr>
      <t xml:space="preserve"> emplacements </t>
    </r>
    <r>
      <rPr>
        <b/>
        <sz val="12"/>
        <color theme="1"/>
        <rFont val="Arial"/>
        <family val="2"/>
      </rPr>
      <t>A</t>
    </r>
  </si>
  <si>
    <r>
      <rPr>
        <b/>
        <sz val="12"/>
        <color theme="1"/>
        <rFont val="Arial"/>
        <family val="2"/>
      </rPr>
      <t>98</t>
    </r>
    <r>
      <rPr>
        <sz val="12"/>
        <color theme="1"/>
        <rFont val="Arial"/>
        <family val="2"/>
      </rPr>
      <t xml:space="preserve"> emplacements </t>
    </r>
    <r>
      <rPr>
        <b/>
        <sz val="12"/>
        <color theme="1"/>
        <rFont val="Arial"/>
        <family val="2"/>
      </rPr>
      <t>B</t>
    </r>
  </si>
  <si>
    <r>
      <rPr>
        <b/>
        <sz val="12"/>
        <color theme="1"/>
        <rFont val="Arial"/>
        <family val="2"/>
      </rPr>
      <t>166</t>
    </r>
    <r>
      <rPr>
        <sz val="12"/>
        <color theme="1"/>
        <rFont val="Arial"/>
        <family val="2"/>
      </rPr>
      <t xml:space="preserve"> emplacements </t>
    </r>
    <r>
      <rPr>
        <b/>
        <sz val="12"/>
        <color theme="1"/>
        <rFont val="Arial"/>
        <family val="2"/>
      </rPr>
      <t>C</t>
    </r>
  </si>
  <si>
    <r>
      <t xml:space="preserve">Les produits implantés occuperont </t>
    </r>
    <r>
      <rPr>
        <b/>
        <sz val="12"/>
        <color theme="1"/>
        <rFont val="Arial"/>
        <family val="2"/>
      </rPr>
      <t>330</t>
    </r>
    <r>
      <rPr>
        <sz val="12"/>
        <color theme="1"/>
        <rFont val="Arial"/>
        <family val="2"/>
      </rPr>
      <t xml:space="preserve"> emplacements sur les 360 diponibles </t>
    </r>
  </si>
  <si>
    <r>
      <t xml:space="preserve">Il restera donc </t>
    </r>
    <r>
      <rPr>
        <b/>
        <sz val="12"/>
        <color theme="1"/>
        <rFont val="Arial"/>
        <family val="2"/>
      </rPr>
      <t>30</t>
    </r>
    <r>
      <rPr>
        <sz val="12"/>
        <color theme="1"/>
        <rFont val="Arial"/>
        <family val="2"/>
      </rPr>
      <t xml:space="preserve"> emplacements disponibles</t>
    </r>
  </si>
  <si>
    <t>Afin de palier à d'éventuelles arrivées de nouveaux produits nous laisserons :</t>
  </si>
  <si>
    <r>
      <rPr>
        <b/>
        <sz val="12"/>
        <color theme="1"/>
        <rFont val="Arial"/>
        <family val="2"/>
      </rPr>
      <t>10</t>
    </r>
    <r>
      <rPr>
        <sz val="12"/>
        <color theme="1"/>
        <rFont val="Arial"/>
        <family val="2"/>
      </rPr>
      <t xml:space="preserve"> emplacements vides en fin de zone </t>
    </r>
    <r>
      <rPr>
        <b/>
        <sz val="12"/>
        <color theme="1"/>
        <rFont val="Arial"/>
        <family val="2"/>
      </rPr>
      <t>A</t>
    </r>
  </si>
  <si>
    <r>
      <rPr>
        <b/>
        <sz val="12"/>
        <color theme="1"/>
        <rFont val="Arial"/>
        <family val="2"/>
      </rPr>
      <t>10</t>
    </r>
    <r>
      <rPr>
        <sz val="12"/>
        <color theme="1"/>
        <rFont val="Arial"/>
        <family val="2"/>
      </rPr>
      <t xml:space="preserve"> emplacements vides en fin dezone </t>
    </r>
    <r>
      <rPr>
        <b/>
        <sz val="12"/>
        <color theme="1"/>
        <rFont val="Arial"/>
        <family val="2"/>
      </rPr>
      <t>B</t>
    </r>
  </si>
  <si>
    <r>
      <rPr>
        <b/>
        <sz val="12"/>
        <color theme="1"/>
        <rFont val="Arial"/>
        <family val="2"/>
      </rPr>
      <t>10</t>
    </r>
    <r>
      <rPr>
        <sz val="12"/>
        <color theme="1"/>
        <rFont val="Arial"/>
        <family val="2"/>
      </rPr>
      <t xml:space="preserve"> emplacements vides en fin de zone </t>
    </r>
    <r>
      <rPr>
        <b/>
        <sz val="12"/>
        <color theme="1"/>
        <rFont val="Arial"/>
        <family val="2"/>
      </rPr>
      <t>C</t>
    </r>
  </si>
  <si>
    <t>Ces emplacements vides permettrons d'implanter facilement les nouveaux produits sans être obligé de tout bouger (déplacer B et C pour implanter un nouveau produit A)</t>
  </si>
  <si>
    <r>
      <t>L'indice de Gini est supérieur à</t>
    </r>
    <r>
      <rPr>
        <b/>
        <sz val="12"/>
        <color theme="1"/>
        <rFont val="Arial"/>
        <family val="2"/>
      </rPr>
      <t xml:space="preserve"> 0,6</t>
    </r>
  </si>
  <si>
    <t>Devant doubler les emplacement des produits nous auons besoin de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</si>
</sst>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8">
    <xf numFmtId="0" fontId="0" fillId="0" borderId="0" xfId="0"/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2" fillId="0" borderId="10" xfId="0" applyNumberFormat="1" applyFont="1" applyBorder="1"/>
    <xf numFmtId="3" fontId="2" fillId="0" borderId="11" xfId="0" applyNumberFormat="1" applyFont="1" applyBorder="1"/>
    <xf numFmtId="3" fontId="2" fillId="0" borderId="12" xfId="0" applyNumberFormat="1" applyFont="1" applyBorder="1"/>
    <xf numFmtId="3" fontId="2" fillId="0" borderId="13" xfId="0" applyNumberFormat="1" applyFont="1" applyBorder="1"/>
    <xf numFmtId="3" fontId="2" fillId="0" borderId="14" xfId="0" applyNumberFormat="1" applyFont="1" applyBorder="1"/>
    <xf numFmtId="3" fontId="2" fillId="0" borderId="15" xfId="0" applyNumberFormat="1" applyFont="1" applyBorder="1"/>
    <xf numFmtId="0" fontId="0" fillId="0" borderId="16" xfId="0" applyBorder="1"/>
    <xf numFmtId="3" fontId="0" fillId="0" borderId="17" xfId="0" applyNumberFormat="1" applyBorder="1" applyAlignment="1">
      <alignment horizontal="center"/>
    </xf>
    <xf numFmtId="0" fontId="0" fillId="4" borderId="0" xfId="0" applyFill="1"/>
    <xf numFmtId="0" fontId="0" fillId="2" borderId="0" xfId="0" applyFill="1"/>
    <xf numFmtId="0" fontId="0" fillId="2" borderId="9" xfId="0" applyFill="1" applyBorder="1"/>
    <xf numFmtId="0" fontId="4" fillId="4" borderId="0" xfId="0" applyFont="1" applyFill="1"/>
    <xf numFmtId="3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  <xf numFmtId="3" fontId="1" fillId="0" borderId="16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/>
    <xf numFmtId="0" fontId="0" fillId="5" borderId="22" xfId="0" applyFill="1" applyBorder="1" applyAlignment="1">
      <alignment horizontal="center" vertical="center"/>
    </xf>
    <xf numFmtId="3" fontId="0" fillId="5" borderId="22" xfId="0" applyNumberFormat="1" applyFill="1" applyBorder="1" applyAlignment="1">
      <alignment horizontal="center"/>
    </xf>
    <xf numFmtId="0" fontId="0" fillId="6" borderId="22" xfId="0" applyFill="1" applyBorder="1" applyAlignment="1">
      <alignment horizontal="center" vertical="center"/>
    </xf>
    <xf numFmtId="3" fontId="0" fillId="6" borderId="22" xfId="0" applyNumberFormat="1" applyFill="1" applyBorder="1" applyAlignment="1">
      <alignment horizontal="center"/>
    </xf>
    <xf numFmtId="3" fontId="0" fillId="6" borderId="22" xfId="0" applyNumberFormat="1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/>
    </xf>
    <xf numFmtId="3" fontId="0" fillId="7" borderId="22" xfId="0" applyNumberFormat="1" applyFill="1" applyBorder="1" applyAlignment="1">
      <alignment horizontal="center"/>
    </xf>
    <xf numFmtId="3" fontId="0" fillId="7" borderId="22" xfId="0" applyNumberForma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3" fontId="0" fillId="6" borderId="11" xfId="0" applyNumberFormat="1" applyFill="1" applyBorder="1" applyAlignment="1">
      <alignment horizontal="center"/>
    </xf>
    <xf numFmtId="0" fontId="0" fillId="5" borderId="24" xfId="0" applyFill="1" applyBorder="1" applyAlignment="1">
      <alignment horizontal="center" vertical="center"/>
    </xf>
    <xf numFmtId="3" fontId="0" fillId="5" borderId="24" xfId="0" applyNumberFormat="1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 vertical="center"/>
    </xf>
    <xf numFmtId="3" fontId="0" fillId="5" borderId="25" xfId="0" applyNumberFormat="1" applyFill="1" applyBorder="1" applyAlignment="1">
      <alignment horizontal="center"/>
    </xf>
    <xf numFmtId="0" fontId="0" fillId="6" borderId="14" xfId="0" applyFill="1" applyBorder="1" applyAlignment="1">
      <alignment horizontal="center" vertical="center"/>
    </xf>
    <xf numFmtId="3" fontId="0" fillId="6" borderId="14" xfId="0" applyNumberFormat="1" applyFill="1" applyBorder="1" applyAlignment="1">
      <alignment horizontal="center"/>
    </xf>
    <xf numFmtId="0" fontId="0" fillId="7" borderId="24" xfId="0" applyFill="1" applyBorder="1" applyAlignment="1">
      <alignment horizontal="center" vertical="center"/>
    </xf>
    <xf numFmtId="3" fontId="0" fillId="7" borderId="2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 vertical="center"/>
    </xf>
    <xf numFmtId="3" fontId="0" fillId="7" borderId="25" xfId="0" applyNumberFormat="1" applyFill="1" applyBorder="1" applyAlignment="1">
      <alignment horizontal="center"/>
    </xf>
    <xf numFmtId="2" fontId="0" fillId="5" borderId="24" xfId="1" applyNumberFormat="1" applyFont="1" applyFill="1" applyBorder="1" applyAlignment="1">
      <alignment horizontal="center" vertical="center"/>
    </xf>
    <xf numFmtId="2" fontId="0" fillId="5" borderId="22" xfId="1" applyNumberFormat="1" applyFont="1" applyFill="1" applyBorder="1" applyAlignment="1">
      <alignment horizontal="center" vertical="center"/>
    </xf>
    <xf numFmtId="2" fontId="0" fillId="5" borderId="25" xfId="1" applyNumberFormat="1" applyFont="1" applyFill="1" applyBorder="1" applyAlignment="1">
      <alignment horizontal="center" vertical="center"/>
    </xf>
    <xf numFmtId="2" fontId="0" fillId="6" borderId="22" xfId="1" applyNumberFormat="1" applyFont="1" applyFill="1" applyBorder="1" applyAlignment="1">
      <alignment horizontal="center" vertical="center"/>
    </xf>
    <xf numFmtId="2" fontId="0" fillId="6" borderId="14" xfId="1" applyNumberFormat="1" applyFont="1" applyFill="1" applyBorder="1" applyAlignment="1">
      <alignment horizontal="center" vertical="center"/>
    </xf>
    <xf numFmtId="2" fontId="0" fillId="7" borderId="24" xfId="1" applyNumberFormat="1" applyFont="1" applyFill="1" applyBorder="1" applyAlignment="1">
      <alignment horizontal="center" vertical="center"/>
    </xf>
    <xf numFmtId="2" fontId="0" fillId="7" borderId="22" xfId="1" applyNumberFormat="1" applyFont="1" applyFill="1" applyBorder="1" applyAlignment="1">
      <alignment horizontal="center" vertical="center"/>
    </xf>
    <xf numFmtId="2" fontId="0" fillId="7" borderId="25" xfId="1" applyNumberFormat="1" applyFont="1" applyFill="1" applyBorder="1" applyAlignment="1">
      <alignment horizontal="center" vertical="center"/>
    </xf>
    <xf numFmtId="2" fontId="0" fillId="5" borderId="14" xfId="1" applyNumberFormat="1" applyFont="1" applyFill="1" applyBorder="1" applyAlignment="1">
      <alignment horizontal="center" vertical="center"/>
    </xf>
    <xf numFmtId="2" fontId="0" fillId="6" borderId="24" xfId="1" applyNumberFormat="1" applyFont="1" applyFill="1" applyBorder="1" applyAlignment="1">
      <alignment horizontal="center" vertical="center"/>
    </xf>
    <xf numFmtId="2" fontId="0" fillId="6" borderId="25" xfId="1" applyNumberFormat="1" applyFont="1" applyFill="1" applyBorder="1" applyAlignment="1">
      <alignment horizontal="center" vertical="center"/>
    </xf>
    <xf numFmtId="3" fontId="2" fillId="5" borderId="10" xfId="0" applyNumberFormat="1" applyFont="1" applyFill="1" applyBorder="1"/>
    <xf numFmtId="3" fontId="2" fillId="5" borderId="11" xfId="0" applyNumberFormat="1" applyFont="1" applyFill="1" applyBorder="1"/>
    <xf numFmtId="3" fontId="2" fillId="5" borderId="12" xfId="0" applyNumberFormat="1" applyFont="1" applyFill="1" applyBorder="1"/>
    <xf numFmtId="3" fontId="2" fillId="5" borderId="11" xfId="0" quotePrefix="1" applyNumberFormat="1" applyFont="1" applyFill="1" applyBorder="1"/>
    <xf numFmtId="3" fontId="2" fillId="5" borderId="13" xfId="0" applyNumberFormat="1" applyFont="1" applyFill="1" applyBorder="1"/>
    <xf numFmtId="3" fontId="2" fillId="5" borderId="14" xfId="0" applyNumberFormat="1" applyFont="1" applyFill="1" applyBorder="1"/>
    <xf numFmtId="3" fontId="2" fillId="5" borderId="15" xfId="0" applyNumberFormat="1" applyFont="1" applyFill="1" applyBorder="1"/>
    <xf numFmtId="3" fontId="2" fillId="6" borderId="10" xfId="0" applyNumberFormat="1" applyFont="1" applyFill="1" applyBorder="1"/>
    <xf numFmtId="3" fontId="2" fillId="6" borderId="11" xfId="0" applyNumberFormat="1" applyFont="1" applyFill="1" applyBorder="1"/>
    <xf numFmtId="3" fontId="2" fillId="6" borderId="12" xfId="0" applyNumberFormat="1" applyFont="1" applyFill="1" applyBorder="1"/>
    <xf numFmtId="3" fontId="2" fillId="6" borderId="13" xfId="0" applyNumberFormat="1" applyFont="1" applyFill="1" applyBorder="1"/>
    <xf numFmtId="3" fontId="2" fillId="6" borderId="14" xfId="0" applyNumberFormat="1" applyFont="1" applyFill="1" applyBorder="1"/>
    <xf numFmtId="3" fontId="2" fillId="6" borderId="15" xfId="0" applyNumberFormat="1" applyFont="1" applyFill="1" applyBorder="1"/>
    <xf numFmtId="3" fontId="2" fillId="6" borderId="11" xfId="0" quotePrefix="1" applyNumberFormat="1" applyFont="1" applyFill="1" applyBorder="1"/>
    <xf numFmtId="3" fontId="2" fillId="4" borderId="12" xfId="0" applyNumberFormat="1" applyFont="1" applyFill="1" applyBorder="1"/>
    <xf numFmtId="3" fontId="2" fillId="4" borderId="15" xfId="0" applyNumberFormat="1" applyFont="1" applyFill="1" applyBorder="1"/>
    <xf numFmtId="3" fontId="2" fillId="7" borderId="12" xfId="0" applyNumberFormat="1" applyFont="1" applyFill="1" applyBorder="1"/>
    <xf numFmtId="3" fontId="2" fillId="7" borderId="10" xfId="0" applyNumberFormat="1" applyFont="1" applyFill="1" applyBorder="1"/>
    <xf numFmtId="3" fontId="2" fillId="7" borderId="11" xfId="0" applyNumberFormat="1" applyFont="1" applyFill="1" applyBorder="1"/>
    <xf numFmtId="3" fontId="2" fillId="7" borderId="15" xfId="0" applyNumberFormat="1" applyFont="1" applyFill="1" applyBorder="1"/>
    <xf numFmtId="3" fontId="2" fillId="7" borderId="13" xfId="0" applyNumberFormat="1" applyFont="1" applyFill="1" applyBorder="1"/>
    <xf numFmtId="3" fontId="2" fillId="7" borderId="14" xfId="0" applyNumberFormat="1" applyFont="1" applyFill="1" applyBorder="1"/>
    <xf numFmtId="3" fontId="2" fillId="4" borderId="10" xfId="0" applyNumberFormat="1" applyFont="1" applyFill="1" applyBorder="1"/>
    <xf numFmtId="3" fontId="2" fillId="4" borderId="11" xfId="0" applyNumberFormat="1" applyFont="1" applyFill="1" applyBorder="1"/>
    <xf numFmtId="3" fontId="2" fillId="4" borderId="13" xfId="0" applyNumberFormat="1" applyFont="1" applyFill="1" applyBorder="1"/>
    <xf numFmtId="3" fontId="2" fillId="4" borderId="14" xfId="0" applyNumberFormat="1" applyFont="1" applyFill="1" applyBorder="1"/>
    <xf numFmtId="3" fontId="2" fillId="7" borderId="11" xfId="0" quotePrefix="1" applyNumberFormat="1" applyFont="1" applyFill="1" applyBorder="1"/>
    <xf numFmtId="0" fontId="1" fillId="0" borderId="0" xfId="0" applyFont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/>
    </xf>
    <xf numFmtId="0" fontId="0" fillId="4" borderId="0" xfId="0" applyFill="1" applyAlignment="1">
      <alignment horizontal="right"/>
    </xf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1" xfId="0" applyFill="1" applyBorder="1" applyAlignment="1">
      <alignment horizontal="right"/>
    </xf>
    <xf numFmtId="0" fontId="8" fillId="0" borderId="0" xfId="0" applyFont="1"/>
    <xf numFmtId="0" fontId="4" fillId="9" borderId="1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2" fontId="8" fillId="0" borderId="0" xfId="1" applyNumberFormat="1" applyFont="1" applyAlignment="1">
      <alignment horizontal="center"/>
    </xf>
    <xf numFmtId="3" fontId="1" fillId="9" borderId="5" xfId="0" applyNumberFormat="1" applyFont="1" applyFill="1" applyBorder="1" applyAlignment="1">
      <alignment horizontal="center"/>
    </xf>
    <xf numFmtId="3" fontId="1" fillId="9" borderId="6" xfId="0" applyNumberFormat="1" applyFont="1" applyFill="1" applyBorder="1" applyAlignment="1">
      <alignment horizontal="center"/>
    </xf>
    <xf numFmtId="3" fontId="1" fillId="9" borderId="5" xfId="0" applyNumberFormat="1" applyFont="1" applyFill="1" applyBorder="1" applyAlignment="1">
      <alignment horizontal="center" vertical="center" wrapText="1"/>
    </xf>
    <xf numFmtId="3" fontId="1" fillId="9" borderId="6" xfId="0" applyNumberFormat="1" applyFont="1" applyFill="1" applyBorder="1" applyAlignment="1">
      <alignment horizontal="center" vertical="center" wrapText="1"/>
    </xf>
    <xf numFmtId="0" fontId="0" fillId="8" borderId="36" xfId="0" applyFill="1" applyBorder="1"/>
    <xf numFmtId="0" fontId="0" fillId="8" borderId="0" xfId="0" applyFill="1"/>
    <xf numFmtId="0" fontId="0" fillId="8" borderId="37" xfId="0" applyFill="1" applyBorder="1"/>
    <xf numFmtId="0" fontId="11" fillId="8" borderId="36" xfId="0" applyFont="1" applyFill="1" applyBorder="1"/>
    <xf numFmtId="0" fontId="11" fillId="8" borderId="0" xfId="0" applyFont="1" applyFill="1"/>
    <xf numFmtId="0" fontId="9" fillId="8" borderId="36" xfId="0" applyFont="1" applyFill="1" applyBorder="1" applyAlignment="1">
      <alignment horizontal="right"/>
    </xf>
    <xf numFmtId="0" fontId="9" fillId="8" borderId="0" xfId="0" applyFont="1" applyFill="1" applyAlignment="1">
      <alignment horizontal="left"/>
    </xf>
    <xf numFmtId="0" fontId="0" fillId="8" borderId="38" xfId="0" applyFill="1" applyBorder="1"/>
    <xf numFmtId="0" fontId="0" fillId="8" borderId="39" xfId="0" applyFill="1" applyBorder="1"/>
    <xf numFmtId="0" fontId="0" fillId="8" borderId="40" xfId="0" applyFill="1" applyBorder="1"/>
    <xf numFmtId="0" fontId="11" fillId="8" borderId="37" xfId="0" applyFont="1" applyFill="1" applyBorder="1"/>
    <xf numFmtId="3" fontId="1" fillId="9" borderId="3" xfId="0" applyNumberFormat="1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3" fontId="1" fillId="9" borderId="4" xfId="0" applyNumberFormat="1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3" fontId="1" fillId="9" borderId="1" xfId="0" applyNumberFormat="1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3" fontId="1" fillId="9" borderId="2" xfId="0" applyNumberFormat="1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3" fontId="1" fillId="9" borderId="19" xfId="0" applyNumberFormat="1" applyFont="1" applyFill="1" applyBorder="1" applyAlignment="1">
      <alignment horizontal="center" vertical="center" wrapText="1"/>
    </xf>
    <xf numFmtId="3" fontId="1" fillId="9" borderId="20" xfId="0" applyNumberFormat="1" applyFont="1" applyFill="1" applyBorder="1" applyAlignment="1">
      <alignment horizontal="center" vertical="center" wrapText="1"/>
    </xf>
    <xf numFmtId="3" fontId="1" fillId="9" borderId="18" xfId="0" applyNumberFormat="1" applyFont="1" applyFill="1" applyBorder="1" applyAlignment="1">
      <alignment horizontal="center" vertical="center" wrapText="1"/>
    </xf>
    <xf numFmtId="3" fontId="1" fillId="9" borderId="7" xfId="0" applyNumberFormat="1" applyFont="1" applyFill="1" applyBorder="1" applyAlignment="1">
      <alignment horizontal="center" vertical="center" wrapText="1"/>
    </xf>
    <xf numFmtId="0" fontId="12" fillId="8" borderId="34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8" borderId="35" xfId="0" applyFont="1" applyFill="1" applyBorder="1" applyAlignment="1">
      <alignment horizontal="center"/>
    </xf>
    <xf numFmtId="0" fontId="11" fillId="8" borderId="9" xfId="0" applyFont="1" applyFill="1" applyBorder="1" applyAlignment="1">
      <alignment horizontal="center"/>
    </xf>
    <xf numFmtId="0" fontId="11" fillId="8" borderId="35" xfId="0" applyFont="1" applyFill="1" applyBorder="1" applyAlignment="1">
      <alignment horizontal="center"/>
    </xf>
    <xf numFmtId="0" fontId="11" fillId="8" borderId="0" xfId="0" applyFont="1" applyFill="1" applyAlignment="1">
      <alignment horizontal="left" vertical="top" wrapText="1"/>
    </xf>
    <xf numFmtId="0" fontId="11" fillId="8" borderId="37" xfId="0" applyFont="1" applyFill="1" applyBorder="1" applyAlignment="1">
      <alignment horizontal="left" vertical="top" wrapText="1"/>
    </xf>
    <xf numFmtId="0" fontId="11" fillId="8" borderId="39" xfId="0" applyFont="1" applyFill="1" applyBorder="1" applyAlignment="1">
      <alignment horizontal="left" vertical="top" wrapText="1"/>
    </xf>
    <xf numFmtId="0" fontId="11" fillId="8" borderId="40" xfId="0" applyFont="1" applyFill="1" applyBorder="1" applyAlignment="1">
      <alignment horizontal="left" vertical="top" wrapText="1"/>
    </xf>
    <xf numFmtId="0" fontId="6" fillId="0" borderId="26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11" fillId="8" borderId="0" xfId="0" applyFont="1" applyFill="1" applyAlignment="1">
      <alignment horizontal="center"/>
    </xf>
    <xf numFmtId="0" fontId="11" fillId="8" borderId="36" xfId="0" applyFont="1" applyFill="1" applyBorder="1" applyAlignment="1">
      <alignment horizontal="right" vertical="center"/>
    </xf>
    <xf numFmtId="0" fontId="10" fillId="8" borderId="33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4" fillId="4" borderId="0" xfId="0" applyFont="1" applyFill="1" applyAlignment="1">
      <alignment horizontal="right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23</xdr:row>
      <xdr:rowOff>114300</xdr:rowOff>
    </xdr:from>
    <xdr:to>
      <xdr:col>11</xdr:col>
      <xdr:colOff>666750</xdr:colOff>
      <xdr:row>23</xdr:row>
      <xdr:rowOff>114300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C151B648-52B5-4FBA-BA25-8EBEE857D3E5}"/>
            </a:ext>
          </a:extLst>
        </xdr:cNvPr>
        <xdr:cNvCxnSpPr/>
      </xdr:nvCxnSpPr>
      <xdr:spPr>
        <a:xfrm>
          <a:off x="9953625" y="5076825"/>
          <a:ext cx="333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24</xdr:row>
      <xdr:rowOff>133350</xdr:rowOff>
    </xdr:from>
    <xdr:to>
      <xdr:col>11</xdr:col>
      <xdr:colOff>666750</xdr:colOff>
      <xdr:row>24</xdr:row>
      <xdr:rowOff>133350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49850C47-4200-4284-8E29-FCB5F3ABA082}"/>
            </a:ext>
          </a:extLst>
        </xdr:cNvPr>
        <xdr:cNvCxnSpPr/>
      </xdr:nvCxnSpPr>
      <xdr:spPr>
        <a:xfrm>
          <a:off x="9953625" y="5295900"/>
          <a:ext cx="333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342900</xdr:colOff>
      <xdr:row>25</xdr:row>
      <xdr:rowOff>104775</xdr:rowOff>
    </xdr:from>
    <xdr:to>
      <xdr:col>11</xdr:col>
      <xdr:colOff>676275</xdr:colOff>
      <xdr:row>25</xdr:row>
      <xdr:rowOff>104775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2CA0F210-9890-412C-ABA0-602AB343B96E}"/>
            </a:ext>
          </a:extLst>
        </xdr:cNvPr>
        <xdr:cNvCxnSpPr/>
      </xdr:nvCxnSpPr>
      <xdr:spPr>
        <a:xfrm>
          <a:off x="9963150" y="5467350"/>
          <a:ext cx="333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31</xdr:row>
      <xdr:rowOff>114300</xdr:rowOff>
    </xdr:from>
    <xdr:to>
      <xdr:col>11</xdr:col>
      <xdr:colOff>666750</xdr:colOff>
      <xdr:row>31</xdr:row>
      <xdr:rowOff>114300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8021920D-28EE-46A4-A44B-B6AFB7F9B78B}"/>
            </a:ext>
          </a:extLst>
        </xdr:cNvPr>
        <xdr:cNvCxnSpPr/>
      </xdr:nvCxnSpPr>
      <xdr:spPr>
        <a:xfrm>
          <a:off x="9378950" y="5076825"/>
          <a:ext cx="336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32</xdr:row>
      <xdr:rowOff>133350</xdr:rowOff>
    </xdr:from>
    <xdr:to>
      <xdr:col>11</xdr:col>
      <xdr:colOff>666750</xdr:colOff>
      <xdr:row>32</xdr:row>
      <xdr:rowOff>133350</xdr:rowOff>
    </xdr:to>
    <xdr:cxnSp macro="">
      <xdr:nvCxnSpPr>
        <xdr:cNvPr id="8" name="Connecteur droit avec flèche 7">
          <a:extLst>
            <a:ext uri="{FF2B5EF4-FFF2-40B4-BE49-F238E27FC236}">
              <a16:creationId xmlns:a16="http://schemas.microsoft.com/office/drawing/2014/main" id="{77862EEA-305F-416A-B86D-64844BE8F33C}"/>
            </a:ext>
          </a:extLst>
        </xdr:cNvPr>
        <xdr:cNvCxnSpPr/>
      </xdr:nvCxnSpPr>
      <xdr:spPr>
        <a:xfrm>
          <a:off x="9378950" y="5295900"/>
          <a:ext cx="336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342900</xdr:colOff>
      <xdr:row>33</xdr:row>
      <xdr:rowOff>104775</xdr:rowOff>
    </xdr:from>
    <xdr:to>
      <xdr:col>11</xdr:col>
      <xdr:colOff>676275</xdr:colOff>
      <xdr:row>33</xdr:row>
      <xdr:rowOff>104775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0941BCFF-351B-4760-8267-A6006585FBB3}"/>
            </a:ext>
          </a:extLst>
        </xdr:cNvPr>
        <xdr:cNvCxnSpPr/>
      </xdr:nvCxnSpPr>
      <xdr:spPr>
        <a:xfrm>
          <a:off x="9391650" y="5464175"/>
          <a:ext cx="33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37</xdr:row>
      <xdr:rowOff>114300</xdr:rowOff>
    </xdr:from>
    <xdr:to>
      <xdr:col>11</xdr:col>
      <xdr:colOff>666750</xdr:colOff>
      <xdr:row>37</xdr:row>
      <xdr:rowOff>114300</xdr:rowOff>
    </xdr:to>
    <xdr:cxnSp macro="">
      <xdr:nvCxnSpPr>
        <xdr:cNvPr id="10" name="Connecteur droit avec flèche 9">
          <a:extLst>
            <a:ext uri="{FF2B5EF4-FFF2-40B4-BE49-F238E27FC236}">
              <a16:creationId xmlns:a16="http://schemas.microsoft.com/office/drawing/2014/main" id="{5A43B0B1-97E5-428E-8B33-77A2EF08E2FB}"/>
            </a:ext>
          </a:extLst>
        </xdr:cNvPr>
        <xdr:cNvCxnSpPr/>
      </xdr:nvCxnSpPr>
      <xdr:spPr>
        <a:xfrm>
          <a:off x="9378950" y="6677025"/>
          <a:ext cx="336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38</xdr:row>
      <xdr:rowOff>133350</xdr:rowOff>
    </xdr:from>
    <xdr:to>
      <xdr:col>11</xdr:col>
      <xdr:colOff>666750</xdr:colOff>
      <xdr:row>38</xdr:row>
      <xdr:rowOff>133350</xdr:rowOff>
    </xdr:to>
    <xdr:cxnSp macro="">
      <xdr:nvCxnSpPr>
        <xdr:cNvPr id="11" name="Connecteur droit avec flèche 10">
          <a:extLst>
            <a:ext uri="{FF2B5EF4-FFF2-40B4-BE49-F238E27FC236}">
              <a16:creationId xmlns:a16="http://schemas.microsoft.com/office/drawing/2014/main" id="{52CF87AB-8EB9-4E4B-9611-23CE4F0061AB}"/>
            </a:ext>
          </a:extLst>
        </xdr:cNvPr>
        <xdr:cNvCxnSpPr/>
      </xdr:nvCxnSpPr>
      <xdr:spPr>
        <a:xfrm>
          <a:off x="9378950" y="6896100"/>
          <a:ext cx="336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342900</xdr:colOff>
      <xdr:row>39</xdr:row>
      <xdr:rowOff>104775</xdr:rowOff>
    </xdr:from>
    <xdr:to>
      <xdr:col>11</xdr:col>
      <xdr:colOff>676275</xdr:colOff>
      <xdr:row>39</xdr:row>
      <xdr:rowOff>104775</xdr:rowOff>
    </xdr:to>
    <xdr:cxnSp macro="">
      <xdr:nvCxnSpPr>
        <xdr:cNvPr id="12" name="Connecteur droit avec flèche 11">
          <a:extLst>
            <a:ext uri="{FF2B5EF4-FFF2-40B4-BE49-F238E27FC236}">
              <a16:creationId xmlns:a16="http://schemas.microsoft.com/office/drawing/2014/main" id="{A6835498-02D8-4FC1-834D-F3102841BAAD}"/>
            </a:ext>
          </a:extLst>
        </xdr:cNvPr>
        <xdr:cNvCxnSpPr/>
      </xdr:nvCxnSpPr>
      <xdr:spPr>
        <a:xfrm>
          <a:off x="9391650" y="7064375"/>
          <a:ext cx="33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6</xdr:row>
      <xdr:rowOff>104775</xdr:rowOff>
    </xdr:from>
    <xdr:to>
      <xdr:col>6</xdr:col>
      <xdr:colOff>142875</xdr:colOff>
      <xdr:row>6</xdr:row>
      <xdr:rowOff>104775</xdr:rowOff>
    </xdr:to>
    <xdr:cxnSp macro="">
      <xdr:nvCxnSpPr>
        <xdr:cNvPr id="23" name="Connecteur droit avec flèche 22">
          <a:extLst>
            <a:ext uri="{FF2B5EF4-FFF2-40B4-BE49-F238E27FC236}">
              <a16:creationId xmlns:a16="http://schemas.microsoft.com/office/drawing/2014/main" id="{C5F5B1BF-29F6-4EB2-A842-29CE96EDDB61}"/>
            </a:ext>
          </a:extLst>
        </xdr:cNvPr>
        <xdr:cNvCxnSpPr/>
      </xdr:nvCxnSpPr>
      <xdr:spPr>
        <a:xfrm>
          <a:off x="2000250" y="1247775"/>
          <a:ext cx="52387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7</xdr:row>
      <xdr:rowOff>123825</xdr:rowOff>
    </xdr:from>
    <xdr:to>
      <xdr:col>6</xdr:col>
      <xdr:colOff>152400</xdr:colOff>
      <xdr:row>7</xdr:row>
      <xdr:rowOff>123825</xdr:rowOff>
    </xdr:to>
    <xdr:cxnSp macro="">
      <xdr:nvCxnSpPr>
        <xdr:cNvPr id="24" name="Connecteur droit avec flèche 23">
          <a:extLst>
            <a:ext uri="{FF2B5EF4-FFF2-40B4-BE49-F238E27FC236}">
              <a16:creationId xmlns:a16="http://schemas.microsoft.com/office/drawing/2014/main" id="{211FD977-93D5-434F-AAE9-D40774DDD579}"/>
            </a:ext>
          </a:extLst>
        </xdr:cNvPr>
        <xdr:cNvCxnSpPr/>
      </xdr:nvCxnSpPr>
      <xdr:spPr>
        <a:xfrm>
          <a:off x="2009775" y="1457325"/>
          <a:ext cx="52387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21611</xdr:colOff>
      <xdr:row>10</xdr:row>
      <xdr:rowOff>113686</xdr:rowOff>
    </xdr:from>
    <xdr:to>
      <xdr:col>6</xdr:col>
      <xdr:colOff>132736</xdr:colOff>
      <xdr:row>10</xdr:row>
      <xdr:rowOff>113686</xdr:rowOff>
    </xdr:to>
    <xdr:cxnSp macro="">
      <xdr:nvCxnSpPr>
        <xdr:cNvPr id="25" name="Connecteur droit avec flèche 24">
          <a:extLst>
            <a:ext uri="{FF2B5EF4-FFF2-40B4-BE49-F238E27FC236}">
              <a16:creationId xmlns:a16="http://schemas.microsoft.com/office/drawing/2014/main" id="{AE9F55A7-81FD-4FFF-8CD5-537E208F3405}"/>
            </a:ext>
          </a:extLst>
        </xdr:cNvPr>
        <xdr:cNvCxnSpPr/>
      </xdr:nvCxnSpPr>
      <xdr:spPr>
        <a:xfrm>
          <a:off x="1991135" y="1754444"/>
          <a:ext cx="519778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24683</xdr:colOff>
      <xdr:row>11</xdr:row>
      <xdr:rowOff>95250</xdr:rowOff>
    </xdr:from>
    <xdr:to>
      <xdr:col>6</xdr:col>
      <xdr:colOff>135808</xdr:colOff>
      <xdr:row>11</xdr:row>
      <xdr:rowOff>95250</xdr:rowOff>
    </xdr:to>
    <xdr:cxnSp macro="">
      <xdr:nvCxnSpPr>
        <xdr:cNvPr id="26" name="Connecteur droit avec flèche 25">
          <a:extLst>
            <a:ext uri="{FF2B5EF4-FFF2-40B4-BE49-F238E27FC236}">
              <a16:creationId xmlns:a16="http://schemas.microsoft.com/office/drawing/2014/main" id="{95036904-F900-4BE9-B6C6-B03578ECBB91}"/>
            </a:ext>
          </a:extLst>
        </xdr:cNvPr>
        <xdr:cNvCxnSpPr/>
      </xdr:nvCxnSpPr>
      <xdr:spPr>
        <a:xfrm>
          <a:off x="1994207" y="1926508"/>
          <a:ext cx="519778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160421</xdr:rowOff>
    </xdr:from>
    <xdr:to>
      <xdr:col>31</xdr:col>
      <xdr:colOff>360948</xdr:colOff>
      <xdr:row>28</xdr:row>
      <xdr:rowOff>160421</xdr:rowOff>
    </xdr:to>
    <xdr:cxnSp macro="">
      <xdr:nvCxnSpPr>
        <xdr:cNvPr id="39" name="Connecteur droit avec flèche 38">
          <a:extLst>
            <a:ext uri="{FF2B5EF4-FFF2-40B4-BE49-F238E27FC236}">
              <a16:creationId xmlns:a16="http://schemas.microsoft.com/office/drawing/2014/main" id="{78311048-254C-48A7-97AD-3772EF95AA6C}"/>
            </a:ext>
          </a:extLst>
        </xdr:cNvPr>
        <xdr:cNvCxnSpPr/>
      </xdr:nvCxnSpPr>
      <xdr:spPr>
        <a:xfrm>
          <a:off x="4902868" y="4772526"/>
          <a:ext cx="740944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10026</xdr:colOff>
      <xdr:row>5</xdr:row>
      <xdr:rowOff>10026</xdr:rowOff>
    </xdr:from>
    <xdr:to>
      <xdr:col>32</xdr:col>
      <xdr:colOff>10026</xdr:colOff>
      <xdr:row>5</xdr:row>
      <xdr:rowOff>10026</xdr:rowOff>
    </xdr:to>
    <xdr:cxnSp macro="">
      <xdr:nvCxnSpPr>
        <xdr:cNvPr id="41" name="Connecteur droit avec flèche 40">
          <a:extLst>
            <a:ext uri="{FF2B5EF4-FFF2-40B4-BE49-F238E27FC236}">
              <a16:creationId xmlns:a16="http://schemas.microsoft.com/office/drawing/2014/main" id="{2947063B-7BA2-4998-B1BD-E7D1751F3FC0}"/>
            </a:ext>
          </a:extLst>
        </xdr:cNvPr>
        <xdr:cNvCxnSpPr/>
      </xdr:nvCxnSpPr>
      <xdr:spPr>
        <a:xfrm>
          <a:off x="4922921" y="962526"/>
          <a:ext cx="74295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</xdr:row>
      <xdr:rowOff>20052</xdr:rowOff>
    </xdr:from>
    <xdr:to>
      <xdr:col>32</xdr:col>
      <xdr:colOff>20052</xdr:colOff>
      <xdr:row>13</xdr:row>
      <xdr:rowOff>20052</xdr:rowOff>
    </xdr:to>
    <xdr:cxnSp macro="">
      <xdr:nvCxnSpPr>
        <xdr:cNvPr id="43" name="Connecteur droit avec flèche 42">
          <a:extLst>
            <a:ext uri="{FF2B5EF4-FFF2-40B4-BE49-F238E27FC236}">
              <a16:creationId xmlns:a16="http://schemas.microsoft.com/office/drawing/2014/main" id="{47BACF0C-8007-4B26-BFA8-9524038DFB98}"/>
            </a:ext>
          </a:extLst>
        </xdr:cNvPr>
        <xdr:cNvCxnSpPr/>
      </xdr:nvCxnSpPr>
      <xdr:spPr>
        <a:xfrm>
          <a:off x="4912895" y="2235868"/>
          <a:ext cx="744955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21</xdr:row>
      <xdr:rowOff>20052</xdr:rowOff>
    </xdr:from>
    <xdr:to>
      <xdr:col>32</xdr:col>
      <xdr:colOff>20052</xdr:colOff>
      <xdr:row>21</xdr:row>
      <xdr:rowOff>20052</xdr:rowOff>
    </xdr:to>
    <xdr:cxnSp macro="">
      <xdr:nvCxnSpPr>
        <xdr:cNvPr id="45" name="Connecteur droit avec flèche 44">
          <a:extLst>
            <a:ext uri="{FF2B5EF4-FFF2-40B4-BE49-F238E27FC236}">
              <a16:creationId xmlns:a16="http://schemas.microsoft.com/office/drawing/2014/main" id="{FB13426C-02BC-4551-9DF8-78125E144B9B}"/>
            </a:ext>
          </a:extLst>
        </xdr:cNvPr>
        <xdr:cNvCxnSpPr/>
      </xdr:nvCxnSpPr>
      <xdr:spPr>
        <a:xfrm>
          <a:off x="4902868" y="3529263"/>
          <a:ext cx="745957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180473</xdr:colOff>
      <xdr:row>6</xdr:row>
      <xdr:rowOff>10026</xdr:rowOff>
    </xdr:from>
    <xdr:to>
      <xdr:col>22</xdr:col>
      <xdr:colOff>180473</xdr:colOff>
      <xdr:row>11</xdr:row>
      <xdr:rowOff>160421</xdr:rowOff>
    </xdr:to>
    <xdr:cxnSp macro="">
      <xdr:nvCxnSpPr>
        <xdr:cNvPr id="47" name="Connecteur droit avec flèche 46">
          <a:extLst>
            <a:ext uri="{FF2B5EF4-FFF2-40B4-BE49-F238E27FC236}">
              <a16:creationId xmlns:a16="http://schemas.microsoft.com/office/drawing/2014/main" id="{585D2154-0958-47E2-ADFB-F9435B0E34DD}"/>
            </a:ext>
          </a:extLst>
        </xdr:cNvPr>
        <xdr:cNvCxnSpPr/>
      </xdr:nvCxnSpPr>
      <xdr:spPr>
        <a:xfrm>
          <a:off x="8612605" y="1153026"/>
          <a:ext cx="0" cy="84221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34925</xdr:colOff>
      <xdr:row>7</xdr:row>
      <xdr:rowOff>63834</xdr:rowOff>
    </xdr:from>
    <xdr:to>
      <xdr:col>22</xdr:col>
      <xdr:colOff>349250</xdr:colOff>
      <xdr:row>10</xdr:row>
      <xdr:rowOff>63829</xdr:rowOff>
    </xdr:to>
    <xdr:pic>
      <xdr:nvPicPr>
        <xdr:cNvPr id="7" name="Image 6" descr="Panneau Alu/PVC/Alu Rétroréfléchissant Piétons">
          <a:extLst>
            <a:ext uri="{FF2B5EF4-FFF2-40B4-BE49-F238E27FC236}">
              <a16:creationId xmlns:a16="http://schemas.microsoft.com/office/drawing/2014/main" id="{33A3F877-17C1-45EF-A729-DD328CCDA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057" y="1397334"/>
          <a:ext cx="314325" cy="317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190500</xdr:colOff>
      <xdr:row>14</xdr:row>
      <xdr:rowOff>20053</xdr:rowOff>
    </xdr:from>
    <xdr:to>
      <xdr:col>22</xdr:col>
      <xdr:colOff>190500</xdr:colOff>
      <xdr:row>19</xdr:row>
      <xdr:rowOff>143544</xdr:rowOff>
    </xdr:to>
    <xdr:cxnSp macro="">
      <xdr:nvCxnSpPr>
        <xdr:cNvPr id="48" name="Connecteur droit avec flèche 47">
          <a:extLst>
            <a:ext uri="{FF2B5EF4-FFF2-40B4-BE49-F238E27FC236}">
              <a16:creationId xmlns:a16="http://schemas.microsoft.com/office/drawing/2014/main" id="{A35409A6-60C4-441A-8C46-B7CE4EFEE0B5}"/>
            </a:ext>
          </a:extLst>
        </xdr:cNvPr>
        <xdr:cNvCxnSpPr/>
      </xdr:nvCxnSpPr>
      <xdr:spPr>
        <a:xfrm>
          <a:off x="8622632" y="2426369"/>
          <a:ext cx="0" cy="84538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190500</xdr:colOff>
      <xdr:row>22</xdr:row>
      <xdr:rowOff>20053</xdr:rowOff>
    </xdr:from>
    <xdr:to>
      <xdr:col>22</xdr:col>
      <xdr:colOff>190500</xdr:colOff>
      <xdr:row>27</xdr:row>
      <xdr:rowOff>143545</xdr:rowOff>
    </xdr:to>
    <xdr:cxnSp macro="">
      <xdr:nvCxnSpPr>
        <xdr:cNvPr id="50" name="Connecteur droit avec flèche 49">
          <a:extLst>
            <a:ext uri="{FF2B5EF4-FFF2-40B4-BE49-F238E27FC236}">
              <a16:creationId xmlns:a16="http://schemas.microsoft.com/office/drawing/2014/main" id="{625EBD30-8D20-4D41-BA30-276D406E45D2}"/>
            </a:ext>
          </a:extLst>
        </xdr:cNvPr>
        <xdr:cNvCxnSpPr/>
      </xdr:nvCxnSpPr>
      <xdr:spPr>
        <a:xfrm>
          <a:off x="8622632" y="3719764"/>
          <a:ext cx="0" cy="84538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38100</xdr:colOff>
      <xdr:row>23</xdr:row>
      <xdr:rowOff>133350</xdr:rowOff>
    </xdr:from>
    <xdr:to>
      <xdr:col>22</xdr:col>
      <xdr:colOff>352425</xdr:colOff>
      <xdr:row>26</xdr:row>
      <xdr:rowOff>114295</xdr:rowOff>
    </xdr:to>
    <xdr:pic>
      <xdr:nvPicPr>
        <xdr:cNvPr id="5" name="Image 4" descr="Panneau Alu/PVC/Alu Rétroréfléchissant Piétons">
          <a:extLst>
            <a:ext uri="{FF2B5EF4-FFF2-40B4-BE49-F238E27FC236}">
              <a16:creationId xmlns:a16="http://schemas.microsoft.com/office/drawing/2014/main" id="{1118EF8E-4C50-49B6-A63D-AA8B92BD1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4772025"/>
          <a:ext cx="311150" cy="31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47625</xdr:colOff>
      <xdr:row>15</xdr:row>
      <xdr:rowOff>76200</xdr:rowOff>
    </xdr:from>
    <xdr:to>
      <xdr:col>22</xdr:col>
      <xdr:colOff>358775</xdr:colOff>
      <xdr:row>18</xdr:row>
      <xdr:rowOff>60320</xdr:rowOff>
    </xdr:to>
    <xdr:pic>
      <xdr:nvPicPr>
        <xdr:cNvPr id="3" name="Image 2" descr="Panneau Alu/PVC/Alu Rétroréfléchissant Piétons">
          <a:extLst>
            <a:ext uri="{FF2B5EF4-FFF2-40B4-BE49-F238E27FC236}">
              <a16:creationId xmlns:a16="http://schemas.microsoft.com/office/drawing/2014/main" id="{48F9C72F-8C08-46F2-8425-9293BF890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3048000"/>
          <a:ext cx="311150" cy="3174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7065D-9EB0-4230-9390-25EA7728A9A3}">
  <sheetPr>
    <pageSetUpPr fitToPage="1"/>
  </sheetPr>
  <dimension ref="B2:O46"/>
  <sheetViews>
    <sheetView showGridLines="0" tabSelected="1" topLeftCell="A3" workbookViewId="0">
      <selection activeCell="S20" sqref="S20"/>
    </sheetView>
  </sheetViews>
  <sheetFormatPr baseColWidth="10" defaultRowHeight="15" x14ac:dyDescent="0.25"/>
  <cols>
    <col min="2" max="2" width="18" customWidth="1"/>
    <col min="3" max="3" width="11.42578125" customWidth="1"/>
    <col min="4" max="4" width="5.28515625" customWidth="1"/>
    <col min="5" max="5" width="17.140625" customWidth="1"/>
    <col min="7" max="7" width="5" customWidth="1"/>
    <col min="8" max="8" width="16.5703125" customWidth="1"/>
    <col min="9" max="9" width="13.5703125" customWidth="1"/>
    <col min="10" max="10" width="4.42578125" customWidth="1"/>
    <col min="11" max="11" width="14.140625" customWidth="1"/>
    <col min="13" max="13" width="5.140625" customWidth="1"/>
    <col min="14" max="14" width="13.28515625" customWidth="1"/>
  </cols>
  <sheetData>
    <row r="2" spans="2:15" ht="15.75" thickBot="1" x14ac:dyDescent="0.3"/>
    <row r="3" spans="2:15" x14ac:dyDescent="0.25">
      <c r="B3" s="120" t="s">
        <v>3</v>
      </c>
      <c r="C3" s="122" t="s">
        <v>0</v>
      </c>
      <c r="E3" s="120" t="s">
        <v>5</v>
      </c>
      <c r="F3" s="122" t="s">
        <v>0</v>
      </c>
      <c r="H3" s="120" t="s">
        <v>8</v>
      </c>
      <c r="I3" s="122" t="s">
        <v>0</v>
      </c>
      <c r="K3" s="120" t="s">
        <v>9</v>
      </c>
      <c r="L3" s="122" t="s">
        <v>0</v>
      </c>
      <c r="N3" s="120" t="s">
        <v>15</v>
      </c>
      <c r="O3" s="122" t="s">
        <v>0</v>
      </c>
    </row>
    <row r="4" spans="2:15" x14ac:dyDescent="0.25">
      <c r="B4" s="121"/>
      <c r="C4" s="123"/>
      <c r="E4" s="121"/>
      <c r="F4" s="123"/>
      <c r="H4" s="121"/>
      <c r="I4" s="123"/>
      <c r="K4" s="121"/>
      <c r="L4" s="123"/>
      <c r="N4" s="121"/>
      <c r="O4" s="123"/>
    </row>
    <row r="5" spans="2:15" x14ac:dyDescent="0.25">
      <c r="B5" s="1">
        <v>101001</v>
      </c>
      <c r="C5" s="2">
        <v>1767</v>
      </c>
      <c r="E5" s="1">
        <v>104001</v>
      </c>
      <c r="F5" s="2">
        <v>5062</v>
      </c>
      <c r="H5" s="1">
        <v>108001</v>
      </c>
      <c r="I5" s="2">
        <v>5685</v>
      </c>
      <c r="K5" s="1">
        <v>109001</v>
      </c>
      <c r="L5" s="2">
        <v>2031</v>
      </c>
      <c r="N5" s="1">
        <v>111001</v>
      </c>
      <c r="O5" s="2">
        <v>569</v>
      </c>
    </row>
    <row r="6" spans="2:15" x14ac:dyDescent="0.25">
      <c r="B6" s="1">
        <v>101002</v>
      </c>
      <c r="C6" s="2">
        <v>197</v>
      </c>
      <c r="E6" s="1">
        <v>104002</v>
      </c>
      <c r="F6" s="2">
        <v>29</v>
      </c>
      <c r="H6" s="1">
        <v>108002</v>
      </c>
      <c r="I6" s="2">
        <v>178</v>
      </c>
      <c r="K6" s="1">
        <v>109002</v>
      </c>
      <c r="L6" s="2">
        <v>14</v>
      </c>
      <c r="N6" s="1">
        <v>111002</v>
      </c>
      <c r="O6" s="2">
        <v>173</v>
      </c>
    </row>
    <row r="7" spans="2:15" x14ac:dyDescent="0.25">
      <c r="B7" s="1">
        <v>101003</v>
      </c>
      <c r="C7" s="2">
        <v>78</v>
      </c>
      <c r="E7" s="1">
        <v>104003</v>
      </c>
      <c r="F7" s="2">
        <v>1144</v>
      </c>
      <c r="H7" s="1">
        <v>108003</v>
      </c>
      <c r="I7" s="2">
        <v>4827</v>
      </c>
      <c r="K7" s="1">
        <v>109003</v>
      </c>
      <c r="L7" s="2">
        <v>2004</v>
      </c>
      <c r="N7" s="1">
        <v>111003</v>
      </c>
      <c r="O7" s="2">
        <v>2199</v>
      </c>
    </row>
    <row r="8" spans="2:15" x14ac:dyDescent="0.25">
      <c r="B8" s="1">
        <v>101004</v>
      </c>
      <c r="C8" s="2">
        <v>288</v>
      </c>
      <c r="E8" s="1">
        <v>104004</v>
      </c>
      <c r="F8" s="2">
        <v>529</v>
      </c>
      <c r="H8" s="1">
        <v>108004</v>
      </c>
      <c r="I8" s="2">
        <v>574</v>
      </c>
      <c r="K8" s="1">
        <v>109004</v>
      </c>
      <c r="L8" s="2">
        <v>8641</v>
      </c>
      <c r="N8" s="1">
        <v>111004</v>
      </c>
      <c r="O8" s="2">
        <v>3792</v>
      </c>
    </row>
    <row r="9" spans="2:15" x14ac:dyDescent="0.25">
      <c r="B9" s="1">
        <v>101005</v>
      </c>
      <c r="C9" s="2">
        <v>557</v>
      </c>
      <c r="E9" s="1">
        <v>104005</v>
      </c>
      <c r="F9" s="2">
        <v>121</v>
      </c>
      <c r="H9" s="1">
        <v>108005</v>
      </c>
      <c r="I9" s="2">
        <v>3797</v>
      </c>
      <c r="K9" s="1">
        <v>109005</v>
      </c>
      <c r="L9" s="2">
        <v>368</v>
      </c>
      <c r="N9" s="1">
        <v>111005</v>
      </c>
      <c r="O9" s="2">
        <v>1018</v>
      </c>
    </row>
    <row r="10" spans="2:15" x14ac:dyDescent="0.25">
      <c r="B10" s="1">
        <v>101006</v>
      </c>
      <c r="C10" s="2">
        <v>547</v>
      </c>
      <c r="E10" s="1">
        <v>104006</v>
      </c>
      <c r="F10" s="2">
        <v>2737</v>
      </c>
      <c r="H10" s="1">
        <v>108006</v>
      </c>
      <c r="I10" s="15">
        <v>1023</v>
      </c>
      <c r="K10" s="1">
        <v>109006</v>
      </c>
      <c r="L10" s="2">
        <v>4862</v>
      </c>
      <c r="N10" s="1">
        <v>111006</v>
      </c>
      <c r="O10" s="2">
        <v>758</v>
      </c>
    </row>
    <row r="11" spans="2:15" x14ac:dyDescent="0.25">
      <c r="B11" s="1">
        <v>101007</v>
      </c>
      <c r="C11" s="2">
        <v>558</v>
      </c>
      <c r="E11" s="116" t="s">
        <v>1</v>
      </c>
      <c r="F11" s="118">
        <f>SUM(F5:F10)</f>
        <v>9622</v>
      </c>
      <c r="H11" s="1">
        <v>108007</v>
      </c>
      <c r="I11" s="2">
        <v>763</v>
      </c>
      <c r="K11" s="1">
        <v>109007</v>
      </c>
      <c r="L11" s="2">
        <v>77</v>
      </c>
      <c r="N11" s="1">
        <v>111007</v>
      </c>
      <c r="O11" s="2">
        <v>3658</v>
      </c>
    </row>
    <row r="12" spans="2:15" ht="15.75" thickBot="1" x14ac:dyDescent="0.3">
      <c r="B12" s="1">
        <v>101008</v>
      </c>
      <c r="C12" s="2">
        <v>197</v>
      </c>
      <c r="E12" s="117"/>
      <c r="F12" s="119"/>
      <c r="H12" s="1">
        <v>108008</v>
      </c>
      <c r="I12" s="2">
        <v>3663</v>
      </c>
      <c r="K12" s="1">
        <v>109008</v>
      </c>
      <c r="L12" s="2">
        <v>69</v>
      </c>
      <c r="N12" s="1">
        <v>111008</v>
      </c>
      <c r="O12" s="2">
        <v>2408</v>
      </c>
    </row>
    <row r="13" spans="2:15" ht="15.75" thickBot="1" x14ac:dyDescent="0.3">
      <c r="B13" s="1">
        <v>101009</v>
      </c>
      <c r="C13" s="2">
        <v>989</v>
      </c>
      <c r="H13" s="1">
        <v>108009</v>
      </c>
      <c r="I13" s="2">
        <v>2413</v>
      </c>
      <c r="K13" s="1">
        <v>109009</v>
      </c>
      <c r="L13" s="2">
        <v>8</v>
      </c>
      <c r="N13" s="1">
        <v>111009</v>
      </c>
      <c r="O13" s="2">
        <v>66</v>
      </c>
    </row>
    <row r="14" spans="2:15" x14ac:dyDescent="0.25">
      <c r="B14" s="1">
        <v>101010</v>
      </c>
      <c r="C14" s="2">
        <v>168</v>
      </c>
      <c r="E14" s="120" t="s">
        <v>2</v>
      </c>
      <c r="F14" s="122" t="s">
        <v>0</v>
      </c>
      <c r="H14" s="1">
        <v>108010</v>
      </c>
      <c r="I14" s="2">
        <v>71</v>
      </c>
      <c r="K14" s="1">
        <v>109010</v>
      </c>
      <c r="L14" s="2">
        <v>586</v>
      </c>
      <c r="N14" s="1">
        <v>111010</v>
      </c>
      <c r="O14" s="2">
        <v>982</v>
      </c>
    </row>
    <row r="15" spans="2:15" ht="14.45" customHeight="1" x14ac:dyDescent="0.25">
      <c r="B15" s="1">
        <v>101011</v>
      </c>
      <c r="C15" s="2">
        <v>726</v>
      </c>
      <c r="E15" s="121"/>
      <c r="F15" s="123"/>
      <c r="H15" s="1">
        <v>108011</v>
      </c>
      <c r="I15" s="2">
        <v>987</v>
      </c>
      <c r="K15" s="1">
        <v>109011</v>
      </c>
      <c r="L15" s="2">
        <v>234</v>
      </c>
      <c r="N15" s="1">
        <v>111011</v>
      </c>
      <c r="O15" s="2">
        <v>91</v>
      </c>
    </row>
    <row r="16" spans="2:15" x14ac:dyDescent="0.25">
      <c r="B16" s="116" t="s">
        <v>1</v>
      </c>
      <c r="C16" s="118">
        <f>SUM(C5:C15)</f>
        <v>6072</v>
      </c>
      <c r="E16" s="1">
        <v>105001</v>
      </c>
      <c r="F16" s="2">
        <v>110</v>
      </c>
      <c r="H16" s="1">
        <v>108012</v>
      </c>
      <c r="I16" s="2">
        <v>2204</v>
      </c>
      <c r="K16" s="1">
        <v>109012</v>
      </c>
      <c r="L16" s="2">
        <v>79</v>
      </c>
      <c r="N16" s="1">
        <v>111012</v>
      </c>
      <c r="O16" s="2">
        <v>5680</v>
      </c>
    </row>
    <row r="17" spans="2:15" ht="15.75" thickBot="1" x14ac:dyDescent="0.3">
      <c r="B17" s="117"/>
      <c r="C17" s="119"/>
      <c r="E17" s="17">
        <v>105002</v>
      </c>
      <c r="F17" s="18">
        <v>1100</v>
      </c>
      <c r="H17" s="1">
        <v>108013</v>
      </c>
      <c r="I17" s="2">
        <v>96</v>
      </c>
      <c r="K17" s="1">
        <v>109013</v>
      </c>
      <c r="L17" s="2">
        <v>631</v>
      </c>
      <c r="N17" s="1">
        <v>111013</v>
      </c>
      <c r="O17" s="2">
        <v>152</v>
      </c>
    </row>
    <row r="18" spans="2:15" ht="15.75" thickBot="1" x14ac:dyDescent="0.3">
      <c r="E18" s="101" t="s">
        <v>1</v>
      </c>
      <c r="F18" s="102">
        <f>SUM(F16:F17)</f>
        <v>1210</v>
      </c>
      <c r="H18" s="1">
        <v>108014</v>
      </c>
      <c r="I18" s="2">
        <v>157</v>
      </c>
      <c r="K18" s="1">
        <v>109014</v>
      </c>
      <c r="L18" s="2">
        <v>1770</v>
      </c>
      <c r="N18" s="1">
        <v>111014</v>
      </c>
      <c r="O18" s="2">
        <v>1668</v>
      </c>
    </row>
    <row r="19" spans="2:15" ht="15.75" thickBot="1" x14ac:dyDescent="0.3">
      <c r="B19" s="120" t="s">
        <v>4</v>
      </c>
      <c r="C19" s="122" t="s">
        <v>0</v>
      </c>
      <c r="H19" s="1">
        <v>108015</v>
      </c>
      <c r="I19" s="2">
        <v>1673</v>
      </c>
      <c r="K19" s="1">
        <v>109015</v>
      </c>
      <c r="L19" s="2">
        <v>45</v>
      </c>
      <c r="N19" s="1">
        <v>111015</v>
      </c>
      <c r="O19" s="2">
        <v>4822</v>
      </c>
    </row>
    <row r="20" spans="2:15" ht="14.45" customHeight="1" x14ac:dyDescent="0.25">
      <c r="B20" s="121"/>
      <c r="C20" s="123"/>
      <c r="E20" s="120" t="s">
        <v>6</v>
      </c>
      <c r="F20" s="122" t="s">
        <v>0</v>
      </c>
      <c r="H20" s="1">
        <v>108016</v>
      </c>
      <c r="I20" s="2">
        <v>3641</v>
      </c>
      <c r="K20" s="1">
        <v>109016</v>
      </c>
      <c r="L20" s="2">
        <v>93</v>
      </c>
      <c r="N20" s="1">
        <v>111016</v>
      </c>
      <c r="O20" s="2">
        <v>3636</v>
      </c>
    </row>
    <row r="21" spans="2:15" x14ac:dyDescent="0.25">
      <c r="B21" s="1">
        <v>102001</v>
      </c>
      <c r="C21" s="2">
        <v>600</v>
      </c>
      <c r="E21" s="121"/>
      <c r="F21" s="123"/>
      <c r="H21" s="1">
        <v>108017</v>
      </c>
      <c r="I21" s="2">
        <v>746</v>
      </c>
      <c r="K21" s="1">
        <v>109017</v>
      </c>
      <c r="L21" s="2">
        <v>2007</v>
      </c>
      <c r="N21" s="1">
        <v>111017</v>
      </c>
      <c r="O21" s="2">
        <v>741</v>
      </c>
    </row>
    <row r="22" spans="2:15" x14ac:dyDescent="0.25">
      <c r="B22" s="1">
        <v>102002</v>
      </c>
      <c r="C22" s="2">
        <v>1885</v>
      </c>
      <c r="E22" s="1">
        <v>106001</v>
      </c>
      <c r="F22" s="2">
        <v>8</v>
      </c>
      <c r="H22" s="1">
        <v>108018</v>
      </c>
      <c r="I22" s="2">
        <v>1784</v>
      </c>
      <c r="K22" s="1">
        <v>109018</v>
      </c>
      <c r="L22" s="2">
        <v>125</v>
      </c>
      <c r="N22" s="116" t="s">
        <v>1</v>
      </c>
      <c r="O22" s="118">
        <f>SUM(O5:O21)</f>
        <v>32413</v>
      </c>
    </row>
    <row r="23" spans="2:15" ht="15.75" thickBot="1" x14ac:dyDescent="0.3">
      <c r="B23" s="1">
        <v>102003</v>
      </c>
      <c r="C23" s="2">
        <v>1144</v>
      </c>
      <c r="E23" s="1">
        <v>106002</v>
      </c>
      <c r="F23" s="2">
        <v>138</v>
      </c>
      <c r="H23" s="1">
        <v>108019</v>
      </c>
      <c r="I23" s="2">
        <v>1771</v>
      </c>
      <c r="K23" s="1">
        <v>109019</v>
      </c>
      <c r="L23" s="2">
        <v>853</v>
      </c>
      <c r="N23" s="117"/>
      <c r="O23" s="119"/>
    </row>
    <row r="24" spans="2:15" ht="15.75" thickBot="1" x14ac:dyDescent="0.3">
      <c r="B24" s="116" t="s">
        <v>1</v>
      </c>
      <c r="C24" s="118">
        <f>SUM(C21:C23)</f>
        <v>3629</v>
      </c>
      <c r="E24" s="1">
        <v>106003</v>
      </c>
      <c r="F24" s="2">
        <v>35</v>
      </c>
      <c r="H24" s="1">
        <v>108020</v>
      </c>
      <c r="I24" s="2">
        <v>666</v>
      </c>
      <c r="K24" s="1">
        <v>109020</v>
      </c>
      <c r="L24" s="2">
        <v>1552</v>
      </c>
    </row>
    <row r="25" spans="2:15" ht="15" customHeight="1" thickBot="1" x14ac:dyDescent="0.3">
      <c r="B25" s="117"/>
      <c r="C25" s="119"/>
      <c r="E25" s="1">
        <v>106004</v>
      </c>
      <c r="F25" s="2">
        <v>24</v>
      </c>
      <c r="H25" s="1">
        <v>108021</v>
      </c>
      <c r="I25" s="2">
        <v>60</v>
      </c>
      <c r="K25" s="1">
        <v>109021</v>
      </c>
      <c r="L25" s="2">
        <v>98</v>
      </c>
      <c r="N25" s="120" t="s">
        <v>16</v>
      </c>
      <c r="O25" s="122" t="s">
        <v>0</v>
      </c>
    </row>
    <row r="26" spans="2:15" ht="15.75" thickBot="1" x14ac:dyDescent="0.3">
      <c r="E26" s="1">
        <v>106005</v>
      </c>
      <c r="F26" s="2">
        <v>335</v>
      </c>
      <c r="H26" s="1">
        <v>108022</v>
      </c>
      <c r="I26" s="2">
        <v>21</v>
      </c>
      <c r="K26" s="1">
        <v>109022</v>
      </c>
      <c r="L26" s="2">
        <v>3256</v>
      </c>
      <c r="N26" s="121"/>
      <c r="O26" s="123"/>
    </row>
    <row r="27" spans="2:15" x14ac:dyDescent="0.25">
      <c r="B27" s="120" t="s">
        <v>14</v>
      </c>
      <c r="C27" s="122" t="s">
        <v>0</v>
      </c>
      <c r="E27" s="1">
        <v>106006</v>
      </c>
      <c r="F27" s="2">
        <v>45</v>
      </c>
      <c r="H27" s="1">
        <v>108023</v>
      </c>
      <c r="I27" s="2">
        <v>7</v>
      </c>
      <c r="K27" s="1">
        <v>109023</v>
      </c>
      <c r="L27" s="2">
        <v>21</v>
      </c>
      <c r="N27" s="1">
        <v>112001</v>
      </c>
      <c r="O27" s="16">
        <v>32</v>
      </c>
    </row>
    <row r="28" spans="2:15" x14ac:dyDescent="0.25">
      <c r="B28" s="121"/>
      <c r="C28" s="123"/>
      <c r="E28" s="124" t="s">
        <v>1</v>
      </c>
      <c r="F28" s="126">
        <f>SUM(F22:F27)</f>
        <v>585</v>
      </c>
      <c r="H28" s="1">
        <v>108024</v>
      </c>
      <c r="I28" s="2">
        <v>1628</v>
      </c>
      <c r="K28" s="1">
        <v>109024</v>
      </c>
      <c r="L28" s="2">
        <v>12</v>
      </c>
      <c r="N28" s="1">
        <v>112002</v>
      </c>
      <c r="O28" s="16">
        <v>1653</v>
      </c>
    </row>
    <row r="29" spans="2:15" ht="15" customHeight="1" thickBot="1" x14ac:dyDescent="0.3">
      <c r="B29" s="1">
        <v>103001</v>
      </c>
      <c r="C29" s="2">
        <v>199</v>
      </c>
      <c r="E29" s="125"/>
      <c r="F29" s="127"/>
      <c r="H29" s="1">
        <v>108025</v>
      </c>
      <c r="I29" s="2">
        <v>1574</v>
      </c>
      <c r="K29" s="1">
        <v>109025</v>
      </c>
      <c r="L29" s="2">
        <v>586</v>
      </c>
      <c r="N29" s="1">
        <v>112003</v>
      </c>
      <c r="O29" s="16">
        <v>1599</v>
      </c>
    </row>
    <row r="30" spans="2:15" ht="15.75" thickBot="1" x14ac:dyDescent="0.3">
      <c r="B30" s="1">
        <v>103002</v>
      </c>
      <c r="C30" s="2">
        <v>895</v>
      </c>
      <c r="H30" s="1">
        <v>108026</v>
      </c>
      <c r="I30" s="2">
        <v>67</v>
      </c>
      <c r="K30" s="1">
        <v>109026</v>
      </c>
      <c r="L30" s="2">
        <v>1330</v>
      </c>
      <c r="N30" s="1">
        <v>112004</v>
      </c>
      <c r="O30" s="16">
        <v>92</v>
      </c>
    </row>
    <row r="31" spans="2:15" x14ac:dyDescent="0.25">
      <c r="B31" s="1">
        <v>103003</v>
      </c>
      <c r="C31" s="2">
        <v>1174</v>
      </c>
      <c r="E31" s="120" t="s">
        <v>7</v>
      </c>
      <c r="F31" s="122" t="s">
        <v>0</v>
      </c>
      <c r="H31" s="1">
        <v>108027</v>
      </c>
      <c r="I31" s="2">
        <v>604</v>
      </c>
      <c r="K31" s="1">
        <v>109027</v>
      </c>
      <c r="L31" s="2">
        <v>861</v>
      </c>
      <c r="N31" s="1">
        <v>112005</v>
      </c>
      <c r="O31" s="16">
        <v>629</v>
      </c>
    </row>
    <row r="32" spans="2:15" x14ac:dyDescent="0.25">
      <c r="B32" s="1">
        <v>103004</v>
      </c>
      <c r="C32" s="2">
        <v>38</v>
      </c>
      <c r="E32" s="121"/>
      <c r="F32" s="123"/>
      <c r="H32" s="1">
        <v>108028</v>
      </c>
      <c r="I32" s="2">
        <v>405</v>
      </c>
      <c r="K32" s="1">
        <v>109028</v>
      </c>
      <c r="L32" s="2">
        <v>249</v>
      </c>
      <c r="N32" s="1">
        <v>112006</v>
      </c>
      <c r="O32" s="16">
        <v>430</v>
      </c>
    </row>
    <row r="33" spans="2:15" ht="14.45" customHeight="1" x14ac:dyDescent="0.25">
      <c r="B33" s="1">
        <v>103005</v>
      </c>
      <c r="C33" s="2">
        <v>1281</v>
      </c>
      <c r="E33" s="1">
        <v>107001</v>
      </c>
      <c r="F33" s="2">
        <v>272</v>
      </c>
      <c r="H33" s="1">
        <v>108029</v>
      </c>
      <c r="I33" s="2">
        <v>304</v>
      </c>
      <c r="K33" s="1">
        <v>109029</v>
      </c>
      <c r="L33" s="2">
        <v>55</v>
      </c>
      <c r="N33" s="1">
        <v>112007</v>
      </c>
      <c r="O33" s="16">
        <v>329</v>
      </c>
    </row>
    <row r="34" spans="2:15" x14ac:dyDescent="0.25">
      <c r="B34" s="1">
        <v>103006</v>
      </c>
      <c r="C34" s="2">
        <v>570</v>
      </c>
      <c r="E34" s="1">
        <v>107002</v>
      </c>
      <c r="F34" s="2">
        <v>2989</v>
      </c>
      <c r="H34" s="1">
        <v>108030</v>
      </c>
      <c r="I34" s="2">
        <v>5020</v>
      </c>
      <c r="K34" s="1">
        <v>109030</v>
      </c>
      <c r="L34" s="2">
        <v>1231</v>
      </c>
      <c r="N34" s="1">
        <v>112008</v>
      </c>
      <c r="O34" s="16">
        <v>5045</v>
      </c>
    </row>
    <row r="35" spans="2:15" x14ac:dyDescent="0.25">
      <c r="B35" s="1">
        <v>103007</v>
      </c>
      <c r="C35" s="2">
        <v>539</v>
      </c>
      <c r="E35" s="1">
        <v>107003</v>
      </c>
      <c r="F35" s="2">
        <v>686</v>
      </c>
      <c r="H35" s="1">
        <v>108031</v>
      </c>
      <c r="I35" s="2">
        <v>54</v>
      </c>
      <c r="K35" s="116" t="s">
        <v>1</v>
      </c>
      <c r="L35" s="118">
        <f>SUM(L5:L34)</f>
        <v>33748</v>
      </c>
      <c r="N35" s="1">
        <v>112009</v>
      </c>
      <c r="O35" s="16">
        <v>79</v>
      </c>
    </row>
    <row r="36" spans="2:15" ht="15.75" thickBot="1" x14ac:dyDescent="0.3">
      <c r="B36" s="1">
        <v>103008</v>
      </c>
      <c r="C36" s="2">
        <v>492</v>
      </c>
      <c r="E36" s="1">
        <v>107004</v>
      </c>
      <c r="F36" s="2">
        <v>413</v>
      </c>
      <c r="H36" s="1">
        <v>108032</v>
      </c>
      <c r="I36" s="2">
        <v>1967</v>
      </c>
      <c r="K36" s="117"/>
      <c r="L36" s="119"/>
      <c r="N36" s="1">
        <v>112010</v>
      </c>
      <c r="O36" s="16">
        <v>1992</v>
      </c>
    </row>
    <row r="37" spans="2:15" ht="15" customHeight="1" thickBot="1" x14ac:dyDescent="0.3">
      <c r="B37" s="1">
        <v>103009</v>
      </c>
      <c r="C37" s="2">
        <v>1721</v>
      </c>
      <c r="E37" s="1">
        <v>107005</v>
      </c>
      <c r="F37" s="2">
        <v>77</v>
      </c>
      <c r="H37" s="1">
        <v>108033</v>
      </c>
      <c r="I37" s="2">
        <v>810</v>
      </c>
      <c r="K37" s="9"/>
      <c r="L37" s="10"/>
      <c r="N37" s="1">
        <v>112011</v>
      </c>
      <c r="O37" s="16">
        <v>835</v>
      </c>
    </row>
    <row r="38" spans="2:15" x14ac:dyDescent="0.25">
      <c r="B38" s="1">
        <v>103010</v>
      </c>
      <c r="C38" s="2">
        <v>25</v>
      </c>
      <c r="E38" s="1">
        <v>107006</v>
      </c>
      <c r="F38" s="2">
        <v>339</v>
      </c>
      <c r="H38" s="1">
        <v>108034</v>
      </c>
      <c r="I38" s="2">
        <v>4330</v>
      </c>
      <c r="K38" s="120" t="s">
        <v>10</v>
      </c>
      <c r="L38" s="122" t="s">
        <v>0</v>
      </c>
      <c r="N38" s="1">
        <v>112012</v>
      </c>
      <c r="O38" s="16">
        <v>4355</v>
      </c>
    </row>
    <row r="39" spans="2:15" x14ac:dyDescent="0.25">
      <c r="B39" s="1">
        <v>103011</v>
      </c>
      <c r="C39" s="2">
        <v>165</v>
      </c>
      <c r="E39" s="1">
        <v>107007</v>
      </c>
      <c r="F39" s="2">
        <v>24</v>
      </c>
      <c r="H39" s="1">
        <v>108035</v>
      </c>
      <c r="I39" s="2">
        <v>11256</v>
      </c>
      <c r="K39" s="121"/>
      <c r="L39" s="123"/>
      <c r="N39" s="1">
        <v>112013</v>
      </c>
      <c r="O39" s="16">
        <v>11281</v>
      </c>
    </row>
    <row r="40" spans="2:15" x14ac:dyDescent="0.25">
      <c r="B40" s="1">
        <v>103012</v>
      </c>
      <c r="C40" s="2">
        <v>105</v>
      </c>
      <c r="E40" s="1">
        <v>107008</v>
      </c>
      <c r="F40" s="2">
        <v>297</v>
      </c>
      <c r="H40" s="1">
        <v>108036</v>
      </c>
      <c r="I40" s="2">
        <v>2172</v>
      </c>
      <c r="K40" s="1">
        <v>110001</v>
      </c>
      <c r="L40" s="2">
        <v>8659</v>
      </c>
      <c r="N40" s="1">
        <v>112014</v>
      </c>
      <c r="O40" s="16">
        <v>2197</v>
      </c>
    </row>
    <row r="41" spans="2:15" ht="14.45" customHeight="1" x14ac:dyDescent="0.25">
      <c r="B41" s="1">
        <v>103013</v>
      </c>
      <c r="C41" s="2">
        <v>51</v>
      </c>
      <c r="E41" s="1">
        <v>107009</v>
      </c>
      <c r="F41" s="2">
        <v>290</v>
      </c>
      <c r="H41" s="1">
        <v>108037</v>
      </c>
      <c r="I41" s="2">
        <v>152</v>
      </c>
      <c r="K41" s="1">
        <v>110002</v>
      </c>
      <c r="L41" s="2">
        <v>781</v>
      </c>
      <c r="N41" s="1">
        <v>112015</v>
      </c>
      <c r="O41" s="16">
        <v>43</v>
      </c>
    </row>
    <row r="42" spans="2:15" x14ac:dyDescent="0.25">
      <c r="B42" s="1">
        <v>103014</v>
      </c>
      <c r="C42" s="2">
        <v>910</v>
      </c>
      <c r="E42" s="1">
        <v>107010</v>
      </c>
      <c r="F42" s="2">
        <v>4002</v>
      </c>
      <c r="H42" s="1">
        <v>108038</v>
      </c>
      <c r="I42" s="2">
        <v>2094</v>
      </c>
      <c r="K42" s="1">
        <v>110003</v>
      </c>
      <c r="L42" s="2">
        <v>36</v>
      </c>
      <c r="N42" s="1">
        <v>112016</v>
      </c>
      <c r="O42" s="16">
        <v>2119</v>
      </c>
    </row>
    <row r="43" spans="2:15" x14ac:dyDescent="0.25">
      <c r="B43" s="1">
        <v>103015</v>
      </c>
      <c r="C43" s="2">
        <v>38</v>
      </c>
      <c r="E43" s="1">
        <v>107011</v>
      </c>
      <c r="F43" s="2">
        <v>202</v>
      </c>
      <c r="H43" s="116" t="s">
        <v>1</v>
      </c>
      <c r="I43" s="126">
        <f>SUM(I5:I42)</f>
        <v>69244</v>
      </c>
      <c r="K43" s="1">
        <v>110004</v>
      </c>
      <c r="L43" s="2">
        <v>221</v>
      </c>
      <c r="N43" s="1">
        <v>112017</v>
      </c>
      <c r="O43" s="16">
        <v>177</v>
      </c>
    </row>
    <row r="44" spans="2:15" ht="15.75" thickBot="1" x14ac:dyDescent="0.3">
      <c r="B44" s="1">
        <v>103016</v>
      </c>
      <c r="C44" s="2">
        <v>186</v>
      </c>
      <c r="E44" s="1">
        <v>107012</v>
      </c>
      <c r="F44" s="2">
        <v>83</v>
      </c>
      <c r="H44" s="117"/>
      <c r="I44" s="127"/>
      <c r="K44" s="1">
        <v>110005</v>
      </c>
      <c r="L44" s="2">
        <v>4</v>
      </c>
      <c r="N44" s="1">
        <v>112018</v>
      </c>
      <c r="O44" s="16">
        <v>46</v>
      </c>
    </row>
    <row r="45" spans="2:15" x14ac:dyDescent="0.25">
      <c r="B45" s="116" t="s">
        <v>1</v>
      </c>
      <c r="C45" s="118">
        <f>SUM(C29:C44)</f>
        <v>8389</v>
      </c>
      <c r="E45" s="116" t="s">
        <v>1</v>
      </c>
      <c r="F45" s="118">
        <f>SUM(F33:F44)</f>
        <v>9674</v>
      </c>
      <c r="H45" s="19"/>
      <c r="I45" s="19"/>
      <c r="K45" s="116" t="s">
        <v>1</v>
      </c>
      <c r="L45" s="118">
        <f>SUM(L40:L44)</f>
        <v>9701</v>
      </c>
      <c r="N45" s="1">
        <v>112019</v>
      </c>
      <c r="O45" s="18">
        <v>357</v>
      </c>
    </row>
    <row r="46" spans="2:15" ht="15.75" thickBot="1" x14ac:dyDescent="0.3">
      <c r="B46" s="117"/>
      <c r="C46" s="119"/>
      <c r="E46" s="117"/>
      <c r="F46" s="119"/>
      <c r="H46" s="20"/>
      <c r="I46" s="21"/>
      <c r="K46" s="117"/>
      <c r="L46" s="119"/>
      <c r="N46" s="103" t="s">
        <v>1</v>
      </c>
      <c r="O46" s="104">
        <f>SUM(O27:O45)</f>
        <v>33290</v>
      </c>
    </row>
  </sheetData>
  <sortState xmlns:xlrd2="http://schemas.microsoft.com/office/spreadsheetml/2017/richdata2" ref="B29:C44">
    <sortCondition ref="B29:B44"/>
  </sortState>
  <mergeCells count="44">
    <mergeCell ref="H3:H4"/>
    <mergeCell ref="I3:I4"/>
    <mergeCell ref="B24:B25"/>
    <mergeCell ref="C24:C25"/>
    <mergeCell ref="B27:B28"/>
    <mergeCell ref="C27:C28"/>
    <mergeCell ref="B3:B4"/>
    <mergeCell ref="C3:C4"/>
    <mergeCell ref="B16:B17"/>
    <mergeCell ref="C16:C17"/>
    <mergeCell ref="B19:B20"/>
    <mergeCell ref="C19:C20"/>
    <mergeCell ref="E45:E46"/>
    <mergeCell ref="F45:F46"/>
    <mergeCell ref="H43:H44"/>
    <mergeCell ref="I43:I44"/>
    <mergeCell ref="B45:B46"/>
    <mergeCell ref="C45:C46"/>
    <mergeCell ref="E14:E15"/>
    <mergeCell ref="F14:F15"/>
    <mergeCell ref="E3:E4"/>
    <mergeCell ref="F3:F4"/>
    <mergeCell ref="E11:E12"/>
    <mergeCell ref="F11:F12"/>
    <mergeCell ref="E20:E21"/>
    <mergeCell ref="F20:F21"/>
    <mergeCell ref="E28:E29"/>
    <mergeCell ref="F28:F29"/>
    <mergeCell ref="E31:E32"/>
    <mergeCell ref="F31:F32"/>
    <mergeCell ref="K45:K46"/>
    <mergeCell ref="L45:L46"/>
    <mergeCell ref="N3:N4"/>
    <mergeCell ref="O3:O4"/>
    <mergeCell ref="N22:N23"/>
    <mergeCell ref="O22:O23"/>
    <mergeCell ref="N25:N26"/>
    <mergeCell ref="O25:O26"/>
    <mergeCell ref="L3:L4"/>
    <mergeCell ref="L35:L36"/>
    <mergeCell ref="L38:L39"/>
    <mergeCell ref="K3:K4"/>
    <mergeCell ref="K35:K36"/>
    <mergeCell ref="K38:K39"/>
  </mergeCells>
  <pageMargins left="0.70866141732283472" right="0.70866141732283472" top="0.74803149606299213" bottom="0.74803149606299213" header="0.31496062992125984" footer="0.31496062992125984"/>
  <pageSetup paperSize="9" scale="72" orientation="landscape" horizontalDpi="300" verticalDpi="300" r:id="rId1"/>
  <headerFooter>
    <oddHeader>&amp;CPrévisions Ventes Familles</oddHeader>
    <oddFooter>&amp;LP_18406_12G3
Avril 2023&amp;C&amp;P/&amp;N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E27A0-4D8C-45B8-BB2E-1A75A59BEADF}">
  <dimension ref="B2:Q168"/>
  <sheetViews>
    <sheetView showGridLines="0" topLeftCell="A3" workbookViewId="0">
      <selection activeCell="T18" sqref="T18"/>
    </sheetView>
  </sheetViews>
  <sheetFormatPr baseColWidth="10" defaultRowHeight="15" x14ac:dyDescent="0.25"/>
  <cols>
    <col min="1" max="1" width="14.7109375" customWidth="1"/>
    <col min="2" max="2" width="7.7109375" style="22" customWidth="1"/>
    <col min="3" max="3" width="12.7109375" customWidth="1"/>
    <col min="4" max="4" width="16.85546875" customWidth="1"/>
    <col min="5" max="5" width="17.42578125" customWidth="1"/>
    <col min="7" max="7" width="13.85546875" customWidth="1"/>
    <col min="10" max="10" width="9.140625" customWidth="1"/>
    <col min="11" max="11" width="4.42578125" customWidth="1"/>
    <col min="17" max="17" width="19.85546875" customWidth="1"/>
  </cols>
  <sheetData>
    <row r="2" spans="2:17" s="23" customFormat="1" ht="60.75" thickBot="1" x14ac:dyDescent="0.3">
      <c r="B2" s="98" t="s">
        <v>17</v>
      </c>
      <c r="C2" s="98" t="s">
        <v>18</v>
      </c>
      <c r="D2" s="98" t="s">
        <v>19</v>
      </c>
      <c r="E2" s="98" t="s">
        <v>20</v>
      </c>
      <c r="F2" s="98" t="s">
        <v>21</v>
      </c>
      <c r="G2" s="98" t="s">
        <v>22</v>
      </c>
    </row>
    <row r="3" spans="2:17" ht="15.75" thickTop="1" x14ac:dyDescent="0.25">
      <c r="B3" s="35">
        <v>1</v>
      </c>
      <c r="C3" s="36">
        <v>112013</v>
      </c>
      <c r="D3" s="35">
        <v>11281</v>
      </c>
      <c r="E3" s="37">
        <f>D3</f>
        <v>11281</v>
      </c>
      <c r="F3" s="46">
        <f>(E3/$D$168)*100</f>
        <v>5.1848311172596366</v>
      </c>
      <c r="G3" s="46">
        <f>(B3/$B$167)*100</f>
        <v>0.60606060606060608</v>
      </c>
      <c r="H3" s="137" t="s">
        <v>23</v>
      </c>
    </row>
    <row r="4" spans="2:17" x14ac:dyDescent="0.25">
      <c r="B4" s="25">
        <v>2</v>
      </c>
      <c r="C4" s="26">
        <v>108035</v>
      </c>
      <c r="D4" s="26">
        <v>11256</v>
      </c>
      <c r="E4" s="26">
        <f>E3+D4</f>
        <v>22537</v>
      </c>
      <c r="F4" s="47">
        <f t="shared" ref="F4:F67" si="0">(E4/$D$168)*100</f>
        <v>10.358172049435373</v>
      </c>
      <c r="G4" s="47">
        <f t="shared" ref="G4:G67" si="1">(B4/$B$167)*100</f>
        <v>1.2121212121212122</v>
      </c>
      <c r="H4" s="138"/>
    </row>
    <row r="5" spans="2:17" x14ac:dyDescent="0.25">
      <c r="B5" s="25">
        <v>3</v>
      </c>
      <c r="C5" s="26">
        <v>110001</v>
      </c>
      <c r="D5" s="26">
        <v>8659</v>
      </c>
      <c r="E5" s="26">
        <f t="shared" ref="E5:E68" si="2">E4+D5</f>
        <v>31196</v>
      </c>
      <c r="F5" s="47">
        <f t="shared" si="0"/>
        <v>14.337912555095436</v>
      </c>
      <c r="G5" s="47">
        <f t="shared" si="1"/>
        <v>1.8181818181818181</v>
      </c>
      <c r="H5" s="138"/>
    </row>
    <row r="6" spans="2:17" ht="15.75" thickBot="1" x14ac:dyDescent="0.3">
      <c r="B6" s="25">
        <v>4</v>
      </c>
      <c r="C6" s="26">
        <v>109004</v>
      </c>
      <c r="D6" s="26">
        <v>8641</v>
      </c>
      <c r="E6" s="26">
        <f t="shared" si="2"/>
        <v>39837</v>
      </c>
      <c r="F6" s="47">
        <f t="shared" si="0"/>
        <v>18.309380127495093</v>
      </c>
      <c r="G6" s="47">
        <f t="shared" si="1"/>
        <v>2.4242424242424243</v>
      </c>
      <c r="H6" s="138"/>
    </row>
    <row r="7" spans="2:17" ht="16.5" thickTop="1" x14ac:dyDescent="0.25">
      <c r="B7" s="25">
        <v>5</v>
      </c>
      <c r="C7" s="26">
        <v>108001</v>
      </c>
      <c r="D7" s="26">
        <v>5685</v>
      </c>
      <c r="E7" s="26">
        <f t="shared" si="2"/>
        <v>45522</v>
      </c>
      <c r="F7" s="47">
        <f t="shared" si="0"/>
        <v>20.922248215574257</v>
      </c>
      <c r="G7" s="47">
        <f t="shared" si="1"/>
        <v>3.0303030303030303</v>
      </c>
      <c r="H7" s="138"/>
      <c r="K7" s="128" t="s">
        <v>30</v>
      </c>
      <c r="L7" s="129"/>
      <c r="M7" s="129"/>
      <c r="N7" s="129"/>
      <c r="O7" s="129"/>
      <c r="P7" s="129"/>
      <c r="Q7" s="130"/>
    </row>
    <row r="8" spans="2:17" x14ac:dyDescent="0.25">
      <c r="B8" s="25">
        <v>6</v>
      </c>
      <c r="C8" s="26">
        <v>111012</v>
      </c>
      <c r="D8" s="26">
        <v>5680</v>
      </c>
      <c r="E8" s="26">
        <f t="shared" si="2"/>
        <v>51202</v>
      </c>
      <c r="F8" s="47">
        <f t="shared" si="0"/>
        <v>23.532818266636639</v>
      </c>
      <c r="G8" s="47">
        <f t="shared" si="1"/>
        <v>3.6363636363636362</v>
      </c>
      <c r="H8" s="138"/>
      <c r="K8" s="105"/>
      <c r="L8" s="106"/>
      <c r="M8" s="106"/>
      <c r="N8" s="106"/>
      <c r="O8" s="106"/>
      <c r="P8" s="106"/>
      <c r="Q8" s="107"/>
    </row>
    <row r="9" spans="2:17" x14ac:dyDescent="0.25">
      <c r="B9" s="25">
        <v>7</v>
      </c>
      <c r="C9" s="26">
        <v>104001</v>
      </c>
      <c r="D9" s="26">
        <v>5062</v>
      </c>
      <c r="E9" s="26">
        <f t="shared" si="2"/>
        <v>56264</v>
      </c>
      <c r="F9" s="47">
        <f t="shared" si="0"/>
        <v>25.859350942424982</v>
      </c>
      <c r="G9" s="47">
        <f t="shared" si="1"/>
        <v>4.2424242424242431</v>
      </c>
      <c r="H9" s="138"/>
      <c r="K9" s="105"/>
      <c r="L9" s="106"/>
      <c r="M9" s="106"/>
      <c r="N9" s="106"/>
      <c r="O9" s="106"/>
      <c r="P9" s="106"/>
      <c r="Q9" s="107"/>
    </row>
    <row r="10" spans="2:17" ht="15.75" x14ac:dyDescent="0.25">
      <c r="B10" s="25">
        <v>8</v>
      </c>
      <c r="C10" s="26">
        <v>112008</v>
      </c>
      <c r="D10" s="25">
        <v>5045</v>
      </c>
      <c r="E10" s="26">
        <f t="shared" si="2"/>
        <v>61309</v>
      </c>
      <c r="F10" s="47">
        <f t="shared" si="0"/>
        <v>28.178070292356271</v>
      </c>
      <c r="G10" s="47">
        <f t="shared" si="1"/>
        <v>4.8484848484848486</v>
      </c>
      <c r="H10" s="138"/>
      <c r="K10" s="141" t="s">
        <v>27</v>
      </c>
      <c r="L10" s="142" t="s">
        <v>28</v>
      </c>
      <c r="M10" s="142"/>
      <c r="N10" s="142"/>
      <c r="O10" s="142"/>
      <c r="P10" s="142"/>
      <c r="Q10" s="107"/>
    </row>
    <row r="11" spans="2:17" ht="15.75" x14ac:dyDescent="0.25">
      <c r="B11" s="25">
        <v>9</v>
      </c>
      <c r="C11" s="26">
        <v>108030</v>
      </c>
      <c r="D11" s="26">
        <v>5020</v>
      </c>
      <c r="E11" s="26">
        <f t="shared" si="2"/>
        <v>66329</v>
      </c>
      <c r="F11" s="47">
        <f t="shared" si="0"/>
        <v>30.485299457203656</v>
      </c>
      <c r="G11" s="47">
        <f t="shared" si="1"/>
        <v>5.4545454545454541</v>
      </c>
      <c r="H11" s="138"/>
      <c r="K11" s="141"/>
      <c r="L11" s="140">
        <v>5000</v>
      </c>
      <c r="M11" s="140"/>
      <c r="N11" s="140"/>
      <c r="O11" s="140"/>
      <c r="P11" s="140"/>
      <c r="Q11" s="107"/>
    </row>
    <row r="12" spans="2:17" ht="15.75" x14ac:dyDescent="0.25">
      <c r="B12" s="25">
        <v>10</v>
      </c>
      <c r="C12" s="26">
        <v>109006</v>
      </c>
      <c r="D12" s="26">
        <v>4862</v>
      </c>
      <c r="E12" s="26">
        <f t="shared" si="2"/>
        <v>71191</v>
      </c>
      <c r="F12" s="47">
        <f t="shared" si="0"/>
        <v>32.719910652320792</v>
      </c>
      <c r="G12" s="47">
        <f t="shared" si="1"/>
        <v>6.0606060606060606</v>
      </c>
      <c r="H12" s="138"/>
      <c r="K12" s="108"/>
      <c r="L12" s="109"/>
      <c r="M12" s="109"/>
      <c r="N12" s="109"/>
      <c r="O12" s="109"/>
      <c r="P12" s="109"/>
      <c r="Q12" s="107"/>
    </row>
    <row r="13" spans="2:17" ht="15.75" x14ac:dyDescent="0.25">
      <c r="B13" s="25">
        <v>11</v>
      </c>
      <c r="C13" s="26">
        <v>108003</v>
      </c>
      <c r="D13" s="26">
        <v>4827</v>
      </c>
      <c r="E13" s="26">
        <f t="shared" si="2"/>
        <v>76018</v>
      </c>
      <c r="F13" s="47">
        <f t="shared" si="0"/>
        <v>34.938435588320452</v>
      </c>
      <c r="G13" s="47">
        <f t="shared" si="1"/>
        <v>6.666666666666667</v>
      </c>
      <c r="H13" s="138"/>
      <c r="K13" s="141" t="s">
        <v>27</v>
      </c>
      <c r="L13" s="142" t="s">
        <v>29</v>
      </c>
      <c r="M13" s="142"/>
      <c r="N13" s="142"/>
      <c r="O13" s="109"/>
      <c r="P13" s="109"/>
      <c r="Q13" s="107"/>
    </row>
    <row r="14" spans="2:17" ht="15.75" x14ac:dyDescent="0.25">
      <c r="B14" s="25">
        <v>12</v>
      </c>
      <c r="C14" s="26">
        <v>111015</v>
      </c>
      <c r="D14" s="26">
        <v>4822</v>
      </c>
      <c r="E14" s="26">
        <f t="shared" si="2"/>
        <v>80840</v>
      </c>
      <c r="F14" s="47">
        <f t="shared" si="0"/>
        <v>37.154662487303348</v>
      </c>
      <c r="G14" s="47">
        <f t="shared" si="1"/>
        <v>7.2727272727272725</v>
      </c>
      <c r="H14" s="138"/>
      <c r="K14" s="141"/>
      <c r="L14" s="143">
        <v>5000</v>
      </c>
      <c r="M14" s="143"/>
      <c r="N14" s="143"/>
      <c r="O14" s="109"/>
      <c r="P14" s="109"/>
      <c r="Q14" s="107"/>
    </row>
    <row r="15" spans="2:17" x14ac:dyDescent="0.25">
      <c r="B15" s="25">
        <v>13</v>
      </c>
      <c r="C15" s="26">
        <v>112012</v>
      </c>
      <c r="D15" s="25">
        <v>4355</v>
      </c>
      <c r="E15" s="26">
        <f t="shared" si="2"/>
        <v>85195</v>
      </c>
      <c r="F15" s="47">
        <f t="shared" si="0"/>
        <v>39.156252728918957</v>
      </c>
      <c r="G15" s="47">
        <f t="shared" si="1"/>
        <v>7.878787878787878</v>
      </c>
      <c r="H15" s="138"/>
      <c r="K15" s="105"/>
      <c r="L15" s="106"/>
      <c r="M15" s="106"/>
      <c r="N15" s="106"/>
      <c r="O15" s="106"/>
      <c r="P15" s="106"/>
      <c r="Q15" s="107"/>
    </row>
    <row r="16" spans="2:17" ht="15.75" x14ac:dyDescent="0.25">
      <c r="B16" s="25">
        <v>14</v>
      </c>
      <c r="C16" s="26">
        <v>108034</v>
      </c>
      <c r="D16" s="26">
        <v>4330</v>
      </c>
      <c r="E16" s="26">
        <f t="shared" si="2"/>
        <v>89525</v>
      </c>
      <c r="F16" s="47">
        <f t="shared" si="0"/>
        <v>41.146352785450667</v>
      </c>
      <c r="G16" s="47">
        <f t="shared" si="1"/>
        <v>8.4848484848484862</v>
      </c>
      <c r="H16" s="138"/>
      <c r="K16" s="110" t="s">
        <v>27</v>
      </c>
      <c r="L16" s="111">
        <f>((F168*G3)-5000)/5000</f>
        <v>0.65543299822382617</v>
      </c>
      <c r="M16" s="106"/>
      <c r="N16" s="106"/>
      <c r="O16" s="106"/>
      <c r="P16" s="106"/>
      <c r="Q16" s="107"/>
    </row>
    <row r="17" spans="2:17" ht="15.75" thickBot="1" x14ac:dyDescent="0.3">
      <c r="B17" s="25">
        <v>15</v>
      </c>
      <c r="C17" s="26">
        <v>107010</v>
      </c>
      <c r="D17" s="26">
        <v>4002</v>
      </c>
      <c r="E17" s="26">
        <f t="shared" si="2"/>
        <v>93527</v>
      </c>
      <c r="F17" s="47">
        <f t="shared" si="0"/>
        <v>42.985701613681591</v>
      </c>
      <c r="G17" s="47">
        <f t="shared" si="1"/>
        <v>9.0909090909090917</v>
      </c>
      <c r="H17" s="138"/>
      <c r="K17" s="112"/>
      <c r="L17" s="113"/>
      <c r="M17" s="113"/>
      <c r="N17" s="113"/>
      <c r="O17" s="113"/>
      <c r="P17" s="113"/>
      <c r="Q17" s="114"/>
    </row>
    <row r="18" spans="2:17" ht="16.5" thickTop="1" thickBot="1" x14ac:dyDescent="0.3">
      <c r="B18" s="25">
        <v>16</v>
      </c>
      <c r="C18" s="26">
        <v>108005</v>
      </c>
      <c r="D18" s="26">
        <v>3797</v>
      </c>
      <c r="E18" s="26">
        <f t="shared" si="2"/>
        <v>97324</v>
      </c>
      <c r="F18" s="47">
        <f t="shared" si="0"/>
        <v>44.730830924224527</v>
      </c>
      <c r="G18" s="47">
        <f t="shared" si="1"/>
        <v>9.6969696969696972</v>
      </c>
      <c r="H18" s="138"/>
    </row>
    <row r="19" spans="2:17" ht="16.5" thickTop="1" x14ac:dyDescent="0.25">
      <c r="B19" s="25">
        <v>17</v>
      </c>
      <c r="C19" s="26">
        <v>111004</v>
      </c>
      <c r="D19" s="26">
        <v>3792</v>
      </c>
      <c r="E19" s="26">
        <f t="shared" si="2"/>
        <v>101116</v>
      </c>
      <c r="F19" s="47">
        <f t="shared" si="0"/>
        <v>46.473662197750684</v>
      </c>
      <c r="G19" s="47">
        <f t="shared" si="1"/>
        <v>10.303030303030303</v>
      </c>
      <c r="H19" s="138"/>
      <c r="K19" s="128" t="s">
        <v>33</v>
      </c>
      <c r="L19" s="131"/>
      <c r="M19" s="131"/>
      <c r="N19" s="131"/>
      <c r="O19" s="131"/>
      <c r="P19" s="131"/>
      <c r="Q19" s="132"/>
    </row>
    <row r="20" spans="2:17" ht="15.75" x14ac:dyDescent="0.25">
      <c r="B20" s="25">
        <v>18</v>
      </c>
      <c r="C20" s="26">
        <v>108008</v>
      </c>
      <c r="D20" s="26">
        <v>3663</v>
      </c>
      <c r="E20" s="26">
        <f t="shared" si="2"/>
        <v>104779</v>
      </c>
      <c r="F20" s="47">
        <f t="shared" si="0"/>
        <v>48.157204116243904</v>
      </c>
      <c r="G20" s="47">
        <f t="shared" si="1"/>
        <v>10.909090909090908</v>
      </c>
      <c r="H20" s="138"/>
      <c r="K20" s="108"/>
      <c r="L20" s="109"/>
      <c r="M20" s="109"/>
      <c r="N20" s="109"/>
      <c r="O20" s="109"/>
      <c r="P20" s="109"/>
      <c r="Q20" s="115"/>
    </row>
    <row r="21" spans="2:17" ht="15.75" x14ac:dyDescent="0.25">
      <c r="B21" s="25">
        <v>19</v>
      </c>
      <c r="C21" s="26">
        <v>111007</v>
      </c>
      <c r="D21" s="26">
        <v>3658</v>
      </c>
      <c r="E21" s="26">
        <f t="shared" si="2"/>
        <v>108437</v>
      </c>
      <c r="F21" s="47">
        <f t="shared" si="0"/>
        <v>49.838447997720351</v>
      </c>
      <c r="G21" s="47">
        <f t="shared" si="1"/>
        <v>11.515151515151516</v>
      </c>
      <c r="H21" s="138"/>
      <c r="K21" s="108"/>
      <c r="L21" s="109" t="s">
        <v>50</v>
      </c>
      <c r="M21" s="109"/>
      <c r="N21" s="109"/>
      <c r="O21" s="109"/>
      <c r="P21" s="109"/>
      <c r="Q21" s="115"/>
    </row>
    <row r="22" spans="2:17" ht="15.75" x14ac:dyDescent="0.25">
      <c r="B22" s="25">
        <v>20</v>
      </c>
      <c r="C22" s="26">
        <v>108016</v>
      </c>
      <c r="D22" s="26">
        <v>3641</v>
      </c>
      <c r="E22" s="26">
        <f t="shared" si="2"/>
        <v>112078</v>
      </c>
      <c r="F22" s="47">
        <f t="shared" si="0"/>
        <v>51.511878553339741</v>
      </c>
      <c r="G22" s="47">
        <f t="shared" si="1"/>
        <v>12.121212121212121</v>
      </c>
      <c r="H22" s="138"/>
      <c r="K22" s="108"/>
      <c r="L22" s="109" t="s">
        <v>31</v>
      </c>
      <c r="M22" s="109"/>
      <c r="N22" s="109"/>
      <c r="O22" s="109"/>
      <c r="P22" s="109"/>
      <c r="Q22" s="115"/>
    </row>
    <row r="23" spans="2:17" ht="15.75" x14ac:dyDescent="0.25">
      <c r="B23" s="25">
        <v>21</v>
      </c>
      <c r="C23" s="26">
        <v>111016</v>
      </c>
      <c r="D23" s="26">
        <v>3636</v>
      </c>
      <c r="E23" s="26">
        <f t="shared" si="2"/>
        <v>115714</v>
      </c>
      <c r="F23" s="47">
        <f t="shared" si="0"/>
        <v>53.183011071942346</v>
      </c>
      <c r="G23" s="47">
        <f t="shared" si="1"/>
        <v>12.727272727272727</v>
      </c>
      <c r="H23" s="138"/>
      <c r="K23" s="108"/>
      <c r="L23" s="109" t="s">
        <v>32</v>
      </c>
      <c r="M23" s="109"/>
      <c r="N23" s="109"/>
      <c r="O23" s="109"/>
      <c r="P23" s="109"/>
      <c r="Q23" s="115"/>
    </row>
    <row r="24" spans="2:17" ht="15.75" x14ac:dyDescent="0.25">
      <c r="B24" s="25">
        <v>22</v>
      </c>
      <c r="C24" s="26">
        <v>109022</v>
      </c>
      <c r="D24" s="26">
        <v>3256</v>
      </c>
      <c r="E24" s="26">
        <f t="shared" si="2"/>
        <v>118970</v>
      </c>
      <c r="F24" s="47">
        <f t="shared" si="0"/>
        <v>54.679492777269658</v>
      </c>
      <c r="G24" s="47">
        <f t="shared" si="1"/>
        <v>13.333333333333334</v>
      </c>
      <c r="H24" s="138"/>
      <c r="K24" s="108"/>
      <c r="L24" s="109"/>
      <c r="M24" s="109" t="s">
        <v>36</v>
      </c>
      <c r="N24" s="109"/>
      <c r="O24" s="109"/>
      <c r="P24" s="109"/>
      <c r="Q24" s="115"/>
    </row>
    <row r="25" spans="2:17" ht="15.75" x14ac:dyDescent="0.25">
      <c r="B25" s="25">
        <v>23</v>
      </c>
      <c r="C25" s="26">
        <v>107002</v>
      </c>
      <c r="D25" s="26">
        <v>2989</v>
      </c>
      <c r="E25" s="26">
        <f t="shared" si="2"/>
        <v>121959</v>
      </c>
      <c r="F25" s="47">
        <f t="shared" si="0"/>
        <v>56.053259305900902</v>
      </c>
      <c r="G25" s="47">
        <f t="shared" si="1"/>
        <v>13.939393939393941</v>
      </c>
      <c r="H25" s="138"/>
      <c r="K25" s="108"/>
      <c r="L25" s="109"/>
      <c r="M25" s="109" t="s">
        <v>35</v>
      </c>
      <c r="N25" s="109"/>
      <c r="O25" s="109"/>
      <c r="P25" s="109"/>
      <c r="Q25" s="115"/>
    </row>
    <row r="26" spans="2:17" ht="15.75" x14ac:dyDescent="0.25">
      <c r="B26" s="25">
        <v>24</v>
      </c>
      <c r="C26" s="26">
        <v>104006</v>
      </c>
      <c r="D26" s="26">
        <v>2737</v>
      </c>
      <c r="E26" s="26">
        <f t="shared" si="2"/>
        <v>124696</v>
      </c>
      <c r="F26" s="47">
        <f t="shared" si="0"/>
        <v>57.311204768886412</v>
      </c>
      <c r="G26" s="47">
        <f t="shared" si="1"/>
        <v>14.545454545454545</v>
      </c>
      <c r="H26" s="138"/>
      <c r="K26" s="108"/>
      <c r="L26" s="109"/>
      <c r="M26" s="109" t="s">
        <v>34</v>
      </c>
      <c r="N26" s="109"/>
      <c r="O26" s="109"/>
      <c r="P26" s="109"/>
      <c r="Q26" s="115"/>
    </row>
    <row r="27" spans="2:17" ht="15.75" x14ac:dyDescent="0.25">
      <c r="B27" s="25">
        <v>25</v>
      </c>
      <c r="C27" s="26">
        <v>108009</v>
      </c>
      <c r="D27" s="26">
        <v>2413</v>
      </c>
      <c r="E27" s="26">
        <f t="shared" si="2"/>
        <v>127109</v>
      </c>
      <c r="F27" s="47">
        <f t="shared" si="0"/>
        <v>58.420237433184575</v>
      </c>
      <c r="G27" s="47">
        <f t="shared" si="1"/>
        <v>15.151515151515152</v>
      </c>
      <c r="H27" s="138"/>
      <c r="K27" s="108"/>
      <c r="L27" s="109" t="s">
        <v>37</v>
      </c>
      <c r="M27" s="109"/>
      <c r="N27" s="109"/>
      <c r="O27" s="109"/>
      <c r="P27" s="109"/>
      <c r="Q27" s="115"/>
    </row>
    <row r="28" spans="2:17" ht="15.75" x14ac:dyDescent="0.25">
      <c r="B28" s="25">
        <v>26</v>
      </c>
      <c r="C28" s="26">
        <v>111008</v>
      </c>
      <c r="D28" s="26">
        <v>2408</v>
      </c>
      <c r="E28" s="26">
        <f t="shared" si="2"/>
        <v>129517</v>
      </c>
      <c r="F28" s="47">
        <f t="shared" si="0"/>
        <v>59.526972060465951</v>
      </c>
      <c r="G28" s="47">
        <f t="shared" si="1"/>
        <v>15.757575757575756</v>
      </c>
      <c r="H28" s="138"/>
      <c r="K28" s="108"/>
      <c r="L28" s="109" t="s">
        <v>38</v>
      </c>
      <c r="M28" s="109"/>
      <c r="N28" s="109"/>
      <c r="O28" s="109"/>
      <c r="P28" s="109"/>
      <c r="Q28" s="115"/>
    </row>
    <row r="29" spans="2:17" ht="15.75" x14ac:dyDescent="0.25">
      <c r="B29" s="25">
        <v>27</v>
      </c>
      <c r="C29" s="26">
        <v>108012</v>
      </c>
      <c r="D29" s="26">
        <v>2204</v>
      </c>
      <c r="E29" s="26">
        <f t="shared" si="2"/>
        <v>131721</v>
      </c>
      <c r="F29" s="47">
        <f t="shared" si="0"/>
        <v>60.539946777462696</v>
      </c>
      <c r="G29" s="47">
        <f t="shared" si="1"/>
        <v>16.363636363636363</v>
      </c>
      <c r="H29" s="138"/>
      <c r="K29" s="108"/>
      <c r="L29" s="109" t="s">
        <v>39</v>
      </c>
      <c r="M29" s="109"/>
      <c r="N29" s="109"/>
      <c r="O29" s="109"/>
      <c r="P29" s="109"/>
      <c r="Q29" s="115"/>
    </row>
    <row r="30" spans="2:17" ht="15.75" x14ac:dyDescent="0.25">
      <c r="B30" s="25">
        <v>28</v>
      </c>
      <c r="C30" s="26">
        <v>111003</v>
      </c>
      <c r="D30" s="26">
        <v>2199</v>
      </c>
      <c r="E30" s="26">
        <f t="shared" si="2"/>
        <v>133920</v>
      </c>
      <c r="F30" s="47">
        <f t="shared" si="0"/>
        <v>61.550623457442654</v>
      </c>
      <c r="G30" s="47">
        <f t="shared" si="1"/>
        <v>16.969696969696972</v>
      </c>
      <c r="H30" s="138"/>
      <c r="K30" s="108"/>
      <c r="L30" s="109"/>
      <c r="M30" s="109"/>
      <c r="N30" s="109"/>
      <c r="O30" s="109"/>
      <c r="P30" s="109"/>
      <c r="Q30" s="115"/>
    </row>
    <row r="31" spans="2:17" ht="15.75" x14ac:dyDescent="0.25">
      <c r="B31" s="25">
        <v>29</v>
      </c>
      <c r="C31" s="26">
        <v>112014</v>
      </c>
      <c r="D31" s="25">
        <v>2197</v>
      </c>
      <c r="E31" s="26">
        <f t="shared" si="2"/>
        <v>136117</v>
      </c>
      <c r="F31" s="47">
        <f t="shared" si="0"/>
        <v>62.560380922615899</v>
      </c>
      <c r="G31" s="47">
        <f t="shared" si="1"/>
        <v>17.575757575757574</v>
      </c>
      <c r="H31" s="138"/>
      <c r="K31" s="108"/>
      <c r="L31" s="109" t="s">
        <v>51</v>
      </c>
      <c r="M31" s="109"/>
      <c r="N31" s="109"/>
      <c r="O31" s="109"/>
      <c r="P31" s="109"/>
      <c r="Q31" s="115"/>
    </row>
    <row r="32" spans="2:17" ht="15.75" x14ac:dyDescent="0.25">
      <c r="B32" s="25">
        <v>30</v>
      </c>
      <c r="C32" s="26">
        <v>108036</v>
      </c>
      <c r="D32" s="26">
        <v>2172</v>
      </c>
      <c r="E32" s="26">
        <f t="shared" si="2"/>
        <v>138289</v>
      </c>
      <c r="F32" s="47">
        <f t="shared" si="0"/>
        <v>63.55864820270525</v>
      </c>
      <c r="G32" s="47">
        <f t="shared" si="1"/>
        <v>18.181818181818183</v>
      </c>
      <c r="H32" s="138"/>
      <c r="K32" s="108"/>
      <c r="L32" s="109"/>
      <c r="M32" s="109" t="s">
        <v>40</v>
      </c>
      <c r="N32" s="109"/>
      <c r="O32" s="109"/>
      <c r="P32" s="109"/>
      <c r="Q32" s="115"/>
    </row>
    <row r="33" spans="2:17" ht="15.75" x14ac:dyDescent="0.25">
      <c r="B33" s="25">
        <v>31</v>
      </c>
      <c r="C33" s="26">
        <v>112016</v>
      </c>
      <c r="D33" s="25">
        <v>2119</v>
      </c>
      <c r="E33" s="26">
        <f t="shared" si="2"/>
        <v>140408</v>
      </c>
      <c r="F33" s="47">
        <f t="shared" si="0"/>
        <v>64.532556290416721</v>
      </c>
      <c r="G33" s="47">
        <f t="shared" si="1"/>
        <v>18.787878787878785</v>
      </c>
      <c r="H33" s="138"/>
      <c r="K33" s="105"/>
      <c r="L33" s="109"/>
      <c r="M33" s="109" t="s">
        <v>41</v>
      </c>
      <c r="N33" s="109"/>
      <c r="O33" s="106"/>
      <c r="P33" s="106"/>
      <c r="Q33" s="107"/>
    </row>
    <row r="34" spans="2:17" ht="15.75" x14ac:dyDescent="0.25">
      <c r="B34" s="25">
        <v>32</v>
      </c>
      <c r="C34" s="26">
        <v>108038</v>
      </c>
      <c r="D34" s="26">
        <v>2094</v>
      </c>
      <c r="E34" s="26">
        <f t="shared" si="2"/>
        <v>142502</v>
      </c>
      <c r="F34" s="47">
        <f t="shared" si="0"/>
        <v>65.4949741930443</v>
      </c>
      <c r="G34" s="47">
        <f t="shared" si="1"/>
        <v>19.393939393939394</v>
      </c>
      <c r="H34" s="138"/>
      <c r="K34" s="105"/>
      <c r="L34" s="109"/>
      <c r="M34" s="109" t="s">
        <v>42</v>
      </c>
      <c r="N34" s="109"/>
      <c r="O34" s="106"/>
      <c r="P34" s="106"/>
      <c r="Q34" s="107"/>
    </row>
    <row r="35" spans="2:17" ht="16.5" thickBot="1" x14ac:dyDescent="0.3">
      <c r="B35" s="38">
        <v>33</v>
      </c>
      <c r="C35" s="39">
        <v>109001</v>
      </c>
      <c r="D35" s="39">
        <v>2031</v>
      </c>
      <c r="E35" s="39">
        <f t="shared" si="2"/>
        <v>144533</v>
      </c>
      <c r="F35" s="54">
        <f t="shared" si="0"/>
        <v>66.428436829260448</v>
      </c>
      <c r="G35" s="48">
        <f t="shared" si="1"/>
        <v>20</v>
      </c>
      <c r="H35" s="139"/>
      <c r="K35" s="105"/>
      <c r="L35" s="109" t="s">
        <v>43</v>
      </c>
      <c r="M35" s="106"/>
      <c r="N35" s="106"/>
      <c r="O35" s="106"/>
      <c r="P35" s="106"/>
      <c r="Q35" s="107"/>
    </row>
    <row r="36" spans="2:17" ht="15" customHeight="1" thickTop="1" x14ac:dyDescent="0.25">
      <c r="B36" s="33">
        <v>34</v>
      </c>
      <c r="C36" s="34">
        <v>109017</v>
      </c>
      <c r="D36" s="34">
        <v>2007</v>
      </c>
      <c r="E36" s="34">
        <f t="shared" si="2"/>
        <v>146540</v>
      </c>
      <c r="F36" s="55">
        <f t="shared" si="0"/>
        <v>67.35086888779604</v>
      </c>
      <c r="G36" s="55">
        <f t="shared" si="1"/>
        <v>20.606060606060606</v>
      </c>
      <c r="H36" s="137" t="s">
        <v>24</v>
      </c>
      <c r="K36" s="105"/>
      <c r="L36" s="109" t="s">
        <v>44</v>
      </c>
      <c r="M36" s="106"/>
      <c r="N36" s="106"/>
      <c r="O36" s="106"/>
      <c r="P36" s="106"/>
      <c r="Q36" s="107"/>
    </row>
    <row r="37" spans="2:17" ht="14.45" customHeight="1" x14ac:dyDescent="0.25">
      <c r="B37" s="27">
        <v>35</v>
      </c>
      <c r="C37" s="28">
        <v>109003</v>
      </c>
      <c r="D37" s="28">
        <v>2004</v>
      </c>
      <c r="E37" s="28">
        <f t="shared" si="2"/>
        <v>148544</v>
      </c>
      <c r="F37" s="49">
        <f t="shared" si="0"/>
        <v>68.271922124121573</v>
      </c>
      <c r="G37" s="49">
        <f t="shared" si="1"/>
        <v>21.212121212121211</v>
      </c>
      <c r="H37" s="138"/>
      <c r="K37" s="105"/>
      <c r="L37" s="109" t="s">
        <v>45</v>
      </c>
      <c r="M37" s="106"/>
      <c r="N37" s="106"/>
      <c r="O37" s="106"/>
      <c r="P37" s="106"/>
      <c r="Q37" s="107"/>
    </row>
    <row r="38" spans="2:17" ht="14.45" customHeight="1" x14ac:dyDescent="0.25">
      <c r="B38" s="27">
        <v>36</v>
      </c>
      <c r="C38" s="28">
        <v>112010</v>
      </c>
      <c r="D38" s="27">
        <v>1992</v>
      </c>
      <c r="E38" s="28">
        <f t="shared" si="2"/>
        <v>150536</v>
      </c>
      <c r="F38" s="49">
        <f t="shared" si="0"/>
        <v>69.187460071606836</v>
      </c>
      <c r="G38" s="49">
        <f t="shared" si="1"/>
        <v>21.818181818181817</v>
      </c>
      <c r="H38" s="138"/>
      <c r="K38" s="105"/>
      <c r="L38" s="109"/>
      <c r="M38" s="109" t="s">
        <v>46</v>
      </c>
      <c r="N38" s="109"/>
      <c r="O38" s="106"/>
      <c r="P38" s="106"/>
      <c r="Q38" s="107"/>
    </row>
    <row r="39" spans="2:17" ht="14.45" customHeight="1" x14ac:dyDescent="0.25">
      <c r="B39" s="27">
        <v>37</v>
      </c>
      <c r="C39" s="28">
        <v>108032</v>
      </c>
      <c r="D39" s="28">
        <v>1967</v>
      </c>
      <c r="E39" s="28">
        <f t="shared" si="2"/>
        <v>152503</v>
      </c>
      <c r="F39" s="49">
        <f t="shared" si="0"/>
        <v>70.091507834008198</v>
      </c>
      <c r="G39" s="49">
        <f t="shared" si="1"/>
        <v>22.424242424242426</v>
      </c>
      <c r="H39" s="138"/>
      <c r="K39" s="105"/>
      <c r="L39" s="109"/>
      <c r="M39" s="109" t="s">
        <v>47</v>
      </c>
      <c r="N39" s="109"/>
      <c r="O39" s="106"/>
      <c r="P39" s="106"/>
      <c r="Q39" s="107"/>
    </row>
    <row r="40" spans="2:17" ht="14.45" customHeight="1" x14ac:dyDescent="0.25">
      <c r="B40" s="27">
        <v>38</v>
      </c>
      <c r="C40" s="28">
        <v>102002</v>
      </c>
      <c r="D40" s="28">
        <v>1885</v>
      </c>
      <c r="E40" s="28">
        <f t="shared" si="2"/>
        <v>154388</v>
      </c>
      <c r="F40" s="49">
        <f t="shared" si="0"/>
        <v>70.957867789334344</v>
      </c>
      <c r="G40" s="49">
        <f t="shared" si="1"/>
        <v>23.030303030303031</v>
      </c>
      <c r="H40" s="138"/>
      <c r="K40" s="105"/>
      <c r="L40" s="109"/>
      <c r="M40" s="109" t="s">
        <v>48</v>
      </c>
      <c r="N40" s="109"/>
      <c r="O40" s="106"/>
      <c r="P40" s="106"/>
      <c r="Q40" s="107"/>
    </row>
    <row r="41" spans="2:17" ht="14.45" customHeight="1" x14ac:dyDescent="0.25">
      <c r="B41" s="27">
        <v>39</v>
      </c>
      <c r="C41" s="28">
        <v>108018</v>
      </c>
      <c r="D41" s="28">
        <v>1784</v>
      </c>
      <c r="E41" s="28">
        <f t="shared" si="2"/>
        <v>156172</v>
      </c>
      <c r="F41" s="49">
        <f t="shared" si="0"/>
        <v>71.777807396921546</v>
      </c>
      <c r="G41" s="49">
        <f t="shared" si="1"/>
        <v>23.636363636363637</v>
      </c>
      <c r="H41" s="138"/>
      <c r="K41" s="105"/>
      <c r="L41" s="133" t="s">
        <v>49</v>
      </c>
      <c r="M41" s="133"/>
      <c r="N41" s="133"/>
      <c r="O41" s="133"/>
      <c r="P41" s="133"/>
      <c r="Q41" s="134"/>
    </row>
    <row r="42" spans="2:17" ht="14.45" customHeight="1" x14ac:dyDescent="0.25">
      <c r="B42" s="27">
        <v>40</v>
      </c>
      <c r="C42" s="28">
        <v>108019</v>
      </c>
      <c r="D42" s="28">
        <v>1771</v>
      </c>
      <c r="E42" s="28">
        <f t="shared" si="2"/>
        <v>157943</v>
      </c>
      <c r="F42" s="49">
        <f t="shared" si="0"/>
        <v>72.591772108265118</v>
      </c>
      <c r="G42" s="49">
        <f t="shared" si="1"/>
        <v>24.242424242424242</v>
      </c>
      <c r="H42" s="138"/>
      <c r="K42" s="105"/>
      <c r="L42" s="133"/>
      <c r="M42" s="133"/>
      <c r="N42" s="133"/>
      <c r="O42" s="133"/>
      <c r="P42" s="133"/>
      <c r="Q42" s="134"/>
    </row>
    <row r="43" spans="2:17" ht="14.45" customHeight="1" x14ac:dyDescent="0.25">
      <c r="B43" s="27">
        <v>41</v>
      </c>
      <c r="C43" s="28">
        <v>109014</v>
      </c>
      <c r="D43" s="28">
        <v>1770</v>
      </c>
      <c r="E43" s="28">
        <f t="shared" si="2"/>
        <v>159713</v>
      </c>
      <c r="F43" s="49">
        <f t="shared" si="0"/>
        <v>73.405277212205334</v>
      </c>
      <c r="G43" s="49">
        <f t="shared" si="1"/>
        <v>24.848484848484848</v>
      </c>
      <c r="H43" s="138"/>
      <c r="K43" s="105"/>
      <c r="L43" s="133"/>
      <c r="M43" s="133"/>
      <c r="N43" s="133"/>
      <c r="O43" s="133"/>
      <c r="P43" s="133"/>
      <c r="Q43" s="134"/>
    </row>
    <row r="44" spans="2:17" ht="14.45" customHeight="1" thickBot="1" x14ac:dyDescent="0.3">
      <c r="B44" s="27">
        <v>42</v>
      </c>
      <c r="C44" s="28">
        <v>101001</v>
      </c>
      <c r="D44" s="28">
        <v>1767</v>
      </c>
      <c r="E44" s="28">
        <f t="shared" si="2"/>
        <v>161480</v>
      </c>
      <c r="F44" s="49">
        <f t="shared" si="0"/>
        <v>74.217403493935478</v>
      </c>
      <c r="G44" s="49">
        <f t="shared" si="1"/>
        <v>25.454545454545453</v>
      </c>
      <c r="H44" s="138"/>
      <c r="K44" s="112"/>
      <c r="L44" s="135"/>
      <c r="M44" s="135"/>
      <c r="N44" s="135"/>
      <c r="O44" s="135"/>
      <c r="P44" s="135"/>
      <c r="Q44" s="136"/>
    </row>
    <row r="45" spans="2:17" ht="14.45" customHeight="1" thickTop="1" x14ac:dyDescent="0.25">
      <c r="B45" s="27">
        <v>43</v>
      </c>
      <c r="C45" s="28">
        <v>103009</v>
      </c>
      <c r="D45" s="28">
        <v>1721</v>
      </c>
      <c r="E45" s="28">
        <f t="shared" si="2"/>
        <v>163201</v>
      </c>
      <c r="F45" s="49">
        <f t="shared" si="0"/>
        <v>75.00838783511125</v>
      </c>
      <c r="G45" s="49">
        <f t="shared" si="1"/>
        <v>26.060606060606062</v>
      </c>
      <c r="H45" s="138"/>
    </row>
    <row r="46" spans="2:17" ht="14.45" customHeight="1" x14ac:dyDescent="0.25">
      <c r="B46" s="27">
        <v>44</v>
      </c>
      <c r="C46" s="28">
        <v>108015</v>
      </c>
      <c r="D46" s="28">
        <v>1673</v>
      </c>
      <c r="E46" s="28">
        <f t="shared" si="2"/>
        <v>164874</v>
      </c>
      <c r="F46" s="49">
        <f t="shared" si="0"/>
        <v>75.777311020925936</v>
      </c>
      <c r="G46" s="49">
        <f t="shared" si="1"/>
        <v>26.666666666666668</v>
      </c>
      <c r="H46" s="138"/>
    </row>
    <row r="47" spans="2:17" ht="14.45" customHeight="1" x14ac:dyDescent="0.25">
      <c r="B47" s="27">
        <v>45</v>
      </c>
      <c r="C47" s="28">
        <v>111014</v>
      </c>
      <c r="D47" s="28">
        <v>1668</v>
      </c>
      <c r="E47" s="28">
        <f t="shared" si="2"/>
        <v>166542</v>
      </c>
      <c r="F47" s="49">
        <f t="shared" si="0"/>
        <v>76.543936169723821</v>
      </c>
      <c r="G47" s="49">
        <f t="shared" si="1"/>
        <v>27.27272727272727</v>
      </c>
      <c r="H47" s="138"/>
    </row>
    <row r="48" spans="2:17" ht="14.45" customHeight="1" x14ac:dyDescent="0.25">
      <c r="B48" s="27">
        <v>46</v>
      </c>
      <c r="C48" s="28">
        <v>112002</v>
      </c>
      <c r="D48" s="27">
        <v>1653</v>
      </c>
      <c r="E48" s="28">
        <f t="shared" si="2"/>
        <v>168195</v>
      </c>
      <c r="F48" s="49">
        <f t="shared" si="0"/>
        <v>77.303667207471378</v>
      </c>
      <c r="G48" s="49">
        <f t="shared" si="1"/>
        <v>27.878787878787882</v>
      </c>
      <c r="H48" s="138"/>
    </row>
    <row r="49" spans="2:8" ht="14.45" customHeight="1" x14ac:dyDescent="0.25">
      <c r="B49" s="27">
        <v>47</v>
      </c>
      <c r="C49" s="28">
        <v>108024</v>
      </c>
      <c r="D49" s="28">
        <v>1628</v>
      </c>
      <c r="E49" s="28">
        <f t="shared" si="2"/>
        <v>169823</v>
      </c>
      <c r="F49" s="49">
        <f t="shared" si="0"/>
        <v>78.051908060135034</v>
      </c>
      <c r="G49" s="49">
        <f t="shared" si="1"/>
        <v>28.484848484848484</v>
      </c>
      <c r="H49" s="138"/>
    </row>
    <row r="50" spans="2:8" ht="14.45" customHeight="1" x14ac:dyDescent="0.25">
      <c r="B50" s="27">
        <v>48</v>
      </c>
      <c r="C50" s="28">
        <v>112003</v>
      </c>
      <c r="D50" s="27">
        <v>1599</v>
      </c>
      <c r="E50" s="28">
        <f t="shared" si="2"/>
        <v>171422</v>
      </c>
      <c r="F50" s="49">
        <f t="shared" si="0"/>
        <v>78.786820298101361</v>
      </c>
      <c r="G50" s="49">
        <f t="shared" si="1"/>
        <v>29.09090909090909</v>
      </c>
      <c r="H50" s="138"/>
    </row>
    <row r="51" spans="2:8" ht="14.45" customHeight="1" x14ac:dyDescent="0.25">
      <c r="B51" s="27">
        <v>49</v>
      </c>
      <c r="C51" s="28">
        <v>108025</v>
      </c>
      <c r="D51" s="28">
        <v>1574</v>
      </c>
      <c r="E51" s="28">
        <f t="shared" si="2"/>
        <v>172996</v>
      </c>
      <c r="F51" s="49">
        <f t="shared" si="0"/>
        <v>79.510242350983788</v>
      </c>
      <c r="G51" s="49">
        <f t="shared" si="1"/>
        <v>29.696969696969699</v>
      </c>
      <c r="H51" s="138"/>
    </row>
    <row r="52" spans="2:8" ht="14.45" customHeight="1" x14ac:dyDescent="0.25">
      <c r="B52" s="27">
        <v>50</v>
      </c>
      <c r="C52" s="28">
        <v>109020</v>
      </c>
      <c r="D52" s="28">
        <v>1552</v>
      </c>
      <c r="E52" s="28">
        <f t="shared" si="2"/>
        <v>174548</v>
      </c>
      <c r="F52" s="49">
        <f t="shared" si="0"/>
        <v>80.223553040992385</v>
      </c>
      <c r="G52" s="49">
        <f t="shared" si="1"/>
        <v>30.303030303030305</v>
      </c>
      <c r="H52" s="138"/>
    </row>
    <row r="53" spans="2:8" ht="14.45" customHeight="1" x14ac:dyDescent="0.25">
      <c r="B53" s="27">
        <v>51</v>
      </c>
      <c r="C53" s="28">
        <v>109026</v>
      </c>
      <c r="D53" s="28">
        <v>1330</v>
      </c>
      <c r="E53" s="28">
        <f t="shared" si="2"/>
        <v>175878</v>
      </c>
      <c r="F53" s="49">
        <f t="shared" si="0"/>
        <v>80.834830887455936</v>
      </c>
      <c r="G53" s="49">
        <f t="shared" si="1"/>
        <v>30.909090909090907</v>
      </c>
      <c r="H53" s="138"/>
    </row>
    <row r="54" spans="2:8" ht="14.45" customHeight="1" x14ac:dyDescent="0.25">
      <c r="B54" s="27">
        <v>52</v>
      </c>
      <c r="C54" s="28">
        <v>103005</v>
      </c>
      <c r="D54" s="28">
        <v>1281</v>
      </c>
      <c r="E54" s="28">
        <f t="shared" si="2"/>
        <v>177159</v>
      </c>
      <c r="F54" s="49">
        <f t="shared" si="0"/>
        <v>81.423587971155044</v>
      </c>
      <c r="G54" s="49">
        <f t="shared" si="1"/>
        <v>31.515151515151512</v>
      </c>
      <c r="H54" s="138"/>
    </row>
    <row r="55" spans="2:8" ht="14.45" customHeight="1" x14ac:dyDescent="0.25">
      <c r="B55" s="27">
        <v>53</v>
      </c>
      <c r="C55" s="28">
        <v>109030</v>
      </c>
      <c r="D55" s="28">
        <v>1231</v>
      </c>
      <c r="E55" s="28">
        <f t="shared" si="2"/>
        <v>178390</v>
      </c>
      <c r="F55" s="49">
        <f t="shared" si="0"/>
        <v>81.989364684686336</v>
      </c>
      <c r="G55" s="49">
        <f t="shared" si="1"/>
        <v>32.121212121212125</v>
      </c>
      <c r="H55" s="138"/>
    </row>
    <row r="56" spans="2:8" ht="14.45" customHeight="1" x14ac:dyDescent="0.25">
      <c r="B56" s="27">
        <v>54</v>
      </c>
      <c r="C56" s="28">
        <v>103003</v>
      </c>
      <c r="D56" s="28">
        <v>1174</v>
      </c>
      <c r="E56" s="28">
        <f t="shared" si="2"/>
        <v>179564</v>
      </c>
      <c r="F56" s="49">
        <f t="shared" si="0"/>
        <v>82.528943776226356</v>
      </c>
      <c r="G56" s="49">
        <f t="shared" si="1"/>
        <v>32.727272727272727</v>
      </c>
      <c r="H56" s="138"/>
    </row>
    <row r="57" spans="2:8" ht="14.45" customHeight="1" x14ac:dyDescent="0.25">
      <c r="B57" s="27">
        <v>55</v>
      </c>
      <c r="C57" s="28">
        <v>102003</v>
      </c>
      <c r="D57" s="28">
        <v>1144</v>
      </c>
      <c r="E57" s="28">
        <f t="shared" si="2"/>
        <v>180708</v>
      </c>
      <c r="F57" s="49">
        <f t="shared" si="0"/>
        <v>83.054734645665675</v>
      </c>
      <c r="G57" s="49">
        <f t="shared" si="1"/>
        <v>33.333333333333329</v>
      </c>
      <c r="H57" s="138"/>
    </row>
    <row r="58" spans="2:8" ht="14.45" customHeight="1" x14ac:dyDescent="0.25">
      <c r="B58" s="27">
        <v>56</v>
      </c>
      <c r="C58" s="28">
        <v>104003</v>
      </c>
      <c r="D58" s="28">
        <v>1144</v>
      </c>
      <c r="E58" s="28">
        <f t="shared" si="2"/>
        <v>181852</v>
      </c>
      <c r="F58" s="49">
        <f t="shared" si="0"/>
        <v>83.580525515104995</v>
      </c>
      <c r="G58" s="49">
        <f t="shared" si="1"/>
        <v>33.939393939393945</v>
      </c>
      <c r="H58" s="138"/>
    </row>
    <row r="59" spans="2:8" ht="14.45" customHeight="1" x14ac:dyDescent="0.25">
      <c r="B59" s="27">
        <v>57</v>
      </c>
      <c r="C59" s="29">
        <v>105002</v>
      </c>
      <c r="D59" s="29">
        <v>1100</v>
      </c>
      <c r="E59" s="28">
        <f t="shared" si="2"/>
        <v>182952</v>
      </c>
      <c r="F59" s="49">
        <f t="shared" si="0"/>
        <v>84.086093658796656</v>
      </c>
      <c r="G59" s="49">
        <f t="shared" si="1"/>
        <v>34.545454545454547</v>
      </c>
      <c r="H59" s="138"/>
    </row>
    <row r="60" spans="2:8" ht="14.45" customHeight="1" x14ac:dyDescent="0.25">
      <c r="B60" s="27">
        <v>58</v>
      </c>
      <c r="C60" s="28">
        <v>108006</v>
      </c>
      <c r="D60" s="28">
        <v>1023</v>
      </c>
      <c r="E60" s="28">
        <f t="shared" si="2"/>
        <v>183975</v>
      </c>
      <c r="F60" s="49">
        <f t="shared" si="0"/>
        <v>84.556272032429902</v>
      </c>
      <c r="G60" s="49">
        <f t="shared" si="1"/>
        <v>35.151515151515149</v>
      </c>
      <c r="H60" s="138"/>
    </row>
    <row r="61" spans="2:8" ht="14.45" customHeight="1" x14ac:dyDescent="0.25">
      <c r="B61" s="27">
        <v>59</v>
      </c>
      <c r="C61" s="28">
        <v>111005</v>
      </c>
      <c r="D61" s="28">
        <v>1018</v>
      </c>
      <c r="E61" s="28">
        <f t="shared" si="2"/>
        <v>184993</v>
      </c>
      <c r="F61" s="49">
        <f t="shared" si="0"/>
        <v>85.024152369046362</v>
      </c>
      <c r="G61" s="49">
        <f t="shared" si="1"/>
        <v>35.757575757575758</v>
      </c>
      <c r="H61" s="138"/>
    </row>
    <row r="62" spans="2:8" ht="14.45" customHeight="1" x14ac:dyDescent="0.25">
      <c r="B62" s="27">
        <v>60</v>
      </c>
      <c r="C62" s="28">
        <v>101009</v>
      </c>
      <c r="D62" s="28">
        <v>989</v>
      </c>
      <c r="E62" s="28">
        <f t="shared" si="2"/>
        <v>185982</v>
      </c>
      <c r="F62" s="49">
        <f t="shared" si="0"/>
        <v>85.478704090965493</v>
      </c>
      <c r="G62" s="49">
        <f t="shared" si="1"/>
        <v>36.363636363636367</v>
      </c>
      <c r="H62" s="138"/>
    </row>
    <row r="63" spans="2:8" ht="14.45" customHeight="1" x14ac:dyDescent="0.25">
      <c r="B63" s="27">
        <v>61</v>
      </c>
      <c r="C63" s="28">
        <v>108011</v>
      </c>
      <c r="D63" s="28">
        <v>987</v>
      </c>
      <c r="E63" s="28">
        <f t="shared" si="2"/>
        <v>186969</v>
      </c>
      <c r="F63" s="49">
        <f t="shared" si="0"/>
        <v>85.932336598077924</v>
      </c>
      <c r="G63" s="49">
        <f t="shared" si="1"/>
        <v>36.969696969696969</v>
      </c>
      <c r="H63" s="138"/>
    </row>
    <row r="64" spans="2:8" ht="14.45" customHeight="1" x14ac:dyDescent="0.25">
      <c r="B64" s="27">
        <v>62</v>
      </c>
      <c r="C64" s="28">
        <v>111010</v>
      </c>
      <c r="D64" s="28">
        <v>982</v>
      </c>
      <c r="E64" s="28">
        <f t="shared" si="2"/>
        <v>187951</v>
      </c>
      <c r="F64" s="49">
        <f t="shared" si="0"/>
        <v>86.383671068173555</v>
      </c>
      <c r="G64" s="49">
        <f t="shared" si="1"/>
        <v>37.575757575757571</v>
      </c>
      <c r="H64" s="138"/>
    </row>
    <row r="65" spans="2:8" ht="14.45" customHeight="1" x14ac:dyDescent="0.25">
      <c r="B65" s="27">
        <v>63</v>
      </c>
      <c r="C65" s="28">
        <v>103014</v>
      </c>
      <c r="D65" s="28">
        <v>910</v>
      </c>
      <c r="E65" s="28">
        <f t="shared" si="2"/>
        <v>188861</v>
      </c>
      <c r="F65" s="49">
        <f t="shared" si="0"/>
        <v>86.801913805227571</v>
      </c>
      <c r="G65" s="49">
        <f t="shared" si="1"/>
        <v>38.181818181818187</v>
      </c>
      <c r="H65" s="138"/>
    </row>
    <row r="66" spans="2:8" ht="14.45" customHeight="1" x14ac:dyDescent="0.25">
      <c r="B66" s="27">
        <v>64</v>
      </c>
      <c r="C66" s="28">
        <v>103002</v>
      </c>
      <c r="D66" s="28">
        <v>895</v>
      </c>
      <c r="E66" s="28">
        <f t="shared" si="2"/>
        <v>189756</v>
      </c>
      <c r="F66" s="49">
        <f t="shared" si="0"/>
        <v>87.213262431231243</v>
      </c>
      <c r="G66" s="49">
        <f t="shared" si="1"/>
        <v>38.787878787878789</v>
      </c>
      <c r="H66" s="138"/>
    </row>
    <row r="67" spans="2:8" ht="14.45" customHeight="1" x14ac:dyDescent="0.25">
      <c r="B67" s="27">
        <v>65</v>
      </c>
      <c r="C67" s="28">
        <v>109027</v>
      </c>
      <c r="D67" s="28">
        <v>861</v>
      </c>
      <c r="E67" s="28">
        <f t="shared" si="2"/>
        <v>190617</v>
      </c>
      <c r="F67" s="49">
        <f t="shared" si="0"/>
        <v>87.6089844055208</v>
      </c>
      <c r="G67" s="49">
        <f t="shared" si="1"/>
        <v>39.393939393939391</v>
      </c>
      <c r="H67" s="138"/>
    </row>
    <row r="68" spans="2:8" ht="15" customHeight="1" x14ac:dyDescent="0.25">
      <c r="B68" s="27">
        <v>66</v>
      </c>
      <c r="C68" s="28">
        <v>109019</v>
      </c>
      <c r="D68" s="28">
        <v>853</v>
      </c>
      <c r="E68" s="28">
        <f t="shared" si="2"/>
        <v>191470</v>
      </c>
      <c r="F68" s="49">
        <f t="shared" ref="F68:F131" si="3">(E68/$D$168)*100</f>
        <v>88.001029520583515</v>
      </c>
      <c r="G68" s="49">
        <f t="shared" ref="G68:G131" si="4">(B68/$B$167)*100</f>
        <v>40</v>
      </c>
      <c r="H68" s="138"/>
    </row>
    <row r="69" spans="2:8" ht="15" customHeight="1" x14ac:dyDescent="0.25">
      <c r="B69" s="27">
        <v>67</v>
      </c>
      <c r="C69" s="28">
        <v>112011</v>
      </c>
      <c r="D69" s="27">
        <v>835</v>
      </c>
      <c r="E69" s="28">
        <f t="shared" ref="E69:E132" si="5">E68+D69</f>
        <v>192305</v>
      </c>
      <c r="F69" s="49">
        <f t="shared" si="3"/>
        <v>88.384801702385815</v>
      </c>
      <c r="G69" s="49">
        <f t="shared" si="4"/>
        <v>40.606060606060609</v>
      </c>
      <c r="H69" s="138"/>
    </row>
    <row r="70" spans="2:8" ht="14.45" customHeight="1" x14ac:dyDescent="0.25">
      <c r="B70" s="27">
        <v>68</v>
      </c>
      <c r="C70" s="28">
        <v>108033</v>
      </c>
      <c r="D70" s="28">
        <v>810</v>
      </c>
      <c r="E70" s="28">
        <f t="shared" si="5"/>
        <v>193115</v>
      </c>
      <c r="F70" s="49">
        <f t="shared" si="3"/>
        <v>88.757083699104228</v>
      </c>
      <c r="G70" s="49">
        <f t="shared" si="4"/>
        <v>41.212121212121211</v>
      </c>
      <c r="H70" s="138"/>
    </row>
    <row r="71" spans="2:8" ht="14.45" customHeight="1" x14ac:dyDescent="0.25">
      <c r="B71" s="27">
        <v>69</v>
      </c>
      <c r="C71" s="28">
        <v>110002</v>
      </c>
      <c r="D71" s="28">
        <v>781</v>
      </c>
      <c r="E71" s="28">
        <f t="shared" si="5"/>
        <v>193896</v>
      </c>
      <c r="F71" s="49">
        <f t="shared" si="3"/>
        <v>89.116037081125299</v>
      </c>
      <c r="G71" s="49">
        <f t="shared" si="4"/>
        <v>41.818181818181813</v>
      </c>
      <c r="H71" s="138"/>
    </row>
    <row r="72" spans="2:8" ht="14.45" customHeight="1" x14ac:dyDescent="0.25">
      <c r="B72" s="27">
        <v>70</v>
      </c>
      <c r="C72" s="28">
        <v>108007</v>
      </c>
      <c r="D72" s="28">
        <v>763</v>
      </c>
      <c r="E72" s="28">
        <f t="shared" si="5"/>
        <v>194659</v>
      </c>
      <c r="F72" s="49">
        <f t="shared" si="3"/>
        <v>89.466717529885969</v>
      </c>
      <c r="G72" s="49">
        <f t="shared" si="4"/>
        <v>42.424242424242422</v>
      </c>
      <c r="H72" s="138"/>
    </row>
    <row r="73" spans="2:8" ht="14.45" customHeight="1" x14ac:dyDescent="0.25">
      <c r="B73" s="27">
        <v>71</v>
      </c>
      <c r="C73" s="28">
        <v>111006</v>
      </c>
      <c r="D73" s="28">
        <v>758</v>
      </c>
      <c r="E73" s="28">
        <f t="shared" si="5"/>
        <v>195417</v>
      </c>
      <c r="F73" s="49">
        <f t="shared" si="3"/>
        <v>89.815099941629867</v>
      </c>
      <c r="G73" s="49">
        <f t="shared" si="4"/>
        <v>43.030303030303031</v>
      </c>
      <c r="H73" s="138"/>
    </row>
    <row r="74" spans="2:8" ht="14.45" customHeight="1" x14ac:dyDescent="0.25">
      <c r="B74" s="27">
        <v>72</v>
      </c>
      <c r="C74" s="28">
        <v>108017</v>
      </c>
      <c r="D74" s="28">
        <v>746</v>
      </c>
      <c r="E74" s="28">
        <f t="shared" si="5"/>
        <v>196163</v>
      </c>
      <c r="F74" s="49">
        <f t="shared" si="3"/>
        <v>90.157967064533466</v>
      </c>
      <c r="G74" s="49">
        <f t="shared" si="4"/>
        <v>43.636363636363633</v>
      </c>
      <c r="H74" s="138"/>
    </row>
    <row r="75" spans="2:8" ht="14.45" customHeight="1" x14ac:dyDescent="0.25">
      <c r="B75" s="27">
        <v>73</v>
      </c>
      <c r="C75" s="28">
        <v>111017</v>
      </c>
      <c r="D75" s="28">
        <v>741</v>
      </c>
      <c r="E75" s="28">
        <f t="shared" si="5"/>
        <v>196904</v>
      </c>
      <c r="F75" s="49">
        <f t="shared" si="3"/>
        <v>90.498536150420307</v>
      </c>
      <c r="G75" s="49">
        <f t="shared" si="4"/>
        <v>44.242424242424242</v>
      </c>
      <c r="H75" s="138"/>
    </row>
    <row r="76" spans="2:8" ht="14.45" customHeight="1" x14ac:dyDescent="0.25">
      <c r="B76" s="27">
        <v>74</v>
      </c>
      <c r="C76" s="28">
        <v>101011</v>
      </c>
      <c r="D76" s="28">
        <v>726</v>
      </c>
      <c r="E76" s="28">
        <f t="shared" si="5"/>
        <v>197630</v>
      </c>
      <c r="F76" s="49">
        <f t="shared" si="3"/>
        <v>90.832211125256805</v>
      </c>
      <c r="G76" s="49">
        <f t="shared" si="4"/>
        <v>44.848484848484851</v>
      </c>
      <c r="H76" s="138"/>
    </row>
    <row r="77" spans="2:8" ht="14.45" customHeight="1" x14ac:dyDescent="0.25">
      <c r="B77" s="27">
        <v>75</v>
      </c>
      <c r="C77" s="28">
        <v>107003</v>
      </c>
      <c r="D77" s="28">
        <v>686</v>
      </c>
      <c r="E77" s="28">
        <f t="shared" si="5"/>
        <v>198316</v>
      </c>
      <c r="F77" s="49">
        <f t="shared" si="3"/>
        <v>91.147501803959059</v>
      </c>
      <c r="G77" s="49">
        <f t="shared" si="4"/>
        <v>45.454545454545453</v>
      </c>
      <c r="H77" s="138"/>
    </row>
    <row r="78" spans="2:8" ht="14.45" customHeight="1" x14ac:dyDescent="0.25">
      <c r="B78" s="27">
        <v>76</v>
      </c>
      <c r="C78" s="28">
        <v>108020</v>
      </c>
      <c r="D78" s="28">
        <v>666</v>
      </c>
      <c r="E78" s="28">
        <f t="shared" si="5"/>
        <v>198982</v>
      </c>
      <c r="F78" s="49">
        <f t="shared" si="3"/>
        <v>91.453600334594185</v>
      </c>
      <c r="G78" s="49">
        <f t="shared" si="4"/>
        <v>46.060606060606062</v>
      </c>
      <c r="H78" s="138"/>
    </row>
    <row r="79" spans="2:8" ht="14.45" customHeight="1" x14ac:dyDescent="0.25">
      <c r="B79" s="27">
        <v>77</v>
      </c>
      <c r="C79" s="28">
        <v>109013</v>
      </c>
      <c r="D79" s="28">
        <v>631</v>
      </c>
      <c r="E79" s="28">
        <f t="shared" si="5"/>
        <v>199613</v>
      </c>
      <c r="F79" s="49">
        <f t="shared" si="3"/>
        <v>91.743612606111853</v>
      </c>
      <c r="G79" s="49">
        <f t="shared" si="4"/>
        <v>46.666666666666664</v>
      </c>
      <c r="H79" s="138"/>
    </row>
    <row r="80" spans="2:8" ht="14.45" customHeight="1" x14ac:dyDescent="0.25">
      <c r="B80" s="27">
        <v>78</v>
      </c>
      <c r="C80" s="28">
        <v>112005</v>
      </c>
      <c r="D80" s="27">
        <v>629</v>
      </c>
      <c r="E80" s="28">
        <f t="shared" si="5"/>
        <v>200242</v>
      </c>
      <c r="F80" s="49">
        <f t="shared" si="3"/>
        <v>92.032705662822806</v>
      </c>
      <c r="G80" s="49">
        <f t="shared" si="4"/>
        <v>47.272727272727273</v>
      </c>
      <c r="H80" s="138"/>
    </row>
    <row r="81" spans="2:8" ht="14.45" customHeight="1" x14ac:dyDescent="0.25">
      <c r="B81" s="27">
        <v>79</v>
      </c>
      <c r="C81" s="28">
        <v>108027</v>
      </c>
      <c r="D81" s="28">
        <v>604</v>
      </c>
      <c r="E81" s="28">
        <f t="shared" si="5"/>
        <v>200846</v>
      </c>
      <c r="F81" s="49">
        <f t="shared" si="3"/>
        <v>92.310308534449874</v>
      </c>
      <c r="G81" s="49">
        <f t="shared" si="4"/>
        <v>47.878787878787875</v>
      </c>
      <c r="H81" s="138"/>
    </row>
    <row r="82" spans="2:8" ht="14.45" customHeight="1" x14ac:dyDescent="0.25">
      <c r="B82" s="27">
        <v>80</v>
      </c>
      <c r="C82" s="28">
        <v>102001</v>
      </c>
      <c r="D82" s="28">
        <v>600</v>
      </c>
      <c r="E82" s="28">
        <f t="shared" si="5"/>
        <v>201446</v>
      </c>
      <c r="F82" s="49">
        <f t="shared" si="3"/>
        <v>92.586072976463512</v>
      </c>
      <c r="G82" s="49">
        <f t="shared" si="4"/>
        <v>48.484848484848484</v>
      </c>
      <c r="H82" s="138"/>
    </row>
    <row r="83" spans="2:8" ht="14.45" customHeight="1" x14ac:dyDescent="0.25">
      <c r="B83" s="27">
        <v>81</v>
      </c>
      <c r="C83" s="28">
        <v>109010</v>
      </c>
      <c r="D83" s="28">
        <v>586</v>
      </c>
      <c r="E83" s="28">
        <f t="shared" si="5"/>
        <v>202032</v>
      </c>
      <c r="F83" s="49">
        <f t="shared" si="3"/>
        <v>92.855402914830151</v>
      </c>
      <c r="G83" s="49">
        <f t="shared" si="4"/>
        <v>49.090909090909093</v>
      </c>
      <c r="H83" s="138"/>
    </row>
    <row r="84" spans="2:8" ht="14.45" customHeight="1" thickBot="1" x14ac:dyDescent="0.3">
      <c r="B84" s="40">
        <v>82</v>
      </c>
      <c r="C84" s="41">
        <v>109025</v>
      </c>
      <c r="D84" s="41">
        <v>586</v>
      </c>
      <c r="E84" s="41">
        <f t="shared" si="5"/>
        <v>202618</v>
      </c>
      <c r="F84" s="50">
        <f t="shared" si="3"/>
        <v>93.124732853196804</v>
      </c>
      <c r="G84" s="56">
        <f t="shared" si="4"/>
        <v>49.696969696969695</v>
      </c>
      <c r="H84" s="138"/>
    </row>
    <row r="85" spans="2:8" ht="15" customHeight="1" thickTop="1" x14ac:dyDescent="0.25">
      <c r="B85" s="42">
        <v>83</v>
      </c>
      <c r="C85" s="43">
        <v>108004</v>
      </c>
      <c r="D85" s="43">
        <v>574</v>
      </c>
      <c r="E85" s="43">
        <f t="shared" si="5"/>
        <v>203192</v>
      </c>
      <c r="F85" s="51">
        <f t="shared" si="3"/>
        <v>93.388547502723171</v>
      </c>
      <c r="G85" s="51">
        <f t="shared" si="4"/>
        <v>50.303030303030305</v>
      </c>
      <c r="H85" s="137" t="s">
        <v>25</v>
      </c>
    </row>
    <row r="86" spans="2:8" ht="14.45" customHeight="1" x14ac:dyDescent="0.25">
      <c r="B86" s="30">
        <v>84</v>
      </c>
      <c r="C86" s="31">
        <v>103006</v>
      </c>
      <c r="D86" s="31">
        <v>570</v>
      </c>
      <c r="E86" s="31">
        <f t="shared" si="5"/>
        <v>203762</v>
      </c>
      <c r="F86" s="52">
        <f t="shared" si="3"/>
        <v>93.650523722636123</v>
      </c>
      <c r="G86" s="52">
        <f t="shared" si="4"/>
        <v>50.909090909090907</v>
      </c>
      <c r="H86" s="138"/>
    </row>
    <row r="87" spans="2:8" ht="14.45" customHeight="1" x14ac:dyDescent="0.25">
      <c r="B87" s="30">
        <v>85</v>
      </c>
      <c r="C87" s="31">
        <v>111001</v>
      </c>
      <c r="D87" s="31">
        <v>569</v>
      </c>
      <c r="E87" s="31">
        <f t="shared" si="5"/>
        <v>204331</v>
      </c>
      <c r="F87" s="52">
        <f t="shared" si="3"/>
        <v>93.912040335145718</v>
      </c>
      <c r="G87" s="52">
        <f t="shared" si="4"/>
        <v>51.515151515151516</v>
      </c>
      <c r="H87" s="138"/>
    </row>
    <row r="88" spans="2:8" ht="14.45" customHeight="1" x14ac:dyDescent="0.25">
      <c r="B88" s="30">
        <v>86</v>
      </c>
      <c r="C88" s="31">
        <v>101007</v>
      </c>
      <c r="D88" s="31">
        <v>558</v>
      </c>
      <c r="E88" s="31">
        <f t="shared" si="5"/>
        <v>204889</v>
      </c>
      <c r="F88" s="52">
        <f t="shared" si="3"/>
        <v>94.168501266218399</v>
      </c>
      <c r="G88" s="52">
        <f t="shared" si="4"/>
        <v>52.121212121212125</v>
      </c>
      <c r="H88" s="138"/>
    </row>
    <row r="89" spans="2:8" ht="14.45" customHeight="1" x14ac:dyDescent="0.25">
      <c r="B89" s="30">
        <v>87</v>
      </c>
      <c r="C89" s="31">
        <v>101005</v>
      </c>
      <c r="D89" s="31">
        <v>557</v>
      </c>
      <c r="E89" s="31">
        <f t="shared" si="5"/>
        <v>205446</v>
      </c>
      <c r="F89" s="52">
        <f t="shared" si="3"/>
        <v>94.424502589887709</v>
      </c>
      <c r="G89" s="52">
        <f t="shared" si="4"/>
        <v>52.72727272727272</v>
      </c>
      <c r="H89" s="138"/>
    </row>
    <row r="90" spans="2:8" ht="14.45" customHeight="1" x14ac:dyDescent="0.25">
      <c r="B90" s="30">
        <v>88</v>
      </c>
      <c r="C90" s="31">
        <v>101006</v>
      </c>
      <c r="D90" s="31">
        <v>547</v>
      </c>
      <c r="E90" s="31">
        <f t="shared" si="5"/>
        <v>205993</v>
      </c>
      <c r="F90" s="52">
        <f t="shared" si="3"/>
        <v>94.675907839523475</v>
      </c>
      <c r="G90" s="52">
        <f t="shared" si="4"/>
        <v>53.333333333333336</v>
      </c>
      <c r="H90" s="138"/>
    </row>
    <row r="91" spans="2:8" ht="14.45" customHeight="1" x14ac:dyDescent="0.25">
      <c r="B91" s="30">
        <v>89</v>
      </c>
      <c r="C91" s="31">
        <v>103007</v>
      </c>
      <c r="D91" s="31">
        <v>539</v>
      </c>
      <c r="E91" s="31">
        <f t="shared" si="5"/>
        <v>206532</v>
      </c>
      <c r="F91" s="52">
        <f t="shared" si="3"/>
        <v>94.923636229932399</v>
      </c>
      <c r="G91" s="52">
        <f t="shared" si="4"/>
        <v>53.939393939393945</v>
      </c>
      <c r="H91" s="138"/>
    </row>
    <row r="92" spans="2:8" ht="14.45" customHeight="1" x14ac:dyDescent="0.25">
      <c r="B92" s="30">
        <v>90</v>
      </c>
      <c r="C92" s="31">
        <v>104004</v>
      </c>
      <c r="D92" s="31">
        <v>529</v>
      </c>
      <c r="E92" s="31">
        <f t="shared" si="5"/>
        <v>207061</v>
      </c>
      <c r="F92" s="52">
        <f t="shared" si="3"/>
        <v>95.16676854630775</v>
      </c>
      <c r="G92" s="52">
        <f t="shared" si="4"/>
        <v>54.54545454545454</v>
      </c>
      <c r="H92" s="138"/>
    </row>
    <row r="93" spans="2:8" ht="14.45" customHeight="1" x14ac:dyDescent="0.25">
      <c r="B93" s="30">
        <v>91</v>
      </c>
      <c r="C93" s="31">
        <v>103008</v>
      </c>
      <c r="D93" s="31">
        <v>492</v>
      </c>
      <c r="E93" s="31">
        <f t="shared" si="5"/>
        <v>207553</v>
      </c>
      <c r="F93" s="52">
        <f t="shared" si="3"/>
        <v>95.39289538875893</v>
      </c>
      <c r="G93" s="52">
        <f t="shared" si="4"/>
        <v>55.151515151515149</v>
      </c>
      <c r="H93" s="138"/>
    </row>
    <row r="94" spans="2:8" ht="14.45" customHeight="1" x14ac:dyDescent="0.25">
      <c r="B94" s="30">
        <v>92</v>
      </c>
      <c r="C94" s="31">
        <v>112006</v>
      </c>
      <c r="D94" s="30">
        <v>430</v>
      </c>
      <c r="E94" s="31">
        <f t="shared" si="5"/>
        <v>207983</v>
      </c>
      <c r="F94" s="52">
        <f t="shared" si="3"/>
        <v>95.590526572202023</v>
      </c>
      <c r="G94" s="52">
        <f t="shared" si="4"/>
        <v>55.757575757575765</v>
      </c>
      <c r="H94" s="138"/>
    </row>
    <row r="95" spans="2:8" ht="14.45" customHeight="1" x14ac:dyDescent="0.25">
      <c r="B95" s="30">
        <v>93</v>
      </c>
      <c r="C95" s="31">
        <v>107004</v>
      </c>
      <c r="D95" s="31">
        <v>413</v>
      </c>
      <c r="E95" s="31">
        <f t="shared" si="5"/>
        <v>208396</v>
      </c>
      <c r="F95" s="52">
        <f t="shared" si="3"/>
        <v>95.780344429788073</v>
      </c>
      <c r="G95" s="52">
        <f t="shared" si="4"/>
        <v>56.36363636363636</v>
      </c>
      <c r="H95" s="138"/>
    </row>
    <row r="96" spans="2:8" ht="14.45" customHeight="1" x14ac:dyDescent="0.25">
      <c r="B96" s="30">
        <v>94</v>
      </c>
      <c r="C96" s="31">
        <v>108028</v>
      </c>
      <c r="D96" s="31">
        <v>405</v>
      </c>
      <c r="E96" s="31">
        <f t="shared" si="5"/>
        <v>208801</v>
      </c>
      <c r="F96" s="52">
        <f t="shared" si="3"/>
        <v>95.96648542814728</v>
      </c>
      <c r="G96" s="52">
        <f t="shared" si="4"/>
        <v>56.969696969696969</v>
      </c>
      <c r="H96" s="138"/>
    </row>
    <row r="97" spans="2:8" ht="14.45" customHeight="1" x14ac:dyDescent="0.25">
      <c r="B97" s="30">
        <v>95</v>
      </c>
      <c r="C97" s="31">
        <v>109005</v>
      </c>
      <c r="D97" s="31">
        <v>368</v>
      </c>
      <c r="E97" s="31">
        <f t="shared" si="5"/>
        <v>209169</v>
      </c>
      <c r="F97" s="52">
        <f t="shared" si="3"/>
        <v>96.1356209525823</v>
      </c>
      <c r="G97" s="52">
        <f t="shared" si="4"/>
        <v>57.575757575757578</v>
      </c>
      <c r="H97" s="138"/>
    </row>
    <row r="98" spans="2:8" ht="14.45" customHeight="1" x14ac:dyDescent="0.25">
      <c r="B98" s="30">
        <v>96</v>
      </c>
      <c r="C98" s="31">
        <v>112019</v>
      </c>
      <c r="D98" s="32">
        <v>357</v>
      </c>
      <c r="E98" s="31">
        <f t="shared" si="5"/>
        <v>209526</v>
      </c>
      <c r="F98" s="52">
        <f t="shared" si="3"/>
        <v>96.299700795580407</v>
      </c>
      <c r="G98" s="52">
        <f t="shared" si="4"/>
        <v>58.18181818181818</v>
      </c>
      <c r="H98" s="138"/>
    </row>
    <row r="99" spans="2:8" ht="14.45" customHeight="1" x14ac:dyDescent="0.25">
      <c r="B99" s="30">
        <v>97</v>
      </c>
      <c r="C99" s="31">
        <v>107006</v>
      </c>
      <c r="D99" s="31">
        <v>339</v>
      </c>
      <c r="E99" s="31">
        <f t="shared" si="5"/>
        <v>209865</v>
      </c>
      <c r="F99" s="52">
        <f t="shared" si="3"/>
        <v>96.455507705318126</v>
      </c>
      <c r="G99" s="52">
        <f t="shared" si="4"/>
        <v>58.787878787878789</v>
      </c>
      <c r="H99" s="138"/>
    </row>
    <row r="100" spans="2:8" ht="14.45" customHeight="1" x14ac:dyDescent="0.25">
      <c r="B100" s="30">
        <v>98</v>
      </c>
      <c r="C100" s="31">
        <v>106005</v>
      </c>
      <c r="D100" s="31">
        <v>335</v>
      </c>
      <c r="E100" s="31">
        <f t="shared" si="5"/>
        <v>210200</v>
      </c>
      <c r="F100" s="52">
        <f t="shared" si="3"/>
        <v>96.609476185442404</v>
      </c>
      <c r="G100" s="52">
        <f t="shared" si="4"/>
        <v>59.393939393939398</v>
      </c>
      <c r="H100" s="138"/>
    </row>
    <row r="101" spans="2:8" ht="14.45" customHeight="1" x14ac:dyDescent="0.25">
      <c r="B101" s="30">
        <v>99</v>
      </c>
      <c r="C101" s="31">
        <v>112007</v>
      </c>
      <c r="D101" s="30">
        <v>329</v>
      </c>
      <c r="E101" s="31">
        <f t="shared" si="5"/>
        <v>210529</v>
      </c>
      <c r="F101" s="52">
        <f t="shared" si="3"/>
        <v>96.760687021146538</v>
      </c>
      <c r="G101" s="52">
        <f t="shared" si="4"/>
        <v>60</v>
      </c>
      <c r="H101" s="138"/>
    </row>
    <row r="102" spans="2:8" ht="14.45" customHeight="1" x14ac:dyDescent="0.25">
      <c r="B102" s="30">
        <v>100</v>
      </c>
      <c r="C102" s="31">
        <v>108029</v>
      </c>
      <c r="D102" s="31">
        <v>304</v>
      </c>
      <c r="E102" s="31">
        <f t="shared" si="5"/>
        <v>210833</v>
      </c>
      <c r="F102" s="52">
        <f t="shared" si="3"/>
        <v>96.900407671766772</v>
      </c>
      <c r="G102" s="52">
        <f t="shared" si="4"/>
        <v>60.606060606060609</v>
      </c>
      <c r="H102" s="138"/>
    </row>
    <row r="103" spans="2:8" ht="14.45" customHeight="1" x14ac:dyDescent="0.25">
      <c r="B103" s="30">
        <v>101</v>
      </c>
      <c r="C103" s="31">
        <v>107008</v>
      </c>
      <c r="D103" s="31">
        <v>297</v>
      </c>
      <c r="E103" s="31">
        <f t="shared" si="5"/>
        <v>211130</v>
      </c>
      <c r="F103" s="52">
        <f t="shared" si="3"/>
        <v>97.036911070563519</v>
      </c>
      <c r="G103" s="52">
        <f t="shared" si="4"/>
        <v>61.212121212121204</v>
      </c>
      <c r="H103" s="138"/>
    </row>
    <row r="104" spans="2:8" ht="14.45" customHeight="1" x14ac:dyDescent="0.25">
      <c r="B104" s="30">
        <v>102</v>
      </c>
      <c r="C104" s="31">
        <v>107009</v>
      </c>
      <c r="D104" s="31">
        <v>290</v>
      </c>
      <c r="E104" s="31">
        <f t="shared" si="5"/>
        <v>211420</v>
      </c>
      <c r="F104" s="52">
        <f t="shared" si="3"/>
        <v>97.170197217536781</v>
      </c>
      <c r="G104" s="52">
        <f t="shared" si="4"/>
        <v>61.818181818181813</v>
      </c>
      <c r="H104" s="138"/>
    </row>
    <row r="105" spans="2:8" ht="14.45" customHeight="1" x14ac:dyDescent="0.25">
      <c r="B105" s="30">
        <v>103</v>
      </c>
      <c r="C105" s="31">
        <v>101004</v>
      </c>
      <c r="D105" s="31">
        <v>288</v>
      </c>
      <c r="E105" s="31">
        <f t="shared" si="5"/>
        <v>211708</v>
      </c>
      <c r="F105" s="52">
        <f t="shared" si="3"/>
        <v>97.302564149703315</v>
      </c>
      <c r="G105" s="52">
        <f t="shared" si="4"/>
        <v>62.424242424242429</v>
      </c>
      <c r="H105" s="138"/>
    </row>
    <row r="106" spans="2:8" ht="14.45" customHeight="1" x14ac:dyDescent="0.25">
      <c r="B106" s="30">
        <v>104</v>
      </c>
      <c r="C106" s="31">
        <v>107001</v>
      </c>
      <c r="D106" s="31">
        <v>272</v>
      </c>
      <c r="E106" s="31">
        <f t="shared" si="5"/>
        <v>211980</v>
      </c>
      <c r="F106" s="52">
        <f t="shared" si="3"/>
        <v>97.427577363416177</v>
      </c>
      <c r="G106" s="52">
        <f t="shared" si="4"/>
        <v>63.030303030303024</v>
      </c>
      <c r="H106" s="138"/>
    </row>
    <row r="107" spans="2:8" ht="14.45" customHeight="1" x14ac:dyDescent="0.25">
      <c r="B107" s="30">
        <v>105</v>
      </c>
      <c r="C107" s="31">
        <v>109028</v>
      </c>
      <c r="D107" s="31">
        <v>249</v>
      </c>
      <c r="E107" s="31">
        <f t="shared" si="5"/>
        <v>212229</v>
      </c>
      <c r="F107" s="52">
        <f t="shared" si="3"/>
        <v>97.542019606851824</v>
      </c>
      <c r="G107" s="52">
        <f t="shared" si="4"/>
        <v>63.636363636363633</v>
      </c>
      <c r="H107" s="138"/>
    </row>
    <row r="108" spans="2:8" ht="14.45" customHeight="1" x14ac:dyDescent="0.25">
      <c r="B108" s="30">
        <v>106</v>
      </c>
      <c r="C108" s="31">
        <v>109011</v>
      </c>
      <c r="D108" s="31">
        <v>234</v>
      </c>
      <c r="E108" s="31">
        <f t="shared" si="5"/>
        <v>212463</v>
      </c>
      <c r="F108" s="52">
        <f t="shared" si="3"/>
        <v>97.649567739237142</v>
      </c>
      <c r="G108" s="52">
        <f t="shared" si="4"/>
        <v>64.242424242424249</v>
      </c>
      <c r="H108" s="138"/>
    </row>
    <row r="109" spans="2:8" ht="14.45" customHeight="1" x14ac:dyDescent="0.25">
      <c r="B109" s="30">
        <v>107</v>
      </c>
      <c r="C109" s="31">
        <v>110004</v>
      </c>
      <c r="D109" s="31">
        <v>221</v>
      </c>
      <c r="E109" s="31">
        <f t="shared" si="5"/>
        <v>212684</v>
      </c>
      <c r="F109" s="52">
        <f t="shared" si="3"/>
        <v>97.751140975378831</v>
      </c>
      <c r="G109" s="52">
        <f t="shared" si="4"/>
        <v>64.848484848484844</v>
      </c>
      <c r="H109" s="138"/>
    </row>
    <row r="110" spans="2:8" ht="14.45" customHeight="1" x14ac:dyDescent="0.25">
      <c r="B110" s="30">
        <v>108</v>
      </c>
      <c r="C110" s="31">
        <v>107011</v>
      </c>
      <c r="D110" s="31">
        <v>202</v>
      </c>
      <c r="E110" s="31">
        <f t="shared" si="5"/>
        <v>212886</v>
      </c>
      <c r="F110" s="52">
        <f t="shared" si="3"/>
        <v>97.843981670856749</v>
      </c>
      <c r="G110" s="52">
        <f t="shared" si="4"/>
        <v>65.454545454545453</v>
      </c>
      <c r="H110" s="138"/>
    </row>
    <row r="111" spans="2:8" ht="14.45" customHeight="1" x14ac:dyDescent="0.25">
      <c r="B111" s="30">
        <v>109</v>
      </c>
      <c r="C111" s="31">
        <v>103001</v>
      </c>
      <c r="D111" s="31">
        <v>199</v>
      </c>
      <c r="E111" s="31">
        <f t="shared" si="5"/>
        <v>213085</v>
      </c>
      <c r="F111" s="52">
        <f t="shared" si="3"/>
        <v>97.93544354412461</v>
      </c>
      <c r="G111" s="52">
        <f t="shared" si="4"/>
        <v>66.060606060606062</v>
      </c>
      <c r="H111" s="138"/>
    </row>
    <row r="112" spans="2:8" ht="14.45" customHeight="1" x14ac:dyDescent="0.25">
      <c r="B112" s="30">
        <v>110</v>
      </c>
      <c r="C112" s="31">
        <v>101002</v>
      </c>
      <c r="D112" s="31">
        <v>197</v>
      </c>
      <c r="E112" s="31">
        <f t="shared" si="5"/>
        <v>213282</v>
      </c>
      <c r="F112" s="52">
        <f t="shared" si="3"/>
        <v>98.025986202585742</v>
      </c>
      <c r="G112" s="52">
        <f t="shared" si="4"/>
        <v>66.666666666666657</v>
      </c>
      <c r="H112" s="138"/>
    </row>
    <row r="113" spans="2:8" ht="14.45" customHeight="1" x14ac:dyDescent="0.25">
      <c r="B113" s="30">
        <v>111</v>
      </c>
      <c r="C113" s="31">
        <v>101008</v>
      </c>
      <c r="D113" s="31">
        <v>197</v>
      </c>
      <c r="E113" s="31">
        <f t="shared" si="5"/>
        <v>213479</v>
      </c>
      <c r="F113" s="52">
        <f t="shared" si="3"/>
        <v>98.116528861046888</v>
      </c>
      <c r="G113" s="52">
        <f t="shared" si="4"/>
        <v>67.272727272727266</v>
      </c>
      <c r="H113" s="138"/>
    </row>
    <row r="114" spans="2:8" ht="14.45" customHeight="1" x14ac:dyDescent="0.25">
      <c r="B114" s="30">
        <v>112</v>
      </c>
      <c r="C114" s="31">
        <v>103016</v>
      </c>
      <c r="D114" s="31">
        <v>186</v>
      </c>
      <c r="E114" s="31">
        <f t="shared" si="5"/>
        <v>213665</v>
      </c>
      <c r="F114" s="52">
        <f t="shared" si="3"/>
        <v>98.202015838071119</v>
      </c>
      <c r="G114" s="52">
        <f t="shared" si="4"/>
        <v>67.87878787878789</v>
      </c>
      <c r="H114" s="138"/>
    </row>
    <row r="115" spans="2:8" ht="14.45" customHeight="1" x14ac:dyDescent="0.25">
      <c r="B115" s="30">
        <v>113</v>
      </c>
      <c r="C115" s="31">
        <v>108002</v>
      </c>
      <c r="D115" s="31">
        <v>178</v>
      </c>
      <c r="E115" s="31">
        <f t="shared" si="5"/>
        <v>213843</v>
      </c>
      <c r="F115" s="52">
        <f t="shared" si="3"/>
        <v>98.283825955868494</v>
      </c>
      <c r="G115" s="52">
        <f t="shared" si="4"/>
        <v>68.484848484848484</v>
      </c>
      <c r="H115" s="138"/>
    </row>
    <row r="116" spans="2:8" ht="14.45" customHeight="1" x14ac:dyDescent="0.25">
      <c r="B116" s="30">
        <v>114</v>
      </c>
      <c r="C116" s="31">
        <v>112017</v>
      </c>
      <c r="D116" s="30">
        <v>177</v>
      </c>
      <c r="E116" s="31">
        <f t="shared" si="5"/>
        <v>214020</v>
      </c>
      <c r="F116" s="52">
        <f t="shared" si="3"/>
        <v>98.365176466262511</v>
      </c>
      <c r="G116" s="52">
        <f t="shared" si="4"/>
        <v>69.090909090909093</v>
      </c>
      <c r="H116" s="138"/>
    </row>
    <row r="117" spans="2:8" ht="14.45" customHeight="1" x14ac:dyDescent="0.25">
      <c r="B117" s="30">
        <v>115</v>
      </c>
      <c r="C117" s="31">
        <v>111002</v>
      </c>
      <c r="D117" s="31">
        <v>173</v>
      </c>
      <c r="E117" s="31">
        <f t="shared" si="5"/>
        <v>214193</v>
      </c>
      <c r="F117" s="52">
        <f t="shared" si="3"/>
        <v>98.444688547043114</v>
      </c>
      <c r="G117" s="52">
        <f t="shared" si="4"/>
        <v>69.696969696969703</v>
      </c>
      <c r="H117" s="138"/>
    </row>
    <row r="118" spans="2:8" ht="14.45" customHeight="1" x14ac:dyDescent="0.25">
      <c r="B118" s="30">
        <v>116</v>
      </c>
      <c r="C118" s="31">
        <v>101010</v>
      </c>
      <c r="D118" s="31">
        <v>168</v>
      </c>
      <c r="E118" s="31">
        <f t="shared" si="5"/>
        <v>214361</v>
      </c>
      <c r="F118" s="52">
        <f t="shared" si="3"/>
        <v>98.521902590806931</v>
      </c>
      <c r="G118" s="52">
        <f t="shared" si="4"/>
        <v>70.303030303030297</v>
      </c>
      <c r="H118" s="138"/>
    </row>
    <row r="119" spans="2:8" ht="14.45" customHeight="1" x14ac:dyDescent="0.25">
      <c r="B119" s="30">
        <v>117</v>
      </c>
      <c r="C119" s="31">
        <v>103011</v>
      </c>
      <c r="D119" s="31">
        <v>165</v>
      </c>
      <c r="E119" s="31">
        <f t="shared" si="5"/>
        <v>214526</v>
      </c>
      <c r="F119" s="52">
        <f t="shared" si="3"/>
        <v>98.597737812360691</v>
      </c>
      <c r="G119" s="52">
        <f t="shared" si="4"/>
        <v>70.909090909090907</v>
      </c>
      <c r="H119" s="138"/>
    </row>
    <row r="120" spans="2:8" ht="14.45" customHeight="1" x14ac:dyDescent="0.25">
      <c r="B120" s="30">
        <v>118</v>
      </c>
      <c r="C120" s="31">
        <v>108014</v>
      </c>
      <c r="D120" s="31">
        <v>157</v>
      </c>
      <c r="E120" s="31">
        <f t="shared" si="5"/>
        <v>214683</v>
      </c>
      <c r="F120" s="52">
        <f t="shared" si="3"/>
        <v>98.66989617468758</v>
      </c>
      <c r="G120" s="52">
        <f t="shared" si="4"/>
        <v>71.515151515151516</v>
      </c>
      <c r="H120" s="138"/>
    </row>
    <row r="121" spans="2:8" ht="14.45" customHeight="1" x14ac:dyDescent="0.25">
      <c r="B121" s="30">
        <v>119</v>
      </c>
      <c r="C121" s="31">
        <v>108037</v>
      </c>
      <c r="D121" s="31">
        <v>152</v>
      </c>
      <c r="E121" s="31">
        <f t="shared" si="5"/>
        <v>214835</v>
      </c>
      <c r="F121" s="52">
        <f t="shared" si="3"/>
        <v>98.739756499997696</v>
      </c>
      <c r="G121" s="52">
        <f t="shared" si="4"/>
        <v>72.121212121212125</v>
      </c>
      <c r="H121" s="138"/>
    </row>
    <row r="122" spans="2:8" ht="14.45" customHeight="1" x14ac:dyDescent="0.25">
      <c r="B122" s="30">
        <v>120</v>
      </c>
      <c r="C122" s="31">
        <v>111013</v>
      </c>
      <c r="D122" s="31">
        <v>152</v>
      </c>
      <c r="E122" s="31">
        <f t="shared" si="5"/>
        <v>214987</v>
      </c>
      <c r="F122" s="52">
        <f t="shared" si="3"/>
        <v>98.809616825307828</v>
      </c>
      <c r="G122" s="52">
        <f t="shared" si="4"/>
        <v>72.727272727272734</v>
      </c>
      <c r="H122" s="138"/>
    </row>
    <row r="123" spans="2:8" ht="14.45" customHeight="1" x14ac:dyDescent="0.25">
      <c r="B123" s="30">
        <v>121</v>
      </c>
      <c r="C123" s="31">
        <v>106002</v>
      </c>
      <c r="D123" s="31">
        <v>138</v>
      </c>
      <c r="E123" s="31">
        <f t="shared" si="5"/>
        <v>215125</v>
      </c>
      <c r="F123" s="52">
        <f t="shared" si="3"/>
        <v>98.873042646970958</v>
      </c>
      <c r="G123" s="52">
        <f t="shared" si="4"/>
        <v>73.333333333333329</v>
      </c>
      <c r="H123" s="138"/>
    </row>
    <row r="124" spans="2:8" ht="14.45" customHeight="1" x14ac:dyDescent="0.25">
      <c r="B124" s="30">
        <v>122</v>
      </c>
      <c r="C124" s="31">
        <v>109018</v>
      </c>
      <c r="D124" s="31">
        <v>125</v>
      </c>
      <c r="E124" s="31">
        <f t="shared" si="5"/>
        <v>215250</v>
      </c>
      <c r="F124" s="52">
        <f t="shared" si="3"/>
        <v>98.930493572390461</v>
      </c>
      <c r="G124" s="52">
        <f t="shared" si="4"/>
        <v>73.939393939393938</v>
      </c>
      <c r="H124" s="138"/>
    </row>
    <row r="125" spans="2:8" ht="14.45" customHeight="1" x14ac:dyDescent="0.25">
      <c r="B125" s="30">
        <v>123</v>
      </c>
      <c r="C125" s="31">
        <v>104005</v>
      </c>
      <c r="D125" s="31">
        <v>121</v>
      </c>
      <c r="E125" s="31">
        <f t="shared" si="5"/>
        <v>215371</v>
      </c>
      <c r="F125" s="52">
        <f t="shared" si="3"/>
        <v>98.986106068196548</v>
      </c>
      <c r="G125" s="52">
        <f t="shared" si="4"/>
        <v>74.545454545454547</v>
      </c>
      <c r="H125" s="138"/>
    </row>
    <row r="126" spans="2:8" ht="14.45" customHeight="1" x14ac:dyDescent="0.25">
      <c r="B126" s="30">
        <v>124</v>
      </c>
      <c r="C126" s="31">
        <v>105001</v>
      </c>
      <c r="D126" s="31">
        <v>110</v>
      </c>
      <c r="E126" s="31">
        <f t="shared" si="5"/>
        <v>215481</v>
      </c>
      <c r="F126" s="52">
        <f t="shared" si="3"/>
        <v>99.036662882565707</v>
      </c>
      <c r="G126" s="52">
        <f t="shared" si="4"/>
        <v>75.151515151515142</v>
      </c>
      <c r="H126" s="138"/>
    </row>
    <row r="127" spans="2:8" ht="14.45" customHeight="1" x14ac:dyDescent="0.25">
      <c r="B127" s="30">
        <v>125</v>
      </c>
      <c r="C127" s="31">
        <v>103012</v>
      </c>
      <c r="D127" s="31">
        <v>105</v>
      </c>
      <c r="E127" s="31">
        <f t="shared" si="5"/>
        <v>215586</v>
      </c>
      <c r="F127" s="52">
        <f t="shared" si="3"/>
        <v>99.084921659918095</v>
      </c>
      <c r="G127" s="52">
        <f t="shared" si="4"/>
        <v>75.757575757575751</v>
      </c>
      <c r="H127" s="138"/>
    </row>
    <row r="128" spans="2:8" ht="14.45" customHeight="1" x14ac:dyDescent="0.25">
      <c r="B128" s="30">
        <v>126</v>
      </c>
      <c r="C128" s="31">
        <v>109021</v>
      </c>
      <c r="D128" s="31">
        <v>98</v>
      </c>
      <c r="E128" s="31">
        <f t="shared" si="5"/>
        <v>215684</v>
      </c>
      <c r="F128" s="52">
        <f t="shared" si="3"/>
        <v>99.129963185446996</v>
      </c>
      <c r="G128" s="52">
        <f t="shared" si="4"/>
        <v>76.363636363636374</v>
      </c>
      <c r="H128" s="138"/>
    </row>
    <row r="129" spans="2:8" ht="14.45" customHeight="1" x14ac:dyDescent="0.25">
      <c r="B129" s="30">
        <v>127</v>
      </c>
      <c r="C129" s="31">
        <v>108013</v>
      </c>
      <c r="D129" s="31">
        <v>96</v>
      </c>
      <c r="E129" s="31">
        <f t="shared" si="5"/>
        <v>215780</v>
      </c>
      <c r="F129" s="52">
        <f t="shared" si="3"/>
        <v>99.17408549616917</v>
      </c>
      <c r="G129" s="52">
        <f t="shared" si="4"/>
        <v>76.969696969696969</v>
      </c>
      <c r="H129" s="138"/>
    </row>
    <row r="130" spans="2:8" ht="14.45" customHeight="1" x14ac:dyDescent="0.25">
      <c r="B130" s="30">
        <v>128</v>
      </c>
      <c r="C130" s="31">
        <v>109016</v>
      </c>
      <c r="D130" s="31">
        <v>93</v>
      </c>
      <c r="E130" s="31">
        <f t="shared" si="5"/>
        <v>215873</v>
      </c>
      <c r="F130" s="52">
        <f t="shared" si="3"/>
        <v>99.216828984681285</v>
      </c>
      <c r="G130" s="52">
        <f t="shared" si="4"/>
        <v>77.575757575757578</v>
      </c>
      <c r="H130" s="138"/>
    </row>
    <row r="131" spans="2:8" ht="14.45" customHeight="1" x14ac:dyDescent="0.25">
      <c r="B131" s="30">
        <v>129</v>
      </c>
      <c r="C131" s="31">
        <v>112004</v>
      </c>
      <c r="D131" s="30">
        <v>92</v>
      </c>
      <c r="E131" s="31">
        <f t="shared" si="5"/>
        <v>215965</v>
      </c>
      <c r="F131" s="52">
        <f t="shared" si="3"/>
        <v>99.259112865790044</v>
      </c>
      <c r="G131" s="52">
        <f t="shared" si="4"/>
        <v>78.181818181818187</v>
      </c>
      <c r="H131" s="138"/>
    </row>
    <row r="132" spans="2:8" ht="14.45" customHeight="1" x14ac:dyDescent="0.25">
      <c r="B132" s="30">
        <v>130</v>
      </c>
      <c r="C132" s="31">
        <v>111011</v>
      </c>
      <c r="D132" s="31">
        <v>91</v>
      </c>
      <c r="E132" s="31">
        <f t="shared" si="5"/>
        <v>216056</v>
      </c>
      <c r="F132" s="52">
        <f t="shared" ref="F132:F167" si="6">(E132/$D$168)*100</f>
        <v>99.300937139495431</v>
      </c>
      <c r="G132" s="52">
        <f t="shared" ref="G132:G167" si="7">(B132/$B$167)*100</f>
        <v>78.787878787878782</v>
      </c>
      <c r="H132" s="138"/>
    </row>
    <row r="133" spans="2:8" ht="15" customHeight="1" x14ac:dyDescent="0.25">
      <c r="B133" s="30">
        <v>131</v>
      </c>
      <c r="C133" s="31">
        <v>107012</v>
      </c>
      <c r="D133" s="31">
        <v>83</v>
      </c>
      <c r="E133" s="31">
        <f t="shared" ref="E133:E167" si="8">E132+D133</f>
        <v>216139</v>
      </c>
      <c r="F133" s="52">
        <f t="shared" si="6"/>
        <v>99.339084553974004</v>
      </c>
      <c r="G133" s="52">
        <f t="shared" si="7"/>
        <v>79.393939393939391</v>
      </c>
      <c r="H133" s="138"/>
    </row>
    <row r="134" spans="2:8" ht="15" customHeight="1" x14ac:dyDescent="0.25">
      <c r="B134" s="30">
        <v>132</v>
      </c>
      <c r="C134" s="31">
        <v>109012</v>
      </c>
      <c r="D134" s="31">
        <v>79</v>
      </c>
      <c r="E134" s="31">
        <f t="shared" si="8"/>
        <v>216218</v>
      </c>
      <c r="F134" s="52">
        <f t="shared" si="6"/>
        <v>99.37539353883912</v>
      </c>
      <c r="G134" s="52">
        <f t="shared" si="7"/>
        <v>80</v>
      </c>
      <c r="H134" s="138"/>
    </row>
    <row r="135" spans="2:8" ht="14.45" customHeight="1" x14ac:dyDescent="0.25">
      <c r="B135" s="30">
        <v>133</v>
      </c>
      <c r="C135" s="31">
        <v>112009</v>
      </c>
      <c r="D135" s="30">
        <v>79</v>
      </c>
      <c r="E135" s="31">
        <f t="shared" si="8"/>
        <v>216297</v>
      </c>
      <c r="F135" s="52">
        <f t="shared" si="6"/>
        <v>99.41170252370425</v>
      </c>
      <c r="G135" s="52">
        <f t="shared" si="7"/>
        <v>80.606060606060609</v>
      </c>
      <c r="H135" s="138"/>
    </row>
    <row r="136" spans="2:8" ht="14.45" customHeight="1" x14ac:dyDescent="0.25">
      <c r="B136" s="30">
        <v>134</v>
      </c>
      <c r="C136" s="31">
        <v>101003</v>
      </c>
      <c r="D136" s="31">
        <v>78</v>
      </c>
      <c r="E136" s="31">
        <f t="shared" si="8"/>
        <v>216375</v>
      </c>
      <c r="F136" s="52">
        <f t="shared" si="6"/>
        <v>99.447551901166023</v>
      </c>
      <c r="G136" s="52">
        <f t="shared" si="7"/>
        <v>81.212121212121218</v>
      </c>
      <c r="H136" s="138"/>
    </row>
    <row r="137" spans="2:8" ht="14.45" customHeight="1" x14ac:dyDescent="0.25">
      <c r="B137" s="30">
        <v>135</v>
      </c>
      <c r="C137" s="31">
        <v>107005</v>
      </c>
      <c r="D137" s="31">
        <v>77</v>
      </c>
      <c r="E137" s="31">
        <f t="shared" si="8"/>
        <v>216452</v>
      </c>
      <c r="F137" s="52">
        <f t="shared" si="6"/>
        <v>99.482941671224438</v>
      </c>
      <c r="G137" s="52">
        <f t="shared" si="7"/>
        <v>81.818181818181827</v>
      </c>
      <c r="H137" s="138"/>
    </row>
    <row r="138" spans="2:8" ht="14.45" customHeight="1" x14ac:dyDescent="0.25">
      <c r="B138" s="30">
        <v>136</v>
      </c>
      <c r="C138" s="31">
        <v>109007</v>
      </c>
      <c r="D138" s="31">
        <v>77</v>
      </c>
      <c r="E138" s="31">
        <f t="shared" si="8"/>
        <v>216529</v>
      </c>
      <c r="F138" s="52">
        <f t="shared" si="6"/>
        <v>99.518331441282854</v>
      </c>
      <c r="G138" s="52">
        <f t="shared" si="7"/>
        <v>82.424242424242422</v>
      </c>
      <c r="H138" s="138"/>
    </row>
    <row r="139" spans="2:8" ht="14.45" customHeight="1" x14ac:dyDescent="0.25">
      <c r="B139" s="30">
        <v>137</v>
      </c>
      <c r="C139" s="31">
        <v>108010</v>
      </c>
      <c r="D139" s="31">
        <v>71</v>
      </c>
      <c r="E139" s="31">
        <f t="shared" si="8"/>
        <v>216600</v>
      </c>
      <c r="F139" s="52">
        <f t="shared" si="6"/>
        <v>99.550963566921141</v>
      </c>
      <c r="G139" s="52">
        <f t="shared" si="7"/>
        <v>83.030303030303031</v>
      </c>
      <c r="H139" s="138"/>
    </row>
    <row r="140" spans="2:8" ht="14.45" customHeight="1" x14ac:dyDescent="0.25">
      <c r="B140" s="30">
        <v>138</v>
      </c>
      <c r="C140" s="31">
        <v>109008</v>
      </c>
      <c r="D140" s="31">
        <v>69</v>
      </c>
      <c r="E140" s="31">
        <f t="shared" si="8"/>
        <v>216669</v>
      </c>
      <c r="F140" s="52">
        <f t="shared" si="6"/>
        <v>99.582676477752713</v>
      </c>
      <c r="G140" s="52">
        <f t="shared" si="7"/>
        <v>83.636363636363626</v>
      </c>
      <c r="H140" s="138"/>
    </row>
    <row r="141" spans="2:8" ht="14.45" customHeight="1" x14ac:dyDescent="0.25">
      <c r="B141" s="30">
        <v>139</v>
      </c>
      <c r="C141" s="31">
        <v>108026</v>
      </c>
      <c r="D141" s="31">
        <v>67</v>
      </c>
      <c r="E141" s="31">
        <f t="shared" si="8"/>
        <v>216736</v>
      </c>
      <c r="F141" s="52">
        <f t="shared" si="6"/>
        <v>99.613470173777557</v>
      </c>
      <c r="G141" s="52">
        <f t="shared" si="7"/>
        <v>84.242424242424235</v>
      </c>
      <c r="H141" s="138"/>
    </row>
    <row r="142" spans="2:8" ht="14.45" customHeight="1" x14ac:dyDescent="0.25">
      <c r="B142" s="30">
        <v>140</v>
      </c>
      <c r="C142" s="31">
        <v>111009</v>
      </c>
      <c r="D142" s="31">
        <v>66</v>
      </c>
      <c r="E142" s="31">
        <f t="shared" si="8"/>
        <v>216802</v>
      </c>
      <c r="F142" s="52">
        <f t="shared" si="6"/>
        <v>99.643804262399058</v>
      </c>
      <c r="G142" s="52">
        <f t="shared" si="7"/>
        <v>84.848484848484844</v>
      </c>
      <c r="H142" s="138"/>
    </row>
    <row r="143" spans="2:8" ht="14.45" customHeight="1" x14ac:dyDescent="0.25">
      <c r="B143" s="30">
        <v>141</v>
      </c>
      <c r="C143" s="31">
        <v>108021</v>
      </c>
      <c r="D143" s="31">
        <v>60</v>
      </c>
      <c r="E143" s="31">
        <f t="shared" si="8"/>
        <v>216862</v>
      </c>
      <c r="F143" s="52">
        <f t="shared" si="6"/>
        <v>99.671380706600416</v>
      </c>
      <c r="G143" s="52">
        <f t="shared" si="7"/>
        <v>85.454545454545453</v>
      </c>
      <c r="H143" s="138"/>
    </row>
    <row r="144" spans="2:8" ht="14.45" customHeight="1" x14ac:dyDescent="0.25">
      <c r="B144" s="30">
        <v>142</v>
      </c>
      <c r="C144" s="31">
        <v>109029</v>
      </c>
      <c r="D144" s="31">
        <v>55</v>
      </c>
      <c r="E144" s="31">
        <f t="shared" si="8"/>
        <v>216917</v>
      </c>
      <c r="F144" s="52">
        <f t="shared" si="6"/>
        <v>99.696659113785003</v>
      </c>
      <c r="G144" s="52">
        <f t="shared" si="7"/>
        <v>86.060606060606062</v>
      </c>
      <c r="H144" s="138"/>
    </row>
    <row r="145" spans="2:8" ht="14.45" customHeight="1" x14ac:dyDescent="0.25">
      <c r="B145" s="30">
        <v>143</v>
      </c>
      <c r="C145" s="31">
        <v>108031</v>
      </c>
      <c r="D145" s="31">
        <v>54</v>
      </c>
      <c r="E145" s="31">
        <f t="shared" si="8"/>
        <v>216971</v>
      </c>
      <c r="F145" s="52">
        <f t="shared" si="6"/>
        <v>99.721477913566233</v>
      </c>
      <c r="G145" s="52">
        <f t="shared" si="7"/>
        <v>86.666666666666671</v>
      </c>
      <c r="H145" s="138"/>
    </row>
    <row r="146" spans="2:8" ht="14.45" customHeight="1" x14ac:dyDescent="0.25">
      <c r="B146" s="30">
        <v>144</v>
      </c>
      <c r="C146" s="31">
        <v>103013</v>
      </c>
      <c r="D146" s="31">
        <v>51</v>
      </c>
      <c r="E146" s="31">
        <f t="shared" si="8"/>
        <v>217022</v>
      </c>
      <c r="F146" s="52">
        <f t="shared" si="6"/>
        <v>99.744917891137391</v>
      </c>
      <c r="G146" s="52">
        <f t="shared" si="7"/>
        <v>87.272727272727266</v>
      </c>
      <c r="H146" s="138"/>
    </row>
    <row r="147" spans="2:8" ht="14.45" customHeight="1" x14ac:dyDescent="0.25">
      <c r="B147" s="30">
        <v>145</v>
      </c>
      <c r="C147" s="31">
        <v>112018</v>
      </c>
      <c r="D147" s="30">
        <v>46</v>
      </c>
      <c r="E147" s="31">
        <f t="shared" si="8"/>
        <v>217068</v>
      </c>
      <c r="F147" s="52">
        <f t="shared" si="6"/>
        <v>99.766059831691763</v>
      </c>
      <c r="G147" s="52">
        <f t="shared" si="7"/>
        <v>87.878787878787875</v>
      </c>
      <c r="H147" s="138"/>
    </row>
    <row r="148" spans="2:8" ht="14.45" customHeight="1" x14ac:dyDescent="0.25">
      <c r="B148" s="30">
        <v>146</v>
      </c>
      <c r="C148" s="31">
        <v>106006</v>
      </c>
      <c r="D148" s="31">
        <v>45</v>
      </c>
      <c r="E148" s="31">
        <f t="shared" si="8"/>
        <v>217113</v>
      </c>
      <c r="F148" s="52">
        <f t="shared" si="6"/>
        <v>99.786742164842792</v>
      </c>
      <c r="G148" s="52">
        <f t="shared" si="7"/>
        <v>88.484848484848484</v>
      </c>
      <c r="H148" s="138"/>
    </row>
    <row r="149" spans="2:8" ht="14.45" customHeight="1" x14ac:dyDescent="0.25">
      <c r="B149" s="30">
        <v>147</v>
      </c>
      <c r="C149" s="31">
        <v>109015</v>
      </c>
      <c r="D149" s="31">
        <v>45</v>
      </c>
      <c r="E149" s="31">
        <f t="shared" si="8"/>
        <v>217158</v>
      </c>
      <c r="F149" s="52">
        <f t="shared" si="6"/>
        <v>99.807424497993807</v>
      </c>
      <c r="G149" s="52">
        <f t="shared" si="7"/>
        <v>89.090909090909093</v>
      </c>
      <c r="H149" s="138"/>
    </row>
    <row r="150" spans="2:8" ht="14.45" customHeight="1" x14ac:dyDescent="0.25">
      <c r="B150" s="30">
        <v>148</v>
      </c>
      <c r="C150" s="31">
        <v>112015</v>
      </c>
      <c r="D150" s="30">
        <v>43</v>
      </c>
      <c r="E150" s="31">
        <f t="shared" si="8"/>
        <v>217201</v>
      </c>
      <c r="F150" s="52">
        <f t="shared" si="6"/>
        <v>99.827187616338122</v>
      </c>
      <c r="G150" s="52">
        <f t="shared" si="7"/>
        <v>89.696969696969703</v>
      </c>
      <c r="H150" s="138"/>
    </row>
    <row r="151" spans="2:8" ht="14.45" customHeight="1" x14ac:dyDescent="0.25">
      <c r="B151" s="30">
        <v>149</v>
      </c>
      <c r="C151" s="31">
        <v>103004</v>
      </c>
      <c r="D151" s="31">
        <v>38</v>
      </c>
      <c r="E151" s="31">
        <f t="shared" si="8"/>
        <v>217239</v>
      </c>
      <c r="F151" s="52">
        <f t="shared" si="6"/>
        <v>99.844652697665666</v>
      </c>
      <c r="G151" s="52">
        <f t="shared" si="7"/>
        <v>90.303030303030312</v>
      </c>
      <c r="H151" s="138"/>
    </row>
    <row r="152" spans="2:8" ht="14.45" customHeight="1" x14ac:dyDescent="0.25">
      <c r="B152" s="30">
        <v>150</v>
      </c>
      <c r="C152" s="31">
        <v>103015</v>
      </c>
      <c r="D152" s="31">
        <v>38</v>
      </c>
      <c r="E152" s="31">
        <f t="shared" si="8"/>
        <v>217277</v>
      </c>
      <c r="F152" s="52">
        <f t="shared" si="6"/>
        <v>99.862117778993181</v>
      </c>
      <c r="G152" s="52">
        <f t="shared" si="7"/>
        <v>90.909090909090907</v>
      </c>
      <c r="H152" s="138"/>
    </row>
    <row r="153" spans="2:8" ht="14.45" customHeight="1" x14ac:dyDescent="0.25">
      <c r="B153" s="30">
        <v>151</v>
      </c>
      <c r="C153" s="31">
        <v>110003</v>
      </c>
      <c r="D153" s="31">
        <v>36</v>
      </c>
      <c r="E153" s="31">
        <f t="shared" si="8"/>
        <v>217313</v>
      </c>
      <c r="F153" s="52">
        <f t="shared" si="6"/>
        <v>99.878663645513996</v>
      </c>
      <c r="G153" s="52">
        <f t="shared" si="7"/>
        <v>91.515151515151516</v>
      </c>
      <c r="H153" s="138"/>
    </row>
    <row r="154" spans="2:8" ht="14.45" customHeight="1" x14ac:dyDescent="0.25">
      <c r="B154" s="30">
        <v>152</v>
      </c>
      <c r="C154" s="31">
        <v>106003</v>
      </c>
      <c r="D154" s="31">
        <v>35</v>
      </c>
      <c r="E154" s="31">
        <f t="shared" si="8"/>
        <v>217348</v>
      </c>
      <c r="F154" s="52">
        <f t="shared" si="6"/>
        <v>99.894749904631468</v>
      </c>
      <c r="G154" s="52">
        <f t="shared" si="7"/>
        <v>92.121212121212125</v>
      </c>
      <c r="H154" s="138"/>
    </row>
    <row r="155" spans="2:8" ht="14.45" customHeight="1" x14ac:dyDescent="0.25">
      <c r="B155" s="30">
        <v>153</v>
      </c>
      <c r="C155" s="31">
        <v>112001</v>
      </c>
      <c r="D155" s="30">
        <v>32</v>
      </c>
      <c r="E155" s="31">
        <f t="shared" si="8"/>
        <v>217380</v>
      </c>
      <c r="F155" s="52">
        <f t="shared" si="6"/>
        <v>99.909457341538854</v>
      </c>
      <c r="G155" s="52">
        <f t="shared" si="7"/>
        <v>92.72727272727272</v>
      </c>
      <c r="H155" s="138"/>
    </row>
    <row r="156" spans="2:8" ht="14.45" customHeight="1" x14ac:dyDescent="0.25">
      <c r="B156" s="30">
        <v>154</v>
      </c>
      <c r="C156" s="31">
        <v>104002</v>
      </c>
      <c r="D156" s="31">
        <v>29</v>
      </c>
      <c r="E156" s="31">
        <f t="shared" si="8"/>
        <v>217409</v>
      </c>
      <c r="F156" s="52">
        <f t="shared" si="6"/>
        <v>99.922785956236183</v>
      </c>
      <c r="G156" s="52">
        <f t="shared" si="7"/>
        <v>93.333333333333329</v>
      </c>
      <c r="H156" s="138"/>
    </row>
    <row r="157" spans="2:8" ht="14.45" customHeight="1" x14ac:dyDescent="0.25">
      <c r="B157" s="30">
        <v>155</v>
      </c>
      <c r="C157" s="31">
        <v>103010</v>
      </c>
      <c r="D157" s="31">
        <v>25</v>
      </c>
      <c r="E157" s="31">
        <f t="shared" si="8"/>
        <v>217434</v>
      </c>
      <c r="F157" s="52">
        <f t="shared" si="6"/>
        <v>99.934276141320083</v>
      </c>
      <c r="G157" s="52">
        <f t="shared" si="7"/>
        <v>93.939393939393938</v>
      </c>
      <c r="H157" s="138"/>
    </row>
    <row r="158" spans="2:8" ht="14.45" customHeight="1" x14ac:dyDescent="0.25">
      <c r="B158" s="30">
        <v>156</v>
      </c>
      <c r="C158" s="31">
        <v>106004</v>
      </c>
      <c r="D158" s="31">
        <v>24</v>
      </c>
      <c r="E158" s="31">
        <f t="shared" si="8"/>
        <v>217458</v>
      </c>
      <c r="F158" s="52">
        <f t="shared" si="6"/>
        <v>99.945306719000627</v>
      </c>
      <c r="G158" s="52">
        <f t="shared" si="7"/>
        <v>94.545454545454547</v>
      </c>
      <c r="H158" s="138"/>
    </row>
    <row r="159" spans="2:8" ht="14.45" customHeight="1" x14ac:dyDescent="0.25">
      <c r="B159" s="30">
        <v>157</v>
      </c>
      <c r="C159" s="31">
        <v>107007</v>
      </c>
      <c r="D159" s="31">
        <v>24</v>
      </c>
      <c r="E159" s="31">
        <f t="shared" si="8"/>
        <v>217482</v>
      </c>
      <c r="F159" s="52">
        <f t="shared" si="6"/>
        <v>99.95633729668117</v>
      </c>
      <c r="G159" s="52">
        <f t="shared" si="7"/>
        <v>95.151515151515156</v>
      </c>
      <c r="H159" s="138"/>
    </row>
    <row r="160" spans="2:8" ht="14.45" customHeight="1" x14ac:dyDescent="0.25">
      <c r="B160" s="30">
        <v>158</v>
      </c>
      <c r="C160" s="31">
        <v>108022</v>
      </c>
      <c r="D160" s="31">
        <v>21</v>
      </c>
      <c r="E160" s="31">
        <f t="shared" si="8"/>
        <v>217503</v>
      </c>
      <c r="F160" s="52">
        <f t="shared" si="6"/>
        <v>99.965989052151656</v>
      </c>
      <c r="G160" s="52">
        <f t="shared" si="7"/>
        <v>95.757575757575751</v>
      </c>
      <c r="H160" s="138"/>
    </row>
    <row r="161" spans="2:8" ht="14.45" customHeight="1" x14ac:dyDescent="0.25">
      <c r="B161" s="30">
        <v>159</v>
      </c>
      <c r="C161" s="31">
        <v>109023</v>
      </c>
      <c r="D161" s="31">
        <v>21</v>
      </c>
      <c r="E161" s="31">
        <f t="shared" si="8"/>
        <v>217524</v>
      </c>
      <c r="F161" s="52">
        <f t="shared" si="6"/>
        <v>99.975640807622128</v>
      </c>
      <c r="G161" s="52">
        <f t="shared" si="7"/>
        <v>96.36363636363636</v>
      </c>
      <c r="H161" s="138"/>
    </row>
    <row r="162" spans="2:8" ht="14.45" customHeight="1" x14ac:dyDescent="0.25">
      <c r="B162" s="30">
        <v>160</v>
      </c>
      <c r="C162" s="31">
        <v>109002</v>
      </c>
      <c r="D162" s="31">
        <v>14</v>
      </c>
      <c r="E162" s="31">
        <f t="shared" si="8"/>
        <v>217538</v>
      </c>
      <c r="F162" s="52">
        <f t="shared" si="6"/>
        <v>99.982075311269114</v>
      </c>
      <c r="G162" s="52">
        <f t="shared" si="7"/>
        <v>96.969696969696969</v>
      </c>
      <c r="H162" s="138"/>
    </row>
    <row r="163" spans="2:8" ht="14.45" customHeight="1" x14ac:dyDescent="0.25">
      <c r="B163" s="30">
        <v>161</v>
      </c>
      <c r="C163" s="31">
        <v>109024</v>
      </c>
      <c r="D163" s="31">
        <v>12</v>
      </c>
      <c r="E163" s="31">
        <f t="shared" si="8"/>
        <v>217550</v>
      </c>
      <c r="F163" s="52">
        <f t="shared" si="6"/>
        <v>99.987590600109385</v>
      </c>
      <c r="G163" s="52">
        <f t="shared" si="7"/>
        <v>97.575757575757578</v>
      </c>
      <c r="H163" s="138"/>
    </row>
    <row r="164" spans="2:8" ht="14.45" customHeight="1" x14ac:dyDescent="0.25">
      <c r="B164" s="30">
        <v>162</v>
      </c>
      <c r="C164" s="31">
        <v>106001</v>
      </c>
      <c r="D164" s="31">
        <v>8</v>
      </c>
      <c r="E164" s="31">
        <f t="shared" si="8"/>
        <v>217558</v>
      </c>
      <c r="F164" s="52">
        <f t="shared" si="6"/>
        <v>99.991267459336228</v>
      </c>
      <c r="G164" s="52">
        <f t="shared" si="7"/>
        <v>98.181818181818187</v>
      </c>
      <c r="H164" s="138"/>
    </row>
    <row r="165" spans="2:8" ht="14.45" customHeight="1" x14ac:dyDescent="0.25">
      <c r="B165" s="30">
        <v>163</v>
      </c>
      <c r="C165" s="31">
        <v>109009</v>
      </c>
      <c r="D165" s="31">
        <v>8</v>
      </c>
      <c r="E165" s="31">
        <f t="shared" si="8"/>
        <v>217566</v>
      </c>
      <c r="F165" s="52">
        <f t="shared" si="6"/>
        <v>99.994944318563086</v>
      </c>
      <c r="G165" s="52">
        <f t="shared" si="7"/>
        <v>98.787878787878796</v>
      </c>
      <c r="H165" s="138"/>
    </row>
    <row r="166" spans="2:8" ht="14.45" customHeight="1" x14ac:dyDescent="0.25">
      <c r="B166" s="30">
        <v>164</v>
      </c>
      <c r="C166" s="31">
        <v>108023</v>
      </c>
      <c r="D166" s="31">
        <v>7</v>
      </c>
      <c r="E166" s="31">
        <f t="shared" si="8"/>
        <v>217573</v>
      </c>
      <c r="F166" s="52">
        <f t="shared" si="6"/>
        <v>99.998161570386586</v>
      </c>
      <c r="G166" s="52">
        <f t="shared" si="7"/>
        <v>99.393939393939391</v>
      </c>
      <c r="H166" s="138"/>
    </row>
    <row r="167" spans="2:8" ht="15" customHeight="1" thickBot="1" x14ac:dyDescent="0.3">
      <c r="B167" s="44">
        <v>165</v>
      </c>
      <c r="C167" s="45">
        <v>110005</v>
      </c>
      <c r="D167" s="45">
        <v>4</v>
      </c>
      <c r="E167" s="45">
        <f t="shared" si="8"/>
        <v>217577</v>
      </c>
      <c r="F167" s="53">
        <f t="shared" si="6"/>
        <v>100</v>
      </c>
      <c r="G167" s="53">
        <f t="shared" si="7"/>
        <v>100</v>
      </c>
      <c r="H167" s="139"/>
    </row>
    <row r="168" spans="2:8" ht="16.5" thickTop="1" x14ac:dyDescent="0.25">
      <c r="D168" s="99">
        <f>SUM(D3:D167)</f>
        <v>217577</v>
      </c>
      <c r="E168" s="97"/>
      <c r="F168" s="100">
        <f>SUM(F3:F167)</f>
        <v>13657.322235346566</v>
      </c>
      <c r="G168" s="24"/>
    </row>
  </sheetData>
  <sortState xmlns:xlrd2="http://schemas.microsoft.com/office/spreadsheetml/2017/richdata2" ref="C3:D167">
    <sortCondition descending="1" ref="D3:D167"/>
  </sortState>
  <mergeCells count="12">
    <mergeCell ref="K7:Q7"/>
    <mergeCell ref="K19:Q19"/>
    <mergeCell ref="L41:Q44"/>
    <mergeCell ref="H85:H167"/>
    <mergeCell ref="L11:P11"/>
    <mergeCell ref="K10:K11"/>
    <mergeCell ref="K13:K14"/>
    <mergeCell ref="L13:N13"/>
    <mergeCell ref="L14:N14"/>
    <mergeCell ref="L10:P10"/>
    <mergeCell ref="H3:H35"/>
    <mergeCell ref="H36:H84"/>
  </mergeCells>
  <pageMargins left="0.23622047244094491" right="0.23622047244094491" top="0.74803149606299213" bottom="0.74803149606299213" header="0.31496062992125984" footer="0.31496062992125984"/>
  <pageSetup paperSize="9" scale="45" fitToHeight="0" orientation="portrait" r:id="rId1"/>
  <headerFooter>
    <oddHeader>&amp;CAnalyse ABC</oddHeader>
    <oddFooter>&amp;LP_18406_12G3
Avril 2023&amp;C&amp;P/&amp;N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93234-EE8F-4D67-A451-A2F366484451}">
  <sheetPr>
    <pageSetUpPr fitToPage="1"/>
  </sheetPr>
  <dimension ref="C1:AO118"/>
  <sheetViews>
    <sheetView showGridLines="0" zoomScale="95" zoomScaleNormal="95" workbookViewId="0">
      <selection activeCell="C2" sqref="C2"/>
    </sheetView>
  </sheetViews>
  <sheetFormatPr baseColWidth="10" defaultRowHeight="15" x14ac:dyDescent="0.25"/>
  <cols>
    <col min="1" max="4" width="5.5703125" customWidth="1"/>
    <col min="5" max="6" width="5.85546875" customWidth="1"/>
    <col min="7" max="7" width="2.5703125" customWidth="1"/>
    <col min="8" max="38" width="5.5703125" customWidth="1"/>
    <col min="39" max="39" width="2.5703125" customWidth="1"/>
    <col min="40" max="375" width="5.5703125" customWidth="1"/>
  </cols>
  <sheetData>
    <row r="1" spans="3:41" ht="15" customHeight="1" x14ac:dyDescent="0.25"/>
    <row r="2" spans="3:41" ht="15" customHeight="1" x14ac:dyDescent="0.25"/>
    <row r="3" spans="3:41" ht="15" customHeight="1" x14ac:dyDescent="0.25"/>
    <row r="4" spans="3:41" ht="15" customHeight="1" thickBot="1" x14ac:dyDescent="0.3"/>
    <row r="5" spans="3:41" ht="15" customHeight="1" x14ac:dyDescent="0.25">
      <c r="C5" s="11"/>
      <c r="D5" s="11"/>
      <c r="E5" s="11"/>
      <c r="F5" s="11"/>
      <c r="G5" s="91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3"/>
      <c r="AN5" s="11"/>
      <c r="AO5" s="11"/>
    </row>
    <row r="6" spans="3:41" ht="15" customHeight="1" x14ac:dyDescent="0.25">
      <c r="C6" s="11"/>
      <c r="D6" s="11"/>
      <c r="E6" s="11"/>
      <c r="F6" s="11"/>
      <c r="G6" s="9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95"/>
      <c r="AN6" s="11"/>
      <c r="AO6" s="11"/>
    </row>
    <row r="7" spans="3:41" ht="15" customHeight="1" x14ac:dyDescent="0.25">
      <c r="C7" s="11"/>
      <c r="D7" s="147" t="s">
        <v>11</v>
      </c>
      <c r="E7" s="147"/>
      <c r="F7" s="90"/>
      <c r="G7" s="96"/>
      <c r="H7" s="3"/>
      <c r="I7" s="4"/>
      <c r="J7" s="73"/>
      <c r="K7" s="74"/>
      <c r="L7" s="75"/>
      <c r="M7" s="73"/>
      <c r="N7" s="74"/>
      <c r="O7" s="83"/>
      <c r="P7" s="73"/>
      <c r="Q7" s="74"/>
      <c r="R7" s="75"/>
      <c r="S7" s="73"/>
      <c r="T7" s="74"/>
      <c r="U7" s="75"/>
      <c r="V7" s="73"/>
      <c r="W7" s="12"/>
      <c r="X7" s="74"/>
      <c r="Y7" s="75"/>
      <c r="Z7" s="73"/>
      <c r="AA7" s="74"/>
      <c r="AB7" s="83"/>
      <c r="AC7" s="73"/>
      <c r="AD7" s="74"/>
      <c r="AE7" s="75"/>
      <c r="AF7" s="73"/>
      <c r="AG7" s="74"/>
      <c r="AH7" s="75"/>
      <c r="AI7" s="73"/>
      <c r="AJ7" s="74"/>
      <c r="AK7" s="4"/>
      <c r="AL7" s="5"/>
      <c r="AM7" s="95"/>
      <c r="AN7" s="11"/>
      <c r="AO7" s="11"/>
    </row>
    <row r="8" spans="3:41" ht="15" customHeight="1" x14ac:dyDescent="0.25">
      <c r="C8" s="11"/>
      <c r="D8" s="147" t="s">
        <v>12</v>
      </c>
      <c r="E8" s="147"/>
      <c r="F8" s="90"/>
      <c r="G8" s="96"/>
      <c r="H8" s="6"/>
      <c r="I8" s="7"/>
      <c r="J8" s="8"/>
      <c r="K8" s="77"/>
      <c r="L8" s="78"/>
      <c r="M8" s="76"/>
      <c r="N8" s="77"/>
      <c r="O8" s="78"/>
      <c r="P8" s="76"/>
      <c r="Q8" s="77"/>
      <c r="R8" s="78"/>
      <c r="S8" s="76"/>
      <c r="T8" s="77"/>
      <c r="U8" s="78"/>
      <c r="V8" s="76"/>
      <c r="W8" s="12"/>
      <c r="X8" s="77"/>
      <c r="Y8" s="78"/>
      <c r="Z8" s="76"/>
      <c r="AA8" s="77"/>
      <c r="AB8" s="78"/>
      <c r="AC8" s="76"/>
      <c r="AD8" s="77"/>
      <c r="AE8" s="78"/>
      <c r="AF8" s="76"/>
      <c r="AG8" s="77"/>
      <c r="AH8" s="78"/>
      <c r="AI8" s="76"/>
      <c r="AJ8" s="6"/>
      <c r="AK8" s="7"/>
      <c r="AL8" s="8"/>
      <c r="AM8" s="95"/>
      <c r="AN8" s="11"/>
      <c r="AO8" s="11"/>
    </row>
    <row r="9" spans="3:41" ht="4.5" customHeight="1" thickBot="1" x14ac:dyDescent="0.3">
      <c r="C9" s="11"/>
      <c r="D9" s="14"/>
      <c r="E9" s="14"/>
      <c r="F9" s="11"/>
      <c r="G9" s="94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95"/>
      <c r="AN9" s="11"/>
      <c r="AO9" s="11"/>
    </row>
    <row r="10" spans="3:41" ht="4.5" customHeight="1" thickTop="1" x14ac:dyDescent="0.25">
      <c r="C10" s="11"/>
      <c r="D10" s="14"/>
      <c r="E10" s="14"/>
      <c r="F10" s="11"/>
      <c r="G10" s="94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2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95"/>
      <c r="AN10" s="11"/>
      <c r="AO10" s="11"/>
    </row>
    <row r="11" spans="3:41" ht="15" customHeight="1" x14ac:dyDescent="0.25">
      <c r="C11" s="11"/>
      <c r="D11" s="147" t="s">
        <v>12</v>
      </c>
      <c r="E11" s="147"/>
      <c r="F11" s="90"/>
      <c r="G11" s="96"/>
      <c r="H11" s="74"/>
      <c r="I11" s="75"/>
      <c r="J11" s="73"/>
      <c r="K11" s="74"/>
      <c r="L11" s="75"/>
      <c r="M11" s="73"/>
      <c r="N11" s="74"/>
      <c r="O11" s="83"/>
      <c r="P11" s="73"/>
      <c r="Q11" s="74"/>
      <c r="R11" s="75"/>
      <c r="S11" s="73"/>
      <c r="T11" s="74"/>
      <c r="U11" s="75"/>
      <c r="V11" s="73"/>
      <c r="W11" s="12"/>
      <c r="X11" s="74"/>
      <c r="Y11" s="75"/>
      <c r="Z11" s="73"/>
      <c r="AA11" s="74"/>
      <c r="AB11" s="83"/>
      <c r="AC11" s="73"/>
      <c r="AD11" s="74"/>
      <c r="AE11" s="75"/>
      <c r="AF11" s="73"/>
      <c r="AG11" s="74"/>
      <c r="AH11" s="75"/>
      <c r="AI11" s="73"/>
      <c r="AJ11" s="74"/>
      <c r="AK11" s="75"/>
      <c r="AL11" s="73"/>
      <c r="AM11" s="95"/>
      <c r="AN11" s="11"/>
      <c r="AO11" s="11"/>
    </row>
    <row r="12" spans="3:41" ht="15" customHeight="1" x14ac:dyDescent="0.25">
      <c r="C12" s="11"/>
      <c r="D12" s="147" t="s">
        <v>11</v>
      </c>
      <c r="E12" s="147"/>
      <c r="F12" s="90"/>
      <c r="G12" s="96"/>
      <c r="H12" s="77"/>
      <c r="I12" s="78"/>
      <c r="J12" s="76"/>
      <c r="K12" s="77"/>
      <c r="L12" s="78"/>
      <c r="M12" s="76"/>
      <c r="N12" s="77"/>
      <c r="O12" s="78"/>
      <c r="P12" s="76"/>
      <c r="Q12" s="77"/>
      <c r="R12" s="78"/>
      <c r="S12" s="76"/>
      <c r="T12" s="77"/>
      <c r="U12" s="78"/>
      <c r="V12" s="76"/>
      <c r="W12" s="12"/>
      <c r="X12" s="77"/>
      <c r="Y12" s="78"/>
      <c r="Z12" s="76"/>
      <c r="AA12" s="77"/>
      <c r="AB12" s="78"/>
      <c r="AC12" s="76"/>
      <c r="AD12" s="77"/>
      <c r="AE12" s="78"/>
      <c r="AF12" s="76"/>
      <c r="AG12" s="77"/>
      <c r="AH12" s="78"/>
      <c r="AI12" s="76"/>
      <c r="AJ12" s="77"/>
      <c r="AK12" s="78"/>
      <c r="AL12" s="76"/>
      <c r="AM12" s="95"/>
      <c r="AN12" s="11"/>
      <c r="AO12" s="11"/>
    </row>
    <row r="13" spans="3:41" ht="15" customHeight="1" x14ac:dyDescent="0.25">
      <c r="C13" s="11"/>
      <c r="D13" s="14"/>
      <c r="E13" s="14"/>
      <c r="F13" s="11"/>
      <c r="G13" s="94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95"/>
      <c r="AN13" s="11"/>
      <c r="AO13" s="11"/>
    </row>
    <row r="14" spans="3:41" ht="15" customHeight="1" x14ac:dyDescent="0.25">
      <c r="C14" s="11"/>
      <c r="D14" s="14"/>
      <c r="E14" s="14"/>
      <c r="F14" s="11"/>
      <c r="G14" s="94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95"/>
      <c r="AN14" s="11"/>
      <c r="AO14" s="11"/>
    </row>
    <row r="15" spans="3:41" ht="15" customHeight="1" x14ac:dyDescent="0.25">
      <c r="C15" s="11"/>
      <c r="D15" s="147"/>
      <c r="E15" s="147"/>
      <c r="F15" s="90"/>
      <c r="G15" s="96"/>
      <c r="H15" s="74"/>
      <c r="I15" s="75"/>
      <c r="J15" s="73"/>
      <c r="K15" s="74"/>
      <c r="L15" s="75"/>
      <c r="M15" s="73"/>
      <c r="N15" s="74"/>
      <c r="O15" s="83"/>
      <c r="P15" s="73"/>
      <c r="Q15" s="74"/>
      <c r="R15" s="75"/>
      <c r="S15" s="73"/>
      <c r="T15" s="74"/>
      <c r="U15" s="75"/>
      <c r="V15" s="71"/>
      <c r="W15" s="12"/>
      <c r="X15" s="79"/>
      <c r="Y15" s="75"/>
      <c r="Z15" s="73"/>
      <c r="AA15" s="74"/>
      <c r="AB15" s="83"/>
      <c r="AC15" s="73"/>
      <c r="AD15" s="74"/>
      <c r="AE15" s="75"/>
      <c r="AF15" s="73"/>
      <c r="AG15" s="74"/>
      <c r="AH15" s="75"/>
      <c r="AI15" s="73"/>
      <c r="AJ15" s="74"/>
      <c r="AK15" s="75"/>
      <c r="AL15" s="73"/>
      <c r="AM15" s="95"/>
      <c r="AN15" s="11"/>
      <c r="AO15" s="11"/>
    </row>
    <row r="16" spans="3:41" ht="15" customHeight="1" x14ac:dyDescent="0.25">
      <c r="C16" s="11"/>
      <c r="D16" s="147"/>
      <c r="E16" s="147"/>
      <c r="F16" s="90"/>
      <c r="G16" s="96"/>
      <c r="H16" s="77"/>
      <c r="I16" s="78"/>
      <c r="J16" s="76"/>
      <c r="K16" s="77"/>
      <c r="L16" s="78"/>
      <c r="M16" s="76"/>
      <c r="N16" s="77"/>
      <c r="O16" s="78"/>
      <c r="P16" s="76"/>
      <c r="Q16" s="77"/>
      <c r="R16" s="78"/>
      <c r="S16" s="76"/>
      <c r="T16" s="77"/>
      <c r="U16" s="78"/>
      <c r="V16" s="72"/>
      <c r="W16" s="12"/>
      <c r="X16" s="81"/>
      <c r="Y16" s="78"/>
      <c r="Z16" s="76"/>
      <c r="AA16" s="77"/>
      <c r="AB16" s="78"/>
      <c r="AC16" s="76"/>
      <c r="AD16" s="77"/>
      <c r="AE16" s="78"/>
      <c r="AF16" s="76"/>
      <c r="AG16" s="77"/>
      <c r="AH16" s="78"/>
      <c r="AI16" s="76"/>
      <c r="AJ16" s="77"/>
      <c r="AK16" s="78"/>
      <c r="AL16" s="76"/>
      <c r="AM16" s="95"/>
      <c r="AN16" s="11"/>
      <c r="AO16" s="11"/>
    </row>
    <row r="17" spans="3:41" ht="5.0999999999999996" customHeight="1" thickBot="1" x14ac:dyDescent="0.3">
      <c r="C17" s="11"/>
      <c r="D17" s="14"/>
      <c r="E17" s="14"/>
      <c r="F17" s="11"/>
      <c r="G17" s="94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95"/>
      <c r="AN17" s="11"/>
      <c r="AO17" s="11"/>
    </row>
    <row r="18" spans="3:41" ht="6" customHeight="1" thickTop="1" x14ac:dyDescent="0.25">
      <c r="C18" s="11"/>
      <c r="D18" s="14"/>
      <c r="E18" s="14"/>
      <c r="F18" s="11"/>
      <c r="G18" s="9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2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95"/>
      <c r="AN18" s="11"/>
      <c r="AO18" s="11"/>
    </row>
    <row r="19" spans="3:41" ht="15" customHeight="1" x14ac:dyDescent="0.25">
      <c r="C19" s="11"/>
      <c r="D19" s="147"/>
      <c r="E19" s="147"/>
      <c r="F19" s="90"/>
      <c r="G19" s="96"/>
      <c r="H19" s="79"/>
      <c r="I19" s="65"/>
      <c r="J19" s="66"/>
      <c r="K19" s="64"/>
      <c r="L19" s="65"/>
      <c r="M19" s="66"/>
      <c r="N19" s="64"/>
      <c r="O19" s="70"/>
      <c r="P19" s="66"/>
      <c r="Q19" s="64"/>
      <c r="R19" s="65"/>
      <c r="S19" s="66"/>
      <c r="T19" s="64"/>
      <c r="U19" s="65"/>
      <c r="V19" s="66"/>
      <c r="W19" s="12"/>
      <c r="X19" s="64"/>
      <c r="Y19" s="65"/>
      <c r="Z19" s="66"/>
      <c r="AA19" s="64"/>
      <c r="AB19" s="70"/>
      <c r="AC19" s="66"/>
      <c r="AD19" s="64"/>
      <c r="AE19" s="65"/>
      <c r="AF19" s="66"/>
      <c r="AG19" s="64"/>
      <c r="AH19" s="65"/>
      <c r="AI19" s="66"/>
      <c r="AJ19" s="64"/>
      <c r="AK19" s="80"/>
      <c r="AL19" s="71"/>
      <c r="AM19" s="95"/>
      <c r="AN19" s="11"/>
      <c r="AO19" s="11"/>
    </row>
    <row r="20" spans="3:41" ht="15" customHeight="1" x14ac:dyDescent="0.25">
      <c r="C20" s="11"/>
      <c r="D20" s="147"/>
      <c r="E20" s="147"/>
      <c r="F20" s="90"/>
      <c r="G20" s="96"/>
      <c r="H20" s="81"/>
      <c r="I20" s="68"/>
      <c r="J20" s="69"/>
      <c r="K20" s="67"/>
      <c r="L20" s="68"/>
      <c r="M20" s="69"/>
      <c r="N20" s="67"/>
      <c r="O20" s="68"/>
      <c r="P20" s="69"/>
      <c r="Q20" s="67"/>
      <c r="R20" s="68"/>
      <c r="S20" s="69"/>
      <c r="T20" s="67"/>
      <c r="U20" s="68"/>
      <c r="V20" s="69"/>
      <c r="W20" s="12"/>
      <c r="X20" s="67"/>
      <c r="Y20" s="68"/>
      <c r="Z20" s="69"/>
      <c r="AA20" s="67"/>
      <c r="AB20" s="68"/>
      <c r="AC20" s="69"/>
      <c r="AD20" s="67"/>
      <c r="AE20" s="68"/>
      <c r="AF20" s="69"/>
      <c r="AG20" s="67"/>
      <c r="AH20" s="68"/>
      <c r="AI20" s="69"/>
      <c r="AJ20" s="67"/>
      <c r="AK20" s="82"/>
      <c r="AL20" s="72"/>
      <c r="AM20" s="95"/>
      <c r="AN20" s="11"/>
      <c r="AO20" s="11"/>
    </row>
    <row r="21" spans="3:41" ht="15" customHeight="1" x14ac:dyDescent="0.25">
      <c r="C21" s="11"/>
      <c r="D21" s="14"/>
      <c r="E21" s="14"/>
      <c r="F21" s="11"/>
      <c r="G21" s="94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95"/>
      <c r="AN21" s="11"/>
      <c r="AO21" s="11"/>
    </row>
    <row r="22" spans="3:41" ht="15" customHeight="1" x14ac:dyDescent="0.25">
      <c r="C22" s="11"/>
      <c r="D22" s="14"/>
      <c r="E22" s="14"/>
      <c r="F22" s="11"/>
      <c r="G22" s="94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95"/>
      <c r="AN22" s="11"/>
      <c r="AO22" s="11"/>
    </row>
    <row r="23" spans="3:41" ht="15" customHeight="1" x14ac:dyDescent="0.25">
      <c r="C23" s="11"/>
      <c r="D23" s="147"/>
      <c r="E23" s="147"/>
      <c r="F23" s="90"/>
      <c r="G23" s="96"/>
      <c r="H23" s="64"/>
      <c r="I23" s="65"/>
      <c r="J23" s="66"/>
      <c r="K23" s="64"/>
      <c r="L23" s="65"/>
      <c r="M23" s="66"/>
      <c r="N23" s="64"/>
      <c r="O23" s="70"/>
      <c r="P23" s="66"/>
      <c r="Q23" s="64"/>
      <c r="R23" s="65"/>
      <c r="S23" s="71"/>
      <c r="T23" s="79"/>
      <c r="U23" s="80"/>
      <c r="V23" s="59"/>
      <c r="W23" s="12"/>
      <c r="X23" s="57"/>
      <c r="Y23" s="58"/>
      <c r="Z23" s="71"/>
      <c r="AA23" s="79"/>
      <c r="AB23" s="70"/>
      <c r="AC23" s="66"/>
      <c r="AD23" s="64"/>
      <c r="AE23" s="65"/>
      <c r="AF23" s="66"/>
      <c r="AG23" s="64"/>
      <c r="AH23" s="65"/>
      <c r="AI23" s="66"/>
      <c r="AJ23" s="64"/>
      <c r="AK23" s="65"/>
      <c r="AL23" s="66"/>
      <c r="AM23" s="95"/>
      <c r="AN23" s="11"/>
      <c r="AO23" s="11"/>
    </row>
    <row r="24" spans="3:41" ht="15" customHeight="1" x14ac:dyDescent="0.25">
      <c r="C24" s="11"/>
      <c r="D24" s="147"/>
      <c r="E24" s="147"/>
      <c r="F24" s="90"/>
      <c r="G24" s="96"/>
      <c r="H24" s="67"/>
      <c r="I24" s="68"/>
      <c r="J24" s="69"/>
      <c r="K24" s="67"/>
      <c r="L24" s="68"/>
      <c r="M24" s="69"/>
      <c r="N24" s="67"/>
      <c r="O24" s="68"/>
      <c r="P24" s="69"/>
      <c r="Q24" s="67"/>
      <c r="R24" s="68"/>
      <c r="S24" s="72"/>
      <c r="T24" s="81"/>
      <c r="U24" s="82"/>
      <c r="V24" s="63"/>
      <c r="W24" s="12"/>
      <c r="X24" s="61"/>
      <c r="Y24" s="62"/>
      <c r="Z24" s="72"/>
      <c r="AA24" s="81"/>
      <c r="AB24" s="68"/>
      <c r="AC24" s="69"/>
      <c r="AD24" s="67"/>
      <c r="AE24" s="68"/>
      <c r="AF24" s="69"/>
      <c r="AG24" s="67"/>
      <c r="AH24" s="68"/>
      <c r="AI24" s="69"/>
      <c r="AJ24" s="67"/>
      <c r="AK24" s="68"/>
      <c r="AL24" s="69"/>
      <c r="AM24" s="95"/>
      <c r="AN24" s="11"/>
      <c r="AO24" s="11"/>
    </row>
    <row r="25" spans="3:41" ht="6" customHeight="1" thickBot="1" x14ac:dyDescent="0.3">
      <c r="C25" s="11"/>
      <c r="D25" s="14"/>
      <c r="E25" s="14"/>
      <c r="F25" s="11"/>
      <c r="G25" s="94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95"/>
      <c r="AN25" s="11"/>
      <c r="AO25" s="11"/>
    </row>
    <row r="26" spans="3:41" ht="5.0999999999999996" customHeight="1" thickTop="1" x14ac:dyDescent="0.25">
      <c r="C26" s="11"/>
      <c r="D26" s="14"/>
      <c r="E26" s="14"/>
      <c r="F26" s="11"/>
      <c r="G26" s="94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2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95"/>
      <c r="AN26" s="11"/>
      <c r="AO26" s="11"/>
    </row>
    <row r="27" spans="3:41" ht="15" customHeight="1" x14ac:dyDescent="0.25">
      <c r="C27" s="11"/>
      <c r="D27" s="147"/>
      <c r="E27" s="147"/>
      <c r="F27" s="90"/>
      <c r="G27" s="96"/>
      <c r="H27" s="57"/>
      <c r="I27" s="58"/>
      <c r="J27" s="59"/>
      <c r="K27" s="57"/>
      <c r="L27" s="58"/>
      <c r="M27" s="59"/>
      <c r="N27" s="57"/>
      <c r="O27" s="60"/>
      <c r="P27" s="59"/>
      <c r="Q27" s="57"/>
      <c r="R27" s="58"/>
      <c r="S27" s="59"/>
      <c r="T27" s="57"/>
      <c r="U27" s="58"/>
      <c r="V27" s="59"/>
      <c r="W27" s="12"/>
      <c r="X27" s="57"/>
      <c r="Y27" s="58"/>
      <c r="Z27" s="59"/>
      <c r="AA27" s="57"/>
      <c r="AB27" s="60"/>
      <c r="AC27" s="59"/>
      <c r="AD27" s="57"/>
      <c r="AE27" s="58"/>
      <c r="AF27" s="59"/>
      <c r="AG27" s="57"/>
      <c r="AH27" s="58"/>
      <c r="AI27" s="59"/>
      <c r="AJ27" s="57"/>
      <c r="AK27" s="58"/>
      <c r="AL27" s="59"/>
      <c r="AM27" s="95"/>
      <c r="AN27" s="11"/>
      <c r="AO27" s="11"/>
    </row>
    <row r="28" spans="3:41" ht="15" customHeight="1" x14ac:dyDescent="0.25">
      <c r="C28" s="11"/>
      <c r="D28" s="147"/>
      <c r="E28" s="147"/>
      <c r="F28" s="90"/>
      <c r="G28" s="96"/>
      <c r="H28" s="61"/>
      <c r="I28" s="62"/>
      <c r="J28" s="63"/>
      <c r="K28" s="61"/>
      <c r="L28" s="62"/>
      <c r="M28" s="63"/>
      <c r="N28" s="61"/>
      <c r="O28" s="62"/>
      <c r="P28" s="63"/>
      <c r="Q28" s="61"/>
      <c r="R28" s="62"/>
      <c r="S28" s="63"/>
      <c r="T28" s="61"/>
      <c r="U28" s="62"/>
      <c r="V28" s="63"/>
      <c r="W28" s="12"/>
      <c r="X28" s="61"/>
      <c r="Y28" s="62"/>
      <c r="Z28" s="63"/>
      <c r="AA28" s="61"/>
      <c r="AB28" s="62"/>
      <c r="AC28" s="63"/>
      <c r="AD28" s="61"/>
      <c r="AE28" s="62"/>
      <c r="AF28" s="63"/>
      <c r="AG28" s="61"/>
      <c r="AH28" s="62"/>
      <c r="AI28" s="63"/>
      <c r="AJ28" s="61"/>
      <c r="AK28" s="62"/>
      <c r="AL28" s="63"/>
      <c r="AM28" s="95"/>
      <c r="AN28" s="11"/>
      <c r="AO28" s="11"/>
    </row>
    <row r="29" spans="3:41" ht="15" customHeight="1" x14ac:dyDescent="0.25">
      <c r="C29" s="11"/>
      <c r="D29" s="14"/>
      <c r="E29" s="14"/>
      <c r="F29" s="11"/>
      <c r="G29" s="94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95"/>
      <c r="AN29" s="11"/>
      <c r="AO29" s="11"/>
    </row>
    <row r="30" spans="3:41" ht="15" customHeight="1" x14ac:dyDescent="0.25">
      <c r="C30" s="11"/>
      <c r="D30" s="11"/>
      <c r="E30" s="11"/>
      <c r="F30" s="11"/>
      <c r="G30" s="94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95"/>
      <c r="AN30" s="11"/>
      <c r="AO30" s="11"/>
    </row>
    <row r="31" spans="3:41" ht="15" customHeight="1" x14ac:dyDescent="0.25">
      <c r="G31" s="144" t="s">
        <v>13</v>
      </c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6"/>
      <c r="AN31" s="11"/>
    </row>
    <row r="32" spans="3:41" ht="15" customHeight="1" x14ac:dyDescent="0.25"/>
    <row r="33" spans="9:9" ht="15" customHeight="1" x14ac:dyDescent="0.25">
      <c r="I33" s="85" t="s">
        <v>23</v>
      </c>
    </row>
    <row r="34" spans="9:9" ht="6.95" customHeight="1" x14ac:dyDescent="0.25">
      <c r="I34" s="84"/>
    </row>
    <row r="35" spans="9:9" ht="15" customHeight="1" x14ac:dyDescent="0.25">
      <c r="I35" s="86" t="s">
        <v>24</v>
      </c>
    </row>
    <row r="36" spans="9:9" ht="6.95" customHeight="1" x14ac:dyDescent="0.25">
      <c r="I36" s="87"/>
    </row>
    <row r="37" spans="9:9" ht="15" customHeight="1" x14ac:dyDescent="0.25">
      <c r="I37" s="88" t="s">
        <v>25</v>
      </c>
    </row>
    <row r="38" spans="9:9" ht="6.95" customHeight="1" x14ac:dyDescent="0.25"/>
    <row r="39" spans="9:9" ht="15" customHeight="1" x14ac:dyDescent="0.25">
      <c r="I39" s="89" t="s">
        <v>26</v>
      </c>
    </row>
    <row r="40" spans="9:9" ht="15" customHeight="1" x14ac:dyDescent="0.25"/>
    <row r="41" spans="9:9" ht="15" customHeight="1" x14ac:dyDescent="0.25"/>
    <row r="42" spans="9:9" ht="15" customHeight="1" x14ac:dyDescent="0.25"/>
    <row r="43" spans="9:9" ht="15" customHeight="1" x14ac:dyDescent="0.25"/>
    <row r="44" spans="9:9" ht="15" customHeight="1" x14ac:dyDescent="0.25"/>
    <row r="45" spans="9:9" ht="15" customHeight="1" x14ac:dyDescent="0.25"/>
    <row r="46" spans="9:9" ht="15" customHeight="1" x14ac:dyDescent="0.25"/>
    <row r="47" spans="9:9" ht="15" customHeight="1" x14ac:dyDescent="0.25"/>
    <row r="48" spans="9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</sheetData>
  <mergeCells count="13">
    <mergeCell ref="D16:E16"/>
    <mergeCell ref="D7:E7"/>
    <mergeCell ref="D8:E8"/>
    <mergeCell ref="D11:E11"/>
    <mergeCell ref="D12:E12"/>
    <mergeCell ref="D15:E15"/>
    <mergeCell ref="G31:AM31"/>
    <mergeCell ref="D19:E19"/>
    <mergeCell ref="D20:E20"/>
    <mergeCell ref="D23:E23"/>
    <mergeCell ref="D24:E24"/>
    <mergeCell ref="D27:E27"/>
    <mergeCell ref="D28:E28"/>
  </mergeCells>
  <pageMargins left="0.70866141732283472" right="0.70866141732283472" top="0.74803149606299213" bottom="0.74803149606299213" header="0.31496062992125984" footer="0.31496062992125984"/>
  <pageSetup paperSize="9" scale="58" orientation="landscape" r:id="rId1"/>
  <headerFooter>
    <oddHeader>&amp;CPlan Magasin</oddHeader>
    <oddFooter>&amp;LP_18406_12G3
Avril 2023&amp;C&amp;P/&amp;N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Q xmlns="533b53e5-888e-4c8e-bf93-4dabd19dbcd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0978863DAFE240A32A9D4ECB0FDF91" ma:contentTypeVersion="8" ma:contentTypeDescription="Crée un document." ma:contentTypeScope="" ma:versionID="62c23e91aa4db65baf10560978f80be1">
  <xsd:schema xmlns:xsd="http://www.w3.org/2001/XMLSchema" xmlns:xs="http://www.w3.org/2001/XMLSchema" xmlns:p="http://schemas.microsoft.com/office/2006/metadata/properties" xmlns:ns2="533b53e5-888e-4c8e-bf93-4dabd19dbcd8" xmlns:ns3="993170a5-e086-4183-b457-a1f531f665e6" targetNamespace="http://schemas.microsoft.com/office/2006/metadata/properties" ma:root="true" ma:fieldsID="6cc4a4b85980f55fa166f0d548c9a00f" ns2:_="" ns3:_="">
    <xsd:import namespace="533b53e5-888e-4c8e-bf93-4dabd19dbcd8"/>
    <xsd:import namespace="993170a5-e086-4183-b457-a1f531f66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AQ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3b53e5-888e-4c8e-bf93-4dabd19dbc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AQ" ma:index="10" nillable="true" ma:displayName="AQ" ma:format="Dropdown" ma:internalName="AQ">
      <xsd:simpleType>
        <xsd:restriction base="dms:Text">
          <xsd:maxLength value="255"/>
        </xsd:restriction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170a5-e086-4183-b457-a1f531f665e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F08939-68AC-43DB-81E9-20F4BF917A7D}">
  <ds:schemaRefs>
    <ds:schemaRef ds:uri="http://schemas.microsoft.com/office/2006/metadata/properties"/>
    <ds:schemaRef ds:uri="http://schemas.microsoft.com/office/infopath/2007/PartnerControls"/>
    <ds:schemaRef ds:uri="533b53e5-888e-4c8e-bf93-4dabd19dbcd8"/>
  </ds:schemaRefs>
</ds:datastoreItem>
</file>

<file path=customXml/itemProps2.xml><?xml version="1.0" encoding="utf-8"?>
<ds:datastoreItem xmlns:ds="http://schemas.openxmlformats.org/officeDocument/2006/customXml" ds:itemID="{E9894F4A-E0A9-4A5E-B7F5-1A83C83A58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3b53e5-888e-4c8e-bf93-4dabd19dbcd8"/>
    <ds:schemaRef ds:uri="993170a5-e086-4183-b457-a1f531f66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E718CD-CB96-4ABB-B092-7B5D455A79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Prévisions Ventes Familles</vt:lpstr>
      <vt:lpstr>Analyse ABC</vt:lpstr>
      <vt:lpstr>Plan Magasin</vt:lpstr>
      <vt:lpstr>'Analyse ABC'!Impression_des_titres</vt:lpstr>
    </vt:vector>
  </TitlesOfParts>
  <Company>AFT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CONAN</dc:creator>
  <cp:lastModifiedBy>Virginie LEFEBVRE</cp:lastModifiedBy>
  <cp:lastPrinted>2022-08-12T14:11:44Z</cp:lastPrinted>
  <dcterms:created xsi:type="dcterms:W3CDTF">2022-03-24T13:34:53Z</dcterms:created>
  <dcterms:modified xsi:type="dcterms:W3CDTF">2023-04-07T13:59:31Z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0x010100020978863DAFE240A32A9D4ECB0FDF91</vt:lpwstr>
  </property>
</Properties>
</file>