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19538670-8F50-4588-8621-3525E5D8F743}" xr6:coauthVersionLast="47" xr6:coauthVersionMax="47" xr10:uidLastSave="{00000000-0000-0000-0000-000000000000}"/>
  <bookViews>
    <workbookView xWindow="3480" yWindow="3765" windowWidth="21600" windowHeight="11385" xr2:uid="{DC78FD2E-4712-40FE-A110-F59EA5CCAF05}"/>
  </bookViews>
  <sheets>
    <sheet name="Ex4 corrig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17" i="1"/>
  <c r="L16" i="1"/>
  <c r="E16" i="1"/>
  <c r="J15" i="1"/>
  <c r="D15" i="1"/>
  <c r="D17" i="1" s="1"/>
  <c r="I10" i="1"/>
  <c r="I11" i="1" s="1"/>
  <c r="L11" i="1"/>
  <c r="L8" i="1"/>
  <c r="L15" i="1" s="1"/>
  <c r="F10" i="1"/>
  <c r="F9" i="1" s="1"/>
  <c r="M7" i="1"/>
  <c r="M8" i="1" s="1"/>
  <c r="M15" i="1" s="1"/>
  <c r="M17" i="1" s="1"/>
  <c r="D9" i="1"/>
  <c r="K10" i="1"/>
  <c r="K9" i="1" s="1"/>
  <c r="I8" i="1"/>
  <c r="I15" i="1" s="1"/>
  <c r="I17" i="1" s="1"/>
  <c r="K8" i="1"/>
  <c r="K15" i="1" s="1"/>
  <c r="K17" i="1" s="1"/>
  <c r="J7" i="1"/>
  <c r="H7" i="1"/>
  <c r="H16" i="1" s="1"/>
  <c r="H17" i="1" s="1"/>
  <c r="G7" i="1"/>
  <c r="G11" i="1" s="1"/>
  <c r="F8" i="1"/>
  <c r="F15" i="1" s="1"/>
  <c r="F17" i="1" s="1"/>
  <c r="E8" i="1"/>
  <c r="E15" i="1" s="1"/>
  <c r="E17" i="1" s="1"/>
  <c r="L17" i="1" l="1"/>
  <c r="J10" i="1"/>
  <c r="J16" i="1" s="1"/>
  <c r="H11" i="1"/>
  <c r="G9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<sst xmlns="http://schemas.openxmlformats.org/spreadsheetml/2006/main" count="26" uniqueCount="26">
  <si>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</si>
  <si>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</si>
  <si>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</si>
  <si>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</si>
  <si>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</si>
  <si>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</si>
  <si>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</si>
  <si>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</si>
  <si>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</si>
  <si>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</si>
  <si>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r>
      <t xml:space="preserve">Consommation mens. Moyenne </t>
    </r>
    <r>
      <rPr>
        <b/>
        <sz val="11"/>
        <color rgb="FF000000"/>
        <rFont val="Arial"/>
        <family val="2"/>
      </rPr>
      <t>(cmm</t>
    </r>
    <r>
      <rPr>
        <sz val="11"/>
        <color rgb="FF000000"/>
        <rFont val="Arial"/>
        <family val="2"/>
      </rPr>
      <t>)</t>
    </r>
  </si>
  <si>
    <r>
      <t xml:space="preserve">Consommation annuelle </t>
    </r>
    <r>
      <rPr>
        <b/>
        <sz val="11"/>
        <color rgb="FF000000"/>
        <rFont val="Arial"/>
        <family val="2"/>
      </rPr>
      <t>(P)</t>
    </r>
  </si>
  <si>
    <r>
      <t xml:space="preserve">Délai de protection en mois </t>
    </r>
    <r>
      <rPr>
        <b/>
        <sz val="11"/>
        <color rgb="FF000000"/>
        <rFont val="Arial"/>
        <family val="2"/>
      </rPr>
      <t>(dp)</t>
    </r>
  </si>
  <si>
    <r>
      <t xml:space="preserve">Stock de protection </t>
    </r>
    <r>
      <rPr>
        <b/>
        <sz val="11"/>
        <color rgb="FF000000"/>
        <rFont val="Arial"/>
        <family val="2"/>
      </rPr>
      <t>(Sp)</t>
    </r>
  </si>
  <si>
    <t> 1 500</t>
  </si>
  <si>
    <r>
      <t xml:space="preserve">Prix unitaire d’achat </t>
    </r>
    <r>
      <rPr>
        <b/>
        <sz val="11"/>
        <color rgb="FF000000"/>
        <rFont val="Arial"/>
        <family val="2"/>
      </rPr>
      <t>(U)</t>
    </r>
  </si>
  <si>
    <r>
      <t xml:space="preserve">Coût d’achat par commande </t>
    </r>
    <r>
      <rPr>
        <b/>
        <sz val="11"/>
        <color rgb="FF000000"/>
        <rFont val="Arial"/>
        <family val="2"/>
      </rPr>
      <t>(A)</t>
    </r>
  </si>
  <si>
    <r>
      <t xml:space="preserve">Taux de possession </t>
    </r>
    <r>
      <rPr>
        <b/>
        <sz val="11"/>
        <color rgb="FF000000"/>
        <rFont val="Arial"/>
        <family val="2"/>
      </rPr>
      <t>(Tp)</t>
    </r>
  </si>
  <si>
    <r>
      <t xml:space="preserve">Quantité économique </t>
    </r>
    <r>
      <rPr>
        <b/>
        <sz val="11"/>
        <color rgb="FF000000"/>
        <rFont val="Arial"/>
        <family val="2"/>
      </rPr>
      <t>(Qe)</t>
    </r>
  </si>
  <si>
    <r>
      <t xml:space="preserve">Stock mini </t>
    </r>
    <r>
      <rPr>
        <b/>
        <sz val="11"/>
        <color rgb="FF000000"/>
        <rFont val="Arial"/>
        <family val="2"/>
      </rPr>
      <t>(Smini)</t>
    </r>
  </si>
  <si>
    <r>
      <t xml:space="preserve">Stock maxi </t>
    </r>
    <r>
      <rPr>
        <b/>
        <sz val="11"/>
        <color rgb="FF000000"/>
        <rFont val="Arial"/>
        <family val="2"/>
      </rPr>
      <t>(Smaxi)</t>
    </r>
  </si>
  <si>
    <r>
      <t xml:space="preserve">Délai d’acquisition en mois </t>
    </r>
    <r>
      <rPr>
        <b/>
        <sz val="11"/>
        <color rgb="FF000000"/>
        <rFont val="Arial"/>
        <family val="2"/>
      </rPr>
      <t>(da)</t>
    </r>
  </si>
  <si>
    <t>ARTICLES</t>
  </si>
  <si>
    <t>Exercice 4 : GESTION MINI / MAXI</t>
  </si>
  <si>
    <t>Corrigé</t>
  </si>
  <si>
    <r>
      <rPr>
        <b/>
        <i/>
        <sz val="12"/>
        <color rgb="FF0070C0"/>
        <rFont val="Calibri"/>
        <family val="2"/>
        <scheme val="minor"/>
      </rPr>
      <t xml:space="preserve">Remarque </t>
    </r>
    <r>
      <rPr>
        <i/>
        <sz val="12"/>
        <color rgb="FF0070C0"/>
        <rFont val="Calibri"/>
        <family val="2"/>
        <scheme val="minor"/>
      </rPr>
      <t xml:space="preserve">: Les formules utilisées sont visibles en cliquant dans les cellules bleues.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</si>
</sst>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0" fillId="0" borderId="0" xfId="0" applyNumberFormat="1"/>
    <xf numFmtId="3" fontId="8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8" fontId="8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164" fontId="7" fillId="5" borderId="4" xfId="0" applyNumberFormat="1" applyFont="1" applyFill="1" applyBorder="1" applyAlignment="1">
      <alignment horizontal="center" vertical="center" wrapText="1"/>
    </xf>
    <xf numFmtId="3" fontId="7" fillId="5" borderId="4" xfId="0" applyNumberFormat="1" applyFont="1" applyFill="1" applyBorder="1" applyAlignment="1">
      <alignment horizontal="center" vertical="center" wrapText="1"/>
    </xf>
    <xf numFmtId="1" fontId="7" fillId="5" borderId="4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ADD1-B3A3-4AC2-9BF5-D7C7A3AB72EB}">
  <sheetPr>
    <pageSetUpPr fitToPage="1"/>
  </sheetPr>
  <dimension ref="B1:M21"/>
  <sheetViews>
    <sheetView showGridLines="0" tabSelected="1" workbookViewId="0">
      <selection activeCell="O12" sqref="O12"/>
    </sheetView>
  </sheetViews>
  <sheetFormatPr baseColWidth="10" defaultRowHeight="15" x14ac:dyDescent="0.25"/>
  <cols>
    <col min="2" max="2" width="21.28515625" customWidth="1"/>
    <col min="3" max="3" width="15.5703125" customWidth="1"/>
    <col min="4" max="4" width="11.42578125" bestFit="1" customWidth="1"/>
    <col min="10" max="10" width="11.42578125" bestFit="1" customWidth="1"/>
  </cols>
  <sheetData>
    <row r="1" spans="2:13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2:13" ht="18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ht="18" x14ac:dyDescent="0.25">
      <c r="B3" s="26" t="s">
        <v>24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ht="15.75" thickBot="1" x14ac:dyDescent="0.3"/>
    <row r="5" spans="2:13" ht="18.75" thickBot="1" x14ac:dyDescent="0.3">
      <c r="D5" s="22" t="s">
        <v>22</v>
      </c>
      <c r="E5" s="23"/>
      <c r="F5" s="23"/>
      <c r="G5" s="23"/>
      <c r="H5" s="23"/>
      <c r="I5" s="23"/>
      <c r="J5" s="23"/>
      <c r="K5" s="23"/>
      <c r="L5" s="23"/>
      <c r="M5" s="24"/>
    </row>
    <row r="6" spans="2:13" ht="16.5" thickBot="1" x14ac:dyDescent="0.3">
      <c r="B6" s="1"/>
      <c r="C6" s="2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</row>
    <row r="7" spans="2:13" ht="27" customHeight="1" thickBot="1" x14ac:dyDescent="0.3">
      <c r="B7" s="20" t="s">
        <v>10</v>
      </c>
      <c r="C7" s="21"/>
      <c r="D7" s="14">
        <f>D11/D10</f>
        <v>100</v>
      </c>
      <c r="E7" s="4">
        <v>1500</v>
      </c>
      <c r="F7" s="4">
        <v>10</v>
      </c>
      <c r="G7" s="16">
        <f>G8/12</f>
        <v>3000</v>
      </c>
      <c r="H7" s="16">
        <f>H8/12</f>
        <v>10000</v>
      </c>
      <c r="I7" s="4">
        <v>5</v>
      </c>
      <c r="J7" s="16">
        <f>J8/12</f>
        <v>1750</v>
      </c>
      <c r="K7" s="4">
        <v>500</v>
      </c>
      <c r="L7" s="4">
        <v>1</v>
      </c>
      <c r="M7" s="16">
        <f>M11/M10</f>
        <v>12000</v>
      </c>
    </row>
    <row r="8" spans="2:13" ht="27" customHeight="1" thickBot="1" x14ac:dyDescent="0.3">
      <c r="B8" s="20" t="s">
        <v>11</v>
      </c>
      <c r="C8" s="21"/>
      <c r="D8" s="6">
        <v>1200</v>
      </c>
      <c r="E8" s="15">
        <f>E7*12</f>
        <v>18000</v>
      </c>
      <c r="F8" s="15">
        <f>F7*12</f>
        <v>120</v>
      </c>
      <c r="G8" s="6">
        <v>36000</v>
      </c>
      <c r="H8" s="6">
        <v>120000</v>
      </c>
      <c r="I8" s="15">
        <f>I7*12</f>
        <v>60</v>
      </c>
      <c r="J8" s="6">
        <v>21000</v>
      </c>
      <c r="K8" s="15">
        <f>K7*12</f>
        <v>6000</v>
      </c>
      <c r="L8" s="15">
        <f>L7*12</f>
        <v>12</v>
      </c>
      <c r="M8" s="15">
        <f>M7*12</f>
        <v>144000</v>
      </c>
    </row>
    <row r="9" spans="2:13" ht="27" customHeight="1" thickBot="1" x14ac:dyDescent="0.3">
      <c r="B9" s="20" t="s">
        <v>21</v>
      </c>
      <c r="C9" s="21"/>
      <c r="D9" s="15">
        <f>(D16/D7)-D10</f>
        <v>1</v>
      </c>
      <c r="E9" s="8">
        <v>1.5</v>
      </c>
      <c r="F9" s="15">
        <f>(F16/F7)-F10</f>
        <v>2</v>
      </c>
      <c r="G9" s="15">
        <f>(G16/G7)-G10</f>
        <v>0.5</v>
      </c>
      <c r="H9" s="8">
        <v>2</v>
      </c>
      <c r="I9" s="8">
        <v>3</v>
      </c>
      <c r="J9" s="8">
        <v>1.5</v>
      </c>
      <c r="K9" s="15">
        <f>(K16/K7)-K10</f>
        <v>1.7</v>
      </c>
      <c r="L9" s="8">
        <v>1</v>
      </c>
      <c r="M9" s="8">
        <v>0.3</v>
      </c>
    </row>
    <row r="10" spans="2:13" ht="27" customHeight="1" thickBot="1" x14ac:dyDescent="0.3">
      <c r="B10" s="20" t="s">
        <v>12</v>
      </c>
      <c r="C10" s="21"/>
      <c r="D10" s="8">
        <v>0.5</v>
      </c>
      <c r="E10" s="8">
        <v>1</v>
      </c>
      <c r="F10" s="7">
        <f>F11/F7</f>
        <v>1</v>
      </c>
      <c r="G10" s="8">
        <v>1</v>
      </c>
      <c r="H10" s="8">
        <v>0.5</v>
      </c>
      <c r="I10" s="15">
        <f>(I16/I7)-I9</f>
        <v>1</v>
      </c>
      <c r="J10" s="17">
        <f>J11/J7</f>
        <v>1.5142857142857142</v>
      </c>
      <c r="K10" s="17">
        <f>K11/K7</f>
        <v>0.3</v>
      </c>
      <c r="L10" s="8">
        <v>1</v>
      </c>
      <c r="M10" s="8">
        <v>0.2</v>
      </c>
    </row>
    <row r="11" spans="2:13" ht="27" customHeight="1" thickBot="1" x14ac:dyDescent="0.3">
      <c r="B11" s="20" t="s">
        <v>13</v>
      </c>
      <c r="C11" s="21"/>
      <c r="D11" s="8">
        <v>50</v>
      </c>
      <c r="E11" s="8" t="s">
        <v>14</v>
      </c>
      <c r="F11" s="8">
        <v>10</v>
      </c>
      <c r="G11" s="15">
        <f>G10*G7</f>
        <v>3000</v>
      </c>
      <c r="H11" s="15">
        <f>H10*H7</f>
        <v>5000</v>
      </c>
      <c r="I11" s="15">
        <f>I10*I7</f>
        <v>5</v>
      </c>
      <c r="J11" s="6">
        <v>2650</v>
      </c>
      <c r="K11" s="8">
        <v>150</v>
      </c>
      <c r="L11" s="15">
        <f>L7*L10</f>
        <v>1</v>
      </c>
      <c r="M11" s="6">
        <v>2400</v>
      </c>
    </row>
    <row r="12" spans="2:13" ht="27" customHeight="1" thickBot="1" x14ac:dyDescent="0.3">
      <c r="B12" s="20" t="s">
        <v>15</v>
      </c>
      <c r="C12" s="21"/>
      <c r="D12" s="9">
        <v>1.52</v>
      </c>
      <c r="E12" s="9">
        <v>1.83</v>
      </c>
      <c r="F12" s="9">
        <v>22.87</v>
      </c>
      <c r="G12" s="9">
        <v>0.3</v>
      </c>
      <c r="H12" s="9">
        <v>1.52</v>
      </c>
      <c r="I12" s="9">
        <v>76.22</v>
      </c>
      <c r="J12" s="9">
        <v>3.35</v>
      </c>
      <c r="K12" s="9">
        <v>24.39</v>
      </c>
      <c r="L12" s="9">
        <v>182.94</v>
      </c>
      <c r="M12" s="9">
        <v>0.23</v>
      </c>
    </row>
    <row r="13" spans="2:13" ht="27" customHeight="1" thickBot="1" x14ac:dyDescent="0.3">
      <c r="B13" s="20" t="s">
        <v>16</v>
      </c>
      <c r="C13" s="21"/>
      <c r="D13" s="9">
        <v>27.44</v>
      </c>
      <c r="E13" s="9">
        <v>27.44</v>
      </c>
      <c r="F13" s="9">
        <v>45.73</v>
      </c>
      <c r="G13" s="9">
        <v>18.29</v>
      </c>
      <c r="H13" s="9">
        <v>19.82</v>
      </c>
      <c r="I13" s="9">
        <v>45.73</v>
      </c>
      <c r="J13" s="9">
        <v>30.49</v>
      </c>
      <c r="K13" s="9">
        <v>33.54</v>
      </c>
      <c r="L13" s="9">
        <v>68.599999999999994</v>
      </c>
      <c r="M13" s="9">
        <v>18.29</v>
      </c>
    </row>
    <row r="14" spans="2:13" ht="27" customHeight="1" thickBot="1" x14ac:dyDescent="0.3">
      <c r="B14" s="20" t="s">
        <v>17</v>
      </c>
      <c r="C14" s="21"/>
      <c r="D14" s="10">
        <v>0.18</v>
      </c>
      <c r="E14" s="10">
        <v>0.18</v>
      </c>
      <c r="F14" s="10">
        <v>0.2</v>
      </c>
      <c r="G14" s="10">
        <v>0.19</v>
      </c>
      <c r="H14" s="10">
        <v>0.18</v>
      </c>
      <c r="I14" s="10">
        <v>0.2</v>
      </c>
      <c r="J14" s="10">
        <v>0.2</v>
      </c>
      <c r="K14" s="10">
        <v>0.19</v>
      </c>
      <c r="L14" s="10">
        <v>0.2</v>
      </c>
      <c r="M14" s="10">
        <v>0.2</v>
      </c>
    </row>
    <row r="15" spans="2:13" ht="27" customHeight="1" thickBot="1" x14ac:dyDescent="0.3">
      <c r="B15" s="20" t="s">
        <v>18</v>
      </c>
      <c r="C15" s="21"/>
      <c r="D15" s="18">
        <f>SQRT((2*D8*D13)/(D14*D12))</f>
        <v>490.61365083532371</v>
      </c>
      <c r="E15" s="18">
        <f>SQRT((2*E8*E13)/(E14*E12))</f>
        <v>1731.7352868799367</v>
      </c>
      <c r="F15" s="18">
        <f>SQRT((2*F8*F13)/(F14*F12))</f>
        <v>48.984439316444963</v>
      </c>
      <c r="G15" s="6">
        <v>4768</v>
      </c>
      <c r="H15" s="6">
        <v>4163</v>
      </c>
      <c r="I15" s="18">
        <f>SQRT((2*I8*I13)/(I14*I12))</f>
        <v>18.973251068300364</v>
      </c>
      <c r="J15" s="18">
        <f t="shared" ref="J15:M15" si="0">SQRT((2*J8*J13)/(J14*J12))</f>
        <v>1382.5025977681998</v>
      </c>
      <c r="K15" s="18">
        <f t="shared" si="0"/>
        <v>294.70632142283597</v>
      </c>
      <c r="L15" s="18">
        <f t="shared" si="0"/>
        <v>6.7080817018035415</v>
      </c>
      <c r="M15" s="18">
        <f t="shared" si="0"/>
        <v>10700.995483964381</v>
      </c>
    </row>
    <row r="16" spans="2:13" ht="27" customHeight="1" thickBot="1" x14ac:dyDescent="0.3">
      <c r="B16" s="20" t="s">
        <v>19</v>
      </c>
      <c r="C16" s="21"/>
      <c r="D16" s="6">
        <v>150</v>
      </c>
      <c r="E16" s="18">
        <f>E7*(E9+E10)</f>
        <v>3750</v>
      </c>
      <c r="F16" s="6">
        <v>30</v>
      </c>
      <c r="G16" s="6">
        <v>4500</v>
      </c>
      <c r="H16" s="18">
        <f>H7*(H9+H10)</f>
        <v>25000</v>
      </c>
      <c r="I16" s="6">
        <v>20</v>
      </c>
      <c r="J16" s="18">
        <f>J7*(J9+J10)</f>
        <v>5275</v>
      </c>
      <c r="K16" s="6">
        <v>1000</v>
      </c>
      <c r="L16" s="18">
        <f>L7*(L9+L10)</f>
        <v>2</v>
      </c>
      <c r="M16" s="6">
        <v>6000</v>
      </c>
    </row>
    <row r="17" spans="2:13" ht="27" customHeight="1" thickBot="1" x14ac:dyDescent="0.3">
      <c r="B17" s="20" t="s">
        <v>20</v>
      </c>
      <c r="C17" s="21"/>
      <c r="D17" s="18">
        <f>D15+D16</f>
        <v>640.61365083532371</v>
      </c>
      <c r="E17" s="18">
        <f t="shared" ref="E17:K17" si="1">E15+E16</f>
        <v>5481.7352868799371</v>
      </c>
      <c r="F17" s="19">
        <f>F15+F16</f>
        <v>78.984439316444963</v>
      </c>
      <c r="G17" s="18">
        <f t="shared" si="1"/>
        <v>9268</v>
      </c>
      <c r="H17" s="18">
        <f t="shared" si="1"/>
        <v>29163</v>
      </c>
      <c r="I17" s="18">
        <f t="shared" si="1"/>
        <v>38.973251068300364</v>
      </c>
      <c r="J17" s="6">
        <v>6632</v>
      </c>
      <c r="K17" s="18">
        <f t="shared" si="1"/>
        <v>1294.706321422836</v>
      </c>
      <c r="L17" s="18">
        <f t="shared" ref="L17" si="2">L15+L16</f>
        <v>8.7080817018035415</v>
      </c>
      <c r="M17" s="18">
        <f t="shared" ref="M17" si="3">M15+M16</f>
        <v>16700.995483964383</v>
      </c>
    </row>
    <row r="18" spans="2:13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x14ac:dyDescent="0.25">
      <c r="B19" s="12"/>
    </row>
    <row r="20" spans="2:13" ht="15.75" x14ac:dyDescent="0.25">
      <c r="B20" s="13" t="s">
        <v>25</v>
      </c>
    </row>
    <row r="21" spans="2:13" x14ac:dyDescent="0.25">
      <c r="D21" s="5"/>
    </row>
  </sheetData>
  <mergeCells count="15">
    <mergeCell ref="B13:C13"/>
    <mergeCell ref="B14:C14"/>
    <mergeCell ref="B15:C15"/>
    <mergeCell ref="B16:C16"/>
    <mergeCell ref="B17:C17"/>
    <mergeCell ref="B12:C12"/>
    <mergeCell ref="D5:M5"/>
    <mergeCell ref="B1:M1"/>
    <mergeCell ref="B3:M3"/>
    <mergeCell ref="B2:M2"/>
    <mergeCell ref="B7:C7"/>
    <mergeCell ref="B8:C8"/>
    <mergeCell ref="B9:C9"/>
    <mergeCell ref="B10:C10"/>
    <mergeCell ref="B11:C11"/>
  </mergeCells>
  <pageMargins left="0.23622047244094491" right="0.23622047244094491" top="0.74803149606299213" bottom="0.74803149606299213" header="0.31496062992125984" footer="0.31496062992125984"/>
  <pageSetup paperSize="9" scale="87" orientation="landscape" r:id="rId1"/>
  <headerFooter>
    <oddHeader>&amp;L&amp;G</oddHeader>
    <oddFooter>&amp;LP_18861_12E3&amp;CJuillet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4" ma:contentTypeDescription="Crée un document." ma:contentTypeScope="" ma:versionID="e14d29f3c5f1ba56d9e16a190dc298f5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273ca52ee22e35ac6968586909839c55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D1C222-62D1-42A9-B375-AA30D3D4BD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713308-6572-4F78-B514-AA23A90F41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02499D-00E0-4CBF-8472-5DDE1B435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Ex4 corrigé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CONAN</dc:creator>
  <cp:lastModifiedBy>Virginie LEFEBVRE</cp:lastModifiedBy>
  <cp:lastPrinted>2023-07-24T13:29:03Z</cp:lastPrinted>
  <dcterms:created xsi:type="dcterms:W3CDTF">2023-07-20T15:11:52Z</dcterms:created>
  <dcterms:modified xsi:type="dcterms:W3CDTF">2023-07-24T13:29:36Z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