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qas\Desktop\ds\"/>
    </mc:Choice>
  </mc:AlternateContent>
  <xr:revisionPtr revIDLastSave="0" documentId="13_ncr:1_{896DFCA9-B453-45B9-8FB0-E1C2C34A12EA}" xr6:coauthVersionLast="45" xr6:coauthVersionMax="45" xr10:uidLastSave="{00000000-0000-0000-0000-000000000000}"/>
  <bookViews>
    <workbookView xWindow="-120" yWindow="-120" windowWidth="20730" windowHeight="11160" xr2:uid="{46AF1C66-49F9-4872-BBC6-7FDCDCF6815B}"/>
  </bookViews>
  <sheets>
    <sheet name="cer" sheetId="1" r:id="rId1"/>
    <sheet name="pdfx" sheetId="2" r:id="rId2"/>
    <sheet name="flagpdfe" sheetId="3" r:id="rId3"/>
    <sheet name="sectLabe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B30" i="3" l="1"/>
  <c r="D30" i="3" s="1"/>
  <c r="C30" i="3"/>
  <c r="R30" i="3" s="1"/>
  <c r="E30" i="3"/>
  <c r="G30" i="3" s="1"/>
  <c r="F30" i="3"/>
  <c r="H30" i="3"/>
  <c r="I30" i="3"/>
  <c r="K30" i="3"/>
  <c r="L30" i="3"/>
  <c r="M30" i="3"/>
  <c r="N30" i="3"/>
  <c r="O30" i="3"/>
  <c r="B31" i="3"/>
  <c r="Q31" i="3" s="1"/>
  <c r="C31" i="3"/>
  <c r="R31" i="3" s="1"/>
  <c r="E31" i="3"/>
  <c r="F31" i="3"/>
  <c r="G31" i="3" s="1"/>
  <c r="H31" i="3"/>
  <c r="I31" i="3"/>
  <c r="J31" i="3" s="1"/>
  <c r="K31" i="3"/>
  <c r="M31" i="3" s="1"/>
  <c r="L31" i="3"/>
  <c r="N31" i="3"/>
  <c r="P31" i="3" s="1"/>
  <c r="O31" i="3"/>
  <c r="B32" i="3"/>
  <c r="Q32" i="3" s="1"/>
  <c r="C32" i="3"/>
  <c r="R32" i="3" s="1"/>
  <c r="E32" i="3"/>
  <c r="F32" i="3"/>
  <c r="G32" i="3"/>
  <c r="H32" i="3"/>
  <c r="I32" i="3"/>
  <c r="K32" i="3"/>
  <c r="L32" i="3"/>
  <c r="N32" i="3"/>
  <c r="O32" i="3"/>
  <c r="P32" i="3" s="1"/>
  <c r="B33" i="3"/>
  <c r="Q33" i="3" s="1"/>
  <c r="C33" i="3"/>
  <c r="D33" i="3" s="1"/>
  <c r="E33" i="3"/>
  <c r="G33" i="3" s="1"/>
  <c r="F33" i="3"/>
  <c r="H33" i="3"/>
  <c r="J33" i="3" s="1"/>
  <c r="I33" i="3"/>
  <c r="K33" i="3"/>
  <c r="L33" i="3"/>
  <c r="N33" i="3"/>
  <c r="O33" i="3"/>
  <c r="P33" i="3"/>
  <c r="B34" i="3"/>
  <c r="C34" i="3"/>
  <c r="R34" i="3" s="1"/>
  <c r="E34" i="3"/>
  <c r="F34" i="3"/>
  <c r="H34" i="3"/>
  <c r="I34" i="3"/>
  <c r="J34" i="3" s="1"/>
  <c r="K34" i="3"/>
  <c r="L34" i="3"/>
  <c r="M34" i="3" s="1"/>
  <c r="N34" i="3"/>
  <c r="P34" i="3" s="1"/>
  <c r="O34" i="3"/>
  <c r="B35" i="3"/>
  <c r="D35" i="3" s="1"/>
  <c r="C35" i="3"/>
  <c r="R35" i="3" s="1"/>
  <c r="E35" i="3"/>
  <c r="F35" i="3"/>
  <c r="H35" i="3"/>
  <c r="I35" i="3"/>
  <c r="J35" i="3"/>
  <c r="K35" i="3"/>
  <c r="L35" i="3"/>
  <c r="N35" i="3"/>
  <c r="O35" i="3"/>
  <c r="B36" i="3"/>
  <c r="Q36" i="3" s="1"/>
  <c r="C36" i="3"/>
  <c r="D36" i="3" s="1"/>
  <c r="E36" i="3"/>
  <c r="F36" i="3"/>
  <c r="G36" i="3" s="1"/>
  <c r="H36" i="3"/>
  <c r="J36" i="3" s="1"/>
  <c r="I36" i="3"/>
  <c r="K36" i="3"/>
  <c r="L36" i="3"/>
  <c r="N36" i="3"/>
  <c r="O36" i="3"/>
  <c r="B37" i="3"/>
  <c r="Q37" i="3" s="1"/>
  <c r="C37" i="3"/>
  <c r="R37" i="3" s="1"/>
  <c r="D37" i="3"/>
  <c r="E37" i="3"/>
  <c r="F37" i="3"/>
  <c r="H37" i="3"/>
  <c r="I37" i="3"/>
  <c r="K37" i="3"/>
  <c r="L37" i="3"/>
  <c r="M37" i="3" s="1"/>
  <c r="N37" i="3"/>
  <c r="O37" i="3"/>
  <c r="P37" i="3" s="1"/>
  <c r="B38" i="3"/>
  <c r="D38" i="3" s="1"/>
  <c r="C38" i="3"/>
  <c r="R38" i="3" s="1"/>
  <c r="E38" i="3"/>
  <c r="G38" i="3" s="1"/>
  <c r="F38" i="3"/>
  <c r="H38" i="3"/>
  <c r="I38" i="3"/>
  <c r="K38" i="3"/>
  <c r="M38" i="3" s="1"/>
  <c r="L38" i="3"/>
  <c r="N38" i="3"/>
  <c r="O38" i="3"/>
  <c r="B39" i="3"/>
  <c r="C39" i="3"/>
  <c r="R39" i="3" s="1"/>
  <c r="E39" i="3"/>
  <c r="F39" i="3"/>
  <c r="G39" i="3" s="1"/>
  <c r="H39" i="3"/>
  <c r="J39" i="3" s="1"/>
  <c r="I39" i="3"/>
  <c r="K39" i="3"/>
  <c r="M39" i="3" s="1"/>
  <c r="L39" i="3"/>
  <c r="N39" i="3"/>
  <c r="O39" i="3"/>
  <c r="B40" i="3"/>
  <c r="C40" i="3"/>
  <c r="R40" i="3" s="1"/>
  <c r="E40" i="3"/>
  <c r="F40" i="3"/>
  <c r="G40" i="3" s="1"/>
  <c r="H40" i="3"/>
  <c r="I40" i="3"/>
  <c r="J40" i="3"/>
  <c r="K40" i="3"/>
  <c r="L40" i="3"/>
  <c r="N40" i="3"/>
  <c r="O40" i="3"/>
  <c r="B41" i="3"/>
  <c r="Q41" i="3" s="1"/>
  <c r="C41" i="3"/>
  <c r="D41" i="3" s="1"/>
  <c r="E41" i="3"/>
  <c r="G41" i="3" s="1"/>
  <c r="F41" i="3"/>
  <c r="H41" i="3"/>
  <c r="I41" i="3"/>
  <c r="K41" i="3"/>
  <c r="L41" i="3"/>
  <c r="N41" i="3"/>
  <c r="P41" i="3" s="1"/>
  <c r="O41" i="3"/>
  <c r="B42" i="3"/>
  <c r="Q42" i="3" s="1"/>
  <c r="C42" i="3"/>
  <c r="R42" i="3" s="1"/>
  <c r="D42" i="3"/>
  <c r="E42" i="3"/>
  <c r="F42" i="3"/>
  <c r="H42" i="3"/>
  <c r="I42" i="3"/>
  <c r="K42" i="3"/>
  <c r="L42" i="3"/>
  <c r="M42" i="3" s="1"/>
  <c r="N42" i="3"/>
  <c r="P42" i="3" s="1"/>
  <c r="O42" i="3"/>
  <c r="B43" i="3"/>
  <c r="Q43" i="3" s="1"/>
  <c r="C43" i="3"/>
  <c r="R43" i="3" s="1"/>
  <c r="E43" i="3"/>
  <c r="F43" i="3"/>
  <c r="H43" i="3"/>
  <c r="J43" i="3" s="1"/>
  <c r="I43" i="3"/>
  <c r="K43" i="3"/>
  <c r="L43" i="3"/>
  <c r="M43" i="3"/>
  <c r="N43" i="3"/>
  <c r="O43" i="3"/>
  <c r="B44" i="3"/>
  <c r="Q44" i="3" s="1"/>
  <c r="C44" i="3"/>
  <c r="R44" i="3" s="1"/>
  <c r="E44" i="3"/>
  <c r="F44" i="3"/>
  <c r="G44" i="3" s="1"/>
  <c r="H44" i="3"/>
  <c r="J44" i="3" s="1"/>
  <c r="I44" i="3"/>
  <c r="K44" i="3"/>
  <c r="L44" i="3"/>
  <c r="N44" i="3"/>
  <c r="O44" i="3"/>
  <c r="B45" i="3"/>
  <c r="Q45" i="3" s="1"/>
  <c r="C45" i="3"/>
  <c r="R45" i="3" s="1"/>
  <c r="E45" i="3"/>
  <c r="F45" i="3"/>
  <c r="G45" i="3"/>
  <c r="H45" i="3"/>
  <c r="I45" i="3"/>
  <c r="K45" i="3"/>
  <c r="L45" i="3"/>
  <c r="N45" i="3"/>
  <c r="O45" i="3"/>
  <c r="P45" i="3" s="1"/>
  <c r="B46" i="3"/>
  <c r="C46" i="3"/>
  <c r="E46" i="3"/>
  <c r="F46" i="3"/>
  <c r="H46" i="3"/>
  <c r="I46" i="3"/>
  <c r="K46" i="3"/>
  <c r="M46" i="3" s="1"/>
  <c r="L46" i="3"/>
  <c r="N46" i="3"/>
  <c r="O46" i="3"/>
  <c r="P46" i="3"/>
  <c r="B47" i="3"/>
  <c r="C47" i="3"/>
  <c r="E47" i="3"/>
  <c r="F47" i="3"/>
  <c r="H47" i="3"/>
  <c r="I47" i="3"/>
  <c r="J47" i="3"/>
  <c r="K47" i="3"/>
  <c r="M47" i="3" s="1"/>
  <c r="L47" i="3"/>
  <c r="N47" i="3"/>
  <c r="O47" i="3"/>
  <c r="B48" i="3"/>
  <c r="D48" i="3" s="1"/>
  <c r="C48" i="3"/>
  <c r="R48" i="3" s="1"/>
  <c r="E48" i="3"/>
  <c r="G48" i="3" s="1"/>
  <c r="F48" i="3"/>
  <c r="H48" i="3"/>
  <c r="I48" i="3"/>
  <c r="J48" i="3"/>
  <c r="K48" i="3"/>
  <c r="M48" i="3" s="1"/>
  <c r="L48" i="3"/>
  <c r="N48" i="3"/>
  <c r="O48" i="3"/>
  <c r="B49" i="3"/>
  <c r="Q49" i="3" s="1"/>
  <c r="C49" i="3"/>
  <c r="R49" i="3" s="1"/>
  <c r="E49" i="3"/>
  <c r="G49" i="3" s="1"/>
  <c r="F49" i="3"/>
  <c r="H49" i="3"/>
  <c r="I49" i="3"/>
  <c r="K49" i="3"/>
  <c r="M49" i="3" s="1"/>
  <c r="L49" i="3"/>
  <c r="N49" i="3"/>
  <c r="O49" i="3"/>
  <c r="P49" i="3"/>
  <c r="B50" i="3"/>
  <c r="Q50" i="3" s="1"/>
  <c r="C50" i="3"/>
  <c r="R50" i="3" s="1"/>
  <c r="D50" i="3"/>
  <c r="E50" i="3"/>
  <c r="G50" i="3" s="1"/>
  <c r="F50" i="3"/>
  <c r="H50" i="3"/>
  <c r="I50" i="3"/>
  <c r="K50" i="3"/>
  <c r="M50" i="3" s="1"/>
  <c r="L50" i="3"/>
  <c r="N50" i="3"/>
  <c r="P50" i="3" s="1"/>
  <c r="O50" i="3"/>
  <c r="E29" i="3"/>
  <c r="F29" i="3"/>
  <c r="F51" i="3" s="1"/>
  <c r="H29" i="3"/>
  <c r="H51" i="3" s="1"/>
  <c r="I29" i="3"/>
  <c r="I51" i="3" s="1"/>
  <c r="K29" i="3"/>
  <c r="M29" i="3" s="1"/>
  <c r="L29" i="3"/>
  <c r="L51" i="3" s="1"/>
  <c r="N29" i="3"/>
  <c r="P29" i="3" s="1"/>
  <c r="O29" i="3"/>
  <c r="D29" i="3"/>
  <c r="C29" i="3"/>
  <c r="R29" i="3" s="1"/>
  <c r="C18" i="2"/>
  <c r="B29" i="3"/>
  <c r="Q29" i="3" s="1"/>
  <c r="S17" i="3"/>
  <c r="R17" i="3"/>
  <c r="Q17" i="3"/>
  <c r="S20" i="3"/>
  <c r="R20" i="3"/>
  <c r="Q20" i="3"/>
  <c r="S21" i="3"/>
  <c r="R21" i="3"/>
  <c r="Q21" i="3"/>
  <c r="S19" i="3"/>
  <c r="R19" i="3"/>
  <c r="Q19" i="3"/>
  <c r="O51" i="3" l="1"/>
  <c r="R47" i="3"/>
  <c r="R46" i="3"/>
  <c r="Q46" i="3"/>
  <c r="S33" i="3"/>
  <c r="S29" i="3"/>
  <c r="D47" i="3"/>
  <c r="J46" i="3"/>
  <c r="J45" i="3"/>
  <c r="D45" i="3"/>
  <c r="S45" i="3" s="1"/>
  <c r="P44" i="3"/>
  <c r="P43" i="3"/>
  <c r="G43" i="3"/>
  <c r="G42" i="3"/>
  <c r="S42" i="3" s="1"/>
  <c r="M41" i="3"/>
  <c r="S41" i="3" s="1"/>
  <c r="D40" i="3"/>
  <c r="D39" i="3"/>
  <c r="G37" i="3"/>
  <c r="S37" i="3" s="1"/>
  <c r="P36" i="3"/>
  <c r="P35" i="3"/>
  <c r="D34" i="3"/>
  <c r="M33" i="3"/>
  <c r="P30" i="3"/>
  <c r="J30" i="3"/>
  <c r="K51" i="3"/>
  <c r="C51" i="3"/>
  <c r="Q47" i="3"/>
  <c r="Q39" i="3"/>
  <c r="R36" i="3"/>
  <c r="Q35" i="3"/>
  <c r="N51" i="3"/>
  <c r="Q48" i="3"/>
  <c r="R41" i="3"/>
  <c r="Q40" i="3"/>
  <c r="R33" i="3"/>
  <c r="R51" i="3" s="1"/>
  <c r="J29" i="3"/>
  <c r="G29" i="3"/>
  <c r="J50" i="3"/>
  <c r="S50" i="3" s="1"/>
  <c r="J49" i="3"/>
  <c r="D49" i="3"/>
  <c r="P48" i="3"/>
  <c r="S48" i="3" s="1"/>
  <c r="P47" i="3"/>
  <c r="G47" i="3"/>
  <c r="G46" i="3"/>
  <c r="M45" i="3"/>
  <c r="M44" i="3"/>
  <c r="D44" i="3"/>
  <c r="S44" i="3" s="1"/>
  <c r="D43" i="3"/>
  <c r="S43" i="3" s="1"/>
  <c r="J42" i="3"/>
  <c r="J41" i="3"/>
  <c r="P40" i="3"/>
  <c r="P39" i="3"/>
  <c r="P38" i="3"/>
  <c r="J38" i="3"/>
  <c r="S38" i="3" s="1"/>
  <c r="J37" i="3"/>
  <c r="M35" i="3"/>
  <c r="G35" i="3"/>
  <c r="S35" i="3" s="1"/>
  <c r="G34" i="3"/>
  <c r="J32" i="3"/>
  <c r="D32" i="3"/>
  <c r="D31" i="3"/>
  <c r="S31" i="3" s="1"/>
  <c r="B51" i="3"/>
  <c r="E51" i="3"/>
  <c r="D46" i="3"/>
  <c r="S46" i="3" s="1"/>
  <c r="Q38" i="3"/>
  <c r="Q34" i="3"/>
  <c r="Q30" i="3"/>
  <c r="Q51" i="3" s="1"/>
  <c r="M40" i="3"/>
  <c r="M36" i="3"/>
  <c r="S36" i="3" s="1"/>
  <c r="M32" i="3"/>
  <c r="M51" i="3" s="1"/>
  <c r="R18" i="2"/>
  <c r="B19" i="2"/>
  <c r="Q19" i="2" s="1"/>
  <c r="C19" i="2"/>
  <c r="R19" i="2" s="1"/>
  <c r="D19" i="2"/>
  <c r="E19" i="2"/>
  <c r="E28" i="2" s="1"/>
  <c r="F19" i="2"/>
  <c r="H19" i="2"/>
  <c r="I19" i="2"/>
  <c r="K19" i="2"/>
  <c r="M19" i="2" s="1"/>
  <c r="L19" i="2"/>
  <c r="N19" i="2"/>
  <c r="P19" i="2" s="1"/>
  <c r="O19" i="2"/>
  <c r="B20" i="2"/>
  <c r="C20" i="2"/>
  <c r="R20" i="2" s="1"/>
  <c r="E20" i="2"/>
  <c r="G20" i="2" s="1"/>
  <c r="F20" i="2"/>
  <c r="H20" i="2"/>
  <c r="I20" i="2"/>
  <c r="J20" i="2"/>
  <c r="K20" i="2"/>
  <c r="L20" i="2"/>
  <c r="M20" i="2"/>
  <c r="N20" i="2"/>
  <c r="P20" i="2" s="1"/>
  <c r="O20" i="2"/>
  <c r="B21" i="2"/>
  <c r="Q21" i="2" s="1"/>
  <c r="C21" i="2"/>
  <c r="E21" i="2"/>
  <c r="G21" i="2" s="1"/>
  <c r="F21" i="2"/>
  <c r="H21" i="2"/>
  <c r="J21" i="2" s="1"/>
  <c r="I21" i="2"/>
  <c r="I28" i="2" s="1"/>
  <c r="K21" i="2"/>
  <c r="L21" i="2"/>
  <c r="N21" i="2"/>
  <c r="P21" i="2" s="1"/>
  <c r="O21" i="2"/>
  <c r="B22" i="2"/>
  <c r="Q22" i="2" s="1"/>
  <c r="C22" i="2"/>
  <c r="R22" i="2" s="1"/>
  <c r="D22" i="2"/>
  <c r="E22" i="2"/>
  <c r="F22" i="2"/>
  <c r="G22" i="2"/>
  <c r="H22" i="2"/>
  <c r="J22" i="2" s="1"/>
  <c r="I22" i="2"/>
  <c r="K22" i="2"/>
  <c r="L22" i="2"/>
  <c r="N22" i="2"/>
  <c r="P22" i="2" s="1"/>
  <c r="O22" i="2"/>
  <c r="B23" i="2"/>
  <c r="Q23" i="2" s="1"/>
  <c r="C23" i="2"/>
  <c r="R23" i="2" s="1"/>
  <c r="E23" i="2"/>
  <c r="F23" i="2"/>
  <c r="H23" i="2"/>
  <c r="J23" i="2" s="1"/>
  <c r="I23" i="2"/>
  <c r="K23" i="2"/>
  <c r="L23" i="2"/>
  <c r="M23" i="2"/>
  <c r="N23" i="2"/>
  <c r="O23" i="2"/>
  <c r="P23" i="2"/>
  <c r="B24" i="2"/>
  <c r="D24" i="2" s="1"/>
  <c r="C24" i="2"/>
  <c r="R24" i="2" s="1"/>
  <c r="E24" i="2"/>
  <c r="F24" i="2"/>
  <c r="H24" i="2"/>
  <c r="J24" i="2" s="1"/>
  <c r="I24" i="2"/>
  <c r="K24" i="2"/>
  <c r="L24" i="2"/>
  <c r="M24" i="2" s="1"/>
  <c r="N24" i="2"/>
  <c r="O24" i="2"/>
  <c r="B25" i="2"/>
  <c r="C25" i="2"/>
  <c r="R25" i="2" s="1"/>
  <c r="E25" i="2"/>
  <c r="F25" i="2"/>
  <c r="G25" i="2"/>
  <c r="H25" i="2"/>
  <c r="I25" i="2"/>
  <c r="K25" i="2"/>
  <c r="L25" i="2"/>
  <c r="N25" i="2"/>
  <c r="P25" i="2" s="1"/>
  <c r="O25" i="2"/>
  <c r="B26" i="2"/>
  <c r="Q26" i="2" s="1"/>
  <c r="C26" i="2"/>
  <c r="R26" i="2" s="1"/>
  <c r="D26" i="2"/>
  <c r="E26" i="2"/>
  <c r="F26" i="2"/>
  <c r="G26" i="2" s="1"/>
  <c r="H26" i="2"/>
  <c r="I26" i="2"/>
  <c r="K26" i="2"/>
  <c r="L26" i="2"/>
  <c r="N26" i="2"/>
  <c r="P26" i="2" s="1"/>
  <c r="O26" i="2"/>
  <c r="B27" i="2"/>
  <c r="Q27" i="2" s="1"/>
  <c r="C27" i="2"/>
  <c r="D27" i="2" s="1"/>
  <c r="E27" i="2"/>
  <c r="F27" i="2"/>
  <c r="H27" i="2"/>
  <c r="I27" i="2"/>
  <c r="K27" i="2"/>
  <c r="M27" i="2" s="1"/>
  <c r="L27" i="2"/>
  <c r="N27" i="2"/>
  <c r="O27" i="2"/>
  <c r="P27" i="2" s="1"/>
  <c r="E18" i="2"/>
  <c r="F18" i="2"/>
  <c r="F28" i="2" s="1"/>
  <c r="G18" i="2"/>
  <c r="H18" i="2"/>
  <c r="J18" i="2" s="1"/>
  <c r="I18" i="2"/>
  <c r="K18" i="2"/>
  <c r="L18" i="2"/>
  <c r="L28" i="2" s="1"/>
  <c r="N18" i="2"/>
  <c r="N28" i="2" s="1"/>
  <c r="O18" i="2"/>
  <c r="O28" i="2" s="1"/>
  <c r="B18" i="2"/>
  <c r="Q18" i="2" s="1"/>
  <c r="Q26" i="1"/>
  <c r="Q30" i="1"/>
  <c r="Q34" i="1"/>
  <c r="Q24" i="1"/>
  <c r="E25" i="1"/>
  <c r="G25" i="1" s="1"/>
  <c r="F25" i="1"/>
  <c r="H25" i="1"/>
  <c r="I25" i="1"/>
  <c r="K25" i="1"/>
  <c r="L25" i="1"/>
  <c r="N25" i="1"/>
  <c r="O25" i="1"/>
  <c r="P25" i="1"/>
  <c r="E26" i="1"/>
  <c r="G26" i="1" s="1"/>
  <c r="F26" i="1"/>
  <c r="H26" i="1"/>
  <c r="I26" i="1"/>
  <c r="K26" i="1"/>
  <c r="L26" i="1"/>
  <c r="N26" i="1"/>
  <c r="P26" i="1" s="1"/>
  <c r="O26" i="1"/>
  <c r="E27" i="1"/>
  <c r="F27" i="1"/>
  <c r="H27" i="1"/>
  <c r="J27" i="1" s="1"/>
  <c r="I27" i="1"/>
  <c r="K27" i="1"/>
  <c r="L27" i="1"/>
  <c r="M27" i="1" s="1"/>
  <c r="N27" i="1"/>
  <c r="P27" i="1" s="1"/>
  <c r="O27" i="1"/>
  <c r="E28" i="1"/>
  <c r="F28" i="1"/>
  <c r="F40" i="1" s="1"/>
  <c r="H28" i="1"/>
  <c r="J28" i="1" s="1"/>
  <c r="I28" i="1"/>
  <c r="K28" i="1"/>
  <c r="L28" i="1"/>
  <c r="N28" i="1"/>
  <c r="O28" i="1"/>
  <c r="P28" i="1"/>
  <c r="E29" i="1"/>
  <c r="G29" i="1" s="1"/>
  <c r="F29" i="1"/>
  <c r="H29" i="1"/>
  <c r="I29" i="1"/>
  <c r="K29" i="1"/>
  <c r="L29" i="1"/>
  <c r="N29" i="1"/>
  <c r="O29" i="1"/>
  <c r="P29" i="1"/>
  <c r="E30" i="1"/>
  <c r="G30" i="1" s="1"/>
  <c r="F30" i="1"/>
  <c r="H30" i="1"/>
  <c r="I30" i="1"/>
  <c r="K30" i="1"/>
  <c r="L30" i="1"/>
  <c r="N30" i="1"/>
  <c r="O30" i="1"/>
  <c r="P30" i="1" s="1"/>
  <c r="E31" i="1"/>
  <c r="F31" i="1"/>
  <c r="H31" i="1"/>
  <c r="I31" i="1"/>
  <c r="K31" i="1"/>
  <c r="L31" i="1"/>
  <c r="M31" i="1" s="1"/>
  <c r="N31" i="1"/>
  <c r="P31" i="1" s="1"/>
  <c r="O31" i="1"/>
  <c r="E32" i="1"/>
  <c r="F32" i="1"/>
  <c r="H32" i="1"/>
  <c r="J32" i="1" s="1"/>
  <c r="I32" i="1"/>
  <c r="K32" i="1"/>
  <c r="L32" i="1"/>
  <c r="M32" i="1" s="1"/>
  <c r="N32" i="1"/>
  <c r="P32" i="1" s="1"/>
  <c r="O32" i="1"/>
  <c r="E33" i="1"/>
  <c r="G33" i="1" s="1"/>
  <c r="F33" i="1"/>
  <c r="H33" i="1"/>
  <c r="I33" i="1"/>
  <c r="K33" i="1"/>
  <c r="L33" i="1"/>
  <c r="N33" i="1"/>
  <c r="O33" i="1"/>
  <c r="P33" i="1"/>
  <c r="E34" i="1"/>
  <c r="F34" i="1"/>
  <c r="H34" i="1"/>
  <c r="I34" i="1"/>
  <c r="K34" i="1"/>
  <c r="L34" i="1"/>
  <c r="N34" i="1"/>
  <c r="O34" i="1"/>
  <c r="E35" i="1"/>
  <c r="G35" i="1" s="1"/>
  <c r="F35" i="1"/>
  <c r="H35" i="1"/>
  <c r="I35" i="1"/>
  <c r="K35" i="1"/>
  <c r="L35" i="1"/>
  <c r="N35" i="1"/>
  <c r="O35" i="1"/>
  <c r="P35" i="1" s="1"/>
  <c r="E36" i="1"/>
  <c r="F36" i="1"/>
  <c r="H36" i="1"/>
  <c r="J36" i="1" s="1"/>
  <c r="I36" i="1"/>
  <c r="K36" i="1"/>
  <c r="L36" i="1"/>
  <c r="M36" i="1" s="1"/>
  <c r="N36" i="1"/>
  <c r="P36" i="1" s="1"/>
  <c r="O36" i="1"/>
  <c r="E37" i="1"/>
  <c r="F37" i="1"/>
  <c r="H37" i="1"/>
  <c r="I37" i="1"/>
  <c r="K37" i="1"/>
  <c r="L37" i="1"/>
  <c r="M37" i="1" s="1"/>
  <c r="N37" i="1"/>
  <c r="P37" i="1" s="1"/>
  <c r="O37" i="1"/>
  <c r="E38" i="1"/>
  <c r="G38" i="1" s="1"/>
  <c r="F38" i="1"/>
  <c r="H38" i="1"/>
  <c r="I38" i="1"/>
  <c r="K38" i="1"/>
  <c r="L38" i="1"/>
  <c r="N38" i="1"/>
  <c r="O38" i="1"/>
  <c r="P38" i="1"/>
  <c r="E39" i="1"/>
  <c r="G39" i="1" s="1"/>
  <c r="F39" i="1"/>
  <c r="H39" i="1"/>
  <c r="I39" i="1"/>
  <c r="K39" i="1"/>
  <c r="L39" i="1"/>
  <c r="N39" i="1"/>
  <c r="O39" i="1"/>
  <c r="P39" i="1" s="1"/>
  <c r="H24" i="1"/>
  <c r="H40" i="1" s="1"/>
  <c r="I24" i="1"/>
  <c r="I40" i="1" s="1"/>
  <c r="J24" i="1"/>
  <c r="K24" i="1"/>
  <c r="M24" i="1" s="1"/>
  <c r="L24" i="1"/>
  <c r="L40" i="1" s="1"/>
  <c r="N24" i="1"/>
  <c r="O24" i="1"/>
  <c r="O40" i="1" s="1"/>
  <c r="E24" i="1"/>
  <c r="E40" i="1" s="1"/>
  <c r="F24" i="1"/>
  <c r="D26" i="1"/>
  <c r="D30" i="1"/>
  <c r="B25" i="1"/>
  <c r="Q25" i="1" s="1"/>
  <c r="C25" i="1"/>
  <c r="R25" i="1" s="1"/>
  <c r="B26" i="1"/>
  <c r="C26" i="1"/>
  <c r="R26" i="1" s="1"/>
  <c r="B27" i="1"/>
  <c r="Q27" i="1" s="1"/>
  <c r="C27" i="1"/>
  <c r="D27" i="1" s="1"/>
  <c r="B28" i="1"/>
  <c r="Q28" i="1" s="1"/>
  <c r="C28" i="1"/>
  <c r="R28" i="1" s="1"/>
  <c r="B29" i="1"/>
  <c r="Q29" i="1" s="1"/>
  <c r="C29" i="1"/>
  <c r="R29" i="1" s="1"/>
  <c r="B30" i="1"/>
  <c r="C30" i="1"/>
  <c r="R30" i="1" s="1"/>
  <c r="B31" i="1"/>
  <c r="Q31" i="1" s="1"/>
  <c r="C31" i="1"/>
  <c r="D31" i="1" s="1"/>
  <c r="B32" i="1"/>
  <c r="Q32" i="1" s="1"/>
  <c r="C32" i="1"/>
  <c r="R32" i="1" s="1"/>
  <c r="B33" i="1"/>
  <c r="Q33" i="1" s="1"/>
  <c r="C33" i="1"/>
  <c r="D33" i="1" s="1"/>
  <c r="B34" i="1"/>
  <c r="D34" i="1" s="1"/>
  <c r="C34" i="1"/>
  <c r="R34" i="1" s="1"/>
  <c r="B35" i="1"/>
  <c r="D35" i="1" s="1"/>
  <c r="C35" i="1"/>
  <c r="R35" i="1" s="1"/>
  <c r="B36" i="1"/>
  <c r="Q36" i="1" s="1"/>
  <c r="C36" i="1"/>
  <c r="R36" i="1" s="1"/>
  <c r="B37" i="1"/>
  <c r="Q37" i="1" s="1"/>
  <c r="C37" i="1"/>
  <c r="D37" i="1" s="1"/>
  <c r="B38" i="1"/>
  <c r="D38" i="1" s="1"/>
  <c r="C38" i="1"/>
  <c r="R38" i="1" s="1"/>
  <c r="B39" i="1"/>
  <c r="D39" i="1" s="1"/>
  <c r="C39" i="1"/>
  <c r="R39" i="1" s="1"/>
  <c r="C24" i="1"/>
  <c r="C40" i="1" s="1"/>
  <c r="B24" i="1"/>
  <c r="B40" i="1" s="1"/>
  <c r="P51" i="3" l="1"/>
  <c r="S38" i="1"/>
  <c r="S27" i="1"/>
  <c r="S39" i="1"/>
  <c r="S24" i="2"/>
  <c r="N40" i="1"/>
  <c r="B28" i="2"/>
  <c r="R21" i="2"/>
  <c r="R28" i="2" s="1"/>
  <c r="D36" i="1"/>
  <c r="D29" i="1"/>
  <c r="D25" i="1"/>
  <c r="G24" i="1"/>
  <c r="S24" i="1" s="1"/>
  <c r="P24" i="1"/>
  <c r="G37" i="1"/>
  <c r="S37" i="1" s="1"/>
  <c r="J35" i="1"/>
  <c r="S35" i="1" s="1"/>
  <c r="P34" i="1"/>
  <c r="S34" i="1" s="1"/>
  <c r="J34" i="1"/>
  <c r="G32" i="1"/>
  <c r="J30" i="1"/>
  <c r="S30" i="1" s="1"/>
  <c r="G28" i="1"/>
  <c r="J26" i="1"/>
  <c r="S26" i="1" s="1"/>
  <c r="Q39" i="1"/>
  <c r="Q35" i="1"/>
  <c r="Q40" i="1" s="1"/>
  <c r="D18" i="2"/>
  <c r="J26" i="2"/>
  <c r="S26" i="2" s="1"/>
  <c r="D25" i="2"/>
  <c r="H28" i="2"/>
  <c r="C28" i="2"/>
  <c r="Q25" i="2"/>
  <c r="S30" i="3"/>
  <c r="R27" i="1"/>
  <c r="Q24" i="2"/>
  <c r="Q20" i="2"/>
  <c r="S47" i="3"/>
  <c r="D32" i="1"/>
  <c r="S32" i="1" s="1"/>
  <c r="D28" i="1"/>
  <c r="M39" i="1"/>
  <c r="J38" i="1"/>
  <c r="G36" i="1"/>
  <c r="M35" i="1"/>
  <c r="M34" i="1"/>
  <c r="J33" i="1"/>
  <c r="S33" i="1" s="1"/>
  <c r="G31" i="1"/>
  <c r="S31" i="1" s="1"/>
  <c r="M30" i="1"/>
  <c r="J29" i="1"/>
  <c r="G27" i="1"/>
  <c r="M26" i="1"/>
  <c r="J25" i="1"/>
  <c r="J40" i="1" s="1"/>
  <c r="R24" i="1"/>
  <c r="R37" i="1"/>
  <c r="R33" i="1"/>
  <c r="P18" i="2"/>
  <c r="M18" i="2"/>
  <c r="J27" i="2"/>
  <c r="M25" i="2"/>
  <c r="G24" i="2"/>
  <c r="M22" i="2"/>
  <c r="S22" i="2" s="1"/>
  <c r="M21" i="2"/>
  <c r="D21" i="2"/>
  <c r="S21" i="2" s="1"/>
  <c r="D20" i="2"/>
  <c r="S20" i="2" s="1"/>
  <c r="J19" i="2"/>
  <c r="J28" i="2" s="1"/>
  <c r="K28" i="2"/>
  <c r="R27" i="2"/>
  <c r="D51" i="3"/>
  <c r="G51" i="3"/>
  <c r="S34" i="3"/>
  <c r="S39" i="3"/>
  <c r="Q38" i="1"/>
  <c r="R31" i="1"/>
  <c r="M38" i="1"/>
  <c r="M33" i="1"/>
  <c r="M29" i="1"/>
  <c r="M25" i="1"/>
  <c r="M40" i="1" s="1"/>
  <c r="K40" i="1"/>
  <c r="M26" i="2"/>
  <c r="J25" i="2"/>
  <c r="P24" i="2"/>
  <c r="D23" i="2"/>
  <c r="S23" i="2" s="1"/>
  <c r="S32" i="3"/>
  <c r="S49" i="3"/>
  <c r="J51" i="3"/>
  <c r="S40" i="3"/>
  <c r="G27" i="2"/>
  <c r="S27" i="2" s="1"/>
  <c r="G23" i="2"/>
  <c r="G19" i="2"/>
  <c r="S19" i="2" s="1"/>
  <c r="M28" i="1"/>
  <c r="G34" i="1"/>
  <c r="J39" i="1"/>
  <c r="J37" i="1"/>
  <c r="J31" i="1"/>
  <c r="E13" i="4"/>
  <c r="F13" i="4"/>
  <c r="G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G24" i="4" s="1"/>
  <c r="E25" i="4"/>
  <c r="F25" i="4"/>
  <c r="F12" i="4"/>
  <c r="E12" i="4"/>
  <c r="F11" i="4"/>
  <c r="E11" i="4"/>
  <c r="F8" i="4"/>
  <c r="E8" i="4"/>
  <c r="G4" i="4"/>
  <c r="G5" i="4"/>
  <c r="F7" i="4"/>
  <c r="E7" i="4"/>
  <c r="G7" i="4" s="1"/>
  <c r="F4" i="4"/>
  <c r="F5" i="4"/>
  <c r="F6" i="4"/>
  <c r="E4" i="4"/>
  <c r="E5" i="4"/>
  <c r="E6" i="4"/>
  <c r="G6" i="4" s="1"/>
  <c r="F3" i="4"/>
  <c r="S51" i="3" l="1"/>
  <c r="S25" i="2"/>
  <c r="S25" i="1"/>
  <c r="G28" i="2"/>
  <c r="D40" i="1"/>
  <c r="R40" i="1"/>
  <c r="M28" i="2"/>
  <c r="Q28" i="2"/>
  <c r="S29" i="1"/>
  <c r="G40" i="1"/>
  <c r="G11" i="4"/>
  <c r="G8" i="4"/>
  <c r="P28" i="2"/>
  <c r="S28" i="1"/>
  <c r="D28" i="2"/>
  <c r="S18" i="2"/>
  <c r="S28" i="2" s="1"/>
  <c r="P40" i="1"/>
  <c r="S36" i="1"/>
  <c r="G12" i="4"/>
  <c r="G25" i="4"/>
  <c r="G23" i="4"/>
  <c r="G22" i="4"/>
  <c r="G21" i="4"/>
  <c r="G20" i="4"/>
  <c r="G19" i="4"/>
  <c r="G18" i="4"/>
  <c r="G17" i="4"/>
  <c r="G16" i="4"/>
  <c r="G15" i="4"/>
  <c r="G14" i="4"/>
  <c r="E3" i="4"/>
  <c r="G3" i="4" s="1"/>
  <c r="S40" i="1" l="1"/>
  <c r="S18" i="3"/>
  <c r="R18" i="3"/>
  <c r="Q18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R13" i="2" l="1"/>
  <c r="S13" i="2"/>
  <c r="Q13" i="2"/>
  <c r="Q4" i="1" l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S3" i="1"/>
  <c r="R3" i="1"/>
  <c r="Q3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19" i="1"/>
  <c r="S19" i="1" l="1"/>
  <c r="R19" i="1"/>
  <c r="Q19" i="1"/>
</calcChain>
</file>

<file path=xl/sharedStrings.xml><?xml version="1.0" encoding="utf-8"?>
<sst xmlns="http://schemas.openxmlformats.org/spreadsheetml/2006/main" count="303" uniqueCount="65">
  <si>
    <t>ACM</t>
  </si>
  <si>
    <t>Elsevier</t>
  </si>
  <si>
    <t>IEEE</t>
  </si>
  <si>
    <t>MDPI</t>
  </si>
  <si>
    <t>SPRINGER</t>
  </si>
  <si>
    <t>Journal</t>
  </si>
  <si>
    <t>Title</t>
  </si>
  <si>
    <t>Volumn</t>
  </si>
  <si>
    <t>Issue</t>
  </si>
  <si>
    <t>Pubyear</t>
  </si>
  <si>
    <t>pages</t>
  </si>
  <si>
    <t>ref</t>
  </si>
  <si>
    <t>keywords</t>
  </si>
  <si>
    <t>h1</t>
  </si>
  <si>
    <t>h2</t>
  </si>
  <si>
    <t>h3</t>
  </si>
  <si>
    <t>doi</t>
  </si>
  <si>
    <t>author</t>
  </si>
  <si>
    <t>affiliation</t>
  </si>
  <si>
    <t>country</t>
  </si>
  <si>
    <t>abstract</t>
  </si>
  <si>
    <t>Total</t>
  </si>
  <si>
    <t>Incorrect</t>
  </si>
  <si>
    <t>Metadata</t>
  </si>
  <si>
    <t>Recall</t>
  </si>
  <si>
    <t>Precision</t>
  </si>
  <si>
    <t>Fmeasure</t>
  </si>
  <si>
    <t>emails</t>
  </si>
  <si>
    <t>tables</t>
  </si>
  <si>
    <t>figures</t>
  </si>
  <si>
    <t>accepted on</t>
  </si>
  <si>
    <t>published on</t>
  </si>
  <si>
    <t>corresponding</t>
  </si>
  <si>
    <t>Journals</t>
  </si>
  <si>
    <t>Accepted on</t>
  </si>
  <si>
    <t>Published on</t>
  </si>
  <si>
    <t>Pages</t>
  </si>
  <si>
    <t>DOI</t>
  </si>
  <si>
    <t>Vol</t>
  </si>
  <si>
    <t>Year</t>
  </si>
  <si>
    <t>References</t>
  </si>
  <si>
    <t>Author</t>
  </si>
  <si>
    <t>Affiliation</t>
  </si>
  <si>
    <t>Country distinct</t>
  </si>
  <si>
    <t>Email</t>
  </si>
  <si>
    <t>FlagPdfe</t>
  </si>
  <si>
    <t>Evaluation</t>
  </si>
  <si>
    <t>SectLabel</t>
  </si>
  <si>
    <t>Pdfx</t>
  </si>
  <si>
    <t>F1</t>
  </si>
  <si>
    <t>F1 sect</t>
  </si>
  <si>
    <t>F1 pdfx</t>
  </si>
  <si>
    <t>figure cap</t>
  </si>
  <si>
    <t>tables cap</t>
  </si>
  <si>
    <t>body</t>
  </si>
  <si>
    <t>address</t>
  </si>
  <si>
    <t>category</t>
  </si>
  <si>
    <t>construct</t>
  </si>
  <si>
    <t>copyright</t>
  </si>
  <si>
    <t>equation</t>
  </si>
  <si>
    <t>footnote</t>
  </si>
  <si>
    <t>listitem</t>
  </si>
  <si>
    <t>note</t>
  </si>
  <si>
    <t>Correct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</si>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</sst>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/>
    <xf numFmtId="0" fontId="1" fillId="0" borderId="16" xfId="0" applyFon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/>
    <xf numFmtId="0" fontId="0" fillId="0" borderId="3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6" xfId="0" applyBorder="1"/>
    <xf numFmtId="0" fontId="0" fillId="0" borderId="3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33" xfId="0" applyFont="1" applyBorder="1"/>
    <xf numFmtId="0" fontId="2" fillId="0" borderId="28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36" xfId="0" applyFont="1" applyBorder="1"/>
    <xf numFmtId="0" fontId="2" fillId="0" borderId="37" xfId="0" applyFont="1" applyBorder="1"/>
    <xf numFmtId="0" fontId="2" fillId="0" borderId="17" xfId="0" applyFont="1" applyBorder="1"/>
    <xf numFmtId="0" fontId="2" fillId="0" borderId="17" xfId="0" applyFont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0" borderId="28" xfId="0" applyFont="1" applyBorder="1" applyAlignment="1">
      <alignment horizontal="left"/>
    </xf>
    <xf numFmtId="2" fontId="0" fillId="0" borderId="22" xfId="0" applyNumberFormat="1" applyBorder="1" applyAlignment="1">
      <alignment horizontal="center" vertical="center"/>
    </xf>
    <xf numFmtId="0" fontId="2" fillId="0" borderId="33" xfId="0" applyFont="1" applyBorder="1" applyAlignment="1">
      <alignment horizontal="left"/>
    </xf>
    <xf numFmtId="2" fontId="0" fillId="0" borderId="31" xfId="0" applyNumberFormat="1" applyBorder="1" applyAlignment="1">
      <alignment horizontal="center" vertical="center"/>
    </xf>
    <xf numFmtId="0" fontId="2" fillId="0" borderId="13" xfId="0" applyFont="1" applyFill="1" applyBorder="1" applyAlignment="1">
      <alignment horizontal="left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1" fillId="0" borderId="38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E9C3-453A-4F78-BD2B-3718B2FFDF67}">
  <sheetPr>
    <pageSetUpPr fitToPage="1"/>
  </sheetPr>
  <dimension ref="A1:S40"/>
  <sheetViews>
    <sheetView tabSelected="1" topLeftCell="A16" workbookViewId="0">
      <selection activeCell="E30" sqref="E30"/>
    </sheetView>
  </sheetViews>
  <sheetFormatPr defaultRowHeight="15" x14ac:dyDescent="0.25"/>
  <cols>
    <col min="1" max="1" width="10.5703125" bestFit="1" customWidth="1"/>
  </cols>
  <sheetData>
    <row r="1" spans="1:19" ht="15.75" thickBot="1" x14ac:dyDescent="0.3">
      <c r="A1" s="107" t="s">
        <v>23</v>
      </c>
      <c r="B1" s="104" t="s">
        <v>0</v>
      </c>
      <c r="C1" s="105"/>
      <c r="D1" s="106"/>
      <c r="E1" s="109" t="s">
        <v>1</v>
      </c>
      <c r="F1" s="105"/>
      <c r="G1" s="110"/>
      <c r="H1" s="104" t="s">
        <v>2</v>
      </c>
      <c r="I1" s="105"/>
      <c r="J1" s="106"/>
      <c r="K1" s="104" t="s">
        <v>3</v>
      </c>
      <c r="L1" s="105"/>
      <c r="M1" s="106"/>
      <c r="N1" s="104" t="s">
        <v>4</v>
      </c>
      <c r="O1" s="105"/>
      <c r="P1" s="110"/>
      <c r="Q1" s="104" t="s">
        <v>21</v>
      </c>
      <c r="R1" s="105"/>
      <c r="S1" s="106"/>
    </row>
    <row r="2" spans="1:19" ht="15.75" thickBot="1" x14ac:dyDescent="0.3">
      <c r="A2" s="108"/>
      <c r="B2" s="7" t="s">
        <v>21</v>
      </c>
      <c r="C2" s="2" t="s">
        <v>63</v>
      </c>
      <c r="D2" s="9" t="s">
        <v>22</v>
      </c>
      <c r="E2" s="47" t="s">
        <v>21</v>
      </c>
      <c r="F2" s="48" t="s">
        <v>63</v>
      </c>
      <c r="G2" s="49" t="s">
        <v>22</v>
      </c>
      <c r="H2" s="7" t="s">
        <v>21</v>
      </c>
      <c r="I2" s="2" t="s">
        <v>63</v>
      </c>
      <c r="J2" s="9" t="s">
        <v>22</v>
      </c>
      <c r="K2" s="47" t="s">
        <v>21</v>
      </c>
      <c r="L2" s="48" t="s">
        <v>63</v>
      </c>
      <c r="M2" s="49" t="s">
        <v>22</v>
      </c>
      <c r="N2" s="7" t="s">
        <v>21</v>
      </c>
      <c r="O2" s="2" t="s">
        <v>63</v>
      </c>
      <c r="P2" s="9" t="s">
        <v>22</v>
      </c>
      <c r="Q2" s="47" t="s">
        <v>21</v>
      </c>
      <c r="R2" s="48" t="s">
        <v>63</v>
      </c>
      <c r="S2" s="49" t="s">
        <v>22</v>
      </c>
    </row>
    <row r="3" spans="1:19" x14ac:dyDescent="0.25">
      <c r="A3" s="18" t="s">
        <v>5</v>
      </c>
      <c r="B3" s="32">
        <v>50</v>
      </c>
      <c r="C3" s="33">
        <v>49</v>
      </c>
      <c r="D3" s="34">
        <v>0</v>
      </c>
      <c r="E3" s="32">
        <v>50</v>
      </c>
      <c r="F3" s="33">
        <v>47</v>
      </c>
      <c r="G3" s="34">
        <v>0</v>
      </c>
      <c r="H3" s="32">
        <v>50</v>
      </c>
      <c r="I3" s="33">
        <v>12</v>
      </c>
      <c r="J3" s="34">
        <v>2</v>
      </c>
      <c r="K3" s="32">
        <v>50</v>
      </c>
      <c r="L3" s="33">
        <v>50</v>
      </c>
      <c r="M3" s="34">
        <v>0</v>
      </c>
      <c r="N3" s="32">
        <v>50</v>
      </c>
      <c r="O3" s="33">
        <v>37</v>
      </c>
      <c r="P3" s="34">
        <v>0</v>
      </c>
      <c r="Q3" s="32">
        <f>B3+E3+H3+K3+N3</f>
        <v>250</v>
      </c>
      <c r="R3" s="33">
        <f>C3+F3+I3+L3+O3</f>
        <v>195</v>
      </c>
      <c r="S3" s="34">
        <f>D3+G3+J3+M3+P3</f>
        <v>2</v>
      </c>
    </row>
    <row r="4" spans="1:19" x14ac:dyDescent="0.25">
      <c r="A4" s="19" t="s">
        <v>6</v>
      </c>
      <c r="B4" s="21">
        <v>50</v>
      </c>
      <c r="C4" s="22">
        <v>49</v>
      </c>
      <c r="D4" s="23">
        <v>1</v>
      </c>
      <c r="E4" s="21">
        <v>50</v>
      </c>
      <c r="F4" s="22">
        <v>47</v>
      </c>
      <c r="G4" s="23">
        <v>0</v>
      </c>
      <c r="H4" s="21">
        <v>50</v>
      </c>
      <c r="I4" s="22">
        <v>50</v>
      </c>
      <c r="J4" s="23">
        <v>0</v>
      </c>
      <c r="K4" s="21">
        <v>50</v>
      </c>
      <c r="L4" s="22">
        <v>50</v>
      </c>
      <c r="M4" s="23">
        <v>0</v>
      </c>
      <c r="N4" s="21">
        <v>50</v>
      </c>
      <c r="O4" s="22">
        <v>50</v>
      </c>
      <c r="P4" s="23">
        <v>0</v>
      </c>
      <c r="Q4" s="21">
        <f t="shared" ref="Q4:Q18" si="0">B4+E4+H4+K4+N4</f>
        <v>250</v>
      </c>
      <c r="R4" s="22">
        <f t="shared" ref="R4:R18" si="1">C4+F4+I4+L4+O4</f>
        <v>246</v>
      </c>
      <c r="S4" s="23">
        <f t="shared" ref="S4:S18" si="2">D4+G4+J4+M4+P4</f>
        <v>1</v>
      </c>
    </row>
    <row r="5" spans="1:19" x14ac:dyDescent="0.25">
      <c r="A5" s="19" t="s">
        <v>7</v>
      </c>
      <c r="B5" s="21">
        <v>50</v>
      </c>
      <c r="C5" s="22">
        <v>50</v>
      </c>
      <c r="D5" s="23">
        <v>0</v>
      </c>
      <c r="E5" s="21">
        <v>49</v>
      </c>
      <c r="F5" s="22">
        <v>49</v>
      </c>
      <c r="G5" s="23">
        <v>0</v>
      </c>
      <c r="H5" s="21">
        <v>50</v>
      </c>
      <c r="I5" s="22">
        <v>48</v>
      </c>
      <c r="J5" s="23">
        <v>2</v>
      </c>
      <c r="K5" s="21">
        <v>50</v>
      </c>
      <c r="L5" s="22">
        <v>50</v>
      </c>
      <c r="M5" s="23">
        <v>0</v>
      </c>
      <c r="N5" s="21">
        <v>50</v>
      </c>
      <c r="O5" s="22">
        <v>50</v>
      </c>
      <c r="P5" s="23">
        <v>0</v>
      </c>
      <c r="Q5" s="21">
        <f t="shared" si="0"/>
        <v>249</v>
      </c>
      <c r="R5" s="22">
        <f t="shared" si="1"/>
        <v>247</v>
      </c>
      <c r="S5" s="23">
        <f t="shared" si="2"/>
        <v>2</v>
      </c>
    </row>
    <row r="6" spans="1:19" x14ac:dyDescent="0.25">
      <c r="A6" s="19" t="s">
        <v>8</v>
      </c>
      <c r="B6" s="21">
        <v>50</v>
      </c>
      <c r="C6" s="22">
        <v>50</v>
      </c>
      <c r="D6" s="23">
        <v>0</v>
      </c>
      <c r="E6" s="21">
        <v>2</v>
      </c>
      <c r="F6" s="22">
        <v>2</v>
      </c>
      <c r="G6" s="23">
        <v>5</v>
      </c>
      <c r="H6" s="21">
        <v>19</v>
      </c>
      <c r="I6" s="22">
        <v>12</v>
      </c>
      <c r="J6" s="23">
        <v>20</v>
      </c>
      <c r="K6" s="21">
        <v>8</v>
      </c>
      <c r="L6" s="22">
        <v>1</v>
      </c>
      <c r="M6" s="23">
        <v>50</v>
      </c>
      <c r="N6" s="21">
        <v>50</v>
      </c>
      <c r="O6" s="22">
        <v>8</v>
      </c>
      <c r="P6" s="23">
        <v>43</v>
      </c>
      <c r="Q6" s="21">
        <f t="shared" si="0"/>
        <v>129</v>
      </c>
      <c r="R6" s="22">
        <f t="shared" si="1"/>
        <v>73</v>
      </c>
      <c r="S6" s="23">
        <f t="shared" si="2"/>
        <v>118</v>
      </c>
    </row>
    <row r="7" spans="1:19" x14ac:dyDescent="0.25">
      <c r="A7" s="19" t="s">
        <v>9</v>
      </c>
      <c r="B7" s="21">
        <v>50</v>
      </c>
      <c r="C7" s="22">
        <v>50</v>
      </c>
      <c r="D7" s="23">
        <v>0</v>
      </c>
      <c r="E7" s="21">
        <v>50</v>
      </c>
      <c r="F7" s="22">
        <v>50</v>
      </c>
      <c r="G7" s="23">
        <v>0</v>
      </c>
      <c r="H7" s="21">
        <v>50</v>
      </c>
      <c r="I7" s="22">
        <v>50</v>
      </c>
      <c r="J7" s="23">
        <v>0</v>
      </c>
      <c r="K7" s="21">
        <v>50</v>
      </c>
      <c r="L7" s="22">
        <v>50</v>
      </c>
      <c r="M7" s="23">
        <v>0</v>
      </c>
      <c r="N7" s="21">
        <v>50</v>
      </c>
      <c r="O7" s="22">
        <v>50</v>
      </c>
      <c r="P7" s="23">
        <v>0</v>
      </c>
      <c r="Q7" s="21">
        <f t="shared" si="0"/>
        <v>250</v>
      </c>
      <c r="R7" s="22">
        <f t="shared" si="1"/>
        <v>250</v>
      </c>
      <c r="S7" s="23">
        <f t="shared" si="2"/>
        <v>0</v>
      </c>
    </row>
    <row r="8" spans="1:19" x14ac:dyDescent="0.25">
      <c r="A8" s="19" t="s">
        <v>10</v>
      </c>
      <c r="B8" s="21">
        <v>50</v>
      </c>
      <c r="C8" s="22">
        <v>3</v>
      </c>
      <c r="D8" s="23">
        <v>47</v>
      </c>
      <c r="E8" s="21">
        <v>50</v>
      </c>
      <c r="F8" s="22">
        <v>50</v>
      </c>
      <c r="G8" s="23">
        <v>0</v>
      </c>
      <c r="H8" s="21">
        <v>50</v>
      </c>
      <c r="I8" s="22">
        <v>49</v>
      </c>
      <c r="J8" s="23">
        <v>1</v>
      </c>
      <c r="K8" s="21">
        <v>34</v>
      </c>
      <c r="L8" s="22">
        <v>25</v>
      </c>
      <c r="M8" s="23">
        <v>25</v>
      </c>
      <c r="N8" s="21">
        <v>50</v>
      </c>
      <c r="O8" s="22">
        <v>28</v>
      </c>
      <c r="P8" s="23">
        <v>22</v>
      </c>
      <c r="Q8" s="21">
        <f t="shared" si="0"/>
        <v>234</v>
      </c>
      <c r="R8" s="22">
        <f t="shared" si="1"/>
        <v>155</v>
      </c>
      <c r="S8" s="23">
        <f t="shared" si="2"/>
        <v>95</v>
      </c>
    </row>
    <row r="9" spans="1:19" x14ac:dyDescent="0.25">
      <c r="A9" s="19" t="s">
        <v>11</v>
      </c>
      <c r="B9" s="21">
        <v>2732</v>
      </c>
      <c r="C9" s="22">
        <v>2629</v>
      </c>
      <c r="D9" s="23">
        <v>14</v>
      </c>
      <c r="E9" s="21">
        <v>1505</v>
      </c>
      <c r="F9" s="22">
        <v>1348</v>
      </c>
      <c r="G9" s="23">
        <v>5</v>
      </c>
      <c r="H9" s="21">
        <v>1697</v>
      </c>
      <c r="I9" s="22">
        <v>1678</v>
      </c>
      <c r="J9" s="23">
        <v>17</v>
      </c>
      <c r="K9" s="21">
        <v>1927</v>
      </c>
      <c r="L9" s="22">
        <v>1868</v>
      </c>
      <c r="M9" s="23">
        <v>14</v>
      </c>
      <c r="N9" s="21">
        <v>1979</v>
      </c>
      <c r="O9" s="22">
        <v>1962</v>
      </c>
      <c r="P9" s="23">
        <v>14</v>
      </c>
      <c r="Q9" s="21">
        <f t="shared" si="0"/>
        <v>9840</v>
      </c>
      <c r="R9" s="22">
        <f t="shared" si="1"/>
        <v>9485</v>
      </c>
      <c r="S9" s="23">
        <f t="shared" si="2"/>
        <v>64</v>
      </c>
    </row>
    <row r="10" spans="1:19" x14ac:dyDescent="0.25">
      <c r="A10" s="19" t="s">
        <v>12</v>
      </c>
      <c r="B10" s="21">
        <v>45</v>
      </c>
      <c r="C10" s="22">
        <v>33</v>
      </c>
      <c r="D10" s="23">
        <v>12</v>
      </c>
      <c r="E10" s="21">
        <v>230</v>
      </c>
      <c r="F10" s="22">
        <v>201</v>
      </c>
      <c r="G10" s="23">
        <v>5</v>
      </c>
      <c r="H10" s="21">
        <v>244</v>
      </c>
      <c r="I10" s="22">
        <v>93</v>
      </c>
      <c r="J10" s="23">
        <v>0</v>
      </c>
      <c r="K10" s="21">
        <v>233</v>
      </c>
      <c r="L10" s="22">
        <v>248</v>
      </c>
      <c r="M10" s="23">
        <v>2</v>
      </c>
      <c r="N10" s="21">
        <v>228</v>
      </c>
      <c r="O10" s="22">
        <v>210</v>
      </c>
      <c r="P10" s="23">
        <v>4</v>
      </c>
      <c r="Q10" s="21">
        <f t="shared" si="0"/>
        <v>980</v>
      </c>
      <c r="R10" s="22">
        <f t="shared" si="1"/>
        <v>785</v>
      </c>
      <c r="S10" s="23">
        <f t="shared" si="2"/>
        <v>23</v>
      </c>
    </row>
    <row r="11" spans="1:19" x14ac:dyDescent="0.25">
      <c r="A11" s="19" t="s">
        <v>13</v>
      </c>
      <c r="B11" s="21">
        <v>348</v>
      </c>
      <c r="C11" s="22">
        <v>234</v>
      </c>
      <c r="D11" s="23">
        <v>497</v>
      </c>
      <c r="E11" s="21">
        <v>243</v>
      </c>
      <c r="F11" s="22">
        <v>222</v>
      </c>
      <c r="G11" s="23">
        <v>94</v>
      </c>
      <c r="H11" s="21">
        <v>320</v>
      </c>
      <c r="I11" s="22">
        <v>186</v>
      </c>
      <c r="J11" s="23">
        <v>165</v>
      </c>
      <c r="K11" s="21">
        <v>229</v>
      </c>
      <c r="L11" s="22">
        <v>173</v>
      </c>
      <c r="M11" s="23">
        <v>43</v>
      </c>
      <c r="N11" s="21">
        <v>233</v>
      </c>
      <c r="O11" s="22">
        <v>226</v>
      </c>
      <c r="P11" s="23">
        <v>68</v>
      </c>
      <c r="Q11" s="21">
        <f t="shared" si="0"/>
        <v>1373</v>
      </c>
      <c r="R11" s="22">
        <f t="shared" si="1"/>
        <v>1041</v>
      </c>
      <c r="S11" s="23">
        <f t="shared" si="2"/>
        <v>867</v>
      </c>
    </row>
    <row r="12" spans="1:19" x14ac:dyDescent="0.25">
      <c r="A12" s="19" t="s">
        <v>14</v>
      </c>
      <c r="B12" s="21">
        <v>581</v>
      </c>
      <c r="C12" s="22">
        <v>1</v>
      </c>
      <c r="D12" s="23">
        <v>278</v>
      </c>
      <c r="E12" s="21">
        <v>269</v>
      </c>
      <c r="F12" s="22">
        <v>225</v>
      </c>
      <c r="G12" s="23">
        <v>122</v>
      </c>
      <c r="H12" s="21">
        <v>409</v>
      </c>
      <c r="I12" s="22">
        <v>187</v>
      </c>
      <c r="J12" s="23">
        <v>169</v>
      </c>
      <c r="K12" s="21">
        <v>279</v>
      </c>
      <c r="L12" s="22">
        <v>175</v>
      </c>
      <c r="M12" s="23">
        <v>300</v>
      </c>
      <c r="N12" s="21">
        <v>342</v>
      </c>
      <c r="O12" s="22">
        <v>15</v>
      </c>
      <c r="P12" s="23">
        <v>290</v>
      </c>
      <c r="Q12" s="21">
        <f t="shared" si="0"/>
        <v>1880</v>
      </c>
      <c r="R12" s="22">
        <f t="shared" si="1"/>
        <v>603</v>
      </c>
      <c r="S12" s="23">
        <f t="shared" si="2"/>
        <v>1159</v>
      </c>
    </row>
    <row r="13" spans="1:19" x14ac:dyDescent="0.25">
      <c r="A13" s="19" t="s">
        <v>15</v>
      </c>
      <c r="B13" s="21">
        <v>163</v>
      </c>
      <c r="C13" s="22">
        <v>1</v>
      </c>
      <c r="D13" s="23">
        <v>79</v>
      </c>
      <c r="E13" s="21">
        <v>44</v>
      </c>
      <c r="F13" s="22">
        <v>1</v>
      </c>
      <c r="G13" s="23">
        <v>35</v>
      </c>
      <c r="H13" s="21">
        <v>192</v>
      </c>
      <c r="I13" s="22">
        <v>39</v>
      </c>
      <c r="J13" s="23">
        <v>71</v>
      </c>
      <c r="K13" s="21">
        <v>27</v>
      </c>
      <c r="L13" s="22">
        <v>11</v>
      </c>
      <c r="M13" s="23">
        <v>224</v>
      </c>
      <c r="N13" s="21">
        <v>53</v>
      </c>
      <c r="O13" s="22">
        <v>1</v>
      </c>
      <c r="P13" s="23">
        <v>36</v>
      </c>
      <c r="Q13" s="21">
        <f>B13+E13+H13+K13+N13</f>
        <v>479</v>
      </c>
      <c r="R13" s="22">
        <f t="shared" si="1"/>
        <v>53</v>
      </c>
      <c r="S13" s="23">
        <f>D13+G13+J13+M13+P13</f>
        <v>445</v>
      </c>
    </row>
    <row r="14" spans="1:19" x14ac:dyDescent="0.25">
      <c r="A14" s="19" t="s">
        <v>16</v>
      </c>
      <c r="B14" s="21">
        <v>50</v>
      </c>
      <c r="C14" s="22">
        <v>25</v>
      </c>
      <c r="D14" s="23">
        <v>0</v>
      </c>
      <c r="E14" s="21">
        <v>50</v>
      </c>
      <c r="F14" s="22">
        <v>44</v>
      </c>
      <c r="G14" s="23">
        <v>0</v>
      </c>
      <c r="H14" s="21">
        <v>48</v>
      </c>
      <c r="I14" s="22">
        <v>1</v>
      </c>
      <c r="J14" s="23">
        <v>0</v>
      </c>
      <c r="K14" s="21">
        <v>50</v>
      </c>
      <c r="L14" s="22">
        <v>50</v>
      </c>
      <c r="M14" s="23">
        <v>0</v>
      </c>
      <c r="N14" s="21">
        <v>50</v>
      </c>
      <c r="O14" s="22">
        <v>43</v>
      </c>
      <c r="P14" s="23">
        <v>0</v>
      </c>
      <c r="Q14" s="21">
        <f t="shared" si="0"/>
        <v>248</v>
      </c>
      <c r="R14" s="22">
        <f t="shared" si="1"/>
        <v>163</v>
      </c>
      <c r="S14" s="23">
        <f t="shared" si="2"/>
        <v>0</v>
      </c>
    </row>
    <row r="15" spans="1:19" x14ac:dyDescent="0.25">
      <c r="A15" s="19" t="s">
        <v>17</v>
      </c>
      <c r="B15" s="21">
        <v>160</v>
      </c>
      <c r="C15" s="22">
        <v>82</v>
      </c>
      <c r="D15" s="23">
        <v>70</v>
      </c>
      <c r="E15" s="21">
        <v>162</v>
      </c>
      <c r="F15" s="22">
        <v>150</v>
      </c>
      <c r="G15" s="23">
        <v>2</v>
      </c>
      <c r="H15" s="21">
        <v>222</v>
      </c>
      <c r="I15" s="22">
        <v>204</v>
      </c>
      <c r="J15" s="23">
        <v>3</v>
      </c>
      <c r="K15" s="21">
        <v>190</v>
      </c>
      <c r="L15" s="22">
        <v>183</v>
      </c>
      <c r="M15" s="23">
        <v>1</v>
      </c>
      <c r="N15" s="21">
        <v>204</v>
      </c>
      <c r="O15" s="22">
        <v>192</v>
      </c>
      <c r="P15" s="23">
        <v>0</v>
      </c>
      <c r="Q15" s="21">
        <f t="shared" si="0"/>
        <v>938</v>
      </c>
      <c r="R15" s="22">
        <f t="shared" si="1"/>
        <v>811</v>
      </c>
      <c r="S15" s="23">
        <f t="shared" si="2"/>
        <v>76</v>
      </c>
    </row>
    <row r="16" spans="1:19" x14ac:dyDescent="0.25">
      <c r="A16" s="19" t="s">
        <v>18</v>
      </c>
      <c r="B16" s="21">
        <v>118</v>
      </c>
      <c r="C16" s="22">
        <v>12</v>
      </c>
      <c r="D16" s="23">
        <v>6</v>
      </c>
      <c r="E16" s="21">
        <v>93</v>
      </c>
      <c r="F16" s="22">
        <v>92</v>
      </c>
      <c r="G16" s="23">
        <v>18</v>
      </c>
      <c r="H16" s="21">
        <v>117</v>
      </c>
      <c r="I16" s="22">
        <v>96</v>
      </c>
      <c r="J16" s="23">
        <v>7</v>
      </c>
      <c r="K16" s="21">
        <v>115</v>
      </c>
      <c r="L16" s="22">
        <v>33</v>
      </c>
      <c r="M16" s="23">
        <v>0</v>
      </c>
      <c r="N16" s="21">
        <v>114</v>
      </c>
      <c r="O16" s="22">
        <v>113</v>
      </c>
      <c r="P16" s="23">
        <v>20</v>
      </c>
      <c r="Q16" s="21">
        <f t="shared" si="0"/>
        <v>557</v>
      </c>
      <c r="R16" s="22">
        <f t="shared" si="1"/>
        <v>346</v>
      </c>
      <c r="S16" s="23">
        <f t="shared" si="2"/>
        <v>51</v>
      </c>
    </row>
    <row r="17" spans="1:19" x14ac:dyDescent="0.25">
      <c r="A17" s="19" t="s">
        <v>19</v>
      </c>
      <c r="B17" s="21">
        <v>70</v>
      </c>
      <c r="C17" s="22">
        <v>12</v>
      </c>
      <c r="D17" s="23">
        <v>0</v>
      </c>
      <c r="E17" s="21">
        <v>87</v>
      </c>
      <c r="F17" s="22">
        <v>87</v>
      </c>
      <c r="G17" s="23">
        <v>0</v>
      </c>
      <c r="H17" s="21">
        <v>64</v>
      </c>
      <c r="I17" s="22">
        <v>55</v>
      </c>
      <c r="J17" s="23">
        <v>0</v>
      </c>
      <c r="K17" s="21">
        <v>81</v>
      </c>
      <c r="L17" s="22">
        <v>33</v>
      </c>
      <c r="M17" s="23">
        <v>0</v>
      </c>
      <c r="N17" s="21">
        <v>70</v>
      </c>
      <c r="O17" s="22">
        <v>57</v>
      </c>
      <c r="P17" s="23">
        <v>0</v>
      </c>
      <c r="Q17" s="21">
        <f t="shared" si="0"/>
        <v>372</v>
      </c>
      <c r="R17" s="22">
        <f t="shared" si="1"/>
        <v>244</v>
      </c>
      <c r="S17" s="23">
        <f t="shared" si="2"/>
        <v>0</v>
      </c>
    </row>
    <row r="18" spans="1:19" ht="15.75" thickBot="1" x14ac:dyDescent="0.3">
      <c r="A18" s="20" t="s">
        <v>20</v>
      </c>
      <c r="B18" s="36">
        <v>50</v>
      </c>
      <c r="C18" s="37">
        <v>50</v>
      </c>
      <c r="D18" s="38">
        <v>0</v>
      </c>
      <c r="E18" s="36">
        <v>50</v>
      </c>
      <c r="F18" s="37">
        <v>49</v>
      </c>
      <c r="G18" s="38">
        <v>0</v>
      </c>
      <c r="H18" s="36">
        <v>50</v>
      </c>
      <c r="I18" s="37">
        <v>46</v>
      </c>
      <c r="J18" s="38">
        <v>0</v>
      </c>
      <c r="K18" s="36">
        <v>50</v>
      </c>
      <c r="L18" s="37">
        <v>50</v>
      </c>
      <c r="M18" s="38">
        <v>0</v>
      </c>
      <c r="N18" s="36">
        <v>50</v>
      </c>
      <c r="O18" s="37">
        <v>48</v>
      </c>
      <c r="P18" s="38">
        <v>0</v>
      </c>
      <c r="Q18" s="36">
        <f t="shared" si="0"/>
        <v>250</v>
      </c>
      <c r="R18" s="37">
        <f t="shared" si="1"/>
        <v>243</v>
      </c>
      <c r="S18" s="38">
        <f t="shared" si="2"/>
        <v>0</v>
      </c>
    </row>
    <row r="19" spans="1:19" ht="15.75" thickBot="1" x14ac:dyDescent="0.3">
      <c r="A19" s="14" t="s">
        <v>21</v>
      </c>
      <c r="B19" s="51">
        <f>SUM(B3:B18)</f>
        <v>4617</v>
      </c>
      <c r="C19" s="52">
        <f t="shared" ref="C19:P19" si="3">SUM(C3:C18)</f>
        <v>3330</v>
      </c>
      <c r="D19" s="53">
        <f t="shared" si="3"/>
        <v>1004</v>
      </c>
      <c r="E19" s="54">
        <f t="shared" si="3"/>
        <v>2984</v>
      </c>
      <c r="F19" s="55">
        <f t="shared" si="3"/>
        <v>2664</v>
      </c>
      <c r="G19" s="56">
        <f t="shared" si="3"/>
        <v>286</v>
      </c>
      <c r="H19" s="54">
        <f t="shared" si="3"/>
        <v>3632</v>
      </c>
      <c r="I19" s="55">
        <f t="shared" si="3"/>
        <v>2806</v>
      </c>
      <c r="J19" s="56">
        <f t="shared" si="3"/>
        <v>457</v>
      </c>
      <c r="K19" s="57">
        <f t="shared" si="3"/>
        <v>3423</v>
      </c>
      <c r="L19" s="55">
        <f t="shared" si="3"/>
        <v>3050</v>
      </c>
      <c r="M19" s="58">
        <f t="shared" si="3"/>
        <v>659</v>
      </c>
      <c r="N19" s="54">
        <f t="shared" si="3"/>
        <v>3623</v>
      </c>
      <c r="O19" s="55">
        <f t="shared" si="3"/>
        <v>3090</v>
      </c>
      <c r="P19" s="58">
        <f t="shared" si="3"/>
        <v>497</v>
      </c>
      <c r="Q19" s="54">
        <f>SUM(Q3:Q18)</f>
        <v>18279</v>
      </c>
      <c r="R19" s="55">
        <f t="shared" ref="R19:S19" si="4">SUM(R3:R18)</f>
        <v>14940</v>
      </c>
      <c r="S19" s="56">
        <f t="shared" si="4"/>
        <v>2903</v>
      </c>
    </row>
    <row r="21" spans="1:19" ht="15.75" thickBot="1" x14ac:dyDescent="0.3"/>
    <row r="22" spans="1:19" ht="15.75" thickBot="1" x14ac:dyDescent="0.3">
      <c r="A22" s="107" t="s">
        <v>23</v>
      </c>
      <c r="B22" s="104" t="s">
        <v>0</v>
      </c>
      <c r="C22" s="105"/>
      <c r="D22" s="106"/>
      <c r="E22" s="109" t="s">
        <v>1</v>
      </c>
      <c r="F22" s="105"/>
      <c r="G22" s="110"/>
      <c r="H22" s="104" t="s">
        <v>2</v>
      </c>
      <c r="I22" s="105"/>
      <c r="J22" s="106"/>
      <c r="K22" s="104" t="s">
        <v>3</v>
      </c>
      <c r="L22" s="105"/>
      <c r="M22" s="106"/>
      <c r="N22" s="104" t="s">
        <v>4</v>
      </c>
      <c r="O22" s="105"/>
      <c r="P22" s="110"/>
      <c r="Q22" s="104" t="s">
        <v>21</v>
      </c>
      <c r="R22" s="105"/>
      <c r="S22" s="106"/>
    </row>
    <row r="23" spans="1:19" ht="15.75" thickBot="1" x14ac:dyDescent="0.3">
      <c r="A23" s="108"/>
      <c r="B23" s="47" t="s">
        <v>24</v>
      </c>
      <c r="C23" s="48" t="s">
        <v>25</v>
      </c>
      <c r="D23" s="48" t="s">
        <v>26</v>
      </c>
      <c r="E23" s="47" t="s">
        <v>24</v>
      </c>
      <c r="F23" s="48" t="s">
        <v>25</v>
      </c>
      <c r="G23" s="48" t="s">
        <v>26</v>
      </c>
      <c r="H23" s="47" t="s">
        <v>24</v>
      </c>
      <c r="I23" s="48" t="s">
        <v>25</v>
      </c>
      <c r="J23" s="48" t="s">
        <v>26</v>
      </c>
      <c r="K23" s="47" t="s">
        <v>24</v>
      </c>
      <c r="L23" s="48" t="s">
        <v>25</v>
      </c>
      <c r="M23" s="48" t="s">
        <v>26</v>
      </c>
      <c r="N23" s="47" t="s">
        <v>24</v>
      </c>
      <c r="O23" s="48" t="s">
        <v>25</v>
      </c>
      <c r="P23" s="48" t="s">
        <v>26</v>
      </c>
      <c r="Q23" s="47" t="s">
        <v>24</v>
      </c>
      <c r="R23" s="48" t="s">
        <v>25</v>
      </c>
      <c r="S23" s="48" t="s">
        <v>26</v>
      </c>
    </row>
    <row r="24" spans="1:19" ht="15.75" thickBot="1" x14ac:dyDescent="0.3">
      <c r="A24" s="18" t="s">
        <v>5</v>
      </c>
      <c r="B24" s="59">
        <f>C3/B3</f>
        <v>0.98</v>
      </c>
      <c r="C24" s="60">
        <f>C3/(C3+D3)</f>
        <v>1</v>
      </c>
      <c r="D24" s="61">
        <f>(2*(B24*C24))/(B24+C24)</f>
        <v>0.98989898989898994</v>
      </c>
      <c r="E24" s="59">
        <f>F3/E3</f>
        <v>0.94</v>
      </c>
      <c r="F24" s="60">
        <f>F3/(F3+G3)</f>
        <v>1</v>
      </c>
      <c r="G24" s="61">
        <f>(2*(E24*F24))/(E24+F24)</f>
        <v>0.96907216494845361</v>
      </c>
      <c r="H24" s="59">
        <f t="shared" ref="H24" si="5">I3/H3</f>
        <v>0.24</v>
      </c>
      <c r="I24" s="60">
        <f t="shared" ref="I24" si="6">I3/(I3+J3)</f>
        <v>0.8571428571428571</v>
      </c>
      <c r="J24" s="61">
        <f t="shared" ref="J24" si="7">(2*(H24*I24))/(H24+I24)</f>
        <v>0.375</v>
      </c>
      <c r="K24" s="59">
        <f t="shared" ref="K24" si="8">L3/K3</f>
        <v>1</v>
      </c>
      <c r="L24" s="60">
        <f t="shared" ref="L24" si="9">L3/(L3+M3)</f>
        <v>1</v>
      </c>
      <c r="M24" s="61">
        <f t="shared" ref="M24" si="10">(2*(K24*L24))/(K24+L24)</f>
        <v>1</v>
      </c>
      <c r="N24" s="59">
        <f t="shared" ref="N24" si="11">O3/N3</f>
        <v>0.74</v>
      </c>
      <c r="O24" s="60">
        <f t="shared" ref="O24" si="12">O3/(O3+P3)</f>
        <v>1</v>
      </c>
      <c r="P24" s="61">
        <f t="shared" ref="P24" si="13">(2*(N24*O24))/(N24+O24)</f>
        <v>0.85057471264367812</v>
      </c>
      <c r="Q24" s="62">
        <f>(B24+E24+H24+K24+N24)/5</f>
        <v>0.78</v>
      </c>
      <c r="R24" s="62">
        <f t="shared" ref="R24:S24" si="14">(C24+F24+I24+L24+O24)/5</f>
        <v>0.97142857142857153</v>
      </c>
      <c r="S24" s="62">
        <f t="shared" si="14"/>
        <v>0.83690917349822436</v>
      </c>
    </row>
    <row r="25" spans="1:19" ht="15.75" thickBot="1" x14ac:dyDescent="0.3">
      <c r="A25" s="19" t="s">
        <v>6</v>
      </c>
      <c r="B25" s="59">
        <f t="shared" ref="B25:B39" si="15">C4/B4</f>
        <v>0.98</v>
      </c>
      <c r="C25" s="60">
        <f t="shared" ref="C25:C39" si="16">C4/(C4+D4)</f>
        <v>0.98</v>
      </c>
      <c r="D25" s="61">
        <f t="shared" ref="D25:D39" si="17">(2*(B25*C25))/(B25+C25)</f>
        <v>0.98</v>
      </c>
      <c r="E25" s="59">
        <f t="shared" ref="E25:E39" si="18">F4/E4</f>
        <v>0.94</v>
      </c>
      <c r="F25" s="60">
        <f t="shared" ref="F25:F39" si="19">F4/(F4+G4)</f>
        <v>1</v>
      </c>
      <c r="G25" s="61">
        <f t="shared" ref="G25:G39" si="20">(2*(E25*F25))/(E25+F25)</f>
        <v>0.96907216494845361</v>
      </c>
      <c r="H25" s="59">
        <f t="shared" ref="H25" si="21">I4/H4</f>
        <v>1</v>
      </c>
      <c r="I25" s="60">
        <f t="shared" ref="I25" si="22">I4/(I4+J4)</f>
        <v>1</v>
      </c>
      <c r="J25" s="61">
        <f t="shared" ref="J25:J39" si="23">(2*(H25*I25))/(H25+I25)</f>
        <v>1</v>
      </c>
      <c r="K25" s="59">
        <f t="shared" ref="K25" si="24">L4/K4</f>
        <v>1</v>
      </c>
      <c r="L25" s="60">
        <f t="shared" ref="L25" si="25">L4/(L4+M4)</f>
        <v>1</v>
      </c>
      <c r="M25" s="61">
        <f t="shared" ref="M25:M39" si="26">(2*(K25*L25))/(K25+L25)</f>
        <v>1</v>
      </c>
      <c r="N25" s="59">
        <f t="shared" ref="N25" si="27">O4/N4</f>
        <v>1</v>
      </c>
      <c r="O25" s="60">
        <f t="shared" ref="O25" si="28">O4/(O4+P4)</f>
        <v>1</v>
      </c>
      <c r="P25" s="61">
        <f t="shared" ref="P25:P39" si="29">(2*(N25*O25))/(N25+O25)</f>
        <v>1</v>
      </c>
      <c r="Q25" s="62">
        <f t="shared" ref="Q25:Q39" si="30">(B25+E25+H25+K25+N25)/5</f>
        <v>0.98399999999999999</v>
      </c>
      <c r="R25" s="62">
        <f t="shared" ref="R25:R39" si="31">(C25+F25+I25+L25+O25)/5</f>
        <v>0.99600000000000011</v>
      </c>
      <c r="S25" s="62">
        <f t="shared" ref="S25:S39" si="32">(D25+G25+J25+M25+P25)/5</f>
        <v>0.98981443298969085</v>
      </c>
    </row>
    <row r="26" spans="1:19" ht="15.75" thickBot="1" x14ac:dyDescent="0.3">
      <c r="A26" s="19" t="s">
        <v>7</v>
      </c>
      <c r="B26" s="59">
        <f t="shared" si="15"/>
        <v>1</v>
      </c>
      <c r="C26" s="60">
        <f t="shared" si="16"/>
        <v>1</v>
      </c>
      <c r="D26" s="61">
        <f t="shared" si="17"/>
        <v>1</v>
      </c>
      <c r="E26" s="59">
        <f t="shared" si="18"/>
        <v>1</v>
      </c>
      <c r="F26" s="60">
        <f t="shared" si="19"/>
        <v>1</v>
      </c>
      <c r="G26" s="61">
        <f t="shared" si="20"/>
        <v>1</v>
      </c>
      <c r="H26" s="59">
        <f t="shared" ref="H26" si="33">I5/H5</f>
        <v>0.96</v>
      </c>
      <c r="I26" s="60">
        <f t="shared" ref="I26" si="34">I5/(I5+J5)</f>
        <v>0.96</v>
      </c>
      <c r="J26" s="61">
        <f t="shared" si="23"/>
        <v>0.96</v>
      </c>
      <c r="K26" s="59">
        <f t="shared" ref="K26" si="35">L5/K5</f>
        <v>1</v>
      </c>
      <c r="L26" s="60">
        <f t="shared" ref="L26" si="36">L5/(L5+M5)</f>
        <v>1</v>
      </c>
      <c r="M26" s="61">
        <f t="shared" si="26"/>
        <v>1</v>
      </c>
      <c r="N26" s="59">
        <f t="shared" ref="N26" si="37">O5/N5</f>
        <v>1</v>
      </c>
      <c r="O26" s="60">
        <f t="shared" ref="O26" si="38">O5/(O5+P5)</f>
        <v>1</v>
      </c>
      <c r="P26" s="61">
        <f t="shared" si="29"/>
        <v>1</v>
      </c>
      <c r="Q26" s="62">
        <f t="shared" si="30"/>
        <v>0.99199999999999999</v>
      </c>
      <c r="R26" s="62">
        <f t="shared" si="31"/>
        <v>0.99199999999999999</v>
      </c>
      <c r="S26" s="62">
        <f t="shared" si="32"/>
        <v>0.99199999999999999</v>
      </c>
    </row>
    <row r="27" spans="1:19" ht="15.75" thickBot="1" x14ac:dyDescent="0.3">
      <c r="A27" s="19" t="s">
        <v>8</v>
      </c>
      <c r="B27" s="59">
        <f t="shared" si="15"/>
        <v>1</v>
      </c>
      <c r="C27" s="60">
        <f t="shared" si="16"/>
        <v>1</v>
      </c>
      <c r="D27" s="61">
        <f t="shared" si="17"/>
        <v>1</v>
      </c>
      <c r="E27" s="59">
        <f t="shared" si="18"/>
        <v>1</v>
      </c>
      <c r="F27" s="60">
        <f t="shared" si="19"/>
        <v>0.2857142857142857</v>
      </c>
      <c r="G27" s="61">
        <f t="shared" si="20"/>
        <v>0.44444444444444448</v>
      </c>
      <c r="H27" s="59">
        <f t="shared" ref="H27" si="39">I6/H6</f>
        <v>0.63157894736842102</v>
      </c>
      <c r="I27" s="60">
        <f t="shared" ref="I27" si="40">I6/(I6+J6)</f>
        <v>0.375</v>
      </c>
      <c r="J27" s="61">
        <f t="shared" si="23"/>
        <v>0.47058823529411764</v>
      </c>
      <c r="K27" s="59">
        <f t="shared" ref="K27" si="41">L6/K6</f>
        <v>0.125</v>
      </c>
      <c r="L27" s="60">
        <f t="shared" ref="L27" si="42">L6/(L6+M6)</f>
        <v>1.9607843137254902E-2</v>
      </c>
      <c r="M27" s="61">
        <f t="shared" si="26"/>
        <v>3.3898305084745763E-2</v>
      </c>
      <c r="N27" s="59">
        <f t="shared" ref="N27" si="43">O6/N6</f>
        <v>0.16</v>
      </c>
      <c r="O27" s="60">
        <f t="shared" ref="O27" si="44">O6/(O6+P6)</f>
        <v>0.15686274509803921</v>
      </c>
      <c r="P27" s="61">
        <f t="shared" si="29"/>
        <v>0.15841584158415839</v>
      </c>
      <c r="Q27" s="62">
        <f t="shared" si="30"/>
        <v>0.58331578947368423</v>
      </c>
      <c r="R27" s="62">
        <f t="shared" si="31"/>
        <v>0.36743697478991588</v>
      </c>
      <c r="S27" s="62">
        <f t="shared" si="32"/>
        <v>0.42146936528149326</v>
      </c>
    </row>
    <row r="28" spans="1:19" ht="15.75" thickBot="1" x14ac:dyDescent="0.3">
      <c r="A28" s="19" t="s">
        <v>9</v>
      </c>
      <c r="B28" s="59">
        <f t="shared" si="15"/>
        <v>1</v>
      </c>
      <c r="C28" s="60">
        <f t="shared" si="16"/>
        <v>1</v>
      </c>
      <c r="D28" s="61">
        <f t="shared" si="17"/>
        <v>1</v>
      </c>
      <c r="E28" s="59">
        <f t="shared" si="18"/>
        <v>1</v>
      </c>
      <c r="F28" s="60">
        <f t="shared" si="19"/>
        <v>1</v>
      </c>
      <c r="G28" s="61">
        <f t="shared" si="20"/>
        <v>1</v>
      </c>
      <c r="H28" s="59">
        <f t="shared" ref="H28" si="45">I7/H7</f>
        <v>1</v>
      </c>
      <c r="I28" s="60">
        <f t="shared" ref="I28" si="46">I7/(I7+J7)</f>
        <v>1</v>
      </c>
      <c r="J28" s="61">
        <f t="shared" si="23"/>
        <v>1</v>
      </c>
      <c r="K28" s="59">
        <f t="shared" ref="K28" si="47">L7/K7</f>
        <v>1</v>
      </c>
      <c r="L28" s="60">
        <f t="shared" ref="L28" si="48">L7/(L7+M7)</f>
        <v>1</v>
      </c>
      <c r="M28" s="61">
        <f t="shared" si="26"/>
        <v>1</v>
      </c>
      <c r="N28" s="59">
        <f t="shared" ref="N28" si="49">O7/N7</f>
        <v>1</v>
      </c>
      <c r="O28" s="60">
        <f t="shared" ref="O28" si="50">O7/(O7+P7)</f>
        <v>1</v>
      </c>
      <c r="P28" s="61">
        <f t="shared" si="29"/>
        <v>1</v>
      </c>
      <c r="Q28" s="62">
        <f t="shared" si="30"/>
        <v>1</v>
      </c>
      <c r="R28" s="62">
        <f t="shared" si="31"/>
        <v>1</v>
      </c>
      <c r="S28" s="62">
        <f t="shared" si="32"/>
        <v>1</v>
      </c>
    </row>
    <row r="29" spans="1:19" ht="15.75" thickBot="1" x14ac:dyDescent="0.3">
      <c r="A29" s="19" t="s">
        <v>10</v>
      </c>
      <c r="B29" s="59">
        <f t="shared" si="15"/>
        <v>0.06</v>
      </c>
      <c r="C29" s="60">
        <f t="shared" si="16"/>
        <v>0.06</v>
      </c>
      <c r="D29" s="61">
        <f t="shared" si="17"/>
        <v>0.06</v>
      </c>
      <c r="E29" s="59">
        <f t="shared" si="18"/>
        <v>1</v>
      </c>
      <c r="F29" s="60">
        <f t="shared" si="19"/>
        <v>1</v>
      </c>
      <c r="G29" s="61">
        <f t="shared" si="20"/>
        <v>1</v>
      </c>
      <c r="H29" s="59">
        <f t="shared" ref="H29" si="51">I8/H8</f>
        <v>0.98</v>
      </c>
      <c r="I29" s="60">
        <f t="shared" ref="I29" si="52">I8/(I8+J8)</f>
        <v>0.98</v>
      </c>
      <c r="J29" s="61">
        <f t="shared" si="23"/>
        <v>0.98</v>
      </c>
      <c r="K29" s="59">
        <f t="shared" ref="K29" si="53">L8/K8</f>
        <v>0.73529411764705888</v>
      </c>
      <c r="L29" s="60">
        <f t="shared" ref="L29" si="54">L8/(L8+M8)</f>
        <v>0.5</v>
      </c>
      <c r="M29" s="61">
        <f t="shared" si="26"/>
        <v>0.59523809523809523</v>
      </c>
      <c r="N29" s="59">
        <f t="shared" ref="N29" si="55">O8/N8</f>
        <v>0.56000000000000005</v>
      </c>
      <c r="O29" s="60">
        <f t="shared" ref="O29" si="56">O8/(O8+P8)</f>
        <v>0.56000000000000005</v>
      </c>
      <c r="P29" s="61">
        <f t="shared" si="29"/>
        <v>0.56000000000000005</v>
      </c>
      <c r="Q29" s="62">
        <f t="shared" si="30"/>
        <v>0.66705882352941182</v>
      </c>
      <c r="R29" s="62">
        <f t="shared" si="31"/>
        <v>0.62</v>
      </c>
      <c r="S29" s="62">
        <f t="shared" si="32"/>
        <v>0.63904761904761909</v>
      </c>
    </row>
    <row r="30" spans="1:19" ht="15.75" thickBot="1" x14ac:dyDescent="0.3">
      <c r="A30" s="19" t="s">
        <v>11</v>
      </c>
      <c r="B30" s="59">
        <f t="shared" si="15"/>
        <v>0.96229868228404103</v>
      </c>
      <c r="C30" s="60">
        <f t="shared" si="16"/>
        <v>0.99470298902762011</v>
      </c>
      <c r="D30" s="61">
        <f t="shared" si="17"/>
        <v>0.97823255813953491</v>
      </c>
      <c r="E30" s="59">
        <f t="shared" si="18"/>
        <v>0.89568106312292362</v>
      </c>
      <c r="F30" s="60">
        <f t="shared" si="19"/>
        <v>0.99630450849963048</v>
      </c>
      <c r="G30" s="61">
        <f t="shared" si="20"/>
        <v>0.94331700489853043</v>
      </c>
      <c r="H30" s="59">
        <f t="shared" ref="H30" si="57">I9/H9</f>
        <v>0.98880377136122566</v>
      </c>
      <c r="I30" s="60">
        <f t="shared" ref="I30" si="58">I9/(I9+J9)</f>
        <v>0.98997050147492627</v>
      </c>
      <c r="J30" s="61">
        <f t="shared" si="23"/>
        <v>0.98938679245283023</v>
      </c>
      <c r="K30" s="59">
        <f t="shared" ref="K30" si="59">L9/K9</f>
        <v>0.96938245978204463</v>
      </c>
      <c r="L30" s="60">
        <f t="shared" ref="L30" si="60">L9/(L9+M9)</f>
        <v>0.9925611052072264</v>
      </c>
      <c r="M30" s="61">
        <f t="shared" si="26"/>
        <v>0.98083486479390913</v>
      </c>
      <c r="N30" s="59">
        <f t="shared" ref="N30" si="61">O9/N9</f>
        <v>0.99140980293077308</v>
      </c>
      <c r="O30" s="60">
        <f t="shared" ref="O30" si="62">O9/(O9+P9)</f>
        <v>0.99291497975708498</v>
      </c>
      <c r="P30" s="61">
        <f t="shared" si="29"/>
        <v>0.99216182048040447</v>
      </c>
      <c r="Q30" s="62">
        <f t="shared" si="30"/>
        <v>0.96151515589620173</v>
      </c>
      <c r="R30" s="62">
        <f t="shared" si="31"/>
        <v>0.99329081679329767</v>
      </c>
      <c r="S30" s="62">
        <f t="shared" si="32"/>
        <v>0.97678660815304175</v>
      </c>
    </row>
    <row r="31" spans="1:19" ht="15.75" thickBot="1" x14ac:dyDescent="0.3">
      <c r="A31" s="19" t="s">
        <v>12</v>
      </c>
      <c r="B31" s="59">
        <f t="shared" si="15"/>
        <v>0.73333333333333328</v>
      </c>
      <c r="C31" s="60">
        <f t="shared" si="16"/>
        <v>0.73333333333333328</v>
      </c>
      <c r="D31" s="61">
        <f t="shared" si="17"/>
        <v>0.73333333333333328</v>
      </c>
      <c r="E31" s="59">
        <f t="shared" si="18"/>
        <v>0.87391304347826082</v>
      </c>
      <c r="F31" s="60">
        <f t="shared" si="19"/>
        <v>0.97572815533980584</v>
      </c>
      <c r="G31" s="61">
        <f t="shared" si="20"/>
        <v>0.92201834862385323</v>
      </c>
      <c r="H31" s="59">
        <f t="shared" ref="H31" si="63">I10/H10</f>
        <v>0.38114754098360654</v>
      </c>
      <c r="I31" s="60">
        <f t="shared" ref="I31" si="64">I10/(I10+J10)</f>
        <v>1</v>
      </c>
      <c r="J31" s="61">
        <f t="shared" si="23"/>
        <v>0.55192878338278928</v>
      </c>
      <c r="K31" s="59">
        <f t="shared" ref="K31" si="65">L10/K10</f>
        <v>1.0643776824034334</v>
      </c>
      <c r="L31" s="60">
        <f t="shared" ref="L31" si="66">L10/(L10+M10)</f>
        <v>0.99199999999999999</v>
      </c>
      <c r="M31" s="61">
        <f t="shared" si="26"/>
        <v>1.0269151138716355</v>
      </c>
      <c r="N31" s="59">
        <f t="shared" ref="N31" si="67">O10/N10</f>
        <v>0.92105263157894735</v>
      </c>
      <c r="O31" s="60">
        <f t="shared" ref="O31" si="68">O10/(O10+P10)</f>
        <v>0.98130841121495327</v>
      </c>
      <c r="P31" s="61">
        <f t="shared" si="29"/>
        <v>0.95022624434389136</v>
      </c>
      <c r="Q31" s="62">
        <f t="shared" si="30"/>
        <v>0.79476484635551625</v>
      </c>
      <c r="R31" s="62">
        <f t="shared" si="31"/>
        <v>0.9364739799776185</v>
      </c>
      <c r="S31" s="62">
        <f t="shared" si="32"/>
        <v>0.8368843647111005</v>
      </c>
    </row>
    <row r="32" spans="1:19" ht="15.75" thickBot="1" x14ac:dyDescent="0.3">
      <c r="A32" s="19" t="s">
        <v>13</v>
      </c>
      <c r="B32" s="59">
        <f t="shared" si="15"/>
        <v>0.67241379310344829</v>
      </c>
      <c r="C32" s="60">
        <f t="shared" si="16"/>
        <v>0.32010943912448703</v>
      </c>
      <c r="D32" s="61">
        <f t="shared" si="17"/>
        <v>0.43373493975903615</v>
      </c>
      <c r="E32" s="59">
        <f t="shared" si="18"/>
        <v>0.9135802469135802</v>
      </c>
      <c r="F32" s="60">
        <f t="shared" si="19"/>
        <v>0.70253164556962022</v>
      </c>
      <c r="G32" s="61">
        <f t="shared" si="20"/>
        <v>0.79427549194991065</v>
      </c>
      <c r="H32" s="59">
        <f t="shared" ref="H32" si="69">I11/H11</f>
        <v>0.58125000000000004</v>
      </c>
      <c r="I32" s="60">
        <f t="shared" ref="I32" si="70">I11/(I11+J11)</f>
        <v>0.52991452991452992</v>
      </c>
      <c r="J32" s="61">
        <f t="shared" si="23"/>
        <v>0.55439642324888216</v>
      </c>
      <c r="K32" s="59">
        <f t="shared" ref="K32" si="71">L11/K11</f>
        <v>0.75545851528384278</v>
      </c>
      <c r="L32" s="60">
        <f t="shared" ref="L32" si="72">L11/(L11+M11)</f>
        <v>0.80092592592592593</v>
      </c>
      <c r="M32" s="61">
        <f t="shared" si="26"/>
        <v>0.77752808988764055</v>
      </c>
      <c r="N32" s="59">
        <f t="shared" ref="N32" si="73">O11/N11</f>
        <v>0.96995708154506433</v>
      </c>
      <c r="O32" s="60">
        <f t="shared" ref="O32" si="74">O11/(O11+P11)</f>
        <v>0.76870748299319724</v>
      </c>
      <c r="P32" s="61">
        <f t="shared" si="29"/>
        <v>0.85768500948766602</v>
      </c>
      <c r="Q32" s="62">
        <f t="shared" si="30"/>
        <v>0.77853192736918708</v>
      </c>
      <c r="R32" s="62">
        <f t="shared" si="31"/>
        <v>0.6244378047055521</v>
      </c>
      <c r="S32" s="62">
        <f t="shared" si="32"/>
        <v>0.68352399086662707</v>
      </c>
    </row>
    <row r="33" spans="1:19" ht="15.75" thickBot="1" x14ac:dyDescent="0.3">
      <c r="A33" s="19" t="s">
        <v>14</v>
      </c>
      <c r="B33" s="59">
        <f t="shared" si="15"/>
        <v>1.7211703958691911E-3</v>
      </c>
      <c r="C33" s="60">
        <f t="shared" si="16"/>
        <v>3.5842293906810036E-3</v>
      </c>
      <c r="D33" s="61">
        <f t="shared" si="17"/>
        <v>2.3255813953488372E-3</v>
      </c>
      <c r="E33" s="59">
        <f t="shared" si="18"/>
        <v>0.83643122676579928</v>
      </c>
      <c r="F33" s="60">
        <f t="shared" si="19"/>
        <v>0.64841498559077815</v>
      </c>
      <c r="G33" s="61">
        <f t="shared" si="20"/>
        <v>0.73051948051948057</v>
      </c>
      <c r="H33" s="59">
        <f t="shared" ref="H33" si="75">I12/H12</f>
        <v>0.45721271393643031</v>
      </c>
      <c r="I33" s="60">
        <f t="shared" ref="I33" si="76">I12/(I12+J12)</f>
        <v>0.5252808988764045</v>
      </c>
      <c r="J33" s="61">
        <f t="shared" si="23"/>
        <v>0.48888888888888893</v>
      </c>
      <c r="K33" s="59">
        <f t="shared" ref="K33" si="77">L12/K12</f>
        <v>0.62724014336917566</v>
      </c>
      <c r="L33" s="60">
        <f t="shared" ref="L33" si="78">L12/(L12+M12)</f>
        <v>0.36842105263157893</v>
      </c>
      <c r="M33" s="61">
        <f t="shared" si="26"/>
        <v>0.46419098143236071</v>
      </c>
      <c r="N33" s="59">
        <f t="shared" ref="N33" si="79">O12/N12</f>
        <v>4.3859649122807015E-2</v>
      </c>
      <c r="O33" s="60">
        <f t="shared" ref="O33" si="80">O12/(O12+P12)</f>
        <v>4.9180327868852458E-2</v>
      </c>
      <c r="P33" s="61">
        <f t="shared" si="29"/>
        <v>4.6367851622874809E-2</v>
      </c>
      <c r="Q33" s="62">
        <f t="shared" si="30"/>
        <v>0.39329298071801627</v>
      </c>
      <c r="R33" s="62">
        <f t="shared" si="31"/>
        <v>0.31897629887165901</v>
      </c>
      <c r="S33" s="62">
        <f t="shared" si="32"/>
        <v>0.34645855677179072</v>
      </c>
    </row>
    <row r="34" spans="1:19" ht="15.75" thickBot="1" x14ac:dyDescent="0.3">
      <c r="A34" s="19" t="s">
        <v>15</v>
      </c>
      <c r="B34" s="59">
        <f t="shared" si="15"/>
        <v>6.1349693251533744E-3</v>
      </c>
      <c r="C34" s="60">
        <f t="shared" si="16"/>
        <v>1.2500000000000001E-2</v>
      </c>
      <c r="D34" s="61">
        <f t="shared" si="17"/>
        <v>8.23045267489712E-3</v>
      </c>
      <c r="E34" s="59">
        <f t="shared" si="18"/>
        <v>2.2727272727272728E-2</v>
      </c>
      <c r="F34" s="60">
        <f t="shared" si="19"/>
        <v>2.7777777777777776E-2</v>
      </c>
      <c r="G34" s="61">
        <f t="shared" si="20"/>
        <v>2.4999999999999998E-2</v>
      </c>
      <c r="H34" s="59">
        <f t="shared" ref="H34" si="81">I13/H13</f>
        <v>0.203125</v>
      </c>
      <c r="I34" s="60">
        <f t="shared" ref="I34" si="82">I13/(I13+J13)</f>
        <v>0.35454545454545455</v>
      </c>
      <c r="J34" s="61">
        <f t="shared" si="23"/>
        <v>0.25827814569536428</v>
      </c>
      <c r="K34" s="59">
        <f t="shared" ref="K34" si="83">L13/K13</f>
        <v>0.40740740740740738</v>
      </c>
      <c r="L34" s="60">
        <f t="shared" ref="L34" si="84">L13/(L13+M13)</f>
        <v>4.6808510638297871E-2</v>
      </c>
      <c r="M34" s="61">
        <f t="shared" si="26"/>
        <v>8.3969465648854963E-2</v>
      </c>
      <c r="N34" s="59">
        <f t="shared" ref="N34" si="85">O13/N13</f>
        <v>1.8867924528301886E-2</v>
      </c>
      <c r="O34" s="60">
        <f t="shared" ref="O34" si="86">O13/(O13+P13)</f>
        <v>2.7027027027027029E-2</v>
      </c>
      <c r="P34" s="61">
        <f t="shared" si="29"/>
        <v>2.2222222222222227E-2</v>
      </c>
      <c r="Q34" s="62">
        <f t="shared" si="30"/>
        <v>0.13165251479762707</v>
      </c>
      <c r="R34" s="62">
        <f t="shared" si="31"/>
        <v>9.3731753997711456E-2</v>
      </c>
      <c r="S34" s="62">
        <f t="shared" si="32"/>
        <v>7.9540057248267709E-2</v>
      </c>
    </row>
    <row r="35" spans="1:19" ht="15.75" thickBot="1" x14ac:dyDescent="0.3">
      <c r="A35" s="19" t="s">
        <v>16</v>
      </c>
      <c r="B35" s="59">
        <f t="shared" si="15"/>
        <v>0.5</v>
      </c>
      <c r="C35" s="60">
        <f t="shared" si="16"/>
        <v>1</v>
      </c>
      <c r="D35" s="61">
        <f t="shared" si="17"/>
        <v>0.66666666666666663</v>
      </c>
      <c r="E35" s="59">
        <f t="shared" si="18"/>
        <v>0.88</v>
      </c>
      <c r="F35" s="60">
        <f t="shared" si="19"/>
        <v>1</v>
      </c>
      <c r="G35" s="61">
        <f t="shared" si="20"/>
        <v>0.93617021276595747</v>
      </c>
      <c r="H35" s="59">
        <f t="shared" ref="H35" si="87">I14/H14</f>
        <v>2.0833333333333332E-2</v>
      </c>
      <c r="I35" s="60">
        <f t="shared" ref="I35" si="88">I14/(I14+J14)</f>
        <v>1</v>
      </c>
      <c r="J35" s="61">
        <f t="shared" si="23"/>
        <v>4.0816326530612249E-2</v>
      </c>
      <c r="K35" s="59">
        <f t="shared" ref="K35" si="89">L14/K14</f>
        <v>1</v>
      </c>
      <c r="L35" s="60">
        <f t="shared" ref="L35" si="90">L14/(L14+M14)</f>
        <v>1</v>
      </c>
      <c r="M35" s="61">
        <f t="shared" si="26"/>
        <v>1</v>
      </c>
      <c r="N35" s="59">
        <f t="shared" ref="N35" si="91">O14/N14</f>
        <v>0.86</v>
      </c>
      <c r="O35" s="60">
        <f t="shared" ref="O35" si="92">O14/(O14+P14)</f>
        <v>1</v>
      </c>
      <c r="P35" s="61">
        <f t="shared" si="29"/>
        <v>0.92473118279569899</v>
      </c>
      <c r="Q35" s="62">
        <f t="shared" si="30"/>
        <v>0.65216666666666656</v>
      </c>
      <c r="R35" s="62">
        <f t="shared" si="31"/>
        <v>1</v>
      </c>
      <c r="S35" s="62">
        <f t="shared" si="32"/>
        <v>0.71367687775178701</v>
      </c>
    </row>
    <row r="36" spans="1:19" ht="15.75" thickBot="1" x14ac:dyDescent="0.3">
      <c r="A36" s="19" t="s">
        <v>17</v>
      </c>
      <c r="B36" s="59">
        <f t="shared" si="15"/>
        <v>0.51249999999999996</v>
      </c>
      <c r="C36" s="60">
        <f t="shared" si="16"/>
        <v>0.53947368421052633</v>
      </c>
      <c r="D36" s="61">
        <f t="shared" si="17"/>
        <v>0.52564102564102555</v>
      </c>
      <c r="E36" s="59">
        <f t="shared" si="18"/>
        <v>0.92592592592592593</v>
      </c>
      <c r="F36" s="60">
        <f t="shared" si="19"/>
        <v>0.98684210526315785</v>
      </c>
      <c r="G36" s="61">
        <f t="shared" si="20"/>
        <v>0.95541401273885351</v>
      </c>
      <c r="H36" s="59">
        <f t="shared" ref="H36" si="93">I15/H15</f>
        <v>0.91891891891891897</v>
      </c>
      <c r="I36" s="60">
        <f t="shared" ref="I36" si="94">I15/(I15+J15)</f>
        <v>0.98550724637681164</v>
      </c>
      <c r="J36" s="61">
        <f t="shared" si="23"/>
        <v>0.95104895104895104</v>
      </c>
      <c r="K36" s="59">
        <f t="shared" ref="K36" si="95">L15/K15</f>
        <v>0.9631578947368421</v>
      </c>
      <c r="L36" s="60">
        <f t="shared" ref="L36" si="96">L15/(L15+M15)</f>
        <v>0.99456521739130432</v>
      </c>
      <c r="M36" s="61">
        <f t="shared" si="26"/>
        <v>0.97860962566844911</v>
      </c>
      <c r="N36" s="59">
        <f t="shared" ref="N36" si="97">O15/N15</f>
        <v>0.94117647058823528</v>
      </c>
      <c r="O36" s="60">
        <f t="shared" ref="O36" si="98">O15/(O15+P15)</f>
        <v>1</v>
      </c>
      <c r="P36" s="61">
        <f t="shared" si="29"/>
        <v>0.96969696969696972</v>
      </c>
      <c r="Q36" s="62">
        <f t="shared" si="30"/>
        <v>0.85233584203398449</v>
      </c>
      <c r="R36" s="62">
        <f t="shared" si="31"/>
        <v>0.90127765064836007</v>
      </c>
      <c r="S36" s="62">
        <f t="shared" si="32"/>
        <v>0.87608211695884974</v>
      </c>
    </row>
    <row r="37" spans="1:19" ht="15.75" thickBot="1" x14ac:dyDescent="0.3">
      <c r="A37" s="19" t="s">
        <v>18</v>
      </c>
      <c r="B37" s="59">
        <f t="shared" si="15"/>
        <v>0.10169491525423729</v>
      </c>
      <c r="C37" s="60">
        <f t="shared" si="16"/>
        <v>0.66666666666666663</v>
      </c>
      <c r="D37" s="61">
        <f t="shared" si="17"/>
        <v>0.1764705882352941</v>
      </c>
      <c r="E37" s="59">
        <f t="shared" si="18"/>
        <v>0.989247311827957</v>
      </c>
      <c r="F37" s="60">
        <f t="shared" si="19"/>
        <v>0.83636363636363631</v>
      </c>
      <c r="G37" s="61">
        <f t="shared" si="20"/>
        <v>0.9064039408866994</v>
      </c>
      <c r="H37" s="59">
        <f t="shared" ref="H37" si="99">I16/H16</f>
        <v>0.82051282051282048</v>
      </c>
      <c r="I37" s="60">
        <f t="shared" ref="I37" si="100">I16/(I16+J16)</f>
        <v>0.93203883495145634</v>
      </c>
      <c r="J37" s="61">
        <f t="shared" si="23"/>
        <v>0.8727272727272728</v>
      </c>
      <c r="K37" s="59">
        <f t="shared" ref="K37" si="101">L16/K16</f>
        <v>0.28695652173913044</v>
      </c>
      <c r="L37" s="60">
        <f t="shared" ref="L37" si="102">L16/(L16+M16)</f>
        <v>1</v>
      </c>
      <c r="M37" s="61">
        <f t="shared" si="26"/>
        <v>0.44594594594594594</v>
      </c>
      <c r="N37" s="59">
        <f t="shared" ref="N37" si="103">O16/N16</f>
        <v>0.99122807017543857</v>
      </c>
      <c r="O37" s="60">
        <f t="shared" ref="O37" si="104">O16/(O16+P16)</f>
        <v>0.84962406015037595</v>
      </c>
      <c r="P37" s="61">
        <f t="shared" si="29"/>
        <v>0.91497975708502022</v>
      </c>
      <c r="Q37" s="62">
        <f t="shared" si="30"/>
        <v>0.63792792790191677</v>
      </c>
      <c r="R37" s="62">
        <f t="shared" si="31"/>
        <v>0.85693863962642713</v>
      </c>
      <c r="S37" s="62">
        <f t="shared" si="32"/>
        <v>0.66330550097604646</v>
      </c>
    </row>
    <row r="38" spans="1:19" ht="15.75" thickBot="1" x14ac:dyDescent="0.3">
      <c r="A38" s="19" t="s">
        <v>19</v>
      </c>
      <c r="B38" s="59">
        <f t="shared" si="15"/>
        <v>0.17142857142857143</v>
      </c>
      <c r="C38" s="60">
        <f t="shared" si="16"/>
        <v>1</v>
      </c>
      <c r="D38" s="61">
        <f t="shared" si="17"/>
        <v>0.29268292682926828</v>
      </c>
      <c r="E38" s="59">
        <f t="shared" si="18"/>
        <v>1</v>
      </c>
      <c r="F38" s="60">
        <f t="shared" si="19"/>
        <v>1</v>
      </c>
      <c r="G38" s="61">
        <f t="shared" si="20"/>
        <v>1</v>
      </c>
      <c r="H38" s="59">
        <f t="shared" ref="H38" si="105">I17/H17</f>
        <v>0.859375</v>
      </c>
      <c r="I38" s="60">
        <f t="shared" ref="I38" si="106">I17/(I17+J17)</f>
        <v>1</v>
      </c>
      <c r="J38" s="61">
        <f t="shared" si="23"/>
        <v>0.92436974789915971</v>
      </c>
      <c r="K38" s="59">
        <f t="shared" ref="K38" si="107">L17/K17</f>
        <v>0.40740740740740738</v>
      </c>
      <c r="L38" s="60">
        <f t="shared" ref="L38" si="108">L17/(L17+M17)</f>
        <v>1</v>
      </c>
      <c r="M38" s="61">
        <f t="shared" si="26"/>
        <v>0.57894736842105254</v>
      </c>
      <c r="N38" s="59">
        <f t="shared" ref="N38" si="109">O17/N17</f>
        <v>0.81428571428571428</v>
      </c>
      <c r="O38" s="60">
        <f t="shared" ref="O38" si="110">O17/(O17+P17)</f>
        <v>1</v>
      </c>
      <c r="P38" s="61">
        <f t="shared" si="29"/>
        <v>0.89763779527559051</v>
      </c>
      <c r="Q38" s="62">
        <f t="shared" si="30"/>
        <v>0.65049933862433862</v>
      </c>
      <c r="R38" s="62">
        <f t="shared" si="31"/>
        <v>1</v>
      </c>
      <c r="S38" s="62">
        <f t="shared" si="32"/>
        <v>0.73872756768501424</v>
      </c>
    </row>
    <row r="39" spans="1:19" ht="15.75" thickBot="1" x14ac:dyDescent="0.3">
      <c r="A39" s="20" t="s">
        <v>20</v>
      </c>
      <c r="B39" s="111">
        <f t="shared" si="15"/>
        <v>1</v>
      </c>
      <c r="C39" s="112">
        <f t="shared" si="16"/>
        <v>1</v>
      </c>
      <c r="D39" s="113">
        <f t="shared" si="17"/>
        <v>1</v>
      </c>
      <c r="E39" s="111">
        <f t="shared" si="18"/>
        <v>0.98</v>
      </c>
      <c r="F39" s="112">
        <f t="shared" si="19"/>
        <v>1</v>
      </c>
      <c r="G39" s="113">
        <f t="shared" si="20"/>
        <v>0.98989898989898994</v>
      </c>
      <c r="H39" s="111">
        <f t="shared" ref="H39" si="111">I18/H18</f>
        <v>0.92</v>
      </c>
      <c r="I39" s="112">
        <f t="shared" ref="I39" si="112">I18/(I18+J18)</f>
        <v>1</v>
      </c>
      <c r="J39" s="113">
        <f t="shared" si="23"/>
        <v>0.95833333333333337</v>
      </c>
      <c r="K39" s="111">
        <f t="shared" ref="K39" si="113">L18/K18</f>
        <v>1</v>
      </c>
      <c r="L39" s="112">
        <f t="shared" ref="L39" si="114">L18/(L18+M18)</f>
        <v>1</v>
      </c>
      <c r="M39" s="113">
        <f t="shared" si="26"/>
        <v>1</v>
      </c>
      <c r="N39" s="111">
        <f t="shared" ref="N39" si="115">O18/N18</f>
        <v>0.96</v>
      </c>
      <c r="O39" s="112">
        <f t="shared" ref="O39" si="116">O18/(O18+P18)</f>
        <v>1</v>
      </c>
      <c r="P39" s="113">
        <f t="shared" si="29"/>
        <v>0.97959183673469385</v>
      </c>
      <c r="Q39" s="114">
        <f t="shared" si="30"/>
        <v>0.97199999999999986</v>
      </c>
      <c r="R39" s="114">
        <f t="shared" si="31"/>
        <v>1</v>
      </c>
      <c r="S39" s="114">
        <f t="shared" si="32"/>
        <v>0.9855648319934035</v>
      </c>
    </row>
    <row r="40" spans="1:19" ht="15.75" thickBot="1" x14ac:dyDescent="0.3">
      <c r="A40" s="14" t="s">
        <v>21</v>
      </c>
      <c r="B40" s="115">
        <f>AVERAGE(B24:B39)</f>
        <v>0.60509533969529083</v>
      </c>
      <c r="C40" s="115">
        <f t="shared" ref="C40:P40" si="117">AVERAGE(C24:C39)</f>
        <v>0.70689814635958204</v>
      </c>
      <c r="D40" s="115">
        <f t="shared" si="117"/>
        <v>0.61545106641083713</v>
      </c>
      <c r="E40" s="115">
        <f t="shared" si="117"/>
        <v>0.88734413067260753</v>
      </c>
      <c r="F40" s="115">
        <f t="shared" si="117"/>
        <v>0.84122981875741831</v>
      </c>
      <c r="G40" s="115">
        <f t="shared" si="117"/>
        <v>0.84910039103897661</v>
      </c>
      <c r="H40" s="115">
        <f t="shared" si="117"/>
        <v>0.68517237790092222</v>
      </c>
      <c r="I40" s="115">
        <f t="shared" si="117"/>
        <v>0.84308752020515254</v>
      </c>
      <c r="J40" s="115">
        <f t="shared" si="117"/>
        <v>0.71098518128138755</v>
      </c>
      <c r="K40" s="115">
        <f t="shared" si="117"/>
        <v>0.77135513436102132</v>
      </c>
      <c r="L40" s="115">
        <f t="shared" si="117"/>
        <v>0.79468060343322433</v>
      </c>
      <c r="M40" s="115">
        <f t="shared" si="117"/>
        <v>0.74787986599954304</v>
      </c>
      <c r="N40" s="115">
        <f t="shared" si="117"/>
        <v>0.74823983404720518</v>
      </c>
      <c r="O40" s="115">
        <f t="shared" si="117"/>
        <v>0.77410156463184565</v>
      </c>
      <c r="P40" s="115">
        <f t="shared" si="117"/>
        <v>0.75776820274830436</v>
      </c>
      <c r="Q40" s="115">
        <f t="shared" ref="Q40" si="118">AVERAGE(Q24:Q39)</f>
        <v>0.73944136333540933</v>
      </c>
      <c r="R40" s="115">
        <f t="shared" ref="R40" si="119">AVERAGE(R24:R39)</f>
        <v>0.79199953067744466</v>
      </c>
      <c r="S40" s="116">
        <f t="shared" ref="S40" si="120">AVERAGE(S24:S39)</f>
        <v>0.73623694149580976</v>
      </c>
    </row>
  </sheetData>
  <mergeCells count="14">
    <mergeCell ref="N22:P22"/>
    <mergeCell ref="Q22:S22"/>
    <mergeCell ref="A22:A23"/>
    <mergeCell ref="B22:D22"/>
    <mergeCell ref="E22:G22"/>
    <mergeCell ref="H22:J22"/>
    <mergeCell ref="K22:M22"/>
    <mergeCell ref="Q1:S1"/>
    <mergeCell ref="A1:A2"/>
    <mergeCell ref="B1:D1"/>
    <mergeCell ref="E1:G1"/>
    <mergeCell ref="H1:J1"/>
    <mergeCell ref="K1:M1"/>
    <mergeCell ref="N1:P1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687E-CDEA-47D6-81C3-2FBCAE1B0386}">
  <sheetPr>
    <pageSetUpPr fitToPage="1"/>
  </sheetPr>
  <dimension ref="A1:S28"/>
  <sheetViews>
    <sheetView workbookViewId="0">
      <selection sqref="A1:A2"/>
    </sheetView>
  </sheetViews>
  <sheetFormatPr defaultRowHeight="15" x14ac:dyDescent="0.25"/>
  <cols>
    <col min="1" max="1" width="10.5703125" bestFit="1" customWidth="1"/>
  </cols>
  <sheetData>
    <row r="1" spans="1:19" ht="15.75" thickBot="1" x14ac:dyDescent="0.3">
      <c r="A1" s="107" t="s">
        <v>23</v>
      </c>
      <c r="B1" s="104" t="s">
        <v>0</v>
      </c>
      <c r="C1" s="105"/>
      <c r="D1" s="106"/>
      <c r="E1" s="109" t="s">
        <v>1</v>
      </c>
      <c r="F1" s="105"/>
      <c r="G1" s="110"/>
      <c r="H1" s="104" t="s">
        <v>2</v>
      </c>
      <c r="I1" s="105"/>
      <c r="J1" s="106"/>
      <c r="K1" s="104" t="s">
        <v>3</v>
      </c>
      <c r="L1" s="105"/>
      <c r="M1" s="106"/>
      <c r="N1" s="104" t="s">
        <v>4</v>
      </c>
      <c r="O1" s="105"/>
      <c r="P1" s="110"/>
      <c r="Q1" s="104" t="s">
        <v>21</v>
      </c>
      <c r="R1" s="105"/>
      <c r="S1" s="106"/>
    </row>
    <row r="2" spans="1:19" ht="15.75" thickBot="1" x14ac:dyDescent="0.3">
      <c r="A2" s="108"/>
      <c r="B2" s="7" t="s">
        <v>21</v>
      </c>
      <c r="C2" s="2" t="s">
        <v>63</v>
      </c>
      <c r="D2" s="9" t="s">
        <v>22</v>
      </c>
      <c r="E2" s="3" t="s">
        <v>21</v>
      </c>
      <c r="F2" s="4" t="s">
        <v>63</v>
      </c>
      <c r="G2" s="5" t="s">
        <v>22</v>
      </c>
      <c r="H2" s="7" t="s">
        <v>21</v>
      </c>
      <c r="I2" s="2" t="s">
        <v>63</v>
      </c>
      <c r="J2" s="9" t="s">
        <v>22</v>
      </c>
      <c r="K2" s="3" t="s">
        <v>21</v>
      </c>
      <c r="L2" s="4" t="s">
        <v>63</v>
      </c>
      <c r="M2" s="5" t="s">
        <v>22</v>
      </c>
      <c r="N2" s="7" t="s">
        <v>21</v>
      </c>
      <c r="O2" s="2" t="s">
        <v>63</v>
      </c>
      <c r="P2" s="9" t="s">
        <v>22</v>
      </c>
      <c r="Q2" s="3" t="s">
        <v>21</v>
      </c>
      <c r="R2" s="4" t="s">
        <v>63</v>
      </c>
      <c r="S2" s="5" t="s">
        <v>22</v>
      </c>
    </row>
    <row r="3" spans="1:19" x14ac:dyDescent="0.25">
      <c r="A3" s="19" t="s">
        <v>6</v>
      </c>
      <c r="B3" s="32">
        <v>50</v>
      </c>
      <c r="C3" s="33">
        <v>49</v>
      </c>
      <c r="D3" s="34">
        <v>1</v>
      </c>
      <c r="E3" s="32">
        <v>50</v>
      </c>
      <c r="F3" s="33">
        <v>48</v>
      </c>
      <c r="G3" s="34">
        <v>2</v>
      </c>
      <c r="H3" s="32">
        <v>50</v>
      </c>
      <c r="I3" s="33">
        <v>50</v>
      </c>
      <c r="J3" s="34">
        <v>0</v>
      </c>
      <c r="K3" s="35">
        <v>50</v>
      </c>
      <c r="L3" s="22">
        <v>50</v>
      </c>
      <c r="M3" s="23">
        <v>0</v>
      </c>
      <c r="N3" s="21">
        <v>50</v>
      </c>
      <c r="O3" s="22">
        <v>50</v>
      </c>
      <c r="P3" s="23">
        <v>0</v>
      </c>
      <c r="Q3" s="21">
        <f t="shared" ref="Q3:S12" si="0">B3+E3+H3+K3+N3</f>
        <v>250</v>
      </c>
      <c r="R3" s="22">
        <f t="shared" si="0"/>
        <v>247</v>
      </c>
      <c r="S3" s="23">
        <f t="shared" si="0"/>
        <v>3</v>
      </c>
    </row>
    <row r="4" spans="1:19" x14ac:dyDescent="0.25">
      <c r="A4" s="19" t="s">
        <v>27</v>
      </c>
      <c r="B4" s="21">
        <v>103</v>
      </c>
      <c r="C4" s="22">
        <v>24</v>
      </c>
      <c r="D4" s="23">
        <v>0</v>
      </c>
      <c r="E4" s="21">
        <v>55</v>
      </c>
      <c r="F4" s="22">
        <v>6</v>
      </c>
      <c r="G4" s="23">
        <v>0</v>
      </c>
      <c r="H4" s="21">
        <v>71</v>
      </c>
      <c r="I4" s="22">
        <v>38</v>
      </c>
      <c r="J4" s="23">
        <v>0</v>
      </c>
      <c r="K4" s="35">
        <v>38</v>
      </c>
      <c r="L4" s="22">
        <v>14</v>
      </c>
      <c r="M4" s="23">
        <v>0</v>
      </c>
      <c r="N4" s="21">
        <v>62</v>
      </c>
      <c r="O4" s="22">
        <v>25</v>
      </c>
      <c r="P4" s="23">
        <v>0</v>
      </c>
      <c r="Q4" s="21">
        <f t="shared" si="0"/>
        <v>329</v>
      </c>
      <c r="R4" s="22">
        <f t="shared" si="0"/>
        <v>107</v>
      </c>
      <c r="S4" s="23">
        <f t="shared" si="0"/>
        <v>0</v>
      </c>
    </row>
    <row r="5" spans="1:19" x14ac:dyDescent="0.25">
      <c r="A5" s="19" t="s">
        <v>28</v>
      </c>
      <c r="B5" s="21">
        <v>184</v>
      </c>
      <c r="C5" s="22">
        <v>164</v>
      </c>
      <c r="D5" s="23">
        <v>14</v>
      </c>
      <c r="E5" s="21">
        <v>141</v>
      </c>
      <c r="F5" s="22">
        <v>107</v>
      </c>
      <c r="G5" s="23">
        <v>28</v>
      </c>
      <c r="H5" s="21">
        <v>161</v>
      </c>
      <c r="I5" s="22">
        <v>77</v>
      </c>
      <c r="J5" s="23">
        <v>48</v>
      </c>
      <c r="K5" s="35">
        <v>111</v>
      </c>
      <c r="L5" s="22">
        <v>91</v>
      </c>
      <c r="M5" s="23">
        <v>12</v>
      </c>
      <c r="N5" s="21">
        <v>108</v>
      </c>
      <c r="O5" s="22">
        <v>74</v>
      </c>
      <c r="P5" s="23">
        <v>27</v>
      </c>
      <c r="Q5" s="21">
        <f t="shared" si="0"/>
        <v>705</v>
      </c>
      <c r="R5" s="22">
        <f t="shared" si="0"/>
        <v>513</v>
      </c>
      <c r="S5" s="23">
        <f t="shared" si="0"/>
        <v>129</v>
      </c>
    </row>
    <row r="6" spans="1:19" x14ac:dyDescent="0.25">
      <c r="A6" s="19" t="s">
        <v>11</v>
      </c>
      <c r="B6" s="21">
        <v>2732</v>
      </c>
      <c r="C6" s="22">
        <v>2721</v>
      </c>
      <c r="D6" s="23">
        <v>21</v>
      </c>
      <c r="E6" s="21">
        <v>1505</v>
      </c>
      <c r="F6" s="22">
        <v>1067</v>
      </c>
      <c r="G6" s="23">
        <v>105</v>
      </c>
      <c r="H6" s="21">
        <v>1697</v>
      </c>
      <c r="I6" s="22">
        <v>1685</v>
      </c>
      <c r="J6" s="23">
        <v>171</v>
      </c>
      <c r="K6" s="35">
        <v>1927</v>
      </c>
      <c r="L6" s="22">
        <v>1628</v>
      </c>
      <c r="M6" s="23">
        <v>17</v>
      </c>
      <c r="N6" s="21">
        <v>1979</v>
      </c>
      <c r="O6" s="22">
        <v>1731</v>
      </c>
      <c r="P6" s="23">
        <v>39</v>
      </c>
      <c r="Q6" s="21">
        <f t="shared" si="0"/>
        <v>9840</v>
      </c>
      <c r="R6" s="22">
        <f t="shared" si="0"/>
        <v>8832</v>
      </c>
      <c r="S6" s="23">
        <f t="shared" si="0"/>
        <v>353</v>
      </c>
    </row>
    <row r="7" spans="1:19" x14ac:dyDescent="0.25">
      <c r="A7" s="19" t="s">
        <v>29</v>
      </c>
      <c r="B7" s="21">
        <v>197</v>
      </c>
      <c r="C7" s="22">
        <v>172</v>
      </c>
      <c r="D7" s="23">
        <v>1</v>
      </c>
      <c r="E7" s="21">
        <v>184</v>
      </c>
      <c r="F7" s="22">
        <v>173</v>
      </c>
      <c r="G7" s="23">
        <v>2</v>
      </c>
      <c r="H7" s="21">
        <v>462</v>
      </c>
      <c r="I7" s="22">
        <v>170</v>
      </c>
      <c r="J7" s="23">
        <v>12</v>
      </c>
      <c r="K7" s="35">
        <v>365</v>
      </c>
      <c r="L7" s="22">
        <v>166</v>
      </c>
      <c r="M7" s="23">
        <v>3</v>
      </c>
      <c r="N7" s="21">
        <v>226</v>
      </c>
      <c r="O7" s="22">
        <v>158</v>
      </c>
      <c r="P7" s="23">
        <v>7</v>
      </c>
      <c r="Q7" s="21">
        <f t="shared" si="0"/>
        <v>1434</v>
      </c>
      <c r="R7" s="22">
        <f t="shared" si="0"/>
        <v>839</v>
      </c>
      <c r="S7" s="23">
        <f t="shared" si="0"/>
        <v>25</v>
      </c>
    </row>
    <row r="8" spans="1:19" x14ac:dyDescent="0.25">
      <c r="A8" s="19" t="s">
        <v>13</v>
      </c>
      <c r="B8" s="21">
        <v>348</v>
      </c>
      <c r="C8" s="22">
        <v>299</v>
      </c>
      <c r="D8" s="23">
        <v>210</v>
      </c>
      <c r="E8" s="21">
        <v>243</v>
      </c>
      <c r="F8" s="22">
        <v>216</v>
      </c>
      <c r="G8" s="23">
        <v>213</v>
      </c>
      <c r="H8" s="21">
        <v>320</v>
      </c>
      <c r="I8" s="22">
        <v>235</v>
      </c>
      <c r="J8" s="23">
        <v>274</v>
      </c>
      <c r="K8" s="35">
        <v>229</v>
      </c>
      <c r="L8" s="22">
        <v>188</v>
      </c>
      <c r="M8" s="23">
        <v>321</v>
      </c>
      <c r="N8" s="22">
        <v>233</v>
      </c>
      <c r="O8" s="22">
        <v>157</v>
      </c>
      <c r="P8" s="23">
        <v>352</v>
      </c>
      <c r="Q8" s="21">
        <f t="shared" si="0"/>
        <v>1373</v>
      </c>
      <c r="R8" s="22">
        <f t="shared" si="0"/>
        <v>1095</v>
      </c>
      <c r="S8" s="23">
        <f t="shared" si="0"/>
        <v>1370</v>
      </c>
    </row>
    <row r="9" spans="1:19" x14ac:dyDescent="0.25">
      <c r="A9" s="19" t="s">
        <v>14</v>
      </c>
      <c r="B9" s="21">
        <v>581</v>
      </c>
      <c r="C9" s="22">
        <v>386</v>
      </c>
      <c r="D9" s="23">
        <v>254</v>
      </c>
      <c r="E9" s="21">
        <v>269</v>
      </c>
      <c r="F9" s="22">
        <v>202</v>
      </c>
      <c r="G9" s="23">
        <v>148</v>
      </c>
      <c r="H9" s="21">
        <v>409</v>
      </c>
      <c r="I9" s="22">
        <v>317</v>
      </c>
      <c r="J9" s="23">
        <v>195</v>
      </c>
      <c r="K9" s="35">
        <v>279</v>
      </c>
      <c r="L9" s="22">
        <v>232</v>
      </c>
      <c r="M9" s="23">
        <v>228</v>
      </c>
      <c r="N9" s="22">
        <v>342</v>
      </c>
      <c r="O9" s="22">
        <v>279</v>
      </c>
      <c r="P9" s="23">
        <v>318</v>
      </c>
      <c r="Q9" s="21">
        <f t="shared" si="0"/>
        <v>1880</v>
      </c>
      <c r="R9" s="22">
        <f t="shared" si="0"/>
        <v>1416</v>
      </c>
      <c r="S9" s="23">
        <f t="shared" si="0"/>
        <v>1143</v>
      </c>
    </row>
    <row r="10" spans="1:19" x14ac:dyDescent="0.25">
      <c r="A10" s="19" t="s">
        <v>15</v>
      </c>
      <c r="B10" s="21">
        <v>163</v>
      </c>
      <c r="C10" s="22">
        <v>3</v>
      </c>
      <c r="D10" s="23">
        <v>0</v>
      </c>
      <c r="E10" s="21">
        <v>44</v>
      </c>
      <c r="F10" s="22">
        <v>28</v>
      </c>
      <c r="G10" s="23">
        <v>0</v>
      </c>
      <c r="H10" s="21">
        <v>192</v>
      </c>
      <c r="I10" s="22">
        <v>1</v>
      </c>
      <c r="J10" s="23">
        <v>0</v>
      </c>
      <c r="K10" s="35">
        <v>27</v>
      </c>
      <c r="L10" s="22">
        <v>5</v>
      </c>
      <c r="M10" s="23">
        <v>0</v>
      </c>
      <c r="N10" s="22">
        <v>53</v>
      </c>
      <c r="O10" s="22">
        <v>3</v>
      </c>
      <c r="P10" s="23">
        <v>0</v>
      </c>
      <c r="Q10" s="21">
        <f t="shared" si="0"/>
        <v>479</v>
      </c>
      <c r="R10" s="22">
        <f t="shared" si="0"/>
        <v>40</v>
      </c>
      <c r="S10" s="23">
        <f t="shared" si="0"/>
        <v>0</v>
      </c>
    </row>
    <row r="11" spans="1:19" x14ac:dyDescent="0.25">
      <c r="A11" s="19" t="s">
        <v>16</v>
      </c>
      <c r="B11" s="21">
        <v>50</v>
      </c>
      <c r="C11" s="22">
        <v>38</v>
      </c>
      <c r="D11" s="23">
        <v>0</v>
      </c>
      <c r="E11" s="21">
        <v>50</v>
      </c>
      <c r="F11" s="22">
        <v>50</v>
      </c>
      <c r="G11" s="23">
        <v>0</v>
      </c>
      <c r="H11" s="21">
        <v>48</v>
      </c>
      <c r="I11" s="22">
        <v>1</v>
      </c>
      <c r="J11" s="23">
        <v>0</v>
      </c>
      <c r="K11" s="35">
        <v>50</v>
      </c>
      <c r="L11" s="22">
        <v>50</v>
      </c>
      <c r="M11" s="23">
        <v>0</v>
      </c>
      <c r="N11" s="22">
        <v>50</v>
      </c>
      <c r="O11" s="22">
        <v>43</v>
      </c>
      <c r="P11" s="23">
        <v>0</v>
      </c>
      <c r="Q11" s="21">
        <f t="shared" si="0"/>
        <v>248</v>
      </c>
      <c r="R11" s="22">
        <f t="shared" si="0"/>
        <v>182</v>
      </c>
      <c r="S11" s="23">
        <f t="shared" si="0"/>
        <v>0</v>
      </c>
    </row>
    <row r="12" spans="1:19" ht="15.75" thickBot="1" x14ac:dyDescent="0.3">
      <c r="A12" s="20" t="s">
        <v>20</v>
      </c>
      <c r="B12" s="36">
        <v>50</v>
      </c>
      <c r="C12" s="37">
        <v>23</v>
      </c>
      <c r="D12" s="38">
        <v>0</v>
      </c>
      <c r="E12" s="36">
        <v>50</v>
      </c>
      <c r="F12" s="37">
        <v>39</v>
      </c>
      <c r="G12" s="38">
        <v>0</v>
      </c>
      <c r="H12" s="36">
        <v>50</v>
      </c>
      <c r="I12" s="37">
        <v>49</v>
      </c>
      <c r="J12" s="38">
        <v>0</v>
      </c>
      <c r="K12" s="50">
        <v>50</v>
      </c>
      <c r="L12" s="37">
        <v>45</v>
      </c>
      <c r="M12" s="38">
        <v>0</v>
      </c>
      <c r="N12" s="36">
        <v>50</v>
      </c>
      <c r="O12" s="37">
        <v>48</v>
      </c>
      <c r="P12" s="38">
        <v>0</v>
      </c>
      <c r="Q12" s="24">
        <f t="shared" si="0"/>
        <v>250</v>
      </c>
      <c r="R12" s="25">
        <f t="shared" si="0"/>
        <v>204</v>
      </c>
      <c r="S12" s="26">
        <f t="shared" si="0"/>
        <v>0</v>
      </c>
    </row>
    <row r="13" spans="1:19" ht="15.75" thickBot="1" x14ac:dyDescent="0.3">
      <c r="A13" s="14" t="s">
        <v>21</v>
      </c>
      <c r="B13" s="27">
        <f t="shared" ref="B13:S13" si="1">SUM(B3:B12)</f>
        <v>4458</v>
      </c>
      <c r="C13" s="28">
        <f t="shared" si="1"/>
        <v>3879</v>
      </c>
      <c r="D13" s="29">
        <f t="shared" si="1"/>
        <v>501</v>
      </c>
      <c r="E13" s="27">
        <f t="shared" si="1"/>
        <v>2591</v>
      </c>
      <c r="F13" s="28">
        <f t="shared" si="1"/>
        <v>1936</v>
      </c>
      <c r="G13" s="29">
        <f t="shared" si="1"/>
        <v>498</v>
      </c>
      <c r="H13" s="27">
        <f t="shared" si="1"/>
        <v>3460</v>
      </c>
      <c r="I13" s="28">
        <f t="shared" si="1"/>
        <v>2623</v>
      </c>
      <c r="J13" s="29">
        <f t="shared" si="1"/>
        <v>700</v>
      </c>
      <c r="K13" s="30">
        <f t="shared" si="1"/>
        <v>3126</v>
      </c>
      <c r="L13" s="28">
        <f t="shared" si="1"/>
        <v>2469</v>
      </c>
      <c r="M13" s="31">
        <f t="shared" si="1"/>
        <v>581</v>
      </c>
      <c r="N13" s="27">
        <f t="shared" si="1"/>
        <v>3153</v>
      </c>
      <c r="O13" s="28">
        <f t="shared" si="1"/>
        <v>2568</v>
      </c>
      <c r="P13" s="31">
        <f t="shared" si="1"/>
        <v>743</v>
      </c>
      <c r="Q13" s="27">
        <f t="shared" si="1"/>
        <v>16788</v>
      </c>
      <c r="R13" s="28">
        <f t="shared" si="1"/>
        <v>13475</v>
      </c>
      <c r="S13" s="29">
        <f t="shared" si="1"/>
        <v>3023</v>
      </c>
    </row>
    <row r="15" spans="1:19" ht="15.75" thickBot="1" x14ac:dyDescent="0.3"/>
    <row r="16" spans="1:19" ht="15.75" thickBot="1" x14ac:dyDescent="0.3">
      <c r="A16" s="107" t="s">
        <v>23</v>
      </c>
      <c r="B16" s="104" t="s">
        <v>0</v>
      </c>
      <c r="C16" s="105"/>
      <c r="D16" s="106"/>
      <c r="E16" s="109" t="s">
        <v>1</v>
      </c>
      <c r="F16" s="105"/>
      <c r="G16" s="110"/>
      <c r="H16" s="104" t="s">
        <v>2</v>
      </c>
      <c r="I16" s="105"/>
      <c r="J16" s="106"/>
      <c r="K16" s="104" t="s">
        <v>3</v>
      </c>
      <c r="L16" s="105"/>
      <c r="M16" s="106"/>
      <c r="N16" s="104" t="s">
        <v>4</v>
      </c>
      <c r="O16" s="105"/>
      <c r="P16" s="110"/>
      <c r="Q16" s="104" t="s">
        <v>21</v>
      </c>
      <c r="R16" s="105"/>
      <c r="S16" s="106"/>
    </row>
    <row r="17" spans="1:19" ht="15.75" thickBot="1" x14ac:dyDescent="0.3">
      <c r="A17" s="108"/>
      <c r="B17" s="47" t="s">
        <v>24</v>
      </c>
      <c r="C17" s="48" t="s">
        <v>25</v>
      </c>
      <c r="D17" s="48" t="s">
        <v>26</v>
      </c>
      <c r="E17" s="47" t="s">
        <v>24</v>
      </c>
      <c r="F17" s="48" t="s">
        <v>25</v>
      </c>
      <c r="G17" s="48" t="s">
        <v>26</v>
      </c>
      <c r="H17" s="47" t="s">
        <v>24</v>
      </c>
      <c r="I17" s="48" t="s">
        <v>25</v>
      </c>
      <c r="J17" s="48" t="s">
        <v>26</v>
      </c>
      <c r="K17" s="47" t="s">
        <v>24</v>
      </c>
      <c r="L17" s="48" t="s">
        <v>25</v>
      </c>
      <c r="M17" s="48" t="s">
        <v>26</v>
      </c>
      <c r="N17" s="47" t="s">
        <v>24</v>
      </c>
      <c r="O17" s="48" t="s">
        <v>25</v>
      </c>
      <c r="P17" s="48" t="s">
        <v>26</v>
      </c>
      <c r="Q17" s="47" t="s">
        <v>24</v>
      </c>
      <c r="R17" s="48" t="s">
        <v>25</v>
      </c>
      <c r="S17" s="48" t="s">
        <v>26</v>
      </c>
    </row>
    <row r="18" spans="1:19" ht="15.75" thickBot="1" x14ac:dyDescent="0.3">
      <c r="A18" s="19" t="s">
        <v>6</v>
      </c>
      <c r="B18" s="59">
        <f>C3/B3</f>
        <v>0.98</v>
      </c>
      <c r="C18" s="60">
        <f>C3/(C3+D3)</f>
        <v>0.98</v>
      </c>
      <c r="D18" s="61">
        <f>(2*(B18*C18))/(B18+C18)</f>
        <v>0.98</v>
      </c>
      <c r="E18" s="59">
        <f t="shared" ref="E18" si="2">F3/E3</f>
        <v>0.96</v>
      </c>
      <c r="F18" s="60">
        <f t="shared" ref="F18" si="3">F3/(F3+G3)</f>
        <v>0.96</v>
      </c>
      <c r="G18" s="61">
        <f t="shared" ref="G18" si="4">(2*(E18*F18))/(E18+F18)</f>
        <v>0.96</v>
      </c>
      <c r="H18" s="59">
        <f t="shared" ref="H18" si="5">I3/H3</f>
        <v>1</v>
      </c>
      <c r="I18" s="60">
        <f t="shared" ref="I18" si="6">I3/(I3+J3)</f>
        <v>1</v>
      </c>
      <c r="J18" s="61">
        <f t="shared" ref="J18" si="7">(2*(H18*I18))/(H18+I18)</f>
        <v>1</v>
      </c>
      <c r="K18" s="59">
        <f t="shared" ref="K18" si="8">L3/K3</f>
        <v>1</v>
      </c>
      <c r="L18" s="60">
        <f t="shared" ref="L18" si="9">L3/(L3+M3)</f>
        <v>1</v>
      </c>
      <c r="M18" s="61">
        <f t="shared" ref="M18" si="10">(2*(K18*L18))/(K18+L18)</f>
        <v>1</v>
      </c>
      <c r="N18" s="59">
        <f t="shared" ref="N18" si="11">O3/N3</f>
        <v>1</v>
      </c>
      <c r="O18" s="60">
        <f t="shared" ref="O18" si="12">O3/(O3+P3)</f>
        <v>1</v>
      </c>
      <c r="P18" s="61">
        <f t="shared" ref="P18" si="13">(2*(N18*O18))/(N18+O18)</f>
        <v>1</v>
      </c>
      <c r="Q18" s="63">
        <f>(B18+E18+H18+K18+N18)/5</f>
        <v>0.98799999999999988</v>
      </c>
      <c r="R18" s="63">
        <f t="shared" ref="R18:S18" si="14">(C18+F18+I18+L18+O18)/5</f>
        <v>0.98799999999999988</v>
      </c>
      <c r="S18" s="63">
        <f t="shared" si="14"/>
        <v>0.98799999999999988</v>
      </c>
    </row>
    <row r="19" spans="1:19" ht="15.75" thickBot="1" x14ac:dyDescent="0.3">
      <c r="A19" s="19" t="s">
        <v>27</v>
      </c>
      <c r="B19" s="59">
        <f t="shared" ref="B19:B27" si="15">C4/B4</f>
        <v>0.23300970873786409</v>
      </c>
      <c r="C19" s="60">
        <f t="shared" ref="C19:C27" si="16">C4/(C4+D4)</f>
        <v>1</v>
      </c>
      <c r="D19" s="61">
        <f t="shared" ref="D19:D27" si="17">(2*(B19*C19))/(B19+C19)</f>
        <v>0.37795275590551186</v>
      </c>
      <c r="E19" s="59">
        <f t="shared" ref="E19" si="18">F4/E4</f>
        <v>0.10909090909090909</v>
      </c>
      <c r="F19" s="60">
        <f t="shared" ref="F19" si="19">F4/(F4+G4)</f>
        <v>1</v>
      </c>
      <c r="G19" s="61">
        <f t="shared" ref="G19:G27" si="20">(2*(E19*F19))/(E19+F19)</f>
        <v>0.19672131147540983</v>
      </c>
      <c r="H19" s="59">
        <f t="shared" ref="H19" si="21">I4/H4</f>
        <v>0.53521126760563376</v>
      </c>
      <c r="I19" s="60">
        <f t="shared" ref="I19" si="22">I4/(I4+J4)</f>
        <v>1</v>
      </c>
      <c r="J19" s="61">
        <f t="shared" ref="J19:J27" si="23">(2*(H19*I19))/(H19+I19)</f>
        <v>0.69724770642201828</v>
      </c>
      <c r="K19" s="59">
        <f t="shared" ref="K19" si="24">L4/K4</f>
        <v>0.36842105263157893</v>
      </c>
      <c r="L19" s="60">
        <f t="shared" ref="L19" si="25">L4/(L4+M4)</f>
        <v>1</v>
      </c>
      <c r="M19" s="61">
        <f t="shared" ref="M19:M27" si="26">(2*(K19*L19))/(K19+L19)</f>
        <v>0.53846153846153844</v>
      </c>
      <c r="N19" s="59">
        <f t="shared" ref="N19" si="27">O4/N4</f>
        <v>0.40322580645161288</v>
      </c>
      <c r="O19" s="60">
        <f t="shared" ref="O19" si="28">O4/(O4+P4)</f>
        <v>1</v>
      </c>
      <c r="P19" s="61">
        <f t="shared" ref="P19:P27" si="29">(2*(N19*O19))/(N19+O19)</f>
        <v>0.57471264367816088</v>
      </c>
      <c r="Q19" s="63">
        <f t="shared" ref="Q19:Q27" si="30">(B19+E19+H19+K19+N19)/5</f>
        <v>0.3297917489035197</v>
      </c>
      <c r="R19" s="63">
        <f t="shared" ref="R19:R27" si="31">(C19+F19+I19+L19+O19)/5</f>
        <v>1</v>
      </c>
      <c r="S19" s="63">
        <f t="shared" ref="S19:S27" si="32">(D19+G19+J19+M19+P19)/5</f>
        <v>0.47701919118852781</v>
      </c>
    </row>
    <row r="20" spans="1:19" ht="15.75" thickBot="1" x14ac:dyDescent="0.3">
      <c r="A20" s="19" t="s">
        <v>28</v>
      </c>
      <c r="B20" s="59">
        <f t="shared" si="15"/>
        <v>0.89130434782608692</v>
      </c>
      <c r="C20" s="60">
        <f t="shared" si="16"/>
        <v>0.9213483146067416</v>
      </c>
      <c r="D20" s="61">
        <f t="shared" si="17"/>
        <v>0.90607734806629825</v>
      </c>
      <c r="E20" s="59">
        <f t="shared" ref="E20" si="33">F5/E5</f>
        <v>0.75886524822695034</v>
      </c>
      <c r="F20" s="60">
        <f t="shared" ref="F20" si="34">F5/(F5+G5)</f>
        <v>0.79259259259259263</v>
      </c>
      <c r="G20" s="61">
        <f t="shared" si="20"/>
        <v>0.77536231884057971</v>
      </c>
      <c r="H20" s="59">
        <f t="shared" ref="H20" si="35">I5/H5</f>
        <v>0.47826086956521741</v>
      </c>
      <c r="I20" s="60">
        <f t="shared" ref="I20" si="36">I5/(I5+J5)</f>
        <v>0.61599999999999999</v>
      </c>
      <c r="J20" s="61">
        <f t="shared" si="23"/>
        <v>0.53846153846153844</v>
      </c>
      <c r="K20" s="59">
        <f t="shared" ref="K20" si="37">L5/K5</f>
        <v>0.81981981981981977</v>
      </c>
      <c r="L20" s="60">
        <f t="shared" ref="L20" si="38">L5/(L5+M5)</f>
        <v>0.88349514563106801</v>
      </c>
      <c r="M20" s="61">
        <f t="shared" si="26"/>
        <v>0.85046728971962604</v>
      </c>
      <c r="N20" s="59">
        <f t="shared" ref="N20" si="39">O5/N5</f>
        <v>0.68518518518518523</v>
      </c>
      <c r="O20" s="60">
        <f t="shared" ref="O20" si="40">O5/(O5+P5)</f>
        <v>0.73267326732673266</v>
      </c>
      <c r="P20" s="61">
        <f t="shared" si="29"/>
        <v>0.70813397129186595</v>
      </c>
      <c r="Q20" s="63">
        <f t="shared" si="30"/>
        <v>0.72668709412465193</v>
      </c>
      <c r="R20" s="63">
        <f t="shared" si="31"/>
        <v>0.78922186403142702</v>
      </c>
      <c r="S20" s="63">
        <f t="shared" si="32"/>
        <v>0.75570049327598166</v>
      </c>
    </row>
    <row r="21" spans="1:19" ht="15.75" thickBot="1" x14ac:dyDescent="0.3">
      <c r="A21" s="19" t="s">
        <v>11</v>
      </c>
      <c r="B21" s="59">
        <f t="shared" si="15"/>
        <v>0.99597364568081992</v>
      </c>
      <c r="C21" s="60">
        <f t="shared" si="16"/>
        <v>0.99234135667396062</v>
      </c>
      <c r="D21" s="61">
        <f t="shared" si="17"/>
        <v>0.99415418341249551</v>
      </c>
      <c r="E21" s="59">
        <f t="shared" ref="E21" si="41">F6/E6</f>
        <v>0.70897009966777413</v>
      </c>
      <c r="F21" s="60">
        <f t="shared" ref="F21" si="42">F6/(F6+G6)</f>
        <v>0.91040955631399323</v>
      </c>
      <c r="G21" s="61">
        <f t="shared" si="20"/>
        <v>0.79716100112065746</v>
      </c>
      <c r="H21" s="59">
        <f t="shared" ref="H21" si="43">I6/H6</f>
        <v>0.99292869770182679</v>
      </c>
      <c r="I21" s="60">
        <f t="shared" ref="I21" si="44">I6/(I6+J6)</f>
        <v>0.90786637931034486</v>
      </c>
      <c r="J21" s="61">
        <f t="shared" si="23"/>
        <v>0.9484942302279763</v>
      </c>
      <c r="K21" s="59">
        <f t="shared" ref="K21" si="45">L6/K6</f>
        <v>0.84483653347171772</v>
      </c>
      <c r="L21" s="60">
        <f t="shared" ref="L21" si="46">L6/(L6+M6)</f>
        <v>0.98966565349544078</v>
      </c>
      <c r="M21" s="61">
        <f t="shared" si="26"/>
        <v>0.91153415453527431</v>
      </c>
      <c r="N21" s="59">
        <f t="shared" ref="N21" si="47">O6/N6</f>
        <v>0.87468418393127845</v>
      </c>
      <c r="O21" s="60">
        <f t="shared" ref="O21" si="48">O6/(O6+P6)</f>
        <v>0.97796610169491527</v>
      </c>
      <c r="P21" s="61">
        <f t="shared" si="29"/>
        <v>0.92344625233395572</v>
      </c>
      <c r="Q21" s="63">
        <f t="shared" si="30"/>
        <v>0.88347863209068334</v>
      </c>
      <c r="R21" s="63">
        <f t="shared" si="31"/>
        <v>0.95564980949773093</v>
      </c>
      <c r="S21" s="63">
        <f t="shared" si="32"/>
        <v>0.9149579643260719</v>
      </c>
    </row>
    <row r="22" spans="1:19" ht="15.75" thickBot="1" x14ac:dyDescent="0.3">
      <c r="A22" s="19" t="s">
        <v>29</v>
      </c>
      <c r="B22" s="59">
        <f t="shared" si="15"/>
        <v>0.87309644670050757</v>
      </c>
      <c r="C22" s="60">
        <f t="shared" si="16"/>
        <v>0.9942196531791907</v>
      </c>
      <c r="D22" s="61">
        <f t="shared" si="17"/>
        <v>0.92972972972972967</v>
      </c>
      <c r="E22" s="59">
        <f t="shared" ref="E22" si="49">F7/E7</f>
        <v>0.94021739130434778</v>
      </c>
      <c r="F22" s="60">
        <f t="shared" ref="F22" si="50">F7/(F7+G7)</f>
        <v>0.98857142857142855</v>
      </c>
      <c r="G22" s="61">
        <f t="shared" si="20"/>
        <v>0.96378830083565459</v>
      </c>
      <c r="H22" s="59">
        <f t="shared" ref="H22" si="51">I7/H7</f>
        <v>0.36796536796536794</v>
      </c>
      <c r="I22" s="60">
        <f t="shared" ref="I22" si="52">I7/(I7+J7)</f>
        <v>0.93406593406593408</v>
      </c>
      <c r="J22" s="61">
        <f t="shared" si="23"/>
        <v>0.5279503105590061</v>
      </c>
      <c r="K22" s="59">
        <f t="shared" ref="K22" si="53">L7/K7</f>
        <v>0.45479452054794522</v>
      </c>
      <c r="L22" s="60">
        <f t="shared" ref="L22" si="54">L7/(L7+M7)</f>
        <v>0.98224852071005919</v>
      </c>
      <c r="M22" s="61">
        <f t="shared" si="26"/>
        <v>0.62172284644194764</v>
      </c>
      <c r="N22" s="59">
        <f t="shared" ref="N22" si="55">O7/N7</f>
        <v>0.69911504424778759</v>
      </c>
      <c r="O22" s="60">
        <f t="shared" ref="O22" si="56">O7/(O7+P7)</f>
        <v>0.95757575757575752</v>
      </c>
      <c r="P22" s="61">
        <f t="shared" si="29"/>
        <v>0.80818414322250631</v>
      </c>
      <c r="Q22" s="63">
        <f t="shared" si="30"/>
        <v>0.66703775415319122</v>
      </c>
      <c r="R22" s="63">
        <f t="shared" si="31"/>
        <v>0.97133625882047414</v>
      </c>
      <c r="S22" s="63">
        <f t="shared" si="32"/>
        <v>0.77027506615776886</v>
      </c>
    </row>
    <row r="23" spans="1:19" ht="15.75" thickBot="1" x14ac:dyDescent="0.3">
      <c r="A23" s="19" t="s">
        <v>13</v>
      </c>
      <c r="B23" s="59">
        <f t="shared" si="15"/>
        <v>0.85919540229885061</v>
      </c>
      <c r="C23" s="60">
        <f t="shared" si="16"/>
        <v>0.58742632612966605</v>
      </c>
      <c r="D23" s="61">
        <f t="shared" si="17"/>
        <v>0.69778296382730465</v>
      </c>
      <c r="E23" s="59">
        <f t="shared" ref="E23" si="57">F8/E8</f>
        <v>0.88888888888888884</v>
      </c>
      <c r="F23" s="60">
        <f t="shared" ref="F23" si="58">F8/(F8+G8)</f>
        <v>0.50349650349650354</v>
      </c>
      <c r="G23" s="61">
        <f t="shared" si="20"/>
        <v>0.6428571428571429</v>
      </c>
      <c r="H23" s="59">
        <f t="shared" ref="H23" si="59">I8/H8</f>
        <v>0.734375</v>
      </c>
      <c r="I23" s="60">
        <f t="shared" ref="I23" si="60">I8/(I8+J8)</f>
        <v>0.46168958742632615</v>
      </c>
      <c r="J23" s="61">
        <f t="shared" si="23"/>
        <v>0.56694813027744273</v>
      </c>
      <c r="K23" s="59">
        <f t="shared" ref="K23" si="61">L8/K8</f>
        <v>0.82096069868995636</v>
      </c>
      <c r="L23" s="60">
        <f t="shared" ref="L23" si="62">L8/(L8+M8)</f>
        <v>0.36935166994106089</v>
      </c>
      <c r="M23" s="61">
        <f t="shared" si="26"/>
        <v>0.50948509485094851</v>
      </c>
      <c r="N23" s="59">
        <f t="shared" ref="N23" si="63">O8/N8</f>
        <v>0.67381974248927035</v>
      </c>
      <c r="O23" s="60">
        <f t="shared" ref="O23" si="64">O8/(O8+P8)</f>
        <v>0.30844793713163066</v>
      </c>
      <c r="P23" s="61">
        <f t="shared" si="29"/>
        <v>0.42318059299191374</v>
      </c>
      <c r="Q23" s="63">
        <f t="shared" si="30"/>
        <v>0.79544794647339323</v>
      </c>
      <c r="R23" s="63">
        <f t="shared" si="31"/>
        <v>0.44608240482503742</v>
      </c>
      <c r="S23" s="63">
        <f t="shared" si="32"/>
        <v>0.56805078496095052</v>
      </c>
    </row>
    <row r="24" spans="1:19" ht="15.75" thickBot="1" x14ac:dyDescent="0.3">
      <c r="A24" s="19" t="s">
        <v>14</v>
      </c>
      <c r="B24" s="59">
        <f t="shared" si="15"/>
        <v>0.66437177280550774</v>
      </c>
      <c r="C24" s="60">
        <f t="shared" si="16"/>
        <v>0.60312500000000002</v>
      </c>
      <c r="D24" s="61">
        <f t="shared" si="17"/>
        <v>0.63226863226863228</v>
      </c>
      <c r="E24" s="59">
        <f t="shared" ref="E24" si="65">F9/E9</f>
        <v>0.75092936802973975</v>
      </c>
      <c r="F24" s="60">
        <f t="shared" ref="F24" si="66">F9/(F9+G9)</f>
        <v>0.57714285714285718</v>
      </c>
      <c r="G24" s="61">
        <f t="shared" si="20"/>
        <v>0.65266558966074317</v>
      </c>
      <c r="H24" s="59">
        <f t="shared" ref="H24" si="67">I9/H9</f>
        <v>0.77506112469437649</v>
      </c>
      <c r="I24" s="60">
        <f t="shared" ref="I24" si="68">I9/(I9+J9)</f>
        <v>0.619140625</v>
      </c>
      <c r="J24" s="61">
        <f t="shared" si="23"/>
        <v>0.68838219326818673</v>
      </c>
      <c r="K24" s="59">
        <f t="shared" ref="K24" si="69">L9/K9</f>
        <v>0.8315412186379928</v>
      </c>
      <c r="L24" s="60">
        <f t="shared" ref="L24" si="70">L9/(L9+M9)</f>
        <v>0.5043478260869565</v>
      </c>
      <c r="M24" s="61">
        <f t="shared" si="26"/>
        <v>0.62787550744248977</v>
      </c>
      <c r="N24" s="59">
        <f t="shared" ref="N24" si="71">O9/N9</f>
        <v>0.81578947368421051</v>
      </c>
      <c r="O24" s="60">
        <f t="shared" ref="O24" si="72">O9/(O9+P9)</f>
        <v>0.46733668341708545</v>
      </c>
      <c r="P24" s="61">
        <f t="shared" si="29"/>
        <v>0.59424920127795522</v>
      </c>
      <c r="Q24" s="63">
        <f t="shared" si="30"/>
        <v>0.76753859157036541</v>
      </c>
      <c r="R24" s="63">
        <f t="shared" si="31"/>
        <v>0.55421859832937992</v>
      </c>
      <c r="S24" s="63">
        <f t="shared" si="32"/>
        <v>0.63908822478360139</v>
      </c>
    </row>
    <row r="25" spans="1:19" ht="15.75" thickBot="1" x14ac:dyDescent="0.3">
      <c r="A25" s="19" t="s">
        <v>15</v>
      </c>
      <c r="B25" s="59">
        <f t="shared" si="15"/>
        <v>1.8404907975460124E-2</v>
      </c>
      <c r="C25" s="60">
        <f t="shared" si="16"/>
        <v>1</v>
      </c>
      <c r="D25" s="61">
        <f t="shared" si="17"/>
        <v>3.6144578313253017E-2</v>
      </c>
      <c r="E25" s="59">
        <f t="shared" ref="E25" si="73">F10/E10</f>
        <v>0.63636363636363635</v>
      </c>
      <c r="F25" s="60">
        <f t="shared" ref="F25" si="74">F10/(F10+G10)</f>
        <v>1</v>
      </c>
      <c r="G25" s="61">
        <f t="shared" si="20"/>
        <v>0.77777777777777779</v>
      </c>
      <c r="H25" s="59">
        <f t="shared" ref="H25" si="75">I10/H10</f>
        <v>5.208333333333333E-3</v>
      </c>
      <c r="I25" s="60">
        <f t="shared" ref="I25" si="76">I10/(I10+J10)</f>
        <v>1</v>
      </c>
      <c r="J25" s="61">
        <f t="shared" si="23"/>
        <v>1.0362694300518135E-2</v>
      </c>
      <c r="K25" s="59">
        <f t="shared" ref="K25" si="77">L10/K10</f>
        <v>0.18518518518518517</v>
      </c>
      <c r="L25" s="60">
        <f t="shared" ref="L25" si="78">L10/(L10+M10)</f>
        <v>1</v>
      </c>
      <c r="M25" s="61">
        <f t="shared" si="26"/>
        <v>0.3125</v>
      </c>
      <c r="N25" s="59">
        <f t="shared" ref="N25" si="79">O10/N10</f>
        <v>5.6603773584905662E-2</v>
      </c>
      <c r="O25" s="60">
        <f t="shared" ref="O25" si="80">O10/(O10+P10)</f>
        <v>1</v>
      </c>
      <c r="P25" s="61">
        <f t="shared" si="29"/>
        <v>0.10714285714285715</v>
      </c>
      <c r="Q25" s="63">
        <f t="shared" si="30"/>
        <v>0.18035316728850415</v>
      </c>
      <c r="R25" s="63">
        <f t="shared" si="31"/>
        <v>1</v>
      </c>
      <c r="S25" s="63">
        <f t="shared" si="32"/>
        <v>0.24878558150688121</v>
      </c>
    </row>
    <row r="26" spans="1:19" ht="15.75" thickBot="1" x14ac:dyDescent="0.3">
      <c r="A26" s="19" t="s">
        <v>16</v>
      </c>
      <c r="B26" s="59">
        <f t="shared" si="15"/>
        <v>0.76</v>
      </c>
      <c r="C26" s="60">
        <f t="shared" si="16"/>
        <v>1</v>
      </c>
      <c r="D26" s="61">
        <f t="shared" si="17"/>
        <v>0.86363636363636365</v>
      </c>
      <c r="E26" s="59">
        <f t="shared" ref="E26" si="81">F11/E11</f>
        <v>1</v>
      </c>
      <c r="F26" s="60">
        <f t="shared" ref="F26" si="82">F11/(F11+G11)</f>
        <v>1</v>
      </c>
      <c r="G26" s="61">
        <f t="shared" si="20"/>
        <v>1</v>
      </c>
      <c r="H26" s="59">
        <f t="shared" ref="H26" si="83">I11/H11</f>
        <v>2.0833333333333332E-2</v>
      </c>
      <c r="I26" s="60">
        <f t="shared" ref="I26" si="84">I11/(I11+J11)</f>
        <v>1</v>
      </c>
      <c r="J26" s="61">
        <f t="shared" si="23"/>
        <v>4.0816326530612249E-2</v>
      </c>
      <c r="K26" s="59">
        <f t="shared" ref="K26" si="85">L11/K11</f>
        <v>1</v>
      </c>
      <c r="L26" s="60">
        <f t="shared" ref="L26" si="86">L11/(L11+M11)</f>
        <v>1</v>
      </c>
      <c r="M26" s="61">
        <f t="shared" si="26"/>
        <v>1</v>
      </c>
      <c r="N26" s="59">
        <f t="shared" ref="N26" si="87">O11/N11</f>
        <v>0.86</v>
      </c>
      <c r="O26" s="60">
        <f t="shared" ref="O26" si="88">O11/(O11+P11)</f>
        <v>1</v>
      </c>
      <c r="P26" s="61">
        <f t="shared" si="29"/>
        <v>0.92473118279569899</v>
      </c>
      <c r="Q26" s="63">
        <f t="shared" si="30"/>
        <v>0.72816666666666663</v>
      </c>
      <c r="R26" s="63">
        <f t="shared" si="31"/>
        <v>1</v>
      </c>
      <c r="S26" s="63">
        <f t="shared" si="32"/>
        <v>0.76583677459253496</v>
      </c>
    </row>
    <row r="27" spans="1:19" ht="15.75" thickBot="1" x14ac:dyDescent="0.3">
      <c r="A27" s="20" t="s">
        <v>20</v>
      </c>
      <c r="B27" s="59">
        <f t="shared" si="15"/>
        <v>0.46</v>
      </c>
      <c r="C27" s="60">
        <f t="shared" si="16"/>
        <v>1</v>
      </c>
      <c r="D27" s="61">
        <f t="shared" si="17"/>
        <v>0.63013698630136994</v>
      </c>
      <c r="E27" s="59">
        <f t="shared" ref="E27" si="89">F12/E12</f>
        <v>0.78</v>
      </c>
      <c r="F27" s="60">
        <f t="shared" ref="F27" si="90">F12/(F12+G12)</f>
        <v>1</v>
      </c>
      <c r="G27" s="61">
        <f t="shared" si="20"/>
        <v>0.8764044943820225</v>
      </c>
      <c r="H27" s="59">
        <f t="shared" ref="H27" si="91">I12/H12</f>
        <v>0.98</v>
      </c>
      <c r="I27" s="60">
        <f t="shared" ref="I27" si="92">I12/(I12+J12)</f>
        <v>1</v>
      </c>
      <c r="J27" s="61">
        <f t="shared" si="23"/>
        <v>0.98989898989898994</v>
      </c>
      <c r="K27" s="59">
        <f t="shared" ref="K27" si="93">L12/K12</f>
        <v>0.9</v>
      </c>
      <c r="L27" s="60">
        <f t="shared" ref="L27" si="94">L12/(L12+M12)</f>
        <v>1</v>
      </c>
      <c r="M27" s="61">
        <f t="shared" si="26"/>
        <v>0.94736842105263164</v>
      </c>
      <c r="N27" s="59">
        <f t="shared" ref="N27" si="95">O12/N12</f>
        <v>0.96</v>
      </c>
      <c r="O27" s="60">
        <f t="shared" ref="O27" si="96">O12/(O12+P12)</f>
        <v>1</v>
      </c>
      <c r="P27" s="61">
        <f t="shared" si="29"/>
        <v>0.97959183673469385</v>
      </c>
      <c r="Q27" s="63">
        <f t="shared" si="30"/>
        <v>0.81600000000000006</v>
      </c>
      <c r="R27" s="63">
        <f t="shared" si="31"/>
        <v>1</v>
      </c>
      <c r="S27" s="63">
        <f t="shared" si="32"/>
        <v>0.88468014567394171</v>
      </c>
    </row>
    <row r="28" spans="1:19" ht="15.75" thickBot="1" x14ac:dyDescent="0.3">
      <c r="A28" s="14" t="s">
        <v>21</v>
      </c>
      <c r="B28" s="64">
        <f>AVERAGE(B18:B27)</f>
        <v>0.67353562320250959</v>
      </c>
      <c r="C28" s="64">
        <f t="shared" ref="C28:S28" si="97">AVERAGE(C18:C27)</f>
        <v>0.90784606505895593</v>
      </c>
      <c r="D28" s="64">
        <f t="shared" si="97"/>
        <v>0.70478835414609564</v>
      </c>
      <c r="E28" s="64">
        <f t="shared" si="97"/>
        <v>0.75333255415722467</v>
      </c>
      <c r="F28" s="64">
        <f t="shared" si="97"/>
        <v>0.87322129381173741</v>
      </c>
      <c r="G28" s="64">
        <f t="shared" si="97"/>
        <v>0.76427379369499882</v>
      </c>
      <c r="H28" s="64">
        <f t="shared" si="97"/>
        <v>0.58898439941990888</v>
      </c>
      <c r="I28" s="64">
        <f t="shared" si="97"/>
        <v>0.85387625258026056</v>
      </c>
      <c r="J28" s="64">
        <f t="shared" si="97"/>
        <v>0.60085621199462891</v>
      </c>
      <c r="K28" s="64">
        <f t="shared" si="97"/>
        <v>0.72255590289841964</v>
      </c>
      <c r="L28" s="64">
        <f t="shared" si="97"/>
        <v>0.87291088158645846</v>
      </c>
      <c r="M28" s="64">
        <f t="shared" si="97"/>
        <v>0.73194148525044567</v>
      </c>
      <c r="N28" s="64">
        <f t="shared" si="97"/>
        <v>0.70284232095742505</v>
      </c>
      <c r="O28" s="64">
        <f t="shared" si="97"/>
        <v>0.84439997471461192</v>
      </c>
      <c r="P28" s="64">
        <f t="shared" si="97"/>
        <v>0.70433726814696085</v>
      </c>
      <c r="Q28" s="64">
        <f t="shared" si="97"/>
        <v>0.6882501601270975</v>
      </c>
      <c r="R28" s="64">
        <f t="shared" si="97"/>
        <v>0.87045089355040484</v>
      </c>
      <c r="S28" s="64">
        <f t="shared" si="97"/>
        <v>0.70123942264662609</v>
      </c>
    </row>
  </sheetData>
  <mergeCells count="14">
    <mergeCell ref="N16:P16"/>
    <mergeCell ref="Q16:S16"/>
    <mergeCell ref="A16:A17"/>
    <mergeCell ref="B16:D16"/>
    <mergeCell ref="E16:G16"/>
    <mergeCell ref="H16:J16"/>
    <mergeCell ref="K16:M16"/>
    <mergeCell ref="Q1:S1"/>
    <mergeCell ref="A1:A2"/>
    <mergeCell ref="B1:D1"/>
    <mergeCell ref="E1:G1"/>
    <mergeCell ref="H1:J1"/>
    <mergeCell ref="K1:M1"/>
    <mergeCell ref="N1:P1"/>
  </mergeCells>
  <pageMargins left="0.25" right="0.25" top="0.75" bottom="0.75" header="0.3" footer="0.3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5DAB-EAC5-483F-85BD-78F0823F732D}">
  <dimension ref="A1:S51"/>
  <sheetViews>
    <sheetView workbookViewId="0">
      <selection activeCell="P22" sqref="P22"/>
    </sheetView>
  </sheetViews>
  <sheetFormatPr defaultRowHeight="15" x14ac:dyDescent="0.25"/>
  <cols>
    <col min="1" max="1" width="13.85546875" bestFit="1" customWidth="1"/>
  </cols>
  <sheetData>
    <row r="1" spans="1:19" ht="15.75" thickBot="1" x14ac:dyDescent="0.3">
      <c r="A1" s="107" t="s">
        <v>23</v>
      </c>
      <c r="B1" s="104" t="s">
        <v>0</v>
      </c>
      <c r="C1" s="105"/>
      <c r="D1" s="106"/>
      <c r="E1" s="109" t="s">
        <v>1</v>
      </c>
      <c r="F1" s="105"/>
      <c r="G1" s="110"/>
      <c r="H1" s="104" t="s">
        <v>2</v>
      </c>
      <c r="I1" s="105"/>
      <c r="J1" s="106"/>
      <c r="K1" s="104" t="s">
        <v>3</v>
      </c>
      <c r="L1" s="105"/>
      <c r="M1" s="106"/>
      <c r="N1" s="104" t="s">
        <v>4</v>
      </c>
      <c r="O1" s="105"/>
      <c r="P1" s="110"/>
      <c r="Q1" s="104" t="s">
        <v>21</v>
      </c>
      <c r="R1" s="105"/>
      <c r="S1" s="106"/>
    </row>
    <row r="2" spans="1:19" ht="15.75" thickBot="1" x14ac:dyDescent="0.3">
      <c r="A2" s="108"/>
      <c r="B2" s="7" t="s">
        <v>21</v>
      </c>
      <c r="C2" s="2" t="s">
        <v>63</v>
      </c>
      <c r="D2" s="9" t="s">
        <v>22</v>
      </c>
      <c r="E2" s="3" t="s">
        <v>21</v>
      </c>
      <c r="F2" s="4" t="s">
        <v>63</v>
      </c>
      <c r="G2" s="5" t="s">
        <v>22</v>
      </c>
      <c r="H2" s="7" t="s">
        <v>21</v>
      </c>
      <c r="I2" s="2" t="s">
        <v>63</v>
      </c>
      <c r="J2" s="9" t="s">
        <v>22</v>
      </c>
      <c r="K2" s="3" t="s">
        <v>21</v>
      </c>
      <c r="L2" s="4" t="s">
        <v>63</v>
      </c>
      <c r="M2" s="5" t="s">
        <v>22</v>
      </c>
      <c r="N2" s="7" t="s">
        <v>21</v>
      </c>
      <c r="O2" s="2" t="s">
        <v>63</v>
      </c>
      <c r="P2" s="9" t="s">
        <v>22</v>
      </c>
      <c r="Q2" s="3" t="s">
        <v>21</v>
      </c>
      <c r="R2" s="4" t="s">
        <v>63</v>
      </c>
      <c r="S2" s="5" t="s">
        <v>22</v>
      </c>
    </row>
    <row r="3" spans="1:19" x14ac:dyDescent="0.25">
      <c r="A3" s="87" t="s">
        <v>5</v>
      </c>
      <c r="B3" s="32">
        <v>50</v>
      </c>
      <c r="C3" s="33">
        <v>49</v>
      </c>
      <c r="D3" s="34">
        <v>0</v>
      </c>
      <c r="E3" s="32">
        <v>50</v>
      </c>
      <c r="F3" s="33">
        <v>48</v>
      </c>
      <c r="G3" s="34">
        <v>0</v>
      </c>
      <c r="H3" s="32">
        <v>50</v>
      </c>
      <c r="I3" s="33">
        <v>50</v>
      </c>
      <c r="J3" s="34">
        <v>0</v>
      </c>
      <c r="K3" s="32">
        <v>50</v>
      </c>
      <c r="L3" s="33">
        <v>50</v>
      </c>
      <c r="M3" s="34">
        <v>0</v>
      </c>
      <c r="N3" s="32">
        <v>50</v>
      </c>
      <c r="O3" s="33">
        <v>42</v>
      </c>
      <c r="P3" s="34">
        <v>0</v>
      </c>
      <c r="Q3" s="32">
        <f>B3+E3+H3+K3+N3</f>
        <v>250</v>
      </c>
      <c r="R3" s="33">
        <f>C3+F3+I3+L3+O3</f>
        <v>239</v>
      </c>
      <c r="S3" s="34">
        <f>D3+G3+J3+M3+P3</f>
        <v>0</v>
      </c>
    </row>
    <row r="4" spans="1:19" x14ac:dyDescent="0.25">
      <c r="A4" s="88" t="s">
        <v>6</v>
      </c>
      <c r="B4" s="21">
        <v>50</v>
      </c>
      <c r="C4" s="22">
        <v>49</v>
      </c>
      <c r="D4" s="23">
        <v>0</v>
      </c>
      <c r="E4" s="21">
        <v>50</v>
      </c>
      <c r="F4" s="22">
        <v>48</v>
      </c>
      <c r="G4" s="23">
        <v>0</v>
      </c>
      <c r="H4" s="21">
        <v>50</v>
      </c>
      <c r="I4" s="22">
        <v>50</v>
      </c>
      <c r="J4" s="23">
        <v>0</v>
      </c>
      <c r="K4" s="21">
        <v>50</v>
      </c>
      <c r="L4" s="22">
        <v>50</v>
      </c>
      <c r="M4" s="23">
        <v>0</v>
      </c>
      <c r="N4" s="21">
        <v>50</v>
      </c>
      <c r="O4" s="22">
        <v>50</v>
      </c>
      <c r="P4" s="23">
        <v>0</v>
      </c>
      <c r="Q4" s="21">
        <f t="shared" ref="Q4:S19" si="0">B4+E4+H4+K4+N4</f>
        <v>250</v>
      </c>
      <c r="R4" s="22">
        <f t="shared" si="0"/>
        <v>247</v>
      </c>
      <c r="S4" s="23">
        <f t="shared" si="0"/>
        <v>0</v>
      </c>
    </row>
    <row r="5" spans="1:19" x14ac:dyDescent="0.25">
      <c r="A5" s="88" t="s">
        <v>7</v>
      </c>
      <c r="B5" s="21">
        <v>50</v>
      </c>
      <c r="C5" s="22">
        <v>47</v>
      </c>
      <c r="D5" s="23">
        <v>5</v>
      </c>
      <c r="E5" s="21">
        <v>49</v>
      </c>
      <c r="F5" s="22">
        <v>46</v>
      </c>
      <c r="G5" s="23">
        <v>2</v>
      </c>
      <c r="H5" s="21">
        <v>50</v>
      </c>
      <c r="I5" s="22">
        <v>50</v>
      </c>
      <c r="J5" s="23">
        <v>0</v>
      </c>
      <c r="K5" s="21">
        <v>50</v>
      </c>
      <c r="L5" s="22">
        <v>50</v>
      </c>
      <c r="M5" s="23">
        <v>0</v>
      </c>
      <c r="N5" s="21">
        <v>50</v>
      </c>
      <c r="O5" s="22">
        <v>47</v>
      </c>
      <c r="P5" s="23">
        <v>0</v>
      </c>
      <c r="Q5" s="21">
        <f t="shared" si="0"/>
        <v>249</v>
      </c>
      <c r="R5" s="22">
        <f t="shared" si="0"/>
        <v>240</v>
      </c>
      <c r="S5" s="23">
        <f t="shared" si="0"/>
        <v>7</v>
      </c>
    </row>
    <row r="6" spans="1:19" x14ac:dyDescent="0.25">
      <c r="A6" s="88" t="s">
        <v>8</v>
      </c>
      <c r="B6" s="21">
        <v>50</v>
      </c>
      <c r="C6" s="22">
        <v>47</v>
      </c>
      <c r="D6" s="23">
        <v>0</v>
      </c>
      <c r="E6" s="21">
        <v>2</v>
      </c>
      <c r="F6" s="22">
        <v>2</v>
      </c>
      <c r="G6" s="23">
        <v>0</v>
      </c>
      <c r="H6" s="21">
        <v>19</v>
      </c>
      <c r="I6" s="22">
        <v>19</v>
      </c>
      <c r="J6" s="23">
        <v>0</v>
      </c>
      <c r="K6" s="21">
        <v>8</v>
      </c>
      <c r="L6" s="22">
        <v>8</v>
      </c>
      <c r="M6" s="23">
        <v>0</v>
      </c>
      <c r="N6" s="21">
        <v>50</v>
      </c>
      <c r="O6" s="22">
        <v>8</v>
      </c>
      <c r="P6" s="23">
        <v>43</v>
      </c>
      <c r="Q6" s="21">
        <f t="shared" si="0"/>
        <v>129</v>
      </c>
      <c r="R6" s="22">
        <f t="shared" si="0"/>
        <v>84</v>
      </c>
      <c r="S6" s="23">
        <f t="shared" si="0"/>
        <v>43</v>
      </c>
    </row>
    <row r="7" spans="1:19" x14ac:dyDescent="0.25">
      <c r="A7" s="88" t="s">
        <v>9</v>
      </c>
      <c r="B7" s="21">
        <v>50</v>
      </c>
      <c r="C7" s="22">
        <v>50</v>
      </c>
      <c r="D7" s="23">
        <v>0</v>
      </c>
      <c r="E7" s="21">
        <v>50</v>
      </c>
      <c r="F7" s="22">
        <v>50</v>
      </c>
      <c r="G7" s="23">
        <v>0</v>
      </c>
      <c r="H7" s="21">
        <v>50</v>
      </c>
      <c r="I7" s="22">
        <v>50</v>
      </c>
      <c r="J7" s="23">
        <v>0</v>
      </c>
      <c r="K7" s="21">
        <v>50</v>
      </c>
      <c r="L7" s="22">
        <v>50</v>
      </c>
      <c r="M7" s="23">
        <v>0</v>
      </c>
      <c r="N7" s="21">
        <v>50</v>
      </c>
      <c r="O7" s="22">
        <v>50</v>
      </c>
      <c r="P7" s="23">
        <v>0</v>
      </c>
      <c r="Q7" s="21">
        <f t="shared" si="0"/>
        <v>250</v>
      </c>
      <c r="R7" s="22">
        <f t="shared" si="0"/>
        <v>250</v>
      </c>
      <c r="S7" s="23">
        <f t="shared" si="0"/>
        <v>0</v>
      </c>
    </row>
    <row r="8" spans="1:19" x14ac:dyDescent="0.25">
      <c r="A8" s="88" t="s">
        <v>10</v>
      </c>
      <c r="B8" s="21">
        <v>50</v>
      </c>
      <c r="C8" s="22">
        <v>41</v>
      </c>
      <c r="D8" s="23">
        <v>1</v>
      </c>
      <c r="E8" s="21">
        <v>50</v>
      </c>
      <c r="F8" s="22">
        <v>50</v>
      </c>
      <c r="G8" s="23">
        <v>0</v>
      </c>
      <c r="H8" s="21">
        <v>50</v>
      </c>
      <c r="I8" s="22">
        <v>50</v>
      </c>
      <c r="J8" s="23">
        <v>0</v>
      </c>
      <c r="K8" s="21">
        <v>34</v>
      </c>
      <c r="L8" s="22">
        <v>17</v>
      </c>
      <c r="M8" s="23">
        <v>5</v>
      </c>
      <c r="N8" s="21">
        <v>50</v>
      </c>
      <c r="O8" s="22">
        <v>38</v>
      </c>
      <c r="P8" s="23">
        <v>6</v>
      </c>
      <c r="Q8" s="21">
        <f t="shared" si="0"/>
        <v>234</v>
      </c>
      <c r="R8" s="22">
        <f t="shared" si="0"/>
        <v>196</v>
      </c>
      <c r="S8" s="23">
        <f t="shared" si="0"/>
        <v>12</v>
      </c>
    </row>
    <row r="9" spans="1:19" x14ac:dyDescent="0.25">
      <c r="A9" s="88" t="s">
        <v>11</v>
      </c>
      <c r="B9" s="21">
        <v>2732</v>
      </c>
      <c r="C9" s="22">
        <v>2645</v>
      </c>
      <c r="D9" s="23">
        <v>25</v>
      </c>
      <c r="E9" s="21">
        <v>1505</v>
      </c>
      <c r="F9" s="22">
        <v>1241</v>
      </c>
      <c r="G9" s="23">
        <v>28</v>
      </c>
      <c r="H9" s="21">
        <v>1697</v>
      </c>
      <c r="I9" s="22">
        <v>1574</v>
      </c>
      <c r="J9" s="23">
        <v>3</v>
      </c>
      <c r="K9" s="21">
        <v>1927</v>
      </c>
      <c r="L9" s="22">
        <v>1866</v>
      </c>
      <c r="M9" s="23">
        <v>12</v>
      </c>
      <c r="N9" s="21">
        <v>1979</v>
      </c>
      <c r="O9" s="22">
        <v>1772</v>
      </c>
      <c r="P9" s="23">
        <v>16</v>
      </c>
      <c r="Q9" s="21">
        <f t="shared" si="0"/>
        <v>9840</v>
      </c>
      <c r="R9" s="22">
        <f t="shared" si="0"/>
        <v>9098</v>
      </c>
      <c r="S9" s="23">
        <f t="shared" si="0"/>
        <v>84</v>
      </c>
    </row>
    <row r="10" spans="1:19" x14ac:dyDescent="0.25">
      <c r="A10" s="88" t="s">
        <v>12</v>
      </c>
      <c r="B10" s="21">
        <v>45</v>
      </c>
      <c r="C10" s="22">
        <v>23</v>
      </c>
      <c r="D10" s="23">
        <v>14</v>
      </c>
      <c r="E10" s="21">
        <v>230</v>
      </c>
      <c r="F10" s="22">
        <v>197</v>
      </c>
      <c r="G10" s="23">
        <v>9</v>
      </c>
      <c r="H10" s="21">
        <v>244</v>
      </c>
      <c r="I10" s="22">
        <v>203</v>
      </c>
      <c r="J10" s="23">
        <v>12</v>
      </c>
      <c r="K10" s="21">
        <v>233</v>
      </c>
      <c r="L10" s="22">
        <v>219</v>
      </c>
      <c r="M10" s="23">
        <v>17</v>
      </c>
      <c r="N10" s="21">
        <v>228</v>
      </c>
      <c r="O10" s="22">
        <v>192</v>
      </c>
      <c r="P10" s="23">
        <v>8</v>
      </c>
      <c r="Q10" s="21">
        <f t="shared" si="0"/>
        <v>980</v>
      </c>
      <c r="R10" s="22">
        <f t="shared" si="0"/>
        <v>834</v>
      </c>
      <c r="S10" s="23">
        <f t="shared" si="0"/>
        <v>60</v>
      </c>
    </row>
    <row r="11" spans="1:19" x14ac:dyDescent="0.25">
      <c r="A11" s="88" t="s">
        <v>13</v>
      </c>
      <c r="B11" s="21">
        <v>348</v>
      </c>
      <c r="C11" s="22">
        <v>287</v>
      </c>
      <c r="D11" s="23">
        <v>48</v>
      </c>
      <c r="E11" s="21">
        <v>243</v>
      </c>
      <c r="F11" s="22">
        <v>219</v>
      </c>
      <c r="G11" s="23">
        <v>63</v>
      </c>
      <c r="H11" s="21">
        <v>320</v>
      </c>
      <c r="I11" s="22">
        <v>288</v>
      </c>
      <c r="J11" s="23">
        <v>33</v>
      </c>
      <c r="K11" s="21">
        <v>229</v>
      </c>
      <c r="L11" s="22">
        <v>205</v>
      </c>
      <c r="M11" s="23">
        <v>75</v>
      </c>
      <c r="N11" s="21">
        <v>233</v>
      </c>
      <c r="O11" s="22">
        <v>194</v>
      </c>
      <c r="P11" s="23">
        <v>96</v>
      </c>
      <c r="Q11" s="21">
        <f t="shared" si="0"/>
        <v>1373</v>
      </c>
      <c r="R11" s="22">
        <f t="shared" si="0"/>
        <v>1193</v>
      </c>
      <c r="S11" s="23">
        <f t="shared" si="0"/>
        <v>315</v>
      </c>
    </row>
    <row r="12" spans="1:19" x14ac:dyDescent="0.25">
      <c r="A12" s="88" t="s">
        <v>14</v>
      </c>
      <c r="B12" s="21">
        <v>581</v>
      </c>
      <c r="C12" s="22">
        <v>412</v>
      </c>
      <c r="D12" s="23">
        <v>112</v>
      </c>
      <c r="E12" s="21">
        <v>269</v>
      </c>
      <c r="F12" s="22">
        <v>215</v>
      </c>
      <c r="G12" s="23">
        <v>57</v>
      </c>
      <c r="H12" s="21">
        <v>409</v>
      </c>
      <c r="I12" s="22">
        <v>315</v>
      </c>
      <c r="J12" s="23">
        <v>76</v>
      </c>
      <c r="K12" s="21">
        <v>279</v>
      </c>
      <c r="L12" s="22">
        <v>222</v>
      </c>
      <c r="M12" s="23">
        <v>41</v>
      </c>
      <c r="N12" s="21">
        <v>342</v>
      </c>
      <c r="O12" s="22">
        <v>87</v>
      </c>
      <c r="P12" s="23">
        <v>174</v>
      </c>
      <c r="Q12" s="21">
        <f t="shared" si="0"/>
        <v>1880</v>
      </c>
      <c r="R12" s="22">
        <f t="shared" si="0"/>
        <v>1251</v>
      </c>
      <c r="S12" s="23">
        <f t="shared" si="0"/>
        <v>460</v>
      </c>
    </row>
    <row r="13" spans="1:19" x14ac:dyDescent="0.25">
      <c r="A13" s="88" t="s">
        <v>15</v>
      </c>
      <c r="B13" s="21">
        <v>163</v>
      </c>
      <c r="C13" s="22">
        <v>63</v>
      </c>
      <c r="D13" s="23">
        <v>98</v>
      </c>
      <c r="E13" s="21">
        <v>44</v>
      </c>
      <c r="F13" s="22">
        <v>38</v>
      </c>
      <c r="G13" s="23">
        <v>0</v>
      </c>
      <c r="H13" s="21">
        <v>192</v>
      </c>
      <c r="I13" s="22">
        <v>79</v>
      </c>
      <c r="J13" s="23">
        <v>89</v>
      </c>
      <c r="K13" s="21">
        <v>27</v>
      </c>
      <c r="L13" s="22">
        <v>15</v>
      </c>
      <c r="M13" s="23">
        <v>0</v>
      </c>
      <c r="N13" s="21">
        <v>53</v>
      </c>
      <c r="O13" s="22">
        <v>28</v>
      </c>
      <c r="P13" s="23">
        <v>17</v>
      </c>
      <c r="Q13" s="21">
        <f t="shared" si="0"/>
        <v>479</v>
      </c>
      <c r="R13" s="22">
        <f t="shared" si="0"/>
        <v>223</v>
      </c>
      <c r="S13" s="23">
        <f t="shared" si="0"/>
        <v>204</v>
      </c>
    </row>
    <row r="14" spans="1:19" x14ac:dyDescent="0.25">
      <c r="A14" s="88" t="s">
        <v>16</v>
      </c>
      <c r="B14" s="21">
        <v>50</v>
      </c>
      <c r="C14" s="22">
        <v>42</v>
      </c>
      <c r="D14" s="23">
        <v>0</v>
      </c>
      <c r="E14" s="21">
        <v>50</v>
      </c>
      <c r="F14" s="22">
        <v>50</v>
      </c>
      <c r="G14" s="23">
        <v>0</v>
      </c>
      <c r="H14" s="21">
        <v>48</v>
      </c>
      <c r="I14" s="22">
        <v>48</v>
      </c>
      <c r="J14" s="23">
        <v>0</v>
      </c>
      <c r="K14" s="21">
        <v>50</v>
      </c>
      <c r="L14" s="22">
        <v>50</v>
      </c>
      <c r="M14" s="23">
        <v>0</v>
      </c>
      <c r="N14" s="21">
        <v>50</v>
      </c>
      <c r="O14" s="22">
        <v>44</v>
      </c>
      <c r="P14" s="23">
        <v>0</v>
      </c>
      <c r="Q14" s="21">
        <f t="shared" si="0"/>
        <v>248</v>
      </c>
      <c r="R14" s="22">
        <f t="shared" si="0"/>
        <v>234</v>
      </c>
      <c r="S14" s="23">
        <f t="shared" si="0"/>
        <v>0</v>
      </c>
    </row>
    <row r="15" spans="1:19" s="39" customFormat="1" x14ac:dyDescent="0.25">
      <c r="A15" s="88" t="s">
        <v>17</v>
      </c>
      <c r="B15" s="21">
        <v>160</v>
      </c>
      <c r="C15" s="22">
        <v>137</v>
      </c>
      <c r="D15" s="23">
        <v>21</v>
      </c>
      <c r="E15" s="21">
        <v>162</v>
      </c>
      <c r="F15" s="22">
        <v>144</v>
      </c>
      <c r="G15" s="23">
        <v>8</v>
      </c>
      <c r="H15" s="21">
        <v>222</v>
      </c>
      <c r="I15" s="22">
        <v>216</v>
      </c>
      <c r="J15" s="23">
        <v>5</v>
      </c>
      <c r="K15" s="21">
        <v>190</v>
      </c>
      <c r="L15" s="22">
        <v>177</v>
      </c>
      <c r="M15" s="23">
        <v>2</v>
      </c>
      <c r="N15" s="21">
        <v>204</v>
      </c>
      <c r="O15" s="22">
        <v>192</v>
      </c>
      <c r="P15" s="23">
        <v>0</v>
      </c>
      <c r="Q15" s="21">
        <v>938</v>
      </c>
      <c r="R15" s="22">
        <v>811</v>
      </c>
      <c r="S15" s="23">
        <v>76</v>
      </c>
    </row>
    <row r="16" spans="1:19" s="39" customFormat="1" x14ac:dyDescent="0.25">
      <c r="A16" s="88" t="s">
        <v>18</v>
      </c>
      <c r="B16" s="21">
        <v>118</v>
      </c>
      <c r="C16" s="22">
        <v>92</v>
      </c>
      <c r="D16" s="23">
        <v>15</v>
      </c>
      <c r="E16" s="21">
        <v>93</v>
      </c>
      <c r="F16" s="22">
        <v>78</v>
      </c>
      <c r="G16" s="23">
        <v>7</v>
      </c>
      <c r="H16" s="21">
        <v>117</v>
      </c>
      <c r="I16" s="22">
        <v>101</v>
      </c>
      <c r="J16" s="23">
        <v>14</v>
      </c>
      <c r="K16" s="21">
        <v>115</v>
      </c>
      <c r="L16" s="22">
        <v>104</v>
      </c>
      <c r="M16" s="23">
        <v>9</v>
      </c>
      <c r="N16" s="21">
        <v>114</v>
      </c>
      <c r="O16" s="22">
        <v>98</v>
      </c>
      <c r="P16" s="23">
        <v>16</v>
      </c>
      <c r="Q16" s="21">
        <v>557</v>
      </c>
      <c r="R16" s="22">
        <v>346</v>
      </c>
      <c r="S16" s="23">
        <v>51</v>
      </c>
    </row>
    <row r="17" spans="1:19" s="39" customFormat="1" x14ac:dyDescent="0.25">
      <c r="A17" s="88" t="s">
        <v>19</v>
      </c>
      <c r="B17" s="21">
        <v>70</v>
      </c>
      <c r="C17" s="22">
        <v>34</v>
      </c>
      <c r="D17" s="23">
        <v>0</v>
      </c>
      <c r="E17" s="21">
        <v>87</v>
      </c>
      <c r="F17" s="22">
        <v>69</v>
      </c>
      <c r="G17" s="23">
        <v>0</v>
      </c>
      <c r="H17" s="21">
        <v>64</v>
      </c>
      <c r="I17" s="22">
        <v>61</v>
      </c>
      <c r="J17" s="23">
        <v>0</v>
      </c>
      <c r="K17" s="21">
        <v>81</v>
      </c>
      <c r="L17" s="22">
        <v>77</v>
      </c>
      <c r="M17" s="23">
        <v>0</v>
      </c>
      <c r="N17" s="21">
        <v>70</v>
      </c>
      <c r="O17" s="22">
        <v>61</v>
      </c>
      <c r="P17" s="23">
        <v>0</v>
      </c>
      <c r="Q17" s="21">
        <f t="shared" si="0"/>
        <v>372</v>
      </c>
      <c r="R17" s="22">
        <f t="shared" si="0"/>
        <v>302</v>
      </c>
      <c r="S17" s="23">
        <f t="shared" si="0"/>
        <v>0</v>
      </c>
    </row>
    <row r="18" spans="1:19" x14ac:dyDescent="0.25">
      <c r="A18" s="89" t="s">
        <v>20</v>
      </c>
      <c r="B18" s="21">
        <v>50</v>
      </c>
      <c r="C18" s="22">
        <v>50</v>
      </c>
      <c r="D18" s="23">
        <v>0</v>
      </c>
      <c r="E18" s="21">
        <v>50</v>
      </c>
      <c r="F18" s="22">
        <v>50</v>
      </c>
      <c r="G18" s="23">
        <v>0</v>
      </c>
      <c r="H18" s="21">
        <v>50</v>
      </c>
      <c r="I18" s="22">
        <v>50</v>
      </c>
      <c r="J18" s="23">
        <v>0</v>
      </c>
      <c r="K18" s="21">
        <v>50</v>
      </c>
      <c r="L18" s="22">
        <v>50</v>
      </c>
      <c r="M18" s="23">
        <v>0</v>
      </c>
      <c r="N18" s="21">
        <v>50</v>
      </c>
      <c r="O18" s="22">
        <v>50</v>
      </c>
      <c r="P18" s="23">
        <v>0</v>
      </c>
      <c r="Q18" s="21">
        <f t="shared" si="0"/>
        <v>250</v>
      </c>
      <c r="R18" s="25">
        <f t="shared" si="0"/>
        <v>250</v>
      </c>
      <c r="S18" s="26">
        <f t="shared" si="0"/>
        <v>0</v>
      </c>
    </row>
    <row r="19" spans="1:19" s="39" customFormat="1" x14ac:dyDescent="0.25">
      <c r="A19" s="88" t="s">
        <v>27</v>
      </c>
      <c r="B19" s="21">
        <v>103</v>
      </c>
      <c r="C19" s="22">
        <v>89</v>
      </c>
      <c r="D19" s="23">
        <v>0</v>
      </c>
      <c r="E19" s="21">
        <v>55</v>
      </c>
      <c r="F19" s="22">
        <v>51</v>
      </c>
      <c r="G19" s="23">
        <v>0</v>
      </c>
      <c r="H19" s="21">
        <v>71</v>
      </c>
      <c r="I19" s="22">
        <v>58</v>
      </c>
      <c r="J19" s="23">
        <v>0</v>
      </c>
      <c r="K19" s="21">
        <v>38</v>
      </c>
      <c r="L19" s="22">
        <v>33</v>
      </c>
      <c r="M19" s="23">
        <v>0</v>
      </c>
      <c r="N19" s="21">
        <v>62</v>
      </c>
      <c r="O19" s="22">
        <v>57</v>
      </c>
      <c r="P19" s="23">
        <v>0</v>
      </c>
      <c r="Q19" s="21">
        <f t="shared" si="0"/>
        <v>329</v>
      </c>
      <c r="R19" s="22">
        <f t="shared" si="0"/>
        <v>288</v>
      </c>
      <c r="S19" s="23">
        <f t="shared" si="0"/>
        <v>0</v>
      </c>
    </row>
    <row r="20" spans="1:19" s="39" customFormat="1" x14ac:dyDescent="0.25">
      <c r="A20" s="88" t="s">
        <v>28</v>
      </c>
      <c r="B20" s="21">
        <v>184</v>
      </c>
      <c r="C20" s="22">
        <v>155</v>
      </c>
      <c r="D20" s="23">
        <v>9</v>
      </c>
      <c r="E20" s="21">
        <v>141</v>
      </c>
      <c r="F20" s="22">
        <v>113</v>
      </c>
      <c r="G20" s="23">
        <v>15</v>
      </c>
      <c r="H20" s="21">
        <v>161</v>
      </c>
      <c r="I20" s="22">
        <v>77</v>
      </c>
      <c r="J20" s="23">
        <v>48</v>
      </c>
      <c r="K20" s="21">
        <v>111</v>
      </c>
      <c r="L20" s="22">
        <v>91</v>
      </c>
      <c r="M20" s="23">
        <v>12</v>
      </c>
      <c r="N20" s="21">
        <v>108</v>
      </c>
      <c r="O20" s="22">
        <v>74</v>
      </c>
      <c r="P20" s="23">
        <v>27</v>
      </c>
      <c r="Q20" s="21">
        <f t="shared" ref="Q20:S20" si="1">B20+E20+H20+K20+N20</f>
        <v>705</v>
      </c>
      <c r="R20" s="22">
        <f t="shared" si="1"/>
        <v>510</v>
      </c>
      <c r="S20" s="23">
        <f t="shared" si="1"/>
        <v>111</v>
      </c>
    </row>
    <row r="21" spans="1:19" s="39" customFormat="1" x14ac:dyDescent="0.25">
      <c r="A21" s="88" t="s">
        <v>29</v>
      </c>
      <c r="B21" s="21">
        <v>197</v>
      </c>
      <c r="C21" s="22">
        <v>162</v>
      </c>
      <c r="D21" s="23">
        <v>2</v>
      </c>
      <c r="E21" s="21">
        <v>184</v>
      </c>
      <c r="F21" s="22">
        <v>168</v>
      </c>
      <c r="G21" s="23">
        <v>3</v>
      </c>
      <c r="H21" s="21">
        <v>462</v>
      </c>
      <c r="I21" s="22">
        <v>359</v>
      </c>
      <c r="J21" s="23">
        <v>11</v>
      </c>
      <c r="K21" s="21">
        <v>365</v>
      </c>
      <c r="L21" s="22">
        <v>251</v>
      </c>
      <c r="M21" s="23">
        <v>14</v>
      </c>
      <c r="N21" s="21">
        <v>226</v>
      </c>
      <c r="O21" s="22">
        <v>166</v>
      </c>
      <c r="P21" s="23">
        <v>12</v>
      </c>
      <c r="Q21" s="21">
        <f t="shared" ref="Q21:S21" si="2">B21+E21+H21+K21+N21</f>
        <v>1434</v>
      </c>
      <c r="R21" s="22">
        <f t="shared" si="2"/>
        <v>1106</v>
      </c>
      <c r="S21" s="23">
        <f t="shared" si="2"/>
        <v>42</v>
      </c>
    </row>
    <row r="22" spans="1:19" x14ac:dyDescent="0.25">
      <c r="A22" s="90" t="s">
        <v>30</v>
      </c>
      <c r="B22" s="71">
        <v>50</v>
      </c>
      <c r="C22" s="1">
        <v>50</v>
      </c>
      <c r="D22" s="17">
        <v>0</v>
      </c>
      <c r="E22" s="71">
        <v>50</v>
      </c>
      <c r="F22" s="1">
        <v>50</v>
      </c>
      <c r="G22" s="17">
        <v>0</v>
      </c>
      <c r="H22" s="71">
        <v>50</v>
      </c>
      <c r="I22" s="1">
        <v>50</v>
      </c>
      <c r="J22" s="17">
        <v>0</v>
      </c>
      <c r="K22" s="71">
        <v>50</v>
      </c>
      <c r="L22" s="1">
        <v>50</v>
      </c>
      <c r="M22" s="17">
        <v>0</v>
      </c>
      <c r="N22" s="71">
        <v>50</v>
      </c>
      <c r="O22" s="1">
        <v>50</v>
      </c>
      <c r="P22" s="17">
        <v>0</v>
      </c>
      <c r="Q22" s="69">
        <v>1341</v>
      </c>
      <c r="R22" s="1">
        <v>0</v>
      </c>
      <c r="S22" s="17">
        <v>0</v>
      </c>
    </row>
    <row r="23" spans="1:19" x14ac:dyDescent="0.25">
      <c r="A23" s="90" t="s">
        <v>31</v>
      </c>
      <c r="B23" s="71">
        <v>50</v>
      </c>
      <c r="C23" s="1">
        <v>50</v>
      </c>
      <c r="D23" s="17">
        <v>0</v>
      </c>
      <c r="E23" s="71">
        <v>50</v>
      </c>
      <c r="F23" s="1">
        <v>50</v>
      </c>
      <c r="G23" s="17">
        <v>0</v>
      </c>
      <c r="H23" s="71">
        <v>50</v>
      </c>
      <c r="I23" s="1">
        <v>50</v>
      </c>
      <c r="J23" s="17">
        <v>0</v>
      </c>
      <c r="K23" s="71">
        <v>50</v>
      </c>
      <c r="L23" s="1">
        <v>50</v>
      </c>
      <c r="M23" s="17">
        <v>0</v>
      </c>
      <c r="N23" s="71">
        <v>50</v>
      </c>
      <c r="O23" s="1">
        <v>50</v>
      </c>
      <c r="P23" s="17">
        <v>0</v>
      </c>
      <c r="Q23" s="69">
        <v>1341</v>
      </c>
      <c r="R23" s="1">
        <v>0</v>
      </c>
      <c r="S23" s="17">
        <v>0</v>
      </c>
    </row>
    <row r="24" spans="1:19" ht="15.75" thickBot="1" x14ac:dyDescent="0.3">
      <c r="A24" s="90" t="s">
        <v>32</v>
      </c>
      <c r="B24" s="73">
        <v>47</v>
      </c>
      <c r="C24" s="91">
        <v>34</v>
      </c>
      <c r="D24" s="81">
        <v>2</v>
      </c>
      <c r="E24" s="73">
        <v>54</v>
      </c>
      <c r="F24" s="91">
        <v>39</v>
      </c>
      <c r="G24" s="81">
        <v>0</v>
      </c>
      <c r="H24" s="73">
        <v>47</v>
      </c>
      <c r="I24" s="91">
        <v>41</v>
      </c>
      <c r="J24" s="81">
        <v>0</v>
      </c>
      <c r="K24" s="73">
        <v>54</v>
      </c>
      <c r="L24" s="91">
        <v>43</v>
      </c>
      <c r="M24" s="81">
        <v>0</v>
      </c>
      <c r="N24" s="73">
        <v>41</v>
      </c>
      <c r="O24" s="91">
        <v>28</v>
      </c>
      <c r="P24" s="81">
        <v>1</v>
      </c>
      <c r="Q24" s="92">
        <v>1341</v>
      </c>
      <c r="R24" s="91">
        <v>0</v>
      </c>
      <c r="S24" s="81">
        <v>0</v>
      </c>
    </row>
    <row r="26" spans="1:19" ht="15.75" thickBot="1" x14ac:dyDescent="0.3"/>
    <row r="27" spans="1:19" ht="15.75" thickBot="1" x14ac:dyDescent="0.3">
      <c r="A27" s="107" t="s">
        <v>23</v>
      </c>
      <c r="B27" s="104" t="s">
        <v>0</v>
      </c>
      <c r="C27" s="105"/>
      <c r="D27" s="106"/>
      <c r="E27" s="109" t="s">
        <v>1</v>
      </c>
      <c r="F27" s="105"/>
      <c r="G27" s="110"/>
      <c r="H27" s="104" t="s">
        <v>2</v>
      </c>
      <c r="I27" s="105"/>
      <c r="J27" s="106"/>
      <c r="K27" s="104" t="s">
        <v>3</v>
      </c>
      <c r="L27" s="105"/>
      <c r="M27" s="106"/>
      <c r="N27" s="104" t="s">
        <v>4</v>
      </c>
      <c r="O27" s="105"/>
      <c r="P27" s="110"/>
      <c r="Q27" s="104" t="s">
        <v>21</v>
      </c>
      <c r="R27" s="105"/>
      <c r="S27" s="106"/>
    </row>
    <row r="28" spans="1:19" ht="15.75" thickBot="1" x14ac:dyDescent="0.3">
      <c r="A28" s="108"/>
      <c r="B28" s="94" t="s">
        <v>24</v>
      </c>
      <c r="C28" s="95" t="s">
        <v>25</v>
      </c>
      <c r="D28" s="95" t="s">
        <v>26</v>
      </c>
      <c r="E28" s="94" t="s">
        <v>24</v>
      </c>
      <c r="F28" s="95" t="s">
        <v>25</v>
      </c>
      <c r="G28" s="95" t="s">
        <v>26</v>
      </c>
      <c r="H28" s="94" t="s">
        <v>24</v>
      </c>
      <c r="I28" s="95" t="s">
        <v>25</v>
      </c>
      <c r="J28" s="95" t="s">
        <v>26</v>
      </c>
      <c r="K28" s="94" t="s">
        <v>24</v>
      </c>
      <c r="L28" s="95" t="s">
        <v>25</v>
      </c>
      <c r="M28" s="95" t="s">
        <v>26</v>
      </c>
      <c r="N28" s="94" t="s">
        <v>24</v>
      </c>
      <c r="O28" s="95" t="s">
        <v>25</v>
      </c>
      <c r="P28" s="95" t="s">
        <v>26</v>
      </c>
      <c r="Q28" s="94" t="s">
        <v>24</v>
      </c>
      <c r="R28" s="95" t="s">
        <v>25</v>
      </c>
      <c r="S28" s="95" t="s">
        <v>26</v>
      </c>
    </row>
    <row r="29" spans="1:19" x14ac:dyDescent="0.25">
      <c r="A29" s="18" t="s">
        <v>5</v>
      </c>
      <c r="B29" s="75">
        <f>C3/B3</f>
        <v>0.98</v>
      </c>
      <c r="C29" s="76">
        <f>C3/(C3+D3)</f>
        <v>1</v>
      </c>
      <c r="D29" s="93">
        <f>(2*(B29*C29))/(B29+C29)</f>
        <v>0.98989898989898994</v>
      </c>
      <c r="E29" s="75">
        <f t="shared" ref="E29" si="3">F3/E3</f>
        <v>0.96</v>
      </c>
      <c r="F29" s="76">
        <f t="shared" ref="F29" si="4">F3/(F3+G3)</f>
        <v>1</v>
      </c>
      <c r="G29" s="93">
        <f t="shared" ref="G29" si="5">(2*(E29*F29))/(E29+F29)</f>
        <v>0.97959183673469385</v>
      </c>
      <c r="H29" s="75">
        <f t="shared" ref="H29" si="6">I3/H3</f>
        <v>1</v>
      </c>
      <c r="I29" s="76">
        <f t="shared" ref="I29" si="7">I3/(I3+J3)</f>
        <v>1</v>
      </c>
      <c r="J29" s="93">
        <f t="shared" ref="J29" si="8">(2*(H29*I29))/(H29+I29)</f>
        <v>1</v>
      </c>
      <c r="K29" s="75">
        <f t="shared" ref="K29" si="9">L3/K3</f>
        <v>1</v>
      </c>
      <c r="L29" s="76">
        <f t="shared" ref="L29" si="10">L3/(L3+M3)</f>
        <v>1</v>
      </c>
      <c r="M29" s="93">
        <f t="shared" ref="M29" si="11">(2*(K29*L29))/(K29+L29)</f>
        <v>1</v>
      </c>
      <c r="N29" s="75">
        <f t="shared" ref="N29" si="12">O3/N3</f>
        <v>0.84</v>
      </c>
      <c r="O29" s="76">
        <f t="shared" ref="O29" si="13">O3/(O3+P3)</f>
        <v>1</v>
      </c>
      <c r="P29" s="93">
        <f t="shared" ref="P29" si="14">(2*(N29*O29))/(N29+O29)</f>
        <v>0.91304347826086962</v>
      </c>
      <c r="Q29" s="75">
        <f>(B29+E29+H29+K29+N29)/5</f>
        <v>0.95600000000000007</v>
      </c>
      <c r="R29" s="76">
        <f t="shared" ref="R29:S29" si="15">(C29+F29+I29+L29+O29)/5</f>
        <v>1</v>
      </c>
      <c r="S29" s="93">
        <f t="shared" si="15"/>
        <v>0.97650686097891071</v>
      </c>
    </row>
    <row r="30" spans="1:19" x14ac:dyDescent="0.25">
      <c r="A30" s="19" t="s">
        <v>6</v>
      </c>
      <c r="B30" s="77">
        <f t="shared" ref="B30:B50" si="16">C4/B4</f>
        <v>0.98</v>
      </c>
      <c r="C30" s="66">
        <f t="shared" ref="C30:C50" si="17">C4/(C4+D4)</f>
        <v>1</v>
      </c>
      <c r="D30" s="97">
        <f t="shared" ref="D30:D50" si="18">(2*(B30*C30))/(B30+C30)</f>
        <v>0.98989898989898994</v>
      </c>
      <c r="E30" s="77">
        <f t="shared" ref="E30" si="19">F4/E4</f>
        <v>0.96</v>
      </c>
      <c r="F30" s="66">
        <f t="shared" ref="F30" si="20">F4/(F4+G4)</f>
        <v>1</v>
      </c>
      <c r="G30" s="97">
        <f t="shared" ref="G30:G50" si="21">(2*(E30*F30))/(E30+F30)</f>
        <v>0.97959183673469385</v>
      </c>
      <c r="H30" s="77">
        <f t="shared" ref="H30" si="22">I4/H4</f>
        <v>1</v>
      </c>
      <c r="I30" s="66">
        <f t="shared" ref="I30" si="23">I4/(I4+J4)</f>
        <v>1</v>
      </c>
      <c r="J30" s="97">
        <f t="shared" ref="J30:J50" si="24">(2*(H30*I30))/(H30+I30)</f>
        <v>1</v>
      </c>
      <c r="K30" s="77">
        <f t="shared" ref="K30" si="25">L4/K4</f>
        <v>1</v>
      </c>
      <c r="L30" s="66">
        <f t="shared" ref="L30" si="26">L4/(L4+M4)</f>
        <v>1</v>
      </c>
      <c r="M30" s="97">
        <f t="shared" ref="M30:M50" si="27">(2*(K30*L30))/(K30+L30)</f>
        <v>1</v>
      </c>
      <c r="N30" s="77">
        <f t="shared" ref="N30" si="28">O4/N4</f>
        <v>1</v>
      </c>
      <c r="O30" s="66">
        <f t="shared" ref="O30" si="29">O4/(O4+P4)</f>
        <v>1</v>
      </c>
      <c r="P30" s="97">
        <f t="shared" ref="P30:P50" si="30">(2*(N30*O30))/(N30+O30)</f>
        <v>1</v>
      </c>
      <c r="Q30" s="77">
        <f t="shared" ref="Q30:Q50" si="31">(B30+E30+H30+K30+N30)/5</f>
        <v>0.98799999999999988</v>
      </c>
      <c r="R30" s="66">
        <f t="shared" ref="R30:R50" si="32">(C30+F30+I30+L30+O30)/5</f>
        <v>1</v>
      </c>
      <c r="S30" s="97">
        <f t="shared" ref="S30:S50" si="33">(D30+G30+J30+M30+P30)/5</f>
        <v>0.99389816532673669</v>
      </c>
    </row>
    <row r="31" spans="1:19" x14ac:dyDescent="0.25">
      <c r="A31" s="19" t="s">
        <v>7</v>
      </c>
      <c r="B31" s="77">
        <f t="shared" si="16"/>
        <v>0.94</v>
      </c>
      <c r="C31" s="66">
        <f t="shared" si="17"/>
        <v>0.90384615384615385</v>
      </c>
      <c r="D31" s="97">
        <f t="shared" si="18"/>
        <v>0.92156862745098045</v>
      </c>
      <c r="E31" s="77">
        <f t="shared" ref="E31" si="34">F5/E5</f>
        <v>0.93877551020408168</v>
      </c>
      <c r="F31" s="66">
        <f t="shared" ref="F31" si="35">F5/(F5+G5)</f>
        <v>0.95833333333333337</v>
      </c>
      <c r="G31" s="97">
        <f t="shared" si="21"/>
        <v>0.94845360824742275</v>
      </c>
      <c r="H31" s="77">
        <f t="shared" ref="H31" si="36">I5/H5</f>
        <v>1</v>
      </c>
      <c r="I31" s="66">
        <f t="shared" ref="I31" si="37">I5/(I5+J5)</f>
        <v>1</v>
      </c>
      <c r="J31" s="97">
        <f t="shared" si="24"/>
        <v>1</v>
      </c>
      <c r="K31" s="77">
        <f t="shared" ref="K31" si="38">L5/K5</f>
        <v>1</v>
      </c>
      <c r="L31" s="66">
        <f t="shared" ref="L31" si="39">L5/(L5+M5)</f>
        <v>1</v>
      </c>
      <c r="M31" s="97">
        <f t="shared" si="27"/>
        <v>1</v>
      </c>
      <c r="N31" s="77">
        <f t="shared" ref="N31" si="40">O5/N5</f>
        <v>0.94</v>
      </c>
      <c r="O31" s="66">
        <f t="shared" ref="O31" si="41">O5/(O5+P5)</f>
        <v>1</v>
      </c>
      <c r="P31" s="97">
        <f t="shared" si="30"/>
        <v>0.96907216494845361</v>
      </c>
      <c r="Q31" s="77">
        <f t="shared" si="31"/>
        <v>0.96375510204081638</v>
      </c>
      <c r="R31" s="66">
        <f t="shared" si="32"/>
        <v>0.97243589743589742</v>
      </c>
      <c r="S31" s="97">
        <f t="shared" si="33"/>
        <v>0.96781888012937123</v>
      </c>
    </row>
    <row r="32" spans="1:19" x14ac:dyDescent="0.25">
      <c r="A32" s="19" t="s">
        <v>8</v>
      </c>
      <c r="B32" s="77">
        <f t="shared" si="16"/>
        <v>0.94</v>
      </c>
      <c r="C32" s="66">
        <f t="shared" si="17"/>
        <v>1</v>
      </c>
      <c r="D32" s="97">
        <f t="shared" si="18"/>
        <v>0.96907216494845361</v>
      </c>
      <c r="E32" s="77">
        <f t="shared" ref="E32" si="42">F6/E6</f>
        <v>1</v>
      </c>
      <c r="F32" s="66">
        <f t="shared" ref="F32" si="43">F6/(F6+G6)</f>
        <v>1</v>
      </c>
      <c r="G32" s="97">
        <f t="shared" si="21"/>
        <v>1</v>
      </c>
      <c r="H32" s="77">
        <f t="shared" ref="H32" si="44">I6/H6</f>
        <v>1</v>
      </c>
      <c r="I32" s="66">
        <f t="shared" ref="I32" si="45">I6/(I6+J6)</f>
        <v>1</v>
      </c>
      <c r="J32" s="97">
        <f t="shared" si="24"/>
        <v>1</v>
      </c>
      <c r="K32" s="77">
        <f t="shared" ref="K32" si="46">L6/K6</f>
        <v>1</v>
      </c>
      <c r="L32" s="66">
        <f t="shared" ref="L32" si="47">L6/(L6+M6)</f>
        <v>1</v>
      </c>
      <c r="M32" s="97">
        <f t="shared" si="27"/>
        <v>1</v>
      </c>
      <c r="N32" s="77">
        <f t="shared" ref="N32" si="48">O6/N6</f>
        <v>0.16</v>
      </c>
      <c r="O32" s="66">
        <f t="shared" ref="O32" si="49">O6/(O6+P6)</f>
        <v>0.15686274509803921</v>
      </c>
      <c r="P32" s="97">
        <f t="shared" si="30"/>
        <v>0.15841584158415839</v>
      </c>
      <c r="Q32" s="77">
        <f t="shared" si="31"/>
        <v>0.82</v>
      </c>
      <c r="R32" s="66">
        <f t="shared" si="32"/>
        <v>0.83137254901960789</v>
      </c>
      <c r="S32" s="97">
        <f t="shared" si="33"/>
        <v>0.8254976013065225</v>
      </c>
    </row>
    <row r="33" spans="1:19" x14ac:dyDescent="0.25">
      <c r="A33" s="19" t="s">
        <v>9</v>
      </c>
      <c r="B33" s="77">
        <f t="shared" si="16"/>
        <v>1</v>
      </c>
      <c r="C33" s="66">
        <f t="shared" si="17"/>
        <v>1</v>
      </c>
      <c r="D33" s="97">
        <f t="shared" si="18"/>
        <v>1</v>
      </c>
      <c r="E33" s="77">
        <f t="shared" ref="E33" si="50">F7/E7</f>
        <v>1</v>
      </c>
      <c r="F33" s="66">
        <f t="shared" ref="F33" si="51">F7/(F7+G7)</f>
        <v>1</v>
      </c>
      <c r="G33" s="97">
        <f t="shared" si="21"/>
        <v>1</v>
      </c>
      <c r="H33" s="77">
        <f t="shared" ref="H33" si="52">I7/H7</f>
        <v>1</v>
      </c>
      <c r="I33" s="66">
        <f t="shared" ref="I33" si="53">I7/(I7+J7)</f>
        <v>1</v>
      </c>
      <c r="J33" s="97">
        <f t="shared" si="24"/>
        <v>1</v>
      </c>
      <c r="K33" s="77">
        <f t="shared" ref="K33" si="54">L7/K7</f>
        <v>1</v>
      </c>
      <c r="L33" s="66">
        <f t="shared" ref="L33" si="55">L7/(L7+M7)</f>
        <v>1</v>
      </c>
      <c r="M33" s="97">
        <f t="shared" si="27"/>
        <v>1</v>
      </c>
      <c r="N33" s="77">
        <f t="shared" ref="N33" si="56">O7/N7</f>
        <v>1</v>
      </c>
      <c r="O33" s="66">
        <f t="shared" ref="O33" si="57">O7/(O7+P7)</f>
        <v>1</v>
      </c>
      <c r="P33" s="97">
        <f t="shared" si="30"/>
        <v>1</v>
      </c>
      <c r="Q33" s="77">
        <f t="shared" si="31"/>
        <v>1</v>
      </c>
      <c r="R33" s="66">
        <f t="shared" si="32"/>
        <v>1</v>
      </c>
      <c r="S33" s="97">
        <f t="shared" si="33"/>
        <v>1</v>
      </c>
    </row>
    <row r="34" spans="1:19" x14ac:dyDescent="0.25">
      <c r="A34" s="19" t="s">
        <v>10</v>
      </c>
      <c r="B34" s="77">
        <f t="shared" si="16"/>
        <v>0.82</v>
      </c>
      <c r="C34" s="66">
        <f t="shared" si="17"/>
        <v>0.97619047619047616</v>
      </c>
      <c r="D34" s="97">
        <f t="shared" si="18"/>
        <v>0.89130434782608692</v>
      </c>
      <c r="E34" s="77">
        <f t="shared" ref="E34" si="58">F8/E8</f>
        <v>1</v>
      </c>
      <c r="F34" s="66">
        <f t="shared" ref="F34" si="59">F8/(F8+G8)</f>
        <v>1</v>
      </c>
      <c r="G34" s="97">
        <f t="shared" si="21"/>
        <v>1</v>
      </c>
      <c r="H34" s="77">
        <f t="shared" ref="H34" si="60">I8/H8</f>
        <v>1</v>
      </c>
      <c r="I34" s="66">
        <f t="shared" ref="I34" si="61">I8/(I8+J8)</f>
        <v>1</v>
      </c>
      <c r="J34" s="97">
        <f t="shared" si="24"/>
        <v>1</v>
      </c>
      <c r="K34" s="77">
        <f t="shared" ref="K34" si="62">L8/K8</f>
        <v>0.5</v>
      </c>
      <c r="L34" s="66">
        <f t="shared" ref="L34" si="63">L8/(L8+M8)</f>
        <v>0.77272727272727271</v>
      </c>
      <c r="M34" s="97">
        <f t="shared" si="27"/>
        <v>0.6071428571428571</v>
      </c>
      <c r="N34" s="77">
        <f t="shared" ref="N34" si="64">O8/N8</f>
        <v>0.76</v>
      </c>
      <c r="O34" s="66">
        <f t="shared" ref="O34" si="65">O8/(O8+P8)</f>
        <v>0.86363636363636365</v>
      </c>
      <c r="P34" s="97">
        <f t="shared" si="30"/>
        <v>0.8085106382978724</v>
      </c>
      <c r="Q34" s="77">
        <f t="shared" si="31"/>
        <v>0.81600000000000006</v>
      </c>
      <c r="R34" s="66">
        <f t="shared" si="32"/>
        <v>0.92251082251082239</v>
      </c>
      <c r="S34" s="97">
        <f t="shared" si="33"/>
        <v>0.86139156865336342</v>
      </c>
    </row>
    <row r="35" spans="1:19" x14ac:dyDescent="0.25">
      <c r="A35" s="19" t="s">
        <v>11</v>
      </c>
      <c r="B35" s="77">
        <f t="shared" si="16"/>
        <v>0.96815519765739388</v>
      </c>
      <c r="C35" s="66">
        <f t="shared" si="17"/>
        <v>0.99063670411985016</v>
      </c>
      <c r="D35" s="97">
        <f t="shared" si="18"/>
        <v>0.97926693817104771</v>
      </c>
      <c r="E35" s="77">
        <f t="shared" ref="E35" si="66">F9/E9</f>
        <v>0.82458471760797347</v>
      </c>
      <c r="F35" s="66">
        <f t="shared" ref="F35" si="67">F9/(F9+G9)</f>
        <v>0.97793538219070131</v>
      </c>
      <c r="G35" s="97">
        <f t="shared" si="21"/>
        <v>0.89473684210526316</v>
      </c>
      <c r="H35" s="77">
        <f t="shared" ref="H35" si="68">I9/H9</f>
        <v>0.92751915144372421</v>
      </c>
      <c r="I35" s="66">
        <f t="shared" ref="I35" si="69">I9/(I9+J9)</f>
        <v>0.99809765377298665</v>
      </c>
      <c r="J35" s="97">
        <f t="shared" si="24"/>
        <v>0.96151496640195477</v>
      </c>
      <c r="K35" s="77">
        <f t="shared" ref="K35" si="70">L9/K9</f>
        <v>0.96834457706279187</v>
      </c>
      <c r="L35" s="66">
        <f t="shared" ref="L35" si="71">L9/(L9+M9)</f>
        <v>0.99361022364217255</v>
      </c>
      <c r="M35" s="97">
        <f t="shared" si="27"/>
        <v>0.98081471747700388</v>
      </c>
      <c r="N35" s="77">
        <f t="shared" ref="N35" si="72">O9/N9</f>
        <v>0.89540171803941382</v>
      </c>
      <c r="O35" s="66">
        <f t="shared" ref="O35" si="73">O9/(O9+P9)</f>
        <v>0.99105145413870244</v>
      </c>
      <c r="P35" s="97">
        <f t="shared" si="30"/>
        <v>0.94080169896469334</v>
      </c>
      <c r="Q35" s="77">
        <f t="shared" si="31"/>
        <v>0.91680107236225938</v>
      </c>
      <c r="R35" s="66">
        <f t="shared" si="32"/>
        <v>0.9902662835728826</v>
      </c>
      <c r="S35" s="97">
        <f t="shared" si="33"/>
        <v>0.95142703262399253</v>
      </c>
    </row>
    <row r="36" spans="1:19" x14ac:dyDescent="0.25">
      <c r="A36" s="19" t="s">
        <v>12</v>
      </c>
      <c r="B36" s="77">
        <f t="shared" si="16"/>
        <v>0.51111111111111107</v>
      </c>
      <c r="C36" s="66">
        <f t="shared" si="17"/>
        <v>0.6216216216216216</v>
      </c>
      <c r="D36" s="97">
        <f t="shared" si="18"/>
        <v>0.56097560975609762</v>
      </c>
      <c r="E36" s="77">
        <f t="shared" ref="E36" si="74">F10/E10</f>
        <v>0.85652173913043483</v>
      </c>
      <c r="F36" s="66">
        <f t="shared" ref="F36" si="75">F10/(F10+G10)</f>
        <v>0.9563106796116505</v>
      </c>
      <c r="G36" s="97">
        <f t="shared" si="21"/>
        <v>0.90366972477064222</v>
      </c>
      <c r="H36" s="77">
        <f t="shared" ref="H36" si="76">I10/H10</f>
        <v>0.83196721311475408</v>
      </c>
      <c r="I36" s="66">
        <f t="shared" ref="I36" si="77">I10/(I10+J10)</f>
        <v>0.94418604651162785</v>
      </c>
      <c r="J36" s="97">
        <f t="shared" si="24"/>
        <v>0.88453159041394336</v>
      </c>
      <c r="K36" s="77">
        <f t="shared" ref="K36" si="78">L10/K10</f>
        <v>0.93991416309012876</v>
      </c>
      <c r="L36" s="66">
        <f t="shared" ref="L36" si="79">L10/(L10+M10)</f>
        <v>0.92796610169491522</v>
      </c>
      <c r="M36" s="97">
        <f t="shared" si="27"/>
        <v>0.93390191897654573</v>
      </c>
      <c r="N36" s="77">
        <f t="shared" ref="N36" si="80">O10/N10</f>
        <v>0.84210526315789469</v>
      </c>
      <c r="O36" s="66">
        <f t="shared" ref="O36" si="81">O10/(O10+P10)</f>
        <v>0.96</v>
      </c>
      <c r="P36" s="97">
        <f t="shared" si="30"/>
        <v>0.89719626168224287</v>
      </c>
      <c r="Q36" s="77">
        <f t="shared" si="31"/>
        <v>0.79632389792086467</v>
      </c>
      <c r="R36" s="66">
        <f t="shared" si="32"/>
        <v>0.88201688988796312</v>
      </c>
      <c r="S36" s="97">
        <f t="shared" si="33"/>
        <v>0.83605502111989427</v>
      </c>
    </row>
    <row r="37" spans="1:19" x14ac:dyDescent="0.25">
      <c r="A37" s="19" t="s">
        <v>13</v>
      </c>
      <c r="B37" s="77">
        <f t="shared" si="16"/>
        <v>0.82471264367816088</v>
      </c>
      <c r="C37" s="66">
        <f t="shared" si="17"/>
        <v>0.85671641791044773</v>
      </c>
      <c r="D37" s="97">
        <f t="shared" si="18"/>
        <v>0.84040995607613467</v>
      </c>
      <c r="E37" s="77">
        <f t="shared" ref="E37" si="82">F11/E11</f>
        <v>0.90123456790123457</v>
      </c>
      <c r="F37" s="66">
        <f t="shared" ref="F37" si="83">F11/(F11+G11)</f>
        <v>0.77659574468085102</v>
      </c>
      <c r="G37" s="97">
        <f t="shared" si="21"/>
        <v>0.83428571428571419</v>
      </c>
      <c r="H37" s="77">
        <f t="shared" ref="H37" si="84">I11/H11</f>
        <v>0.9</v>
      </c>
      <c r="I37" s="66">
        <f t="shared" ref="I37" si="85">I11/(I11+J11)</f>
        <v>0.89719626168224298</v>
      </c>
      <c r="J37" s="97">
        <f t="shared" si="24"/>
        <v>0.89859594383775354</v>
      </c>
      <c r="K37" s="77">
        <f t="shared" ref="K37" si="86">L11/K11</f>
        <v>0.89519650655021832</v>
      </c>
      <c r="L37" s="66">
        <f t="shared" ref="L37" si="87">L11/(L11+M11)</f>
        <v>0.7321428571428571</v>
      </c>
      <c r="M37" s="97">
        <f t="shared" si="27"/>
        <v>0.80550098231827116</v>
      </c>
      <c r="N37" s="77">
        <f t="shared" ref="N37" si="88">O11/N11</f>
        <v>0.83261802575107291</v>
      </c>
      <c r="O37" s="66">
        <f t="shared" ref="O37" si="89">O11/(O11+P11)</f>
        <v>0.66896551724137931</v>
      </c>
      <c r="P37" s="97">
        <f t="shared" si="30"/>
        <v>0.74187380497131938</v>
      </c>
      <c r="Q37" s="77">
        <f t="shared" si="31"/>
        <v>0.8707523487761375</v>
      </c>
      <c r="R37" s="66">
        <f t="shared" si="32"/>
        <v>0.78632335973155565</v>
      </c>
      <c r="S37" s="97">
        <f t="shared" si="33"/>
        <v>0.82413328029783861</v>
      </c>
    </row>
    <row r="38" spans="1:19" x14ac:dyDescent="0.25">
      <c r="A38" s="19" t="s">
        <v>14</v>
      </c>
      <c r="B38" s="77">
        <f t="shared" si="16"/>
        <v>0.7091222030981067</v>
      </c>
      <c r="C38" s="66">
        <f t="shared" si="17"/>
        <v>0.7862595419847328</v>
      </c>
      <c r="D38" s="97">
        <f t="shared" si="18"/>
        <v>0.74570135746606336</v>
      </c>
      <c r="E38" s="77">
        <f t="shared" ref="E38" si="90">F12/E12</f>
        <v>0.7992565055762082</v>
      </c>
      <c r="F38" s="66">
        <f t="shared" ref="F38" si="91">F12/(F12+G12)</f>
        <v>0.7904411764705882</v>
      </c>
      <c r="G38" s="97">
        <f t="shared" si="21"/>
        <v>0.79482439926062842</v>
      </c>
      <c r="H38" s="77">
        <f t="shared" ref="H38" si="92">I12/H12</f>
        <v>0.77017114914425433</v>
      </c>
      <c r="I38" s="66">
        <f t="shared" ref="I38" si="93">I12/(I12+J12)</f>
        <v>0.80562659846547313</v>
      </c>
      <c r="J38" s="97">
        <f t="shared" si="24"/>
        <v>0.78749999999999998</v>
      </c>
      <c r="K38" s="77">
        <f t="shared" ref="K38" si="94">L12/K12</f>
        <v>0.79569892473118276</v>
      </c>
      <c r="L38" s="66">
        <f t="shared" ref="L38" si="95">L12/(L12+M12)</f>
        <v>0.844106463878327</v>
      </c>
      <c r="M38" s="97">
        <f t="shared" si="27"/>
        <v>0.81918819188191871</v>
      </c>
      <c r="N38" s="77">
        <f t="shared" ref="N38" si="96">O12/N12</f>
        <v>0.25438596491228072</v>
      </c>
      <c r="O38" s="66">
        <f t="shared" ref="O38" si="97">O12/(O12+P12)</f>
        <v>0.33333333333333331</v>
      </c>
      <c r="P38" s="97">
        <f t="shared" si="30"/>
        <v>0.28855721393034822</v>
      </c>
      <c r="Q38" s="77">
        <f t="shared" si="31"/>
        <v>0.66572694949240652</v>
      </c>
      <c r="R38" s="66">
        <f t="shared" si="32"/>
        <v>0.71195342282649088</v>
      </c>
      <c r="S38" s="97">
        <f t="shared" si="33"/>
        <v>0.68715423250779173</v>
      </c>
    </row>
    <row r="39" spans="1:19" x14ac:dyDescent="0.25">
      <c r="A39" s="19" t="s">
        <v>15</v>
      </c>
      <c r="B39" s="77">
        <f t="shared" si="16"/>
        <v>0.38650306748466257</v>
      </c>
      <c r="C39" s="66">
        <f t="shared" si="17"/>
        <v>0.39130434782608697</v>
      </c>
      <c r="D39" s="97">
        <f t="shared" si="18"/>
        <v>0.38888888888888895</v>
      </c>
      <c r="E39" s="77">
        <f t="shared" ref="E39" si="98">F13/E13</f>
        <v>0.86363636363636365</v>
      </c>
      <c r="F39" s="66">
        <f t="shared" ref="F39" si="99">F13/(F13+G13)</f>
        <v>1</v>
      </c>
      <c r="G39" s="97">
        <f t="shared" si="21"/>
        <v>0.92682926829268286</v>
      </c>
      <c r="H39" s="77">
        <f t="shared" ref="H39" si="100">I13/H13</f>
        <v>0.41145833333333331</v>
      </c>
      <c r="I39" s="66">
        <f t="shared" ref="I39" si="101">I13/(I13+J13)</f>
        <v>0.47023809523809523</v>
      </c>
      <c r="J39" s="97">
        <f t="shared" si="24"/>
        <v>0.43888888888888888</v>
      </c>
      <c r="K39" s="77">
        <f t="shared" ref="K39" si="102">L13/K13</f>
        <v>0.55555555555555558</v>
      </c>
      <c r="L39" s="66">
        <f t="shared" ref="L39" si="103">L13/(L13+M13)</f>
        <v>1</v>
      </c>
      <c r="M39" s="97">
        <f t="shared" si="27"/>
        <v>0.7142857142857143</v>
      </c>
      <c r="N39" s="77">
        <f t="shared" ref="N39" si="104">O13/N13</f>
        <v>0.52830188679245282</v>
      </c>
      <c r="O39" s="66">
        <f t="shared" ref="O39" si="105">O13/(O13+P13)</f>
        <v>0.62222222222222223</v>
      </c>
      <c r="P39" s="97">
        <f t="shared" si="30"/>
        <v>0.57142857142857151</v>
      </c>
      <c r="Q39" s="77">
        <f t="shared" si="31"/>
        <v>0.5490910413604736</v>
      </c>
      <c r="R39" s="66">
        <f t="shared" si="32"/>
        <v>0.69675293305728092</v>
      </c>
      <c r="S39" s="97">
        <f t="shared" si="33"/>
        <v>0.60806426635694932</v>
      </c>
    </row>
    <row r="40" spans="1:19" x14ac:dyDescent="0.25">
      <c r="A40" s="19" t="s">
        <v>16</v>
      </c>
      <c r="B40" s="77">
        <f t="shared" si="16"/>
        <v>0.84</v>
      </c>
      <c r="C40" s="66">
        <f t="shared" si="17"/>
        <v>1</v>
      </c>
      <c r="D40" s="97">
        <f t="shared" si="18"/>
        <v>0.91304347826086962</v>
      </c>
      <c r="E40" s="77">
        <f t="shared" ref="E40" si="106">F14/E14</f>
        <v>1</v>
      </c>
      <c r="F40" s="66">
        <f t="shared" ref="F40" si="107">F14/(F14+G14)</f>
        <v>1</v>
      </c>
      <c r="G40" s="97">
        <f t="shared" si="21"/>
        <v>1</v>
      </c>
      <c r="H40" s="77">
        <f t="shared" ref="H40" si="108">I14/H14</f>
        <v>1</v>
      </c>
      <c r="I40" s="66">
        <f t="shared" ref="I40" si="109">I14/(I14+J14)</f>
        <v>1</v>
      </c>
      <c r="J40" s="97">
        <f t="shared" si="24"/>
        <v>1</v>
      </c>
      <c r="K40" s="77">
        <f t="shared" ref="K40" si="110">L14/K14</f>
        <v>1</v>
      </c>
      <c r="L40" s="66">
        <f t="shared" ref="L40" si="111">L14/(L14+M14)</f>
        <v>1</v>
      </c>
      <c r="M40" s="97">
        <f t="shared" si="27"/>
        <v>1</v>
      </c>
      <c r="N40" s="77">
        <f t="shared" ref="N40" si="112">O14/N14</f>
        <v>0.88</v>
      </c>
      <c r="O40" s="66">
        <f t="shared" ref="O40" si="113">O14/(O14+P14)</f>
        <v>1</v>
      </c>
      <c r="P40" s="97">
        <f t="shared" si="30"/>
        <v>0.93617021276595747</v>
      </c>
      <c r="Q40" s="77">
        <f t="shared" si="31"/>
        <v>0.94399999999999995</v>
      </c>
      <c r="R40" s="66">
        <f t="shared" si="32"/>
        <v>1</v>
      </c>
      <c r="S40" s="97">
        <f t="shared" si="33"/>
        <v>0.96984273820536548</v>
      </c>
    </row>
    <row r="41" spans="1:19" x14ac:dyDescent="0.25">
      <c r="A41" s="19" t="s">
        <v>17</v>
      </c>
      <c r="B41" s="77">
        <f t="shared" si="16"/>
        <v>0.85624999999999996</v>
      </c>
      <c r="C41" s="66">
        <f t="shared" si="17"/>
        <v>0.86708860759493667</v>
      </c>
      <c r="D41" s="97">
        <f t="shared" si="18"/>
        <v>0.86163522012578608</v>
      </c>
      <c r="E41" s="77">
        <f t="shared" ref="E41" si="114">F15/E15</f>
        <v>0.88888888888888884</v>
      </c>
      <c r="F41" s="66">
        <f t="shared" ref="F41" si="115">F15/(F15+G15)</f>
        <v>0.94736842105263153</v>
      </c>
      <c r="G41" s="97">
        <f t="shared" si="21"/>
        <v>0.91719745222929938</v>
      </c>
      <c r="H41" s="77">
        <f t="shared" ref="H41" si="116">I15/H15</f>
        <v>0.97297297297297303</v>
      </c>
      <c r="I41" s="66">
        <f t="shared" ref="I41" si="117">I15/(I15+J15)</f>
        <v>0.9773755656108597</v>
      </c>
      <c r="J41" s="97">
        <f t="shared" si="24"/>
        <v>0.97516930022573367</v>
      </c>
      <c r="K41" s="77">
        <f t="shared" ref="K41" si="118">L15/K15</f>
        <v>0.93157894736842106</v>
      </c>
      <c r="L41" s="66">
        <f t="shared" ref="L41" si="119">L15/(L15+M15)</f>
        <v>0.98882681564245811</v>
      </c>
      <c r="M41" s="97">
        <f t="shared" si="27"/>
        <v>0.95934959349593507</v>
      </c>
      <c r="N41" s="77">
        <f t="shared" ref="N41" si="120">O15/N15</f>
        <v>0.94117647058823528</v>
      </c>
      <c r="O41" s="66">
        <f t="shared" ref="O41" si="121">O15/(O15+P15)</f>
        <v>1</v>
      </c>
      <c r="P41" s="97">
        <f t="shared" si="30"/>
        <v>0.96969696969696972</v>
      </c>
      <c r="Q41" s="77">
        <f t="shared" si="31"/>
        <v>0.91817345596370359</v>
      </c>
      <c r="R41" s="66">
        <f t="shared" si="32"/>
        <v>0.95613188198017729</v>
      </c>
      <c r="S41" s="97">
        <f t="shared" si="33"/>
        <v>0.93660970715474468</v>
      </c>
    </row>
    <row r="42" spans="1:19" x14ac:dyDescent="0.25">
      <c r="A42" s="19" t="s">
        <v>18</v>
      </c>
      <c r="B42" s="77">
        <f t="shared" si="16"/>
        <v>0.77966101694915257</v>
      </c>
      <c r="C42" s="66">
        <f t="shared" si="17"/>
        <v>0.85981308411214952</v>
      </c>
      <c r="D42" s="97">
        <f t="shared" si="18"/>
        <v>0.81777777777777783</v>
      </c>
      <c r="E42" s="77">
        <f t="shared" ref="E42" si="122">F16/E16</f>
        <v>0.83870967741935487</v>
      </c>
      <c r="F42" s="66">
        <f t="shared" ref="F42" si="123">F16/(F16+G16)</f>
        <v>0.91764705882352937</v>
      </c>
      <c r="G42" s="97">
        <f t="shared" si="21"/>
        <v>0.8764044943820225</v>
      </c>
      <c r="H42" s="77">
        <f t="shared" ref="H42" si="124">I16/H16</f>
        <v>0.86324786324786329</v>
      </c>
      <c r="I42" s="66">
        <f t="shared" ref="I42" si="125">I16/(I16+J16)</f>
        <v>0.87826086956521743</v>
      </c>
      <c r="J42" s="97">
        <f t="shared" si="24"/>
        <v>0.87068965517241381</v>
      </c>
      <c r="K42" s="77">
        <f t="shared" ref="K42" si="126">L16/K16</f>
        <v>0.90434782608695652</v>
      </c>
      <c r="L42" s="66">
        <f t="shared" ref="L42" si="127">L16/(L16+M16)</f>
        <v>0.92035398230088494</v>
      </c>
      <c r="M42" s="97">
        <f t="shared" si="27"/>
        <v>0.91228070175438591</v>
      </c>
      <c r="N42" s="77">
        <f t="shared" ref="N42" si="128">O16/N16</f>
        <v>0.85964912280701755</v>
      </c>
      <c r="O42" s="66">
        <f t="shared" ref="O42" si="129">O16/(O16+P16)</f>
        <v>0.85964912280701755</v>
      </c>
      <c r="P42" s="97">
        <f t="shared" si="30"/>
        <v>0.85964912280701755</v>
      </c>
      <c r="Q42" s="77">
        <f t="shared" si="31"/>
        <v>0.84912310130206914</v>
      </c>
      <c r="R42" s="66">
        <f t="shared" si="32"/>
        <v>0.88714482352175972</v>
      </c>
      <c r="S42" s="97">
        <f t="shared" si="33"/>
        <v>0.86736035037872339</v>
      </c>
    </row>
    <row r="43" spans="1:19" x14ac:dyDescent="0.25">
      <c r="A43" s="19" t="s">
        <v>19</v>
      </c>
      <c r="B43" s="77">
        <f t="shared" si="16"/>
        <v>0.48571428571428571</v>
      </c>
      <c r="C43" s="66">
        <f t="shared" si="17"/>
        <v>1</v>
      </c>
      <c r="D43" s="97">
        <f t="shared" si="18"/>
        <v>0.65384615384615385</v>
      </c>
      <c r="E43" s="77">
        <f t="shared" ref="E43" si="130">F17/E17</f>
        <v>0.7931034482758621</v>
      </c>
      <c r="F43" s="66">
        <f t="shared" ref="F43" si="131">F17/(F17+G17)</f>
        <v>1</v>
      </c>
      <c r="G43" s="97">
        <f t="shared" si="21"/>
        <v>0.88461538461538458</v>
      </c>
      <c r="H43" s="77">
        <f t="shared" ref="H43" si="132">I17/H17</f>
        <v>0.953125</v>
      </c>
      <c r="I43" s="66">
        <f t="shared" ref="I43" si="133">I17/(I17+J17)</f>
        <v>1</v>
      </c>
      <c r="J43" s="97">
        <f t="shared" si="24"/>
        <v>0.97599999999999998</v>
      </c>
      <c r="K43" s="77">
        <f t="shared" ref="K43" si="134">L17/K17</f>
        <v>0.95061728395061729</v>
      </c>
      <c r="L43" s="66">
        <f t="shared" ref="L43" si="135">L17/(L17+M17)</f>
        <v>1</v>
      </c>
      <c r="M43" s="97">
        <f t="shared" si="27"/>
        <v>0.97468354430379744</v>
      </c>
      <c r="N43" s="77">
        <f t="shared" ref="N43" si="136">O17/N17</f>
        <v>0.87142857142857144</v>
      </c>
      <c r="O43" s="66">
        <f t="shared" ref="O43" si="137">O17/(O17+P17)</f>
        <v>1</v>
      </c>
      <c r="P43" s="97">
        <f t="shared" si="30"/>
        <v>0.93129770992366412</v>
      </c>
      <c r="Q43" s="77">
        <f t="shared" si="31"/>
        <v>0.81079771787386723</v>
      </c>
      <c r="R43" s="66">
        <f t="shared" si="32"/>
        <v>1</v>
      </c>
      <c r="S43" s="97">
        <f t="shared" si="33"/>
        <v>0.8840885585378</v>
      </c>
    </row>
    <row r="44" spans="1:19" x14ac:dyDescent="0.25">
      <c r="A44" s="19" t="s">
        <v>20</v>
      </c>
      <c r="B44" s="77">
        <f t="shared" si="16"/>
        <v>1</v>
      </c>
      <c r="C44" s="66">
        <f t="shared" si="17"/>
        <v>1</v>
      </c>
      <c r="D44" s="97">
        <f t="shared" si="18"/>
        <v>1</v>
      </c>
      <c r="E44" s="77">
        <f t="shared" ref="E44" si="138">F18/E18</f>
        <v>1</v>
      </c>
      <c r="F44" s="66">
        <f t="shared" ref="F44" si="139">F18/(F18+G18)</f>
        <v>1</v>
      </c>
      <c r="G44" s="97">
        <f t="shared" si="21"/>
        <v>1</v>
      </c>
      <c r="H44" s="77">
        <f t="shared" ref="H44" si="140">I18/H18</f>
        <v>1</v>
      </c>
      <c r="I44" s="66">
        <f t="shared" ref="I44" si="141">I18/(I18+J18)</f>
        <v>1</v>
      </c>
      <c r="J44" s="97">
        <f t="shared" si="24"/>
        <v>1</v>
      </c>
      <c r="K44" s="77">
        <f t="shared" ref="K44" si="142">L18/K18</f>
        <v>1</v>
      </c>
      <c r="L44" s="66">
        <f t="shared" ref="L44" si="143">L18/(L18+M18)</f>
        <v>1</v>
      </c>
      <c r="M44" s="97">
        <f t="shared" si="27"/>
        <v>1</v>
      </c>
      <c r="N44" s="77">
        <f t="shared" ref="N44" si="144">O18/N18</f>
        <v>1</v>
      </c>
      <c r="O44" s="66">
        <f t="shared" ref="O44" si="145">O18/(O18+P18)</f>
        <v>1</v>
      </c>
      <c r="P44" s="97">
        <f t="shared" si="30"/>
        <v>1</v>
      </c>
      <c r="Q44" s="77">
        <f t="shared" si="31"/>
        <v>1</v>
      </c>
      <c r="R44" s="66">
        <f t="shared" si="32"/>
        <v>1</v>
      </c>
      <c r="S44" s="97">
        <f t="shared" si="33"/>
        <v>1</v>
      </c>
    </row>
    <row r="45" spans="1:19" x14ac:dyDescent="0.25">
      <c r="A45" s="19" t="s">
        <v>27</v>
      </c>
      <c r="B45" s="77">
        <f t="shared" si="16"/>
        <v>0.86407766990291257</v>
      </c>
      <c r="C45" s="66">
        <f t="shared" si="17"/>
        <v>1</v>
      </c>
      <c r="D45" s="97">
        <f t="shared" si="18"/>
        <v>0.92708333333333326</v>
      </c>
      <c r="E45" s="77">
        <f t="shared" ref="E45" si="146">F19/E19</f>
        <v>0.92727272727272725</v>
      </c>
      <c r="F45" s="66">
        <f t="shared" ref="F45" si="147">F19/(F19+G19)</f>
        <v>1</v>
      </c>
      <c r="G45" s="97">
        <f t="shared" si="21"/>
        <v>0.96226415094339623</v>
      </c>
      <c r="H45" s="77">
        <f t="shared" ref="H45" si="148">I19/H19</f>
        <v>0.81690140845070425</v>
      </c>
      <c r="I45" s="66">
        <f t="shared" ref="I45" si="149">I19/(I19+J19)</f>
        <v>1</v>
      </c>
      <c r="J45" s="97">
        <f t="shared" si="24"/>
        <v>0.89922480620155043</v>
      </c>
      <c r="K45" s="77">
        <f t="shared" ref="K45" si="150">L19/K19</f>
        <v>0.86842105263157898</v>
      </c>
      <c r="L45" s="66">
        <f t="shared" ref="L45" si="151">L19/(L19+M19)</f>
        <v>1</v>
      </c>
      <c r="M45" s="97">
        <f t="shared" si="27"/>
        <v>0.92957746478873238</v>
      </c>
      <c r="N45" s="77">
        <f t="shared" ref="N45" si="152">O19/N19</f>
        <v>0.91935483870967738</v>
      </c>
      <c r="O45" s="66">
        <f t="shared" ref="O45" si="153">O19/(O19+P19)</f>
        <v>1</v>
      </c>
      <c r="P45" s="97">
        <f t="shared" si="30"/>
        <v>0.95798319327731085</v>
      </c>
      <c r="Q45" s="77">
        <f t="shared" si="31"/>
        <v>0.87920553939352009</v>
      </c>
      <c r="R45" s="66">
        <f t="shared" si="32"/>
        <v>1</v>
      </c>
      <c r="S45" s="97">
        <f t="shared" si="33"/>
        <v>0.93522658970886463</v>
      </c>
    </row>
    <row r="46" spans="1:19" x14ac:dyDescent="0.25">
      <c r="A46" s="19" t="s">
        <v>28</v>
      </c>
      <c r="B46" s="77">
        <f t="shared" si="16"/>
        <v>0.84239130434782605</v>
      </c>
      <c r="C46" s="66">
        <f t="shared" si="17"/>
        <v>0.94512195121951215</v>
      </c>
      <c r="D46" s="97">
        <f t="shared" si="18"/>
        <v>0.8908045977011495</v>
      </c>
      <c r="E46" s="77">
        <f t="shared" ref="E46" si="154">F20/E20</f>
        <v>0.8014184397163121</v>
      </c>
      <c r="F46" s="66">
        <f t="shared" ref="F46" si="155">F20/(F20+G20)</f>
        <v>0.8828125</v>
      </c>
      <c r="G46" s="97">
        <f t="shared" si="21"/>
        <v>0.84014869888475829</v>
      </c>
      <c r="H46" s="77">
        <f t="shared" ref="H46" si="156">I20/H20</f>
        <v>0.47826086956521741</v>
      </c>
      <c r="I46" s="66">
        <f t="shared" ref="I46" si="157">I20/(I20+J20)</f>
        <v>0.61599999999999999</v>
      </c>
      <c r="J46" s="97">
        <f t="shared" si="24"/>
        <v>0.53846153846153844</v>
      </c>
      <c r="K46" s="77">
        <f t="shared" ref="K46" si="158">L20/K20</f>
        <v>0.81981981981981977</v>
      </c>
      <c r="L46" s="66">
        <f t="shared" ref="L46" si="159">L20/(L20+M20)</f>
        <v>0.88349514563106801</v>
      </c>
      <c r="M46" s="97">
        <f t="shared" si="27"/>
        <v>0.85046728971962604</v>
      </c>
      <c r="N46" s="77">
        <f t="shared" ref="N46" si="160">O20/N20</f>
        <v>0.68518518518518523</v>
      </c>
      <c r="O46" s="66">
        <f t="shared" ref="O46" si="161">O20/(O20+P20)</f>
        <v>0.73267326732673266</v>
      </c>
      <c r="P46" s="97">
        <f t="shared" si="30"/>
        <v>0.70813397129186595</v>
      </c>
      <c r="Q46" s="77">
        <f t="shared" si="31"/>
        <v>0.72541512372687211</v>
      </c>
      <c r="R46" s="66">
        <f t="shared" si="32"/>
        <v>0.81202057283546247</v>
      </c>
      <c r="S46" s="97">
        <f t="shared" si="33"/>
        <v>0.76560321921178764</v>
      </c>
    </row>
    <row r="47" spans="1:19" x14ac:dyDescent="0.25">
      <c r="A47" s="19" t="s">
        <v>29</v>
      </c>
      <c r="B47" s="77">
        <f t="shared" si="16"/>
        <v>0.82233502538071068</v>
      </c>
      <c r="C47" s="66">
        <f t="shared" si="17"/>
        <v>0.98780487804878048</v>
      </c>
      <c r="D47" s="97">
        <f t="shared" si="18"/>
        <v>0.89750692520775632</v>
      </c>
      <c r="E47" s="77">
        <f t="shared" ref="E47" si="162">F21/E21</f>
        <v>0.91304347826086951</v>
      </c>
      <c r="F47" s="66">
        <f t="shared" ref="F47" si="163">F21/(F21+G21)</f>
        <v>0.98245614035087714</v>
      </c>
      <c r="G47" s="97">
        <f t="shared" si="21"/>
        <v>0.94647887323943647</v>
      </c>
      <c r="H47" s="77">
        <f t="shared" ref="H47" si="164">I21/H21</f>
        <v>0.77705627705627711</v>
      </c>
      <c r="I47" s="66">
        <f t="shared" ref="I47" si="165">I21/(I21+J21)</f>
        <v>0.97027027027027024</v>
      </c>
      <c r="J47" s="97">
        <f t="shared" si="24"/>
        <v>0.86298076923076927</v>
      </c>
      <c r="K47" s="77">
        <f t="shared" ref="K47" si="166">L21/K21</f>
        <v>0.68767123287671228</v>
      </c>
      <c r="L47" s="66">
        <f t="shared" ref="L47" si="167">L21/(L21+M21)</f>
        <v>0.94716981132075473</v>
      </c>
      <c r="M47" s="97">
        <f t="shared" si="27"/>
        <v>0.79682539682539688</v>
      </c>
      <c r="N47" s="77">
        <f t="shared" ref="N47" si="168">O21/N21</f>
        <v>0.73451327433628322</v>
      </c>
      <c r="O47" s="66">
        <f t="shared" ref="O47" si="169">O21/(O21+P21)</f>
        <v>0.93258426966292129</v>
      </c>
      <c r="P47" s="97">
        <f t="shared" si="30"/>
        <v>0.82178217821782185</v>
      </c>
      <c r="Q47" s="77">
        <f t="shared" si="31"/>
        <v>0.78692385758217065</v>
      </c>
      <c r="R47" s="66">
        <f t="shared" si="32"/>
        <v>0.96405707393072082</v>
      </c>
      <c r="S47" s="97">
        <f t="shared" si="33"/>
        <v>0.86511482854423605</v>
      </c>
    </row>
    <row r="48" spans="1:19" x14ac:dyDescent="0.25">
      <c r="A48" s="96" t="s">
        <v>30</v>
      </c>
      <c r="B48" s="77">
        <f t="shared" si="16"/>
        <v>1</v>
      </c>
      <c r="C48" s="66">
        <f t="shared" si="17"/>
        <v>1</v>
      </c>
      <c r="D48" s="97">
        <f t="shared" si="18"/>
        <v>1</v>
      </c>
      <c r="E48" s="77">
        <f t="shared" ref="E48" si="170">F22/E22</f>
        <v>1</v>
      </c>
      <c r="F48" s="66">
        <f t="shared" ref="F48" si="171">F22/(F22+G22)</f>
        <v>1</v>
      </c>
      <c r="G48" s="97">
        <f t="shared" si="21"/>
        <v>1</v>
      </c>
      <c r="H48" s="77">
        <f t="shared" ref="H48" si="172">I22/H22</f>
        <v>1</v>
      </c>
      <c r="I48" s="66">
        <f t="shared" ref="I48" si="173">I22/(I22+J22)</f>
        <v>1</v>
      </c>
      <c r="J48" s="97">
        <f t="shared" si="24"/>
        <v>1</v>
      </c>
      <c r="K48" s="77">
        <f t="shared" ref="K48" si="174">L22/K22</f>
        <v>1</v>
      </c>
      <c r="L48" s="66">
        <f t="shared" ref="L48" si="175">L22/(L22+M22)</f>
        <v>1</v>
      </c>
      <c r="M48" s="97">
        <f t="shared" si="27"/>
        <v>1</v>
      </c>
      <c r="N48" s="77">
        <f t="shared" ref="N48" si="176">O22/N22</f>
        <v>1</v>
      </c>
      <c r="O48" s="66">
        <f t="shared" ref="O48" si="177">O22/(O22+P22)</f>
        <v>1</v>
      </c>
      <c r="P48" s="97">
        <f t="shared" si="30"/>
        <v>1</v>
      </c>
      <c r="Q48" s="77">
        <f t="shared" si="31"/>
        <v>1</v>
      </c>
      <c r="R48" s="66">
        <f t="shared" si="32"/>
        <v>1</v>
      </c>
      <c r="S48" s="97">
        <f t="shared" si="33"/>
        <v>1</v>
      </c>
    </row>
    <row r="49" spans="1:19" x14ac:dyDescent="0.25">
      <c r="A49" s="96" t="s">
        <v>31</v>
      </c>
      <c r="B49" s="77">
        <f t="shared" si="16"/>
        <v>1</v>
      </c>
      <c r="C49" s="66">
        <f t="shared" si="17"/>
        <v>1</v>
      </c>
      <c r="D49" s="97">
        <f t="shared" si="18"/>
        <v>1</v>
      </c>
      <c r="E49" s="77">
        <f t="shared" ref="E49" si="178">F23/E23</f>
        <v>1</v>
      </c>
      <c r="F49" s="66">
        <f t="shared" ref="F49" si="179">F23/(F23+G23)</f>
        <v>1</v>
      </c>
      <c r="G49" s="97">
        <f t="shared" si="21"/>
        <v>1</v>
      </c>
      <c r="H49" s="77">
        <f t="shared" ref="H49" si="180">I23/H23</f>
        <v>1</v>
      </c>
      <c r="I49" s="66">
        <f t="shared" ref="I49" si="181">I23/(I23+J23)</f>
        <v>1</v>
      </c>
      <c r="J49" s="97">
        <f t="shared" si="24"/>
        <v>1</v>
      </c>
      <c r="K49" s="77">
        <f t="shared" ref="K49" si="182">L23/K23</f>
        <v>1</v>
      </c>
      <c r="L49" s="66">
        <f t="shared" ref="L49" si="183">L23/(L23+M23)</f>
        <v>1</v>
      </c>
      <c r="M49" s="97">
        <f t="shared" si="27"/>
        <v>1</v>
      </c>
      <c r="N49" s="77">
        <f t="shared" ref="N49" si="184">O23/N23</f>
        <v>1</v>
      </c>
      <c r="O49" s="66">
        <f t="shared" ref="O49" si="185">O23/(O23+P23)</f>
        <v>1</v>
      </c>
      <c r="P49" s="97">
        <f t="shared" si="30"/>
        <v>1</v>
      </c>
      <c r="Q49" s="77">
        <f t="shared" si="31"/>
        <v>1</v>
      </c>
      <c r="R49" s="66">
        <f t="shared" si="32"/>
        <v>1</v>
      </c>
      <c r="S49" s="97">
        <f t="shared" si="33"/>
        <v>1</v>
      </c>
    </row>
    <row r="50" spans="1:19" ht="15.75" thickBot="1" x14ac:dyDescent="0.3">
      <c r="A50" s="98" t="s">
        <v>32</v>
      </c>
      <c r="B50" s="78">
        <f t="shared" si="16"/>
        <v>0.72340425531914898</v>
      </c>
      <c r="C50" s="67">
        <f t="shared" si="17"/>
        <v>0.94444444444444442</v>
      </c>
      <c r="D50" s="99">
        <f t="shared" si="18"/>
        <v>0.81927710843373491</v>
      </c>
      <c r="E50" s="78">
        <f t="shared" ref="E50" si="186">F24/E24</f>
        <v>0.72222222222222221</v>
      </c>
      <c r="F50" s="67">
        <f t="shared" ref="F50" si="187">F24/(F24+G24)</f>
        <v>1</v>
      </c>
      <c r="G50" s="99">
        <f t="shared" si="21"/>
        <v>0.83870967741935476</v>
      </c>
      <c r="H50" s="78">
        <f t="shared" ref="H50" si="188">I24/H24</f>
        <v>0.87234042553191493</v>
      </c>
      <c r="I50" s="67">
        <f t="shared" ref="I50" si="189">I24/(I24+J24)</f>
        <v>1</v>
      </c>
      <c r="J50" s="99">
        <f t="shared" si="24"/>
        <v>0.93181818181818188</v>
      </c>
      <c r="K50" s="78">
        <f t="shared" ref="K50" si="190">L24/K24</f>
        <v>0.79629629629629628</v>
      </c>
      <c r="L50" s="67">
        <f t="shared" ref="L50" si="191">L24/(L24+M24)</f>
        <v>1</v>
      </c>
      <c r="M50" s="99">
        <f t="shared" si="27"/>
        <v>0.88659793814432986</v>
      </c>
      <c r="N50" s="78">
        <f t="shared" ref="N50" si="192">O24/N24</f>
        <v>0.68292682926829273</v>
      </c>
      <c r="O50" s="67">
        <f t="shared" ref="O50" si="193">O24/(O24+P24)</f>
        <v>0.96551724137931039</v>
      </c>
      <c r="P50" s="99">
        <f t="shared" si="30"/>
        <v>0.80000000000000016</v>
      </c>
      <c r="Q50" s="78">
        <f t="shared" si="31"/>
        <v>0.75943800572757503</v>
      </c>
      <c r="R50" s="67">
        <f t="shared" si="32"/>
        <v>0.98199233716475098</v>
      </c>
      <c r="S50" s="99">
        <f t="shared" si="33"/>
        <v>0.85528058116312022</v>
      </c>
    </row>
    <row r="51" spans="1:19" ht="15.75" thickBot="1" x14ac:dyDescent="0.3">
      <c r="A51" s="100" t="s">
        <v>21</v>
      </c>
      <c r="B51" s="101">
        <f>AVERAGE(B29:B50)</f>
        <v>0.83061080821106681</v>
      </c>
      <c r="C51" s="102">
        <f t="shared" ref="C51:P51" si="194">AVERAGE(C29:C50)</f>
        <v>0.9150385558599633</v>
      </c>
      <c r="D51" s="103">
        <f t="shared" si="194"/>
        <v>0.86627093023037705</v>
      </c>
      <c r="E51" s="101">
        <f t="shared" si="194"/>
        <v>0.90857583118693341</v>
      </c>
      <c r="F51" s="102">
        <f t="shared" si="194"/>
        <v>0.96317729256882567</v>
      </c>
      <c r="G51" s="103">
        <f t="shared" si="194"/>
        <v>0.9330819073702451</v>
      </c>
      <c r="H51" s="101">
        <f t="shared" si="194"/>
        <v>0.88977366653913714</v>
      </c>
      <c r="I51" s="102">
        <f t="shared" si="194"/>
        <v>0.93442051641439872</v>
      </c>
      <c r="J51" s="103">
        <f t="shared" si="194"/>
        <v>0.91024434730239678</v>
      </c>
      <c r="K51" s="101">
        <f t="shared" si="194"/>
        <v>0.89152100845546722</v>
      </c>
      <c r="L51" s="102">
        <f t="shared" si="194"/>
        <v>0.95501812154457777</v>
      </c>
      <c r="M51" s="103">
        <f t="shared" si="194"/>
        <v>0.91684619595975048</v>
      </c>
      <c r="N51" s="101">
        <f t="shared" si="194"/>
        <v>0.80122941595347186</v>
      </c>
      <c r="O51" s="102">
        <f t="shared" si="194"/>
        <v>0.86756797894754634</v>
      </c>
      <c r="P51" s="103">
        <f t="shared" si="194"/>
        <v>0.83061877418405172</v>
      </c>
      <c r="Q51" s="101">
        <f>AVERAGE(Q29:Q50)</f>
        <v>0.86434214606921533</v>
      </c>
      <c r="R51" s="102">
        <f t="shared" ref="R51" si="195">AVERAGE(R29:R50)</f>
        <v>0.92704449306706249</v>
      </c>
      <c r="S51" s="103">
        <f t="shared" ref="S51" si="196">AVERAGE(S29:S50)</f>
        <v>0.89141243100936418</v>
      </c>
    </row>
  </sheetData>
  <mergeCells count="14">
    <mergeCell ref="Q1:S1"/>
    <mergeCell ref="A1:A2"/>
    <mergeCell ref="B1:D1"/>
    <mergeCell ref="E1:G1"/>
    <mergeCell ref="H1:J1"/>
    <mergeCell ref="K1:M1"/>
    <mergeCell ref="N1:P1"/>
    <mergeCell ref="N27:P27"/>
    <mergeCell ref="Q27:S27"/>
    <mergeCell ref="A27:A28"/>
    <mergeCell ref="B27:D27"/>
    <mergeCell ref="E27:G27"/>
    <mergeCell ref="H27:J27"/>
    <mergeCell ref="K27:M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4C42-93B4-4679-A218-7F2348540497}">
  <dimension ref="A1:L34"/>
  <sheetViews>
    <sheetView topLeftCell="A4" workbookViewId="0">
      <selection activeCell="C9" sqref="C9"/>
    </sheetView>
  </sheetViews>
  <sheetFormatPr defaultRowHeight="15" x14ac:dyDescent="0.25"/>
  <cols>
    <col min="1" max="1" width="15.140625" bestFit="1" customWidth="1"/>
    <col min="8" max="8" width="9.42578125" bestFit="1" customWidth="1"/>
  </cols>
  <sheetData>
    <row r="1" spans="1:12" s="39" customFormat="1" ht="15.75" thickBot="1" x14ac:dyDescent="0.3">
      <c r="A1" s="107" t="s">
        <v>23</v>
      </c>
      <c r="B1" s="104" t="s">
        <v>45</v>
      </c>
      <c r="C1" s="105"/>
      <c r="D1" s="106"/>
      <c r="E1" s="104" t="s">
        <v>46</v>
      </c>
      <c r="F1" s="105"/>
      <c r="G1" s="106"/>
      <c r="H1" s="42" t="s">
        <v>47</v>
      </c>
      <c r="I1" s="109" t="s">
        <v>48</v>
      </c>
      <c r="J1" s="106"/>
    </row>
    <row r="2" spans="1:12" s="39" customFormat="1" ht="15.75" thickBot="1" x14ac:dyDescent="0.3">
      <c r="A2" s="108"/>
      <c r="B2" s="3" t="s">
        <v>21</v>
      </c>
      <c r="C2" s="4" t="s">
        <v>63</v>
      </c>
      <c r="D2" s="5" t="s">
        <v>22</v>
      </c>
      <c r="E2" s="3" t="s">
        <v>24</v>
      </c>
      <c r="F2" s="4" t="s">
        <v>25</v>
      </c>
      <c r="G2" s="4" t="s">
        <v>26</v>
      </c>
      <c r="H2" s="43" t="s">
        <v>49</v>
      </c>
      <c r="I2" s="6" t="s">
        <v>50</v>
      </c>
      <c r="J2" s="5" t="s">
        <v>51</v>
      </c>
    </row>
    <row r="3" spans="1:12" x14ac:dyDescent="0.25">
      <c r="A3" s="18" t="s">
        <v>6</v>
      </c>
      <c r="B3" s="75">
        <v>40</v>
      </c>
      <c r="C3" s="76">
        <v>40</v>
      </c>
      <c r="D3" s="76">
        <v>0</v>
      </c>
      <c r="E3" s="76">
        <f>C3/B3</f>
        <v>1</v>
      </c>
      <c r="F3" s="76">
        <f>C3/(C3+D3)</f>
        <v>1</v>
      </c>
      <c r="G3" s="76">
        <f>(2*(E3*F3))/(E3+F3)</f>
        <v>1</v>
      </c>
      <c r="H3" s="16">
        <v>100</v>
      </c>
      <c r="I3" s="68">
        <v>100</v>
      </c>
      <c r="J3" s="16">
        <v>100</v>
      </c>
      <c r="L3" s="39"/>
    </row>
    <row r="4" spans="1:12" x14ac:dyDescent="0.25">
      <c r="A4" s="19" t="s">
        <v>33</v>
      </c>
      <c r="B4" s="77">
        <v>30</v>
      </c>
      <c r="C4" s="66">
        <v>28</v>
      </c>
      <c r="D4" s="66">
        <v>0</v>
      </c>
      <c r="E4" s="65">
        <f t="shared" ref="E4:E12" si="0">C4/B4</f>
        <v>0.93333333333333335</v>
      </c>
      <c r="F4" s="65">
        <f t="shared" ref="F4:F12" si="1">C4/(C4+D4)</f>
        <v>1</v>
      </c>
      <c r="G4" s="65">
        <f t="shared" ref="G4:G12" si="2">(2*(E4*F4))/(E4+F4)</f>
        <v>0.96551724137931039</v>
      </c>
      <c r="H4" s="17"/>
      <c r="I4" s="69"/>
      <c r="J4" s="17"/>
      <c r="L4" s="39"/>
    </row>
    <row r="5" spans="1:12" x14ac:dyDescent="0.25">
      <c r="A5" s="19" t="s">
        <v>34</v>
      </c>
      <c r="B5" s="77">
        <v>10</v>
      </c>
      <c r="C5" s="66">
        <v>10</v>
      </c>
      <c r="D5" s="66">
        <v>0</v>
      </c>
      <c r="E5" s="65">
        <f t="shared" si="0"/>
        <v>1</v>
      </c>
      <c r="F5" s="65">
        <f t="shared" si="1"/>
        <v>1</v>
      </c>
      <c r="G5" s="65">
        <f t="shared" si="2"/>
        <v>1</v>
      </c>
      <c r="H5" s="17"/>
      <c r="I5" s="69"/>
      <c r="J5" s="17"/>
      <c r="L5" s="39"/>
    </row>
    <row r="6" spans="1:12" x14ac:dyDescent="0.25">
      <c r="A6" s="19" t="s">
        <v>35</v>
      </c>
      <c r="B6" s="77">
        <v>23</v>
      </c>
      <c r="C6" s="66">
        <v>23</v>
      </c>
      <c r="D6" s="66">
        <v>0</v>
      </c>
      <c r="E6" s="65">
        <f t="shared" si="0"/>
        <v>1</v>
      </c>
      <c r="F6" s="65">
        <f t="shared" si="1"/>
        <v>1</v>
      </c>
      <c r="G6" s="65">
        <f t="shared" si="2"/>
        <v>1</v>
      </c>
      <c r="H6" s="17"/>
      <c r="I6" s="69"/>
      <c r="J6" s="17"/>
      <c r="L6" s="39"/>
    </row>
    <row r="7" spans="1:12" x14ac:dyDescent="0.25">
      <c r="A7" s="19" t="s">
        <v>36</v>
      </c>
      <c r="B7" s="77">
        <v>30</v>
      </c>
      <c r="C7" s="66">
        <v>29</v>
      </c>
      <c r="D7" s="66">
        <v>0</v>
      </c>
      <c r="E7" s="66">
        <f t="shared" si="0"/>
        <v>0.96666666666666667</v>
      </c>
      <c r="F7" s="66">
        <f t="shared" si="1"/>
        <v>1</v>
      </c>
      <c r="G7" s="65">
        <f t="shared" si="2"/>
        <v>0.98305084745762705</v>
      </c>
      <c r="H7" s="17">
        <v>97.84</v>
      </c>
      <c r="I7" s="69">
        <v>97.84</v>
      </c>
      <c r="J7" s="17">
        <v>92.3</v>
      </c>
      <c r="L7" s="39"/>
    </row>
    <row r="8" spans="1:12" x14ac:dyDescent="0.25">
      <c r="A8" s="19" t="s">
        <v>37</v>
      </c>
      <c r="B8" s="77">
        <v>8</v>
      </c>
      <c r="C8" s="66">
        <v>8</v>
      </c>
      <c r="D8" s="66">
        <v>0</v>
      </c>
      <c r="E8" s="66">
        <f t="shared" si="0"/>
        <v>1</v>
      </c>
      <c r="F8" s="66">
        <f t="shared" si="1"/>
        <v>1</v>
      </c>
      <c r="G8" s="66">
        <f t="shared" si="2"/>
        <v>1</v>
      </c>
      <c r="H8" s="17"/>
      <c r="I8" s="69"/>
      <c r="J8" s="17"/>
      <c r="L8" s="39"/>
    </row>
    <row r="9" spans="1:12" x14ac:dyDescent="0.25">
      <c r="A9" s="19" t="s">
        <v>8</v>
      </c>
      <c r="B9" s="77">
        <v>0</v>
      </c>
      <c r="C9" s="66"/>
      <c r="D9" s="66"/>
      <c r="E9" s="66" t="s">
        <v>64</v>
      </c>
      <c r="F9" s="66" t="s">
        <v>64</v>
      </c>
      <c r="G9" s="66" t="s">
        <v>64</v>
      </c>
      <c r="H9" s="17"/>
      <c r="I9" s="69"/>
      <c r="J9" s="17"/>
      <c r="L9" s="39"/>
    </row>
    <row r="10" spans="1:12" x14ac:dyDescent="0.25">
      <c r="A10" s="19" t="s">
        <v>38</v>
      </c>
      <c r="B10" s="77">
        <v>0</v>
      </c>
      <c r="C10" s="66"/>
      <c r="D10" s="66"/>
      <c r="E10" s="66" t="s">
        <v>64</v>
      </c>
      <c r="F10" s="66" t="s">
        <v>64</v>
      </c>
      <c r="G10" s="66" t="s">
        <v>64</v>
      </c>
      <c r="H10" s="17"/>
      <c r="I10" s="69"/>
      <c r="J10" s="17"/>
      <c r="L10" s="39"/>
    </row>
    <row r="11" spans="1:12" x14ac:dyDescent="0.25">
      <c r="A11" s="19" t="s">
        <v>39</v>
      </c>
      <c r="B11" s="77">
        <v>29</v>
      </c>
      <c r="C11" s="66">
        <v>29</v>
      </c>
      <c r="D11" s="66">
        <v>0</v>
      </c>
      <c r="E11" s="66">
        <f t="shared" si="0"/>
        <v>1</v>
      </c>
      <c r="F11" s="66">
        <f t="shared" si="1"/>
        <v>1</v>
      </c>
      <c r="G11" s="66">
        <f t="shared" si="2"/>
        <v>1</v>
      </c>
      <c r="H11" s="17"/>
      <c r="I11" s="69"/>
      <c r="J11" s="17"/>
      <c r="L11" s="39"/>
    </row>
    <row r="12" spans="1:12" x14ac:dyDescent="0.25">
      <c r="A12" s="19" t="s">
        <v>40</v>
      </c>
      <c r="B12" s="77">
        <v>1458</v>
      </c>
      <c r="C12" s="66">
        <v>1417</v>
      </c>
      <c r="D12" s="66">
        <v>8</v>
      </c>
      <c r="E12" s="66">
        <f t="shared" si="0"/>
        <v>0.97187928669410151</v>
      </c>
      <c r="F12" s="66">
        <f t="shared" si="1"/>
        <v>0.99438596491228071</v>
      </c>
      <c r="G12" s="66">
        <f t="shared" si="2"/>
        <v>0.98300381546999649</v>
      </c>
      <c r="H12" s="17">
        <v>99.5</v>
      </c>
      <c r="I12" s="69">
        <v>99.5</v>
      </c>
      <c r="J12" s="17">
        <v>98</v>
      </c>
      <c r="L12" s="39"/>
    </row>
    <row r="13" spans="1:12" x14ac:dyDescent="0.25">
      <c r="A13" s="19" t="s">
        <v>41</v>
      </c>
      <c r="B13" s="77">
        <v>127</v>
      </c>
      <c r="C13" s="66">
        <v>118</v>
      </c>
      <c r="D13" s="66">
        <v>2</v>
      </c>
      <c r="E13" s="66">
        <f t="shared" ref="E13:E25" si="3">C13/B13</f>
        <v>0.92913385826771655</v>
      </c>
      <c r="F13" s="66">
        <f t="shared" ref="F13:F25" si="4">C13/(C13+D13)</f>
        <v>0.98333333333333328</v>
      </c>
      <c r="G13" s="66">
        <f t="shared" ref="G13:G25" si="5">(2*(E13*F13))/(E13+F13)</f>
        <v>0.95546558704453433</v>
      </c>
      <c r="H13" s="17">
        <v>97.74</v>
      </c>
      <c r="I13" s="69">
        <v>97.94</v>
      </c>
      <c r="J13" s="17">
        <v>87.02</v>
      </c>
      <c r="L13" s="39"/>
    </row>
    <row r="14" spans="1:12" x14ac:dyDescent="0.25">
      <c r="A14" s="19" t="s">
        <v>42</v>
      </c>
      <c r="B14" s="77">
        <v>56</v>
      </c>
      <c r="C14" s="66">
        <v>53</v>
      </c>
      <c r="D14" s="66">
        <v>1</v>
      </c>
      <c r="E14" s="66">
        <f t="shared" si="3"/>
        <v>0.9464285714285714</v>
      </c>
      <c r="F14" s="66">
        <f t="shared" si="4"/>
        <v>0.98148148148148151</v>
      </c>
      <c r="G14" s="66">
        <f t="shared" si="5"/>
        <v>0.96363636363636362</v>
      </c>
      <c r="H14" s="17">
        <v>92.82</v>
      </c>
      <c r="I14" s="69"/>
      <c r="J14" s="17"/>
      <c r="L14" s="39"/>
    </row>
    <row r="15" spans="1:12" x14ac:dyDescent="0.25">
      <c r="A15" s="19" t="s">
        <v>43</v>
      </c>
      <c r="B15" s="77">
        <v>41</v>
      </c>
      <c r="C15" s="66">
        <v>41</v>
      </c>
      <c r="D15" s="66">
        <v>0</v>
      </c>
      <c r="E15" s="66">
        <f t="shared" si="3"/>
        <v>1</v>
      </c>
      <c r="F15" s="66">
        <f t="shared" si="4"/>
        <v>1</v>
      </c>
      <c r="G15" s="66">
        <f t="shared" si="5"/>
        <v>1</v>
      </c>
      <c r="H15" s="17"/>
      <c r="I15" s="69"/>
      <c r="J15" s="17"/>
      <c r="L15" s="39"/>
    </row>
    <row r="16" spans="1:12" x14ac:dyDescent="0.25">
      <c r="A16" s="19" t="s">
        <v>44</v>
      </c>
      <c r="B16" s="77">
        <v>115</v>
      </c>
      <c r="C16" s="66">
        <v>111</v>
      </c>
      <c r="D16" s="66">
        <v>1</v>
      </c>
      <c r="E16" s="66">
        <f t="shared" si="3"/>
        <v>0.9652173913043478</v>
      </c>
      <c r="F16" s="66">
        <f t="shared" si="4"/>
        <v>0.9910714285714286</v>
      </c>
      <c r="G16" s="66">
        <f t="shared" si="5"/>
        <v>0.97797356828193827</v>
      </c>
      <c r="H16" s="17">
        <v>97.64</v>
      </c>
      <c r="I16" s="69">
        <v>97.64</v>
      </c>
      <c r="J16" s="17">
        <v>100</v>
      </c>
      <c r="L16" s="39"/>
    </row>
    <row r="17" spans="1:12" x14ac:dyDescent="0.25">
      <c r="A17" s="19" t="s">
        <v>32</v>
      </c>
      <c r="B17" s="77">
        <v>24</v>
      </c>
      <c r="C17" s="66">
        <v>19</v>
      </c>
      <c r="D17" s="66">
        <v>0</v>
      </c>
      <c r="E17" s="66">
        <f t="shared" si="3"/>
        <v>0.79166666666666663</v>
      </c>
      <c r="F17" s="66">
        <f t="shared" si="4"/>
        <v>1</v>
      </c>
      <c r="G17" s="66">
        <f t="shared" si="5"/>
        <v>0.88372093023255816</v>
      </c>
      <c r="H17" s="17"/>
      <c r="I17" s="69"/>
      <c r="J17" s="17"/>
      <c r="L17" s="39"/>
    </row>
    <row r="18" spans="1:12" x14ac:dyDescent="0.25">
      <c r="A18" s="19" t="s">
        <v>12</v>
      </c>
      <c r="B18" s="77">
        <v>154</v>
      </c>
      <c r="C18" s="66">
        <v>136</v>
      </c>
      <c r="D18" s="66">
        <v>15</v>
      </c>
      <c r="E18" s="66">
        <f t="shared" si="3"/>
        <v>0.88311688311688308</v>
      </c>
      <c r="F18" s="66">
        <f t="shared" si="4"/>
        <v>0.90066225165562919</v>
      </c>
      <c r="G18" s="66">
        <f t="shared" si="5"/>
        <v>0.8918032786885246</v>
      </c>
      <c r="H18" s="17">
        <v>74.02</v>
      </c>
      <c r="I18" s="69"/>
      <c r="J18" s="17"/>
      <c r="L18" s="39"/>
    </row>
    <row r="19" spans="1:12" x14ac:dyDescent="0.25">
      <c r="A19" s="19" t="s">
        <v>13</v>
      </c>
      <c r="B19" s="77">
        <v>381</v>
      </c>
      <c r="C19" s="66">
        <v>367</v>
      </c>
      <c r="D19" s="66">
        <v>18</v>
      </c>
      <c r="E19" s="66">
        <f t="shared" si="3"/>
        <v>0.96325459317585305</v>
      </c>
      <c r="F19" s="66">
        <f t="shared" si="4"/>
        <v>0.95324675324675323</v>
      </c>
      <c r="G19" s="66">
        <f t="shared" si="5"/>
        <v>0.95822454308093985</v>
      </c>
      <c r="H19" s="17">
        <v>93.51</v>
      </c>
      <c r="I19" s="69">
        <v>93.51</v>
      </c>
      <c r="J19" s="17">
        <v>95.3</v>
      </c>
      <c r="L19" s="39"/>
    </row>
    <row r="20" spans="1:12" x14ac:dyDescent="0.25">
      <c r="A20" s="19" t="s">
        <v>14</v>
      </c>
      <c r="B20" s="77">
        <v>346</v>
      </c>
      <c r="C20" s="66">
        <v>319</v>
      </c>
      <c r="D20" s="66">
        <v>24</v>
      </c>
      <c r="E20" s="66">
        <f t="shared" si="3"/>
        <v>0.9219653179190751</v>
      </c>
      <c r="F20" s="66">
        <f t="shared" si="4"/>
        <v>0.93002915451895041</v>
      </c>
      <c r="G20" s="66">
        <f t="shared" si="5"/>
        <v>0.92597968069666181</v>
      </c>
      <c r="H20" s="17">
        <v>91.39</v>
      </c>
      <c r="I20" s="69">
        <v>91.39</v>
      </c>
      <c r="J20" s="17">
        <v>93</v>
      </c>
      <c r="L20" s="39"/>
    </row>
    <row r="21" spans="1:12" x14ac:dyDescent="0.25">
      <c r="A21" s="19" t="s">
        <v>15</v>
      </c>
      <c r="B21" s="77">
        <v>28</v>
      </c>
      <c r="C21" s="66">
        <v>16</v>
      </c>
      <c r="D21" s="66">
        <v>20</v>
      </c>
      <c r="E21" s="66">
        <f t="shared" si="3"/>
        <v>0.5714285714285714</v>
      </c>
      <c r="F21" s="66">
        <f t="shared" si="4"/>
        <v>0.44444444444444442</v>
      </c>
      <c r="G21" s="66">
        <f t="shared" si="5"/>
        <v>0.5</v>
      </c>
      <c r="H21" s="17">
        <v>81.69</v>
      </c>
      <c r="I21" s="69">
        <v>81.69</v>
      </c>
      <c r="J21" s="17">
        <v>42.96</v>
      </c>
      <c r="L21" s="39"/>
    </row>
    <row r="22" spans="1:12" x14ac:dyDescent="0.25">
      <c r="A22" s="19" t="s">
        <v>52</v>
      </c>
      <c r="B22" s="77">
        <v>219</v>
      </c>
      <c r="C22" s="66">
        <v>198</v>
      </c>
      <c r="D22" s="66">
        <v>17</v>
      </c>
      <c r="E22" s="66">
        <f t="shared" si="3"/>
        <v>0.90410958904109584</v>
      </c>
      <c r="F22" s="66">
        <f t="shared" si="4"/>
        <v>0.92093023255813955</v>
      </c>
      <c r="G22" s="66">
        <f t="shared" si="5"/>
        <v>0.9124423963133641</v>
      </c>
      <c r="H22" s="17">
        <v>76.91</v>
      </c>
      <c r="I22" s="69">
        <v>76.91</v>
      </c>
      <c r="J22" s="17">
        <v>80.05</v>
      </c>
      <c r="L22" s="39"/>
    </row>
    <row r="23" spans="1:12" x14ac:dyDescent="0.25">
      <c r="A23" s="82" t="s">
        <v>53</v>
      </c>
      <c r="B23" s="78">
        <v>122</v>
      </c>
      <c r="C23" s="67">
        <v>106</v>
      </c>
      <c r="D23" s="67">
        <v>5</v>
      </c>
      <c r="E23" s="66">
        <f t="shared" si="3"/>
        <v>0.86885245901639341</v>
      </c>
      <c r="F23" s="66">
        <f t="shared" si="4"/>
        <v>0.95495495495495497</v>
      </c>
      <c r="G23" s="66">
        <f t="shared" si="5"/>
        <v>0.9098712446351932</v>
      </c>
      <c r="H23" s="40">
        <v>80.69</v>
      </c>
      <c r="I23" s="70">
        <v>80.69</v>
      </c>
      <c r="J23" s="40">
        <v>77.92</v>
      </c>
      <c r="L23" s="39"/>
    </row>
    <row r="24" spans="1:12" x14ac:dyDescent="0.25">
      <c r="A24" s="83" t="s">
        <v>28</v>
      </c>
      <c r="B24" s="77">
        <v>219</v>
      </c>
      <c r="C24" s="66">
        <v>198</v>
      </c>
      <c r="D24" s="66">
        <v>0</v>
      </c>
      <c r="E24" s="66">
        <f t="shared" si="3"/>
        <v>0.90410958904109584</v>
      </c>
      <c r="F24" s="66">
        <f t="shared" si="4"/>
        <v>1</v>
      </c>
      <c r="G24" s="66">
        <f t="shared" si="5"/>
        <v>0.94964028776978404</v>
      </c>
      <c r="H24" s="17">
        <v>79.59</v>
      </c>
      <c r="I24" s="71">
        <v>79.59</v>
      </c>
      <c r="J24" s="72">
        <v>57</v>
      </c>
      <c r="L24" s="39"/>
    </row>
    <row r="25" spans="1:12" ht="15.75" thickBot="1" x14ac:dyDescent="0.3">
      <c r="A25" s="84" t="s">
        <v>29</v>
      </c>
      <c r="B25" s="79">
        <v>122</v>
      </c>
      <c r="C25" s="80">
        <v>106</v>
      </c>
      <c r="D25" s="80">
        <v>0</v>
      </c>
      <c r="E25" s="80">
        <f t="shared" si="3"/>
        <v>0.86885245901639341</v>
      </c>
      <c r="F25" s="80">
        <f t="shared" si="4"/>
        <v>1</v>
      </c>
      <c r="G25" s="80">
        <f t="shared" si="5"/>
        <v>0.92982456140350878</v>
      </c>
      <c r="H25" s="81">
        <v>79.930000000000007</v>
      </c>
      <c r="I25" s="73">
        <v>79.930000000000007</v>
      </c>
      <c r="J25" s="74">
        <v>54.5</v>
      </c>
      <c r="L25" s="39"/>
    </row>
    <row r="26" spans="1:12" x14ac:dyDescent="0.25">
      <c r="A26" s="85" t="s">
        <v>54</v>
      </c>
      <c r="B26" s="13"/>
      <c r="C26" s="15"/>
      <c r="D26" s="15"/>
      <c r="E26" s="15"/>
      <c r="F26" s="15"/>
      <c r="G26" s="15"/>
      <c r="H26" s="15">
        <v>96.97</v>
      </c>
      <c r="I26" s="15">
        <v>96.97</v>
      </c>
      <c r="J26" s="16">
        <v>88.62</v>
      </c>
    </row>
    <row r="27" spans="1:12" x14ac:dyDescent="0.25">
      <c r="A27" s="83" t="s">
        <v>55</v>
      </c>
      <c r="B27" s="45"/>
      <c r="C27" s="8"/>
      <c r="D27" s="8"/>
      <c r="E27" s="8"/>
      <c r="F27" s="8"/>
      <c r="G27" s="8"/>
      <c r="H27" s="1">
        <v>85.48</v>
      </c>
      <c r="I27" s="8"/>
      <c r="J27" s="10"/>
    </row>
    <row r="28" spans="1:12" x14ac:dyDescent="0.25">
      <c r="A28" s="83" t="s">
        <v>56</v>
      </c>
      <c r="B28" s="45"/>
      <c r="C28" s="8"/>
      <c r="D28" s="8"/>
      <c r="E28" s="8"/>
      <c r="F28" s="8"/>
      <c r="G28" s="8"/>
      <c r="H28" s="1">
        <v>85.71</v>
      </c>
      <c r="I28" s="8"/>
      <c r="J28" s="10"/>
    </row>
    <row r="29" spans="1:12" x14ac:dyDescent="0.25">
      <c r="A29" s="83" t="s">
        <v>57</v>
      </c>
      <c r="B29" s="45"/>
      <c r="C29" s="8"/>
      <c r="D29" s="8"/>
      <c r="E29" s="8"/>
      <c r="F29" s="8"/>
      <c r="G29" s="8"/>
      <c r="H29" s="41">
        <v>33.11</v>
      </c>
      <c r="I29" s="8"/>
      <c r="J29" s="10"/>
    </row>
    <row r="30" spans="1:12" x14ac:dyDescent="0.25">
      <c r="A30" s="83" t="s">
        <v>58</v>
      </c>
      <c r="B30" s="45"/>
      <c r="C30" s="8"/>
      <c r="D30" s="8"/>
      <c r="E30" s="8"/>
      <c r="F30" s="8"/>
      <c r="G30" s="8"/>
      <c r="H30" s="41">
        <v>95.11</v>
      </c>
      <c r="I30" s="8"/>
      <c r="J30" s="10"/>
    </row>
    <row r="31" spans="1:12" x14ac:dyDescent="0.25">
      <c r="A31" s="83" t="s">
        <v>59</v>
      </c>
      <c r="B31" s="45"/>
      <c r="C31" s="8"/>
      <c r="D31" s="8"/>
      <c r="E31" s="8"/>
      <c r="F31" s="8"/>
      <c r="G31" s="8"/>
      <c r="H31" s="41">
        <v>72.010000000000005</v>
      </c>
      <c r="I31" s="8"/>
      <c r="J31" s="10"/>
    </row>
    <row r="32" spans="1:12" x14ac:dyDescent="0.25">
      <c r="A32" s="83" t="s">
        <v>60</v>
      </c>
      <c r="B32" s="45"/>
      <c r="C32" s="8"/>
      <c r="D32" s="8"/>
      <c r="E32" s="8"/>
      <c r="F32" s="8"/>
      <c r="G32" s="8"/>
      <c r="H32" s="41">
        <v>69.58</v>
      </c>
      <c r="I32" s="8"/>
      <c r="J32" s="10"/>
    </row>
    <row r="33" spans="1:10" x14ac:dyDescent="0.25">
      <c r="A33" s="83" t="s">
        <v>61</v>
      </c>
      <c r="B33" s="45"/>
      <c r="C33" s="8"/>
      <c r="D33" s="8"/>
      <c r="E33" s="8"/>
      <c r="F33" s="8"/>
      <c r="G33" s="8"/>
      <c r="H33" s="41">
        <v>71.209999999999994</v>
      </c>
      <c r="I33" s="8"/>
      <c r="J33" s="10"/>
    </row>
    <row r="34" spans="1:10" ht="15.75" thickBot="1" x14ac:dyDescent="0.3">
      <c r="A34" s="86" t="s">
        <v>62</v>
      </c>
      <c r="B34" s="46"/>
      <c r="C34" s="11"/>
      <c r="D34" s="11"/>
      <c r="E34" s="11"/>
      <c r="F34" s="11"/>
      <c r="G34" s="11"/>
      <c r="H34" s="44">
        <v>96.22</v>
      </c>
      <c r="I34" s="11"/>
      <c r="J34" s="12"/>
    </row>
  </sheetData>
  <mergeCells count="4">
    <mergeCell ref="A1:A2"/>
    <mergeCell ref="B1:D1"/>
    <mergeCell ref="E1:G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</vt:lpstr>
      <vt:lpstr>pdfx</vt:lpstr>
      <vt:lpstr>flagpdfe</vt:lpstr>
      <vt:lpstr>sectLabel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cp:lastPrinted>2020-08-29T11:23:52Z</cp:lastPrinted>
  <dcterms:created xsi:type="dcterms:W3CDTF">2020-08-29T10:06:55Z</dcterms:created>
  <dcterms:modified xsi:type="dcterms:W3CDTF">2020-08-31T16:38:17Z</dcterms:modified>
</cp:coreProperties>
</file>