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\Desktop\ds\"/>
    </mc:Choice>
  </mc:AlternateContent>
  <xr:revisionPtr revIDLastSave="0" documentId="13_ncr:1_{00B0C3A4-BD78-4685-B2E1-E3C4FE58F5B6}" xr6:coauthVersionLast="45" xr6:coauthVersionMax="45" xr10:uidLastSave="{00000000-0000-0000-0000-000000000000}"/>
  <bookViews>
    <workbookView xWindow="-120" yWindow="-120" windowWidth="20730" windowHeight="11160" firstSheet="1" activeTab="6" xr2:uid="{46AF1C66-49F9-4872-BBC6-7FDCDCF6815B}"/>
  </bookViews>
  <sheets>
    <sheet name="cermine" sheetId="5" r:id="rId1"/>
    <sheet name="pdfx" sheetId="6" r:id="rId2"/>
    <sheet name="flagpdfe" sheetId="7" r:id="rId3"/>
    <sheet name="Sheet1" sheetId="10" r:id="rId4"/>
    <sheet name="cer comp" sheetId="8" r:id="rId5"/>
    <sheet name="pdfx comp" sheetId="9" r:id="rId6"/>
    <sheet name="sectLabel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3" i="4"/>
  <c r="O15" i="4"/>
  <c r="P15" i="4"/>
  <c r="N15" i="4"/>
  <c r="R22" i="9"/>
  <c r="R23" i="9"/>
  <c r="R24" i="9"/>
  <c r="R25" i="9"/>
  <c r="R21" i="9"/>
  <c r="N21" i="9"/>
  <c r="O21" i="9"/>
  <c r="P21" i="9"/>
  <c r="Q21" i="9"/>
  <c r="N22" i="9"/>
  <c r="O22" i="9"/>
  <c r="P22" i="9"/>
  <c r="Q22" i="9"/>
  <c r="N23" i="9"/>
  <c r="O23" i="9"/>
  <c r="P23" i="9"/>
  <c r="Q23" i="9"/>
  <c r="N24" i="9"/>
  <c r="O24" i="9"/>
  <c r="P24" i="9"/>
  <c r="Q24" i="9"/>
  <c r="N25" i="9"/>
  <c r="O25" i="9"/>
  <c r="P25" i="9"/>
  <c r="Q25" i="9"/>
  <c r="M22" i="9"/>
  <c r="M23" i="9"/>
  <c r="M24" i="9"/>
  <c r="M25" i="9"/>
  <c r="M21" i="9"/>
  <c r="L22" i="9"/>
  <c r="L23" i="9"/>
  <c r="L24" i="9"/>
  <c r="L25" i="9"/>
  <c r="L21" i="9"/>
  <c r="G26" i="9"/>
  <c r="H26" i="9"/>
  <c r="I26" i="9"/>
  <c r="J26" i="9"/>
  <c r="K26" i="9"/>
  <c r="F26" i="9"/>
  <c r="AC34" i="8"/>
  <c r="AC35" i="8"/>
  <c r="AC36" i="8"/>
  <c r="AC37" i="8"/>
  <c r="AC33" i="8"/>
  <c r="Y33" i="8"/>
  <c r="Z33" i="8"/>
  <c r="AA33" i="8"/>
  <c r="AB33" i="8"/>
  <c r="Y34" i="8"/>
  <c r="Z34" i="8"/>
  <c r="AA34" i="8"/>
  <c r="AB34" i="8"/>
  <c r="Y35" i="8"/>
  <c r="Z35" i="8"/>
  <c r="AA35" i="8"/>
  <c r="AB35" i="8"/>
  <c r="Y36" i="8"/>
  <c r="Z36" i="8"/>
  <c r="AA36" i="8"/>
  <c r="AB36" i="8"/>
  <c r="Y37" i="8"/>
  <c r="Z37" i="8"/>
  <c r="AA37" i="8"/>
  <c r="AB37" i="8"/>
  <c r="X34" i="8"/>
  <c r="X35" i="8"/>
  <c r="X36" i="8"/>
  <c r="X37" i="8"/>
  <c r="X33" i="8"/>
  <c r="C31" i="10"/>
  <c r="W34" i="8"/>
  <c r="W35" i="8"/>
  <c r="W36" i="8"/>
  <c r="W37" i="8"/>
  <c r="W33" i="8"/>
  <c r="J38" i="8"/>
  <c r="K38" i="8"/>
  <c r="L38" i="8"/>
  <c r="M38" i="8"/>
  <c r="N38" i="8"/>
  <c r="I38" i="8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31" i="10"/>
  <c r="Q31" i="10"/>
  <c r="R31" i="10"/>
  <c r="Q32" i="10"/>
  <c r="R32" i="10"/>
  <c r="Q33" i="10"/>
  <c r="R33" i="10"/>
  <c r="Q34" i="10"/>
  <c r="R34" i="10"/>
  <c r="Q35" i="10"/>
  <c r="R35" i="10"/>
  <c r="Q36" i="10"/>
  <c r="R36" i="10"/>
  <c r="Q37" i="10"/>
  <c r="R37" i="10"/>
  <c r="Q38" i="10"/>
  <c r="R38" i="10"/>
  <c r="Q39" i="10"/>
  <c r="R39" i="10"/>
  <c r="Q40" i="10"/>
  <c r="R40" i="10"/>
  <c r="Q41" i="10"/>
  <c r="R41" i="10"/>
  <c r="Q42" i="10"/>
  <c r="R42" i="10"/>
  <c r="Q43" i="10"/>
  <c r="R43" i="10"/>
  <c r="Q44" i="10"/>
  <c r="R44" i="10"/>
  <c r="Q45" i="10"/>
  <c r="R45" i="10"/>
  <c r="Q46" i="10"/>
  <c r="R46" i="10"/>
  <c r="Q47" i="10"/>
  <c r="R47" i="10"/>
  <c r="Q48" i="10"/>
  <c r="R48" i="10"/>
  <c r="Q49" i="10"/>
  <c r="R49" i="10"/>
  <c r="Q50" i="10"/>
  <c r="R50" i="10"/>
  <c r="Q51" i="10"/>
  <c r="R51" i="10"/>
  <c r="Q52" i="10"/>
  <c r="R52" i="10"/>
  <c r="Q53" i="10"/>
  <c r="R53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B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B53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B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31" i="10"/>
  <c r="J19" i="8" l="1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F19" i="8"/>
  <c r="G19" i="8"/>
  <c r="H19" i="8"/>
  <c r="I19" i="8"/>
  <c r="C19" i="8"/>
  <c r="D19" i="8"/>
  <c r="E19" i="8"/>
  <c r="B19" i="8"/>
  <c r="E13" i="4" l="1"/>
  <c r="F13" i="4"/>
  <c r="G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G24" i="4" s="1"/>
  <c r="E25" i="4"/>
  <c r="F25" i="4"/>
  <c r="F12" i="4"/>
  <c r="E12" i="4"/>
  <c r="F11" i="4"/>
  <c r="E11" i="4"/>
  <c r="F8" i="4"/>
  <c r="E8" i="4"/>
  <c r="G4" i="4"/>
  <c r="G5" i="4"/>
  <c r="F7" i="4"/>
  <c r="E7" i="4"/>
  <c r="G7" i="4" s="1"/>
  <c r="F4" i="4"/>
  <c r="F5" i="4"/>
  <c r="F6" i="4"/>
  <c r="E4" i="4"/>
  <c r="E5" i="4"/>
  <c r="E6" i="4"/>
  <c r="G6" i="4" s="1"/>
  <c r="F3" i="4"/>
  <c r="G11" i="4" l="1"/>
  <c r="G8" i="4"/>
  <c r="G12" i="4"/>
  <c r="G25" i="4"/>
  <c r="G23" i="4"/>
  <c r="G22" i="4"/>
  <c r="G21" i="4"/>
  <c r="G20" i="4"/>
  <c r="G19" i="4"/>
  <c r="G18" i="4"/>
  <c r="G17" i="4"/>
  <c r="G16" i="4"/>
  <c r="G15" i="4"/>
  <c r="G14" i="4"/>
  <c r="E3" i="4"/>
  <c r="G3" i="4" s="1"/>
</calcChain>
</file>

<file path=xl/sharedStrings.xml><?xml version="1.0" encoding="utf-8"?>
<sst xmlns="http://schemas.openxmlformats.org/spreadsheetml/2006/main" count="498" uniqueCount="72">
  <si>
    <t>ACM</t>
  </si>
  <si>
    <t>Elsevier</t>
  </si>
  <si>
    <t>IEEE</t>
  </si>
  <si>
    <t>MDPI</t>
  </si>
  <si>
    <t>SPRINGER</t>
  </si>
  <si>
    <t>Journal</t>
  </si>
  <si>
    <t>Title</t>
  </si>
  <si>
    <t>Volumn</t>
  </si>
  <si>
    <t>Issue</t>
  </si>
  <si>
    <t>Pubyear</t>
  </si>
  <si>
    <t>pages</t>
  </si>
  <si>
    <t>ref</t>
  </si>
  <si>
    <t>keywords</t>
  </si>
  <si>
    <t>h1</t>
  </si>
  <si>
    <t>h2</t>
  </si>
  <si>
    <t>h3</t>
  </si>
  <si>
    <t>doi</t>
  </si>
  <si>
    <t>author</t>
  </si>
  <si>
    <t>affiliation</t>
  </si>
  <si>
    <t>country</t>
  </si>
  <si>
    <t>abstract</t>
  </si>
  <si>
    <t>Total</t>
  </si>
  <si>
    <t>Incorrect</t>
  </si>
  <si>
    <t>Metadata</t>
  </si>
  <si>
    <t>Recall</t>
  </si>
  <si>
    <t>Precision</t>
  </si>
  <si>
    <t>Fmeasure</t>
  </si>
  <si>
    <t>emails</t>
  </si>
  <si>
    <t>tables</t>
  </si>
  <si>
    <t>figures</t>
  </si>
  <si>
    <t>accepted on</t>
  </si>
  <si>
    <t>published on</t>
  </si>
  <si>
    <t>corresponding</t>
  </si>
  <si>
    <t>Journals</t>
  </si>
  <si>
    <t>Accepted on</t>
  </si>
  <si>
    <t>Published on</t>
  </si>
  <si>
    <t>Pages</t>
  </si>
  <si>
    <t>DOI</t>
  </si>
  <si>
    <t>Year</t>
  </si>
  <si>
    <t>References</t>
  </si>
  <si>
    <t>Author</t>
  </si>
  <si>
    <t>Affiliation</t>
  </si>
  <si>
    <t>Country distinct</t>
  </si>
  <si>
    <t>Email</t>
  </si>
  <si>
    <t>FlagPdfe</t>
  </si>
  <si>
    <t>Evaluation</t>
  </si>
  <si>
    <t>SectLabel</t>
  </si>
  <si>
    <t>Pdfx</t>
  </si>
  <si>
    <t>F1</t>
  </si>
  <si>
    <t>F1 sect</t>
  </si>
  <si>
    <t>F1 pdfx</t>
  </si>
  <si>
    <t>figure cap</t>
  </si>
  <si>
    <t>tables cap</t>
  </si>
  <si>
    <t>body</t>
  </si>
  <si>
    <t>address</t>
  </si>
  <si>
    <t>category</t>
  </si>
  <si>
    <t>construct</t>
  </si>
  <si>
    <t>copyright</t>
  </si>
  <si>
    <t>equation</t>
  </si>
  <si>
    <t>footnote</t>
  </si>
  <si>
    <t>listitem</t>
  </si>
  <si>
    <t>note</t>
  </si>
  <si>
    <t>Correct</t>
  </si>
  <si>
    <t>NA</t>
  </si>
  <si>
    <t>Volume</t>
  </si>
  <si>
    <t>CERMINE</t>
  </si>
  <si>
    <t>FLAG-PDFe</t>
  </si>
  <si>
    <t>Springer</t>
  </si>
  <si>
    <t>Publishers</t>
  </si>
  <si>
    <t>F-Measure</t>
  </si>
  <si>
    <t>PDFX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</si>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</sst>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0" fillId="0" borderId="0" xfId="0"/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Border="1"/>
    <xf numFmtId="0" fontId="0" fillId="0" borderId="28" xfId="0" applyBorder="1"/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9" xfId="0" applyFont="1" applyBorder="1"/>
    <xf numFmtId="0" fontId="2" fillId="0" borderId="24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2" fontId="0" fillId="0" borderId="18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7" xfId="0" applyFont="1" applyBorder="1"/>
    <xf numFmtId="0" fontId="1" fillId="0" borderId="19" xfId="0" applyFont="1" applyBorder="1"/>
    <xf numFmtId="2" fontId="0" fillId="0" borderId="21" xfId="0" applyNumberFormat="1" applyBorder="1" applyAlignment="1">
      <alignment horizontal="center" vertical="center"/>
    </xf>
    <xf numFmtId="0" fontId="1" fillId="0" borderId="36" xfId="0" applyFont="1" applyBorder="1"/>
    <xf numFmtId="2" fontId="0" fillId="0" borderId="37" xfId="0" applyNumberFormat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2" fontId="0" fillId="0" borderId="1" xfId="0" applyNumberFormat="1" applyBorder="1"/>
    <xf numFmtId="2" fontId="0" fillId="0" borderId="1" xfId="0" applyNumberFormat="1" applyFont="1" applyBorder="1"/>
    <xf numFmtId="2" fontId="0" fillId="0" borderId="2" xfId="0" applyNumberFormat="1" applyBorder="1"/>
    <xf numFmtId="2" fontId="0" fillId="0" borderId="2" xfId="0" applyNumberFormat="1" applyFont="1" applyBorder="1"/>
    <xf numFmtId="0" fontId="1" fillId="0" borderId="4" xfId="0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0" fillId="0" borderId="22" xfId="0" applyNumberFormat="1" applyBorder="1"/>
    <xf numFmtId="2" fontId="0" fillId="0" borderId="33" xfId="0" applyNumberFormat="1" applyBorder="1"/>
    <xf numFmtId="2" fontId="1" fillId="0" borderId="7" xfId="0" applyNumberFormat="1" applyFont="1" applyBorder="1"/>
    <xf numFmtId="0" fontId="1" fillId="0" borderId="11" xfId="0" applyFont="1" applyBorder="1"/>
    <xf numFmtId="0" fontId="2" fillId="0" borderId="38" xfId="0" applyFont="1" applyBorder="1"/>
    <xf numFmtId="2" fontId="0" fillId="0" borderId="35" xfId="0" applyNumberFormat="1" applyBorder="1"/>
    <xf numFmtId="2" fontId="0" fillId="0" borderId="3" xfId="0" applyNumberFormat="1" applyBorder="1"/>
    <xf numFmtId="2" fontId="0" fillId="0" borderId="3" xfId="0" applyNumberFormat="1" applyFont="1" applyBorder="1"/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2" fontId="0" fillId="0" borderId="36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2" fontId="0" fillId="0" borderId="26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" fillId="0" borderId="24" xfId="0" applyFont="1" applyBorder="1"/>
    <xf numFmtId="0" fontId="1" fillId="0" borderId="29" xfId="0" applyFont="1" applyBorder="1"/>
    <xf numFmtId="0" fontId="1" fillId="0" borderId="38" xfId="0" applyFont="1" applyBorder="1"/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42" xfId="0" applyFont="1" applyBorder="1"/>
    <xf numFmtId="2" fontId="1" fillId="0" borderId="39" xfId="0" applyNumberFormat="1" applyFont="1" applyBorder="1" applyAlignment="1">
      <alignment horizontal="center" vertical="center"/>
    </xf>
    <xf numFmtId="2" fontId="1" fillId="0" borderId="4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0" fontId="1" fillId="0" borderId="43" xfId="0" applyFont="1" applyBorder="1" applyAlignment="1">
      <alignment horizontal="center"/>
    </xf>
    <xf numFmtId="2" fontId="1" fillId="0" borderId="43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2" fontId="1" fillId="0" borderId="45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46" xfId="0" applyNumberFormat="1" applyFont="1" applyBorder="1" applyAlignment="1">
      <alignment horizontal="center" vertical="center"/>
    </xf>
    <xf numFmtId="2" fontId="1" fillId="0" borderId="47" xfId="0" applyNumberFormat="1" applyFont="1" applyBorder="1" applyAlignment="1">
      <alignment horizontal="center" vertical="center"/>
    </xf>
    <xf numFmtId="2" fontId="1" fillId="0" borderId="4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206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10-4C96-AC7F-B4D9F2C30323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rgbClr val="00206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910-4C96-AC7F-B4D9F2C30323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rgbClr val="00206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10-4C96-AC7F-B4D9F2C303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'cer comp'!$Q$31:$V$32</c:f>
              <c:multiLvlStrCache>
                <c:ptCount val="6"/>
                <c:lvl>
                  <c:pt idx="0">
                    <c:v>CERMINE</c:v>
                  </c:pt>
                  <c:pt idx="1">
                    <c:v>FLAG-PDFe</c:v>
                  </c:pt>
                  <c:pt idx="2">
                    <c:v>CERMINE</c:v>
                  </c:pt>
                  <c:pt idx="3">
                    <c:v>FLAG-PDFe</c:v>
                  </c:pt>
                  <c:pt idx="4">
                    <c:v>CERMINE</c:v>
                  </c:pt>
                  <c:pt idx="5">
                    <c:v>FLAG-PDFe</c:v>
                  </c:pt>
                </c:lvl>
                <c:lvl>
                  <c:pt idx="0">
                    <c:v>Recall</c:v>
                  </c:pt>
                  <c:pt idx="2">
                    <c:v>Precision</c:v>
                  </c:pt>
                  <c:pt idx="4">
                    <c:v>F-Measure</c:v>
                  </c:pt>
                </c:lvl>
              </c:multiLvlStrCache>
            </c:multiLvlStrRef>
          </c:cat>
          <c:val>
            <c:numRef>
              <c:f>'cer comp'!$Q$38:$V$38</c:f>
              <c:numCache>
                <c:formatCode>0.00</c:formatCode>
                <c:ptCount val="6"/>
                <c:pt idx="0">
                  <c:v>0.73944136333540944</c:v>
                </c:pt>
                <c:pt idx="1">
                  <c:v>0.8665340429432874</c:v>
                </c:pt>
                <c:pt idx="2">
                  <c:v>0.79199953067744455</c:v>
                </c:pt>
                <c:pt idx="3">
                  <c:v>0.91480680397152736</c:v>
                </c:pt>
                <c:pt idx="4">
                  <c:v>0.73623694149580976</c:v>
                </c:pt>
                <c:pt idx="5">
                  <c:v>0.88686551647362533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0-4C96-AC7F-B4D9F2C30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52227423"/>
        <c:axId val="222211599"/>
      </c:barChart>
      <c:catAx>
        <c:axId val="25222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11599"/>
        <c:crosses val="autoZero"/>
        <c:auto val="1"/>
        <c:lblAlgn val="ctr"/>
        <c:lblOffset val="100"/>
        <c:noMultiLvlLbl val="0"/>
      </c:catAx>
      <c:valAx>
        <c:axId val="222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8C9-44C2-AD91-25EFDC164DB0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C9-44C2-AD91-25EFDC164DB0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8C9-44C2-AD91-25EFDC164DB0}"/>
              </c:ext>
            </c:extLst>
          </c:dPt>
          <c:dLbls>
            <c:dLbl>
              <c:idx val="0"/>
              <c:layout>
                <c:manualLayout>
                  <c:x val="-2.5462668816039986E-17"/>
                  <c:y val="9.189997083697828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C9-44C2-AD91-25EFDC164DB0}"/>
                </c:ext>
              </c:extLst>
            </c:dLbl>
            <c:dLbl>
              <c:idx val="1"/>
              <c:layout>
                <c:manualLayout>
                  <c:x val="-5.0925337632079971E-17"/>
                  <c:y val="1.38196267133275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C9-44C2-AD91-25EFDC164DB0}"/>
                </c:ext>
              </c:extLst>
            </c:dLbl>
            <c:dLbl>
              <c:idx val="2"/>
              <c:layout>
                <c:manualLayout>
                  <c:x val="-5.0925337632079971E-17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C9-44C2-AD91-25EFDC164DB0}"/>
                </c:ext>
              </c:extLst>
            </c:dLbl>
            <c:dLbl>
              <c:idx val="3"/>
              <c:layout>
                <c:manualLayout>
                  <c:x val="0"/>
                  <c:y val="1.38196267133274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8C9-44C2-AD91-25EFDC164DB0}"/>
                </c:ext>
              </c:extLst>
            </c:dLbl>
            <c:dLbl>
              <c:idx val="4"/>
              <c:layout>
                <c:manualLayout>
                  <c:x val="-1.0185067526415994E-16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C9-44C2-AD91-25EFDC164DB0}"/>
                </c:ext>
              </c:extLst>
            </c:dLbl>
            <c:dLbl>
              <c:idx val="5"/>
              <c:layout>
                <c:manualLayout>
                  <c:x val="0"/>
                  <c:y val="9.189997083697861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C9-44C2-AD91-25EFDC164D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'pdfx comp'!$F$19:$K$20</c:f>
              <c:multiLvlStrCache>
                <c:ptCount val="6"/>
                <c:lvl>
                  <c:pt idx="0">
                    <c:v>PDFX</c:v>
                  </c:pt>
                  <c:pt idx="1">
                    <c:v>FLAG-PDFe</c:v>
                  </c:pt>
                  <c:pt idx="2">
                    <c:v>PDFX</c:v>
                  </c:pt>
                  <c:pt idx="3">
                    <c:v>FLAG-PDFe</c:v>
                  </c:pt>
                  <c:pt idx="4">
                    <c:v>PDFX</c:v>
                  </c:pt>
                  <c:pt idx="5">
                    <c:v>FLAG-PDFe</c:v>
                  </c:pt>
                </c:lvl>
                <c:lvl>
                  <c:pt idx="0">
                    <c:v>Recall</c:v>
                  </c:pt>
                  <c:pt idx="2">
                    <c:v>Precision</c:v>
                  </c:pt>
                  <c:pt idx="4">
                    <c:v>Fmeasure</c:v>
                  </c:pt>
                </c:lvl>
              </c:multiLvlStrCache>
            </c:multiLvlStrRef>
          </c:cat>
          <c:val>
            <c:numRef>
              <c:f>'pdfx comp'!$F$26:$K$26</c:f>
              <c:numCache>
                <c:formatCode>0.00</c:formatCode>
                <c:ptCount val="6"/>
                <c:pt idx="0">
                  <c:v>0.68825016012709761</c:v>
                </c:pt>
                <c:pt idx="1">
                  <c:v>0.87327151604426767</c:v>
                </c:pt>
                <c:pt idx="2">
                  <c:v>0.87045089355040484</c:v>
                </c:pt>
                <c:pt idx="3">
                  <c:v>0.92220925924466202</c:v>
                </c:pt>
                <c:pt idx="4">
                  <c:v>0.70123942264662598</c:v>
                </c:pt>
                <c:pt idx="5">
                  <c:v>0.89141243100936407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9-44C2-AD91-25EFDC164D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49942271"/>
        <c:axId val="442535583"/>
      </c:barChart>
      <c:catAx>
        <c:axId val="24994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35583"/>
        <c:crosses val="autoZero"/>
        <c:auto val="1"/>
        <c:lblAlgn val="ctr"/>
        <c:lblOffset val="100"/>
        <c:noMultiLvlLbl val="0"/>
      </c:catAx>
      <c:valAx>
        <c:axId val="4425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4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6686800399102E-2"/>
          <c:y val="2.5448722766346028E-2"/>
          <c:w val="0.88387267687492332"/>
          <c:h val="0.68647523788745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sectLabel!$N$2</c:f>
              <c:strCache>
                <c:ptCount val="1"/>
                <c:pt idx="0">
                  <c:v>FLAG-PDFe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sectLabel!$M$3:$M$14</c:f>
              <c:strCache>
                <c:ptCount val="12"/>
                <c:pt idx="0">
                  <c:v>Title</c:v>
                </c:pt>
                <c:pt idx="1">
                  <c:v>Pages</c:v>
                </c:pt>
                <c:pt idx="2">
                  <c:v>References</c:v>
                </c:pt>
                <c:pt idx="3">
                  <c:v>Author</c:v>
                </c:pt>
                <c:pt idx="4">
                  <c:v>Email</c:v>
                </c:pt>
                <c:pt idx="5">
                  <c:v>h1</c:v>
                </c:pt>
                <c:pt idx="6">
                  <c:v>h2</c:v>
                </c:pt>
                <c:pt idx="7">
                  <c:v>h3</c:v>
                </c:pt>
                <c:pt idx="8">
                  <c:v>figure cap</c:v>
                </c:pt>
                <c:pt idx="9">
                  <c:v>tables cap</c:v>
                </c:pt>
                <c:pt idx="10">
                  <c:v>tables</c:v>
                </c:pt>
                <c:pt idx="11">
                  <c:v>figures</c:v>
                </c:pt>
              </c:strCache>
            </c:strRef>
          </c:cat>
          <c:val>
            <c:numRef>
              <c:f>sectLabel!$N$3:$N$14</c:f>
              <c:numCache>
                <c:formatCode>0.00</c:formatCode>
                <c:ptCount val="12"/>
                <c:pt idx="0">
                  <c:v>1</c:v>
                </c:pt>
                <c:pt idx="1">
                  <c:v>0.98305084745762705</c:v>
                </c:pt>
                <c:pt idx="2">
                  <c:v>0.98300381546999649</c:v>
                </c:pt>
                <c:pt idx="3">
                  <c:v>0.95546558704453433</c:v>
                </c:pt>
                <c:pt idx="4">
                  <c:v>0.97797356828193827</c:v>
                </c:pt>
                <c:pt idx="5">
                  <c:v>0.95822454308093985</c:v>
                </c:pt>
                <c:pt idx="6">
                  <c:v>0.92597968069666181</c:v>
                </c:pt>
                <c:pt idx="7">
                  <c:v>0.5</c:v>
                </c:pt>
                <c:pt idx="8">
                  <c:v>0.9124423963133641</c:v>
                </c:pt>
                <c:pt idx="9">
                  <c:v>0.9098712446351932</c:v>
                </c:pt>
                <c:pt idx="10">
                  <c:v>0.94964028776978404</c:v>
                </c:pt>
                <c:pt idx="11">
                  <c:v>0.92982456140350878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2-464B-9939-AD25161DA944}"/>
            </c:ext>
          </c:extLst>
        </c:ser>
        <c:ser>
          <c:idx val="1"/>
          <c:order val="1"/>
          <c:tx>
            <c:strRef>
              <c:f>sectLabel!$O$2</c:f>
              <c:strCache>
                <c:ptCount val="1"/>
                <c:pt idx="0">
                  <c:v>SectLabel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sectLabel!$M$3:$M$14</c:f>
              <c:strCache>
                <c:ptCount val="12"/>
                <c:pt idx="0">
                  <c:v>Title</c:v>
                </c:pt>
                <c:pt idx="1">
                  <c:v>Pages</c:v>
                </c:pt>
                <c:pt idx="2">
                  <c:v>References</c:v>
                </c:pt>
                <c:pt idx="3">
                  <c:v>Author</c:v>
                </c:pt>
                <c:pt idx="4">
                  <c:v>Email</c:v>
                </c:pt>
                <c:pt idx="5">
                  <c:v>h1</c:v>
                </c:pt>
                <c:pt idx="6">
                  <c:v>h2</c:v>
                </c:pt>
                <c:pt idx="7">
                  <c:v>h3</c:v>
                </c:pt>
                <c:pt idx="8">
                  <c:v>figure cap</c:v>
                </c:pt>
                <c:pt idx="9">
                  <c:v>tables cap</c:v>
                </c:pt>
                <c:pt idx="10">
                  <c:v>tables</c:v>
                </c:pt>
                <c:pt idx="11">
                  <c:v>figures</c:v>
                </c:pt>
              </c:strCache>
            </c:strRef>
          </c:cat>
          <c:val>
            <c:numRef>
              <c:f>sectLabel!$O$3:$O$14</c:f>
              <c:numCache>
                <c:formatCode>0.00</c:formatCode>
                <c:ptCount val="12"/>
                <c:pt idx="0">
                  <c:v>1</c:v>
                </c:pt>
                <c:pt idx="1">
                  <c:v>0.97840000000000005</c:v>
                </c:pt>
                <c:pt idx="2">
                  <c:v>0.995</c:v>
                </c:pt>
                <c:pt idx="3">
                  <c:v>0.97939999999999994</c:v>
                </c:pt>
                <c:pt idx="4">
                  <c:v>0.97640000000000005</c:v>
                </c:pt>
                <c:pt idx="5">
                  <c:v>0.93510000000000004</c:v>
                </c:pt>
                <c:pt idx="6">
                  <c:v>0.91390000000000005</c:v>
                </c:pt>
                <c:pt idx="7">
                  <c:v>0.81689999999999996</c:v>
                </c:pt>
                <c:pt idx="8">
                  <c:v>0.76910000000000001</c:v>
                </c:pt>
                <c:pt idx="9">
                  <c:v>0.80689999999999995</c:v>
                </c:pt>
                <c:pt idx="10">
                  <c:v>0.79590000000000005</c:v>
                </c:pt>
                <c:pt idx="11">
                  <c:v>0.79930000000000012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2-464B-9939-AD25161DA944}"/>
            </c:ext>
          </c:extLst>
        </c:ser>
        <c:ser>
          <c:idx val="2"/>
          <c:order val="2"/>
          <c:tx>
            <c:strRef>
              <c:f>sectLabel!$P$2</c:f>
              <c:strCache>
                <c:ptCount val="1"/>
                <c:pt idx="0">
                  <c:v>PDFX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sectLabel!$M$3:$M$14</c:f>
              <c:strCache>
                <c:ptCount val="12"/>
                <c:pt idx="0">
                  <c:v>Title</c:v>
                </c:pt>
                <c:pt idx="1">
                  <c:v>Pages</c:v>
                </c:pt>
                <c:pt idx="2">
                  <c:v>References</c:v>
                </c:pt>
                <c:pt idx="3">
                  <c:v>Author</c:v>
                </c:pt>
                <c:pt idx="4">
                  <c:v>Email</c:v>
                </c:pt>
                <c:pt idx="5">
                  <c:v>h1</c:v>
                </c:pt>
                <c:pt idx="6">
                  <c:v>h2</c:v>
                </c:pt>
                <c:pt idx="7">
                  <c:v>h3</c:v>
                </c:pt>
                <c:pt idx="8">
                  <c:v>figure cap</c:v>
                </c:pt>
                <c:pt idx="9">
                  <c:v>tables cap</c:v>
                </c:pt>
                <c:pt idx="10">
                  <c:v>tables</c:v>
                </c:pt>
                <c:pt idx="11">
                  <c:v>figures</c:v>
                </c:pt>
              </c:strCache>
            </c:strRef>
          </c:cat>
          <c:val>
            <c:numRef>
              <c:f>sectLabel!$P$3:$P$14</c:f>
              <c:numCache>
                <c:formatCode>0.00</c:formatCode>
                <c:ptCount val="12"/>
                <c:pt idx="0">
                  <c:v>1</c:v>
                </c:pt>
                <c:pt idx="1">
                  <c:v>0.92299999999999993</c:v>
                </c:pt>
                <c:pt idx="2">
                  <c:v>0.98</c:v>
                </c:pt>
                <c:pt idx="3">
                  <c:v>0.87019999999999997</c:v>
                </c:pt>
                <c:pt idx="4">
                  <c:v>1</c:v>
                </c:pt>
                <c:pt idx="5">
                  <c:v>0.95299999999999996</c:v>
                </c:pt>
                <c:pt idx="6">
                  <c:v>0.93</c:v>
                </c:pt>
                <c:pt idx="7">
                  <c:v>0.42959999999999998</c:v>
                </c:pt>
                <c:pt idx="8">
                  <c:v>0.80049999999999999</c:v>
                </c:pt>
                <c:pt idx="9">
                  <c:v>0.7792</c:v>
                </c:pt>
                <c:pt idx="10">
                  <c:v>0.56999999999999995</c:v>
                </c:pt>
                <c:pt idx="11">
                  <c:v>0.54500000000000004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C2-464B-9939-AD25161DA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12191"/>
        <c:axId val="442569695"/>
      </c:barChart>
      <c:catAx>
        <c:axId val="10251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69695"/>
        <c:crosses val="autoZero"/>
        <c:auto val="1"/>
        <c:lblAlgn val="ctr"/>
        <c:lblOffset val="100"/>
        <c:noMultiLvlLbl val="0"/>
      </c:catAx>
      <c:valAx>
        <c:axId val="44256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180974</xdr:colOff>
      <xdr:row>39</xdr:row>
      <xdr:rowOff>128586</xdr:rowOff>
    </xdr:from>
    <xdr:to>
      <xdr:col>20</xdr:col>
      <xdr:colOff>561974</xdr:colOff>
      <xdr:row>60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54307A-EB63-4C1A-971D-A55D7E878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</xdr:colOff>
      <xdr:row>29</xdr:row>
      <xdr:rowOff>14286</xdr:rowOff>
    </xdr:from>
    <xdr:to>
      <xdr:col>15</xdr:col>
      <xdr:colOff>390525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03D49B-6B89-4690-B399-BF76B3CF5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144706</xdr:colOff>
      <xdr:row>16</xdr:row>
      <xdr:rowOff>124190</xdr:rowOff>
    </xdr:from>
    <xdr:to>
      <xdr:col>19</xdr:col>
      <xdr:colOff>78031</xdr:colOff>
      <xdr:row>31</xdr:row>
      <xdr:rowOff>365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B16565-8D26-4A8A-A9CD-5585BC82F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C8CA-0B10-454F-8457-6D7DD594F7F2}">
  <dimension ref="A1:S19"/>
  <sheetViews>
    <sheetView topLeftCell="A4" workbookViewId="0">
      <selection activeCell="A5" sqref="A5"/>
    </sheetView>
  </sheetViews>
  <sheetFormatPr defaultRowHeight="15" x14ac:dyDescent="0.25"/>
  <cols>
    <col min="1" max="1" width="9.7109375" bestFit="1" customWidth="1"/>
  </cols>
  <sheetData>
    <row r="1" spans="1:19" x14ac:dyDescent="0.25">
      <c r="A1" s="111" t="s">
        <v>23</v>
      </c>
      <c r="B1" s="113" t="s">
        <v>0</v>
      </c>
      <c r="C1" s="114"/>
      <c r="D1" s="114"/>
      <c r="E1" s="114" t="s">
        <v>1</v>
      </c>
      <c r="F1" s="114"/>
      <c r="G1" s="114"/>
      <c r="H1" s="114" t="s">
        <v>2</v>
      </c>
      <c r="I1" s="114"/>
      <c r="J1" s="114"/>
      <c r="K1" s="114" t="s">
        <v>3</v>
      </c>
      <c r="L1" s="114"/>
      <c r="M1" s="114"/>
      <c r="N1" s="114" t="s">
        <v>4</v>
      </c>
      <c r="O1" s="114"/>
      <c r="P1" s="114"/>
      <c r="Q1" s="114" t="s">
        <v>21</v>
      </c>
      <c r="R1" s="114"/>
      <c r="S1" s="115"/>
    </row>
    <row r="2" spans="1:19" ht="15.75" thickBot="1" x14ac:dyDescent="0.3">
      <c r="A2" s="112"/>
      <c r="B2" s="84" t="s">
        <v>24</v>
      </c>
      <c r="C2" s="85" t="s">
        <v>25</v>
      </c>
      <c r="D2" s="85" t="s">
        <v>26</v>
      </c>
      <c r="E2" s="85" t="s">
        <v>24</v>
      </c>
      <c r="F2" s="85" t="s">
        <v>25</v>
      </c>
      <c r="G2" s="85" t="s">
        <v>26</v>
      </c>
      <c r="H2" s="85" t="s">
        <v>24</v>
      </c>
      <c r="I2" s="85" t="s">
        <v>25</v>
      </c>
      <c r="J2" s="85" t="s">
        <v>26</v>
      </c>
      <c r="K2" s="85" t="s">
        <v>24</v>
      </c>
      <c r="L2" s="85" t="s">
        <v>25</v>
      </c>
      <c r="M2" s="85" t="s">
        <v>26</v>
      </c>
      <c r="N2" s="85" t="s">
        <v>24</v>
      </c>
      <c r="O2" s="85" t="s">
        <v>25</v>
      </c>
      <c r="P2" s="85" t="s">
        <v>26</v>
      </c>
      <c r="Q2" s="85" t="s">
        <v>24</v>
      </c>
      <c r="R2" s="85" t="s">
        <v>25</v>
      </c>
      <c r="S2" s="86" t="s">
        <v>26</v>
      </c>
    </row>
    <row r="3" spans="1:19" x14ac:dyDescent="0.25">
      <c r="A3" s="80" t="s">
        <v>5</v>
      </c>
      <c r="B3" s="81">
        <v>0.98</v>
      </c>
      <c r="C3" s="82">
        <v>1</v>
      </c>
      <c r="D3" s="82">
        <v>0.98989898989898994</v>
      </c>
      <c r="E3" s="82">
        <v>0.94</v>
      </c>
      <c r="F3" s="82">
        <v>1</v>
      </c>
      <c r="G3" s="82">
        <v>0.96907216494845361</v>
      </c>
      <c r="H3" s="82">
        <v>0.24</v>
      </c>
      <c r="I3" s="82">
        <v>0.8571428571428571</v>
      </c>
      <c r="J3" s="82">
        <v>0.375</v>
      </c>
      <c r="K3" s="82">
        <v>1</v>
      </c>
      <c r="L3" s="82">
        <v>1</v>
      </c>
      <c r="M3" s="82">
        <v>1</v>
      </c>
      <c r="N3" s="82">
        <v>0.74</v>
      </c>
      <c r="O3" s="82">
        <v>1</v>
      </c>
      <c r="P3" s="82">
        <v>0.85057471264367812</v>
      </c>
      <c r="Q3" s="83">
        <v>0.78</v>
      </c>
      <c r="R3" s="83">
        <v>0.97142857142857153</v>
      </c>
      <c r="S3" s="83">
        <v>0.83690917349822436</v>
      </c>
    </row>
    <row r="4" spans="1:19" x14ac:dyDescent="0.25">
      <c r="A4" s="15" t="s">
        <v>6</v>
      </c>
      <c r="B4" s="76">
        <v>0.98</v>
      </c>
      <c r="C4" s="69">
        <v>0.98</v>
      </c>
      <c r="D4" s="69">
        <v>0.98</v>
      </c>
      <c r="E4" s="69">
        <v>0.94</v>
      </c>
      <c r="F4" s="69">
        <v>1</v>
      </c>
      <c r="G4" s="69">
        <v>0.96907216494845361</v>
      </c>
      <c r="H4" s="69">
        <v>1</v>
      </c>
      <c r="I4" s="69">
        <v>1</v>
      </c>
      <c r="J4" s="69">
        <v>1</v>
      </c>
      <c r="K4" s="69">
        <v>1</v>
      </c>
      <c r="L4" s="69">
        <v>1</v>
      </c>
      <c r="M4" s="69">
        <v>1</v>
      </c>
      <c r="N4" s="69">
        <v>1</v>
      </c>
      <c r="O4" s="69">
        <v>1</v>
      </c>
      <c r="P4" s="69">
        <v>1</v>
      </c>
      <c r="Q4" s="70">
        <v>0.98399999999999999</v>
      </c>
      <c r="R4" s="70">
        <v>0.99600000000000011</v>
      </c>
      <c r="S4" s="70">
        <v>0.98981443298969085</v>
      </c>
    </row>
    <row r="5" spans="1:19" x14ac:dyDescent="0.25">
      <c r="A5" s="15" t="s">
        <v>64</v>
      </c>
      <c r="B5" s="76">
        <v>1</v>
      </c>
      <c r="C5" s="69">
        <v>1</v>
      </c>
      <c r="D5" s="69">
        <v>1</v>
      </c>
      <c r="E5" s="69">
        <v>1</v>
      </c>
      <c r="F5" s="69">
        <v>1</v>
      </c>
      <c r="G5" s="69">
        <v>1</v>
      </c>
      <c r="H5" s="69">
        <v>0.96</v>
      </c>
      <c r="I5" s="69">
        <v>0.96</v>
      </c>
      <c r="J5" s="69">
        <v>0.96</v>
      </c>
      <c r="K5" s="69">
        <v>1</v>
      </c>
      <c r="L5" s="69">
        <v>1</v>
      </c>
      <c r="M5" s="69">
        <v>1</v>
      </c>
      <c r="N5" s="69">
        <v>1</v>
      </c>
      <c r="O5" s="69">
        <v>1</v>
      </c>
      <c r="P5" s="69">
        <v>1</v>
      </c>
      <c r="Q5" s="70">
        <v>0.99199999999999999</v>
      </c>
      <c r="R5" s="70">
        <v>0.99199999999999999</v>
      </c>
      <c r="S5" s="70">
        <v>0.99199999999999999</v>
      </c>
    </row>
    <row r="6" spans="1:19" x14ac:dyDescent="0.25">
      <c r="A6" s="15" t="s">
        <v>8</v>
      </c>
      <c r="B6" s="76">
        <v>1</v>
      </c>
      <c r="C6" s="69">
        <v>1</v>
      </c>
      <c r="D6" s="69">
        <v>1</v>
      </c>
      <c r="E6" s="69">
        <v>1</v>
      </c>
      <c r="F6" s="69">
        <v>0.2857142857142857</v>
      </c>
      <c r="G6" s="69">
        <v>0.44444444444444448</v>
      </c>
      <c r="H6" s="69">
        <v>0.63157894736842102</v>
      </c>
      <c r="I6" s="69">
        <v>0.375</v>
      </c>
      <c r="J6" s="69">
        <v>0.47058823529411764</v>
      </c>
      <c r="K6" s="69">
        <v>0.125</v>
      </c>
      <c r="L6" s="69">
        <v>1.9607843137254902E-2</v>
      </c>
      <c r="M6" s="69">
        <v>3.3898305084745763E-2</v>
      </c>
      <c r="N6" s="69">
        <v>0.16</v>
      </c>
      <c r="O6" s="69">
        <v>0.15686274509803921</v>
      </c>
      <c r="P6" s="69">
        <v>0.15841584158415839</v>
      </c>
      <c r="Q6" s="70">
        <v>0.58331578947368423</v>
      </c>
      <c r="R6" s="70">
        <v>0.36743697478991588</v>
      </c>
      <c r="S6" s="70">
        <v>0.42146936528149326</v>
      </c>
    </row>
    <row r="7" spans="1:19" x14ac:dyDescent="0.25">
      <c r="A7" s="15" t="s">
        <v>9</v>
      </c>
      <c r="B7" s="76">
        <v>1</v>
      </c>
      <c r="C7" s="69">
        <v>1</v>
      </c>
      <c r="D7" s="69">
        <v>1</v>
      </c>
      <c r="E7" s="69">
        <v>1</v>
      </c>
      <c r="F7" s="69">
        <v>1</v>
      </c>
      <c r="G7" s="69">
        <v>1</v>
      </c>
      <c r="H7" s="69">
        <v>1</v>
      </c>
      <c r="I7" s="69">
        <v>1</v>
      </c>
      <c r="J7" s="69">
        <v>1</v>
      </c>
      <c r="K7" s="69">
        <v>1</v>
      </c>
      <c r="L7" s="69">
        <v>1</v>
      </c>
      <c r="M7" s="69">
        <v>1</v>
      </c>
      <c r="N7" s="69">
        <v>1</v>
      </c>
      <c r="O7" s="69">
        <v>1</v>
      </c>
      <c r="P7" s="69">
        <v>1</v>
      </c>
      <c r="Q7" s="70">
        <v>1</v>
      </c>
      <c r="R7" s="70">
        <v>1</v>
      </c>
      <c r="S7" s="70">
        <v>1</v>
      </c>
    </row>
    <row r="8" spans="1:19" x14ac:dyDescent="0.25">
      <c r="A8" s="15" t="s">
        <v>10</v>
      </c>
      <c r="B8" s="76">
        <v>0.06</v>
      </c>
      <c r="C8" s="69">
        <v>0.06</v>
      </c>
      <c r="D8" s="69">
        <v>0.06</v>
      </c>
      <c r="E8" s="69">
        <v>1</v>
      </c>
      <c r="F8" s="69">
        <v>1</v>
      </c>
      <c r="G8" s="69">
        <v>1</v>
      </c>
      <c r="H8" s="69">
        <v>0.98</v>
      </c>
      <c r="I8" s="69">
        <v>0.98</v>
      </c>
      <c r="J8" s="69">
        <v>0.98</v>
      </c>
      <c r="K8" s="69">
        <v>0.73529411764705888</v>
      </c>
      <c r="L8" s="69">
        <v>0.5</v>
      </c>
      <c r="M8" s="69">
        <v>0.59523809523809523</v>
      </c>
      <c r="N8" s="69">
        <v>0.56000000000000005</v>
      </c>
      <c r="O8" s="69">
        <v>0.56000000000000005</v>
      </c>
      <c r="P8" s="69">
        <v>0.56000000000000005</v>
      </c>
      <c r="Q8" s="70">
        <v>0.66705882352941182</v>
      </c>
      <c r="R8" s="70">
        <v>0.62</v>
      </c>
      <c r="S8" s="70">
        <v>0.63904761904761909</v>
      </c>
    </row>
    <row r="9" spans="1:19" x14ac:dyDescent="0.25">
      <c r="A9" s="15" t="s">
        <v>11</v>
      </c>
      <c r="B9" s="76">
        <v>0.96229868228404103</v>
      </c>
      <c r="C9" s="69">
        <v>0.99470298902762011</v>
      </c>
      <c r="D9" s="69">
        <v>0.97823255813953491</v>
      </c>
      <c r="E9" s="69">
        <v>0.89568106312292362</v>
      </c>
      <c r="F9" s="69">
        <v>0.99630450849963048</v>
      </c>
      <c r="G9" s="69">
        <v>0.94331700489853043</v>
      </c>
      <c r="H9" s="69">
        <v>0.98880377136122566</v>
      </c>
      <c r="I9" s="69">
        <v>0.98997050147492627</v>
      </c>
      <c r="J9" s="69">
        <v>0.98938679245283023</v>
      </c>
      <c r="K9" s="69">
        <v>0.96938245978204463</v>
      </c>
      <c r="L9" s="69">
        <v>0.9925611052072264</v>
      </c>
      <c r="M9" s="69">
        <v>0.98083486479390913</v>
      </c>
      <c r="N9" s="69">
        <v>0.99140980293077308</v>
      </c>
      <c r="O9" s="69">
        <v>0.99291497975708498</v>
      </c>
      <c r="P9" s="69">
        <v>0.99216182048040447</v>
      </c>
      <c r="Q9" s="70">
        <v>0.96151515589620173</v>
      </c>
      <c r="R9" s="70">
        <v>0.99329081679329767</v>
      </c>
      <c r="S9" s="70">
        <v>0.97678660815304175</v>
      </c>
    </row>
    <row r="10" spans="1:19" x14ac:dyDescent="0.25">
      <c r="A10" s="15" t="s">
        <v>12</v>
      </c>
      <c r="B10" s="76">
        <v>0.73333333333333328</v>
      </c>
      <c r="C10" s="69">
        <v>0.73333333333333328</v>
      </c>
      <c r="D10" s="69">
        <v>0.73333333333333328</v>
      </c>
      <c r="E10" s="69">
        <v>0.87391304347826082</v>
      </c>
      <c r="F10" s="69">
        <v>0.97572815533980584</v>
      </c>
      <c r="G10" s="69">
        <v>0.92201834862385323</v>
      </c>
      <c r="H10" s="69">
        <v>0.38114754098360654</v>
      </c>
      <c r="I10" s="69">
        <v>1</v>
      </c>
      <c r="J10" s="69">
        <v>0.55192878338278928</v>
      </c>
      <c r="K10" s="69">
        <v>1.0643776824034334</v>
      </c>
      <c r="L10" s="69">
        <v>0.99199999999999999</v>
      </c>
      <c r="M10" s="69">
        <v>1.0269151138716355</v>
      </c>
      <c r="N10" s="69">
        <v>0.92105263157894735</v>
      </c>
      <c r="O10" s="69">
        <v>0.98130841121495327</v>
      </c>
      <c r="P10" s="69">
        <v>0.95022624434389136</v>
      </c>
      <c r="Q10" s="70">
        <v>0.79476484635551625</v>
      </c>
      <c r="R10" s="70">
        <v>0.9364739799776185</v>
      </c>
      <c r="S10" s="70">
        <v>0.8368843647111005</v>
      </c>
    </row>
    <row r="11" spans="1:19" x14ac:dyDescent="0.25">
      <c r="A11" s="15" t="s">
        <v>13</v>
      </c>
      <c r="B11" s="76">
        <v>0.67241379310344829</v>
      </c>
      <c r="C11" s="69">
        <v>0.32010943912448703</v>
      </c>
      <c r="D11" s="69">
        <v>0.43373493975903615</v>
      </c>
      <c r="E11" s="69">
        <v>0.9135802469135802</v>
      </c>
      <c r="F11" s="69">
        <v>0.70253164556962022</v>
      </c>
      <c r="G11" s="69">
        <v>0.79427549194991065</v>
      </c>
      <c r="H11" s="69">
        <v>0.58125000000000004</v>
      </c>
      <c r="I11" s="69">
        <v>0.52991452991452992</v>
      </c>
      <c r="J11" s="69">
        <v>0.55439642324888216</v>
      </c>
      <c r="K11" s="69">
        <v>0.75545851528384278</v>
      </c>
      <c r="L11" s="69">
        <v>0.80092592592592593</v>
      </c>
      <c r="M11" s="69">
        <v>0.77752808988764055</v>
      </c>
      <c r="N11" s="69">
        <v>0.96995708154506433</v>
      </c>
      <c r="O11" s="69">
        <v>0.76870748299319724</v>
      </c>
      <c r="P11" s="69">
        <v>0.85768500948766602</v>
      </c>
      <c r="Q11" s="70">
        <v>0.77853192736918708</v>
      </c>
      <c r="R11" s="70">
        <v>0.6244378047055521</v>
      </c>
      <c r="S11" s="70">
        <v>0.68352399086662707</v>
      </c>
    </row>
    <row r="12" spans="1:19" x14ac:dyDescent="0.25">
      <c r="A12" s="15" t="s">
        <v>14</v>
      </c>
      <c r="B12" s="76">
        <v>1.7211703958691911E-3</v>
      </c>
      <c r="C12" s="69">
        <v>3.5842293906810036E-3</v>
      </c>
      <c r="D12" s="69">
        <v>2.3255813953488372E-3</v>
      </c>
      <c r="E12" s="69">
        <v>0.83643122676579928</v>
      </c>
      <c r="F12" s="69">
        <v>0.64841498559077815</v>
      </c>
      <c r="G12" s="69">
        <v>0.73051948051948057</v>
      </c>
      <c r="H12" s="69">
        <v>0.45721271393643031</v>
      </c>
      <c r="I12" s="69">
        <v>0.5252808988764045</v>
      </c>
      <c r="J12" s="69">
        <v>0.48888888888888893</v>
      </c>
      <c r="K12" s="69">
        <v>0.62724014336917566</v>
      </c>
      <c r="L12" s="69">
        <v>0.36842105263157893</v>
      </c>
      <c r="M12" s="69">
        <v>0.46419098143236071</v>
      </c>
      <c r="N12" s="69">
        <v>4.3859649122807015E-2</v>
      </c>
      <c r="O12" s="69">
        <v>4.9180327868852458E-2</v>
      </c>
      <c r="P12" s="69">
        <v>4.6367851622874809E-2</v>
      </c>
      <c r="Q12" s="70">
        <v>0.39329298071801627</v>
      </c>
      <c r="R12" s="70">
        <v>0.31897629887165901</v>
      </c>
      <c r="S12" s="70">
        <v>0.34645855677179072</v>
      </c>
    </row>
    <row r="13" spans="1:19" x14ac:dyDescent="0.25">
      <c r="A13" s="15" t="s">
        <v>15</v>
      </c>
      <c r="B13" s="76">
        <v>6.1349693251533744E-3</v>
      </c>
      <c r="C13" s="69">
        <v>1.2500000000000001E-2</v>
      </c>
      <c r="D13" s="69">
        <v>8.23045267489712E-3</v>
      </c>
      <c r="E13" s="69">
        <v>2.2727272727272728E-2</v>
      </c>
      <c r="F13" s="69">
        <v>2.7777777777777776E-2</v>
      </c>
      <c r="G13" s="69">
        <v>2.4999999999999998E-2</v>
      </c>
      <c r="H13" s="69">
        <v>0.203125</v>
      </c>
      <c r="I13" s="69">
        <v>0.35454545454545455</v>
      </c>
      <c r="J13" s="69">
        <v>0.25827814569536428</v>
      </c>
      <c r="K13" s="69">
        <v>0.40740740740740738</v>
      </c>
      <c r="L13" s="69">
        <v>4.6808510638297871E-2</v>
      </c>
      <c r="M13" s="69">
        <v>8.3969465648854963E-2</v>
      </c>
      <c r="N13" s="69">
        <v>1.8867924528301886E-2</v>
      </c>
      <c r="O13" s="69">
        <v>2.7027027027027029E-2</v>
      </c>
      <c r="P13" s="69">
        <v>2.2222222222222227E-2</v>
      </c>
      <c r="Q13" s="70">
        <v>0.13165251479762707</v>
      </c>
      <c r="R13" s="70">
        <v>9.3731753997711456E-2</v>
      </c>
      <c r="S13" s="70">
        <v>7.9540057248267709E-2</v>
      </c>
    </row>
    <row r="14" spans="1:19" x14ac:dyDescent="0.25">
      <c r="A14" s="15" t="s">
        <v>16</v>
      </c>
      <c r="B14" s="76">
        <v>0.5</v>
      </c>
      <c r="C14" s="69">
        <v>1</v>
      </c>
      <c r="D14" s="69">
        <v>0.66666666666666663</v>
      </c>
      <c r="E14" s="69">
        <v>0.88</v>
      </c>
      <c r="F14" s="69">
        <v>1</v>
      </c>
      <c r="G14" s="69">
        <v>0.93617021276595747</v>
      </c>
      <c r="H14" s="69">
        <v>2.0833333333333332E-2</v>
      </c>
      <c r="I14" s="69">
        <v>1</v>
      </c>
      <c r="J14" s="69">
        <v>4.0816326530612249E-2</v>
      </c>
      <c r="K14" s="69">
        <v>1</v>
      </c>
      <c r="L14" s="69">
        <v>1</v>
      </c>
      <c r="M14" s="69">
        <v>1</v>
      </c>
      <c r="N14" s="69">
        <v>0.86</v>
      </c>
      <c r="O14" s="69">
        <v>1</v>
      </c>
      <c r="P14" s="69">
        <v>0.92473118279569899</v>
      </c>
      <c r="Q14" s="70">
        <v>0.65216666666666656</v>
      </c>
      <c r="R14" s="70">
        <v>1</v>
      </c>
      <c r="S14" s="70">
        <v>0.71367687775178701</v>
      </c>
    </row>
    <row r="15" spans="1:19" x14ac:dyDescent="0.25">
      <c r="A15" s="15" t="s">
        <v>17</v>
      </c>
      <c r="B15" s="76">
        <v>0.51249999999999996</v>
      </c>
      <c r="C15" s="69">
        <v>0.53947368421052633</v>
      </c>
      <c r="D15" s="69">
        <v>0.52564102564102555</v>
      </c>
      <c r="E15" s="69">
        <v>0.92592592592592593</v>
      </c>
      <c r="F15" s="69">
        <v>0.98684210526315785</v>
      </c>
      <c r="G15" s="69">
        <v>0.95541401273885351</v>
      </c>
      <c r="H15" s="69">
        <v>0.91891891891891897</v>
      </c>
      <c r="I15" s="69">
        <v>0.98550724637681164</v>
      </c>
      <c r="J15" s="69">
        <v>0.95104895104895104</v>
      </c>
      <c r="K15" s="69">
        <v>0.9631578947368421</v>
      </c>
      <c r="L15" s="69">
        <v>0.99456521739130432</v>
      </c>
      <c r="M15" s="69">
        <v>0.97860962566844911</v>
      </c>
      <c r="N15" s="69">
        <v>0.94117647058823528</v>
      </c>
      <c r="O15" s="69">
        <v>1</v>
      </c>
      <c r="P15" s="69">
        <v>0.96969696969696972</v>
      </c>
      <c r="Q15" s="70">
        <v>0.85233584203398449</v>
      </c>
      <c r="R15" s="70">
        <v>0.90127765064836007</v>
      </c>
      <c r="S15" s="70">
        <v>0.87608211695884974</v>
      </c>
    </row>
    <row r="16" spans="1:19" x14ac:dyDescent="0.25">
      <c r="A16" s="15" t="s">
        <v>18</v>
      </c>
      <c r="B16" s="76">
        <v>0.10169491525423729</v>
      </c>
      <c r="C16" s="69">
        <v>0.66666666666666663</v>
      </c>
      <c r="D16" s="69">
        <v>0.1764705882352941</v>
      </c>
      <c r="E16" s="69">
        <v>0.989247311827957</v>
      </c>
      <c r="F16" s="69">
        <v>0.83636363636363631</v>
      </c>
      <c r="G16" s="69">
        <v>0.9064039408866994</v>
      </c>
      <c r="H16" s="69">
        <v>0.82051282051282048</v>
      </c>
      <c r="I16" s="69">
        <v>0.93203883495145634</v>
      </c>
      <c r="J16" s="69">
        <v>0.8727272727272728</v>
      </c>
      <c r="K16" s="69">
        <v>0.28695652173913044</v>
      </c>
      <c r="L16" s="69">
        <v>1</v>
      </c>
      <c r="M16" s="69">
        <v>0.44594594594594594</v>
      </c>
      <c r="N16" s="69">
        <v>0.99122807017543857</v>
      </c>
      <c r="O16" s="69">
        <v>0.84962406015037595</v>
      </c>
      <c r="P16" s="69">
        <v>0.91497975708502022</v>
      </c>
      <c r="Q16" s="70">
        <v>0.63792792790191677</v>
      </c>
      <c r="R16" s="70">
        <v>0.85693863962642713</v>
      </c>
      <c r="S16" s="70">
        <v>0.66330550097604646</v>
      </c>
    </row>
    <row r="17" spans="1:19" x14ac:dyDescent="0.25">
      <c r="A17" s="15" t="s">
        <v>19</v>
      </c>
      <c r="B17" s="76">
        <v>0.17142857142857143</v>
      </c>
      <c r="C17" s="69">
        <v>1</v>
      </c>
      <c r="D17" s="69">
        <v>0.29268292682926828</v>
      </c>
      <c r="E17" s="69">
        <v>1</v>
      </c>
      <c r="F17" s="69">
        <v>1</v>
      </c>
      <c r="G17" s="69">
        <v>1</v>
      </c>
      <c r="H17" s="69">
        <v>0.859375</v>
      </c>
      <c r="I17" s="69">
        <v>1</v>
      </c>
      <c r="J17" s="69">
        <v>0.92436974789915971</v>
      </c>
      <c r="K17" s="69">
        <v>0.40740740740740738</v>
      </c>
      <c r="L17" s="69">
        <v>1</v>
      </c>
      <c r="M17" s="69">
        <v>0.57894736842105254</v>
      </c>
      <c r="N17" s="69">
        <v>0.81428571428571428</v>
      </c>
      <c r="O17" s="69">
        <v>1</v>
      </c>
      <c r="P17" s="69">
        <v>0.89763779527559051</v>
      </c>
      <c r="Q17" s="70">
        <v>0.65049933862433862</v>
      </c>
      <c r="R17" s="70">
        <v>1</v>
      </c>
      <c r="S17" s="70">
        <v>0.73872756768501424</v>
      </c>
    </row>
    <row r="18" spans="1:19" ht="15.75" thickBot="1" x14ac:dyDescent="0.3">
      <c r="A18" s="41" t="s">
        <v>20</v>
      </c>
      <c r="B18" s="77">
        <v>1</v>
      </c>
      <c r="C18" s="71">
        <v>1</v>
      </c>
      <c r="D18" s="71">
        <v>1</v>
      </c>
      <c r="E18" s="71">
        <v>0.98</v>
      </c>
      <c r="F18" s="71">
        <v>1</v>
      </c>
      <c r="G18" s="71">
        <v>0.98989898989898994</v>
      </c>
      <c r="H18" s="71">
        <v>0.92</v>
      </c>
      <c r="I18" s="71">
        <v>1</v>
      </c>
      <c r="J18" s="71">
        <v>0.95833333333333337</v>
      </c>
      <c r="K18" s="71">
        <v>1</v>
      </c>
      <c r="L18" s="71">
        <v>1</v>
      </c>
      <c r="M18" s="71">
        <v>1</v>
      </c>
      <c r="N18" s="71">
        <v>0.96</v>
      </c>
      <c r="O18" s="71">
        <v>1</v>
      </c>
      <c r="P18" s="71">
        <v>0.97959183673469385</v>
      </c>
      <c r="Q18" s="72">
        <v>0.97199999999999986</v>
      </c>
      <c r="R18" s="72">
        <v>1</v>
      </c>
      <c r="S18" s="72">
        <v>0.9855648319934035</v>
      </c>
    </row>
    <row r="19" spans="1:19" ht="15.75" thickBot="1" x14ac:dyDescent="0.3">
      <c r="A19" s="79" t="s">
        <v>21</v>
      </c>
      <c r="B19" s="78">
        <v>0.60509533969529083</v>
      </c>
      <c r="C19" s="74">
        <v>0.70689814635958204</v>
      </c>
      <c r="D19" s="74">
        <v>0.61545106641083713</v>
      </c>
      <c r="E19" s="74">
        <v>0.88734413067260753</v>
      </c>
      <c r="F19" s="74">
        <v>0.84122981875741831</v>
      </c>
      <c r="G19" s="74">
        <v>0.84910039103897661</v>
      </c>
      <c r="H19" s="74">
        <v>0.68517237790092222</v>
      </c>
      <c r="I19" s="74">
        <v>0.84308752020515254</v>
      </c>
      <c r="J19" s="74">
        <v>0.71098518128138755</v>
      </c>
      <c r="K19" s="74">
        <v>0.77135513436102132</v>
      </c>
      <c r="L19" s="74">
        <v>0.79468060343322433</v>
      </c>
      <c r="M19" s="74">
        <v>0.74787986599954304</v>
      </c>
      <c r="N19" s="74">
        <v>0.74823983404720518</v>
      </c>
      <c r="O19" s="74">
        <v>0.77410156463184565</v>
      </c>
      <c r="P19" s="74">
        <v>0.75776820274830436</v>
      </c>
      <c r="Q19" s="74">
        <v>0.73944136333540933</v>
      </c>
      <c r="R19" s="74">
        <v>0.79199953067744466</v>
      </c>
      <c r="S19" s="75">
        <v>0.73623694149580976</v>
      </c>
    </row>
  </sheetData>
  <mergeCells count="7">
    <mergeCell ref="N1:P1"/>
    <mergeCell ref="Q1:S1"/>
    <mergeCell ref="A1:A2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F0E6-7D9F-4DC8-B808-9B86A30F90ED}">
  <dimension ref="A1:S13"/>
  <sheetViews>
    <sheetView workbookViewId="0">
      <selection sqref="A1:S13"/>
    </sheetView>
  </sheetViews>
  <sheetFormatPr defaultRowHeight="15" x14ac:dyDescent="0.25"/>
  <cols>
    <col min="1" max="1" width="9.5703125" bestFit="1" customWidth="1"/>
  </cols>
  <sheetData>
    <row r="1" spans="1:19" x14ac:dyDescent="0.25">
      <c r="A1" s="116" t="s">
        <v>23</v>
      </c>
      <c r="B1" s="114" t="s">
        <v>0</v>
      </c>
      <c r="C1" s="114"/>
      <c r="D1" s="114"/>
      <c r="E1" s="114" t="s">
        <v>1</v>
      </c>
      <c r="F1" s="114"/>
      <c r="G1" s="114"/>
      <c r="H1" s="114" t="s">
        <v>2</v>
      </c>
      <c r="I1" s="114"/>
      <c r="J1" s="114"/>
      <c r="K1" s="114" t="s">
        <v>3</v>
      </c>
      <c r="L1" s="114"/>
      <c r="M1" s="114"/>
      <c r="N1" s="114" t="s">
        <v>4</v>
      </c>
      <c r="O1" s="114"/>
      <c r="P1" s="114"/>
      <c r="Q1" s="114" t="s">
        <v>21</v>
      </c>
      <c r="R1" s="114"/>
      <c r="S1" s="115"/>
    </row>
    <row r="2" spans="1:19" ht="15.75" thickBot="1" x14ac:dyDescent="0.3">
      <c r="A2" s="117"/>
      <c r="B2" s="65" t="s">
        <v>24</v>
      </c>
      <c r="C2" s="65" t="s">
        <v>25</v>
      </c>
      <c r="D2" s="65" t="s">
        <v>26</v>
      </c>
      <c r="E2" s="65" t="s">
        <v>24</v>
      </c>
      <c r="F2" s="65" t="s">
        <v>25</v>
      </c>
      <c r="G2" s="65" t="s">
        <v>26</v>
      </c>
      <c r="H2" s="65" t="s">
        <v>24</v>
      </c>
      <c r="I2" s="65" t="s">
        <v>25</v>
      </c>
      <c r="J2" s="65" t="s">
        <v>26</v>
      </c>
      <c r="K2" s="65" t="s">
        <v>24</v>
      </c>
      <c r="L2" s="65" t="s">
        <v>25</v>
      </c>
      <c r="M2" s="65" t="s">
        <v>26</v>
      </c>
      <c r="N2" s="65" t="s">
        <v>24</v>
      </c>
      <c r="O2" s="65" t="s">
        <v>25</v>
      </c>
      <c r="P2" s="65" t="s">
        <v>26</v>
      </c>
      <c r="Q2" s="65" t="s">
        <v>24</v>
      </c>
      <c r="R2" s="65" t="s">
        <v>25</v>
      </c>
      <c r="S2" s="66" t="s">
        <v>26</v>
      </c>
    </row>
    <row r="3" spans="1:19" x14ac:dyDescent="0.25">
      <c r="A3" s="63" t="s">
        <v>6</v>
      </c>
      <c r="B3" s="24">
        <v>0.98</v>
      </c>
      <c r="C3" s="24">
        <v>0.98</v>
      </c>
      <c r="D3" s="24">
        <v>0.98</v>
      </c>
      <c r="E3" s="24">
        <v>0.96</v>
      </c>
      <c r="F3" s="24">
        <v>0.96</v>
      </c>
      <c r="G3" s="24">
        <v>0.96</v>
      </c>
      <c r="H3" s="24">
        <v>1</v>
      </c>
      <c r="I3" s="24">
        <v>1</v>
      </c>
      <c r="J3" s="24">
        <v>1</v>
      </c>
      <c r="K3" s="24">
        <v>1</v>
      </c>
      <c r="L3" s="24">
        <v>1</v>
      </c>
      <c r="M3" s="24">
        <v>1</v>
      </c>
      <c r="N3" s="24">
        <v>1</v>
      </c>
      <c r="O3" s="24">
        <v>1</v>
      </c>
      <c r="P3" s="24">
        <v>1</v>
      </c>
      <c r="Q3" s="24">
        <v>0.98799999999999988</v>
      </c>
      <c r="R3" s="24">
        <v>0.98799999999999988</v>
      </c>
      <c r="S3" s="64">
        <v>0.98799999999999988</v>
      </c>
    </row>
    <row r="4" spans="1:19" x14ac:dyDescent="0.25">
      <c r="A4" s="60" t="s">
        <v>27</v>
      </c>
      <c r="B4" s="25">
        <v>0.23300970873786409</v>
      </c>
      <c r="C4" s="25">
        <v>1</v>
      </c>
      <c r="D4" s="25">
        <v>0.37795275590551186</v>
      </c>
      <c r="E4" s="25">
        <v>0.10909090909090909</v>
      </c>
      <c r="F4" s="25">
        <v>1</v>
      </c>
      <c r="G4" s="25">
        <v>0.19672131147540983</v>
      </c>
      <c r="H4" s="25">
        <v>0.53521126760563376</v>
      </c>
      <c r="I4" s="25">
        <v>1</v>
      </c>
      <c r="J4" s="25">
        <v>0.69724770642201828</v>
      </c>
      <c r="K4" s="25">
        <v>0.36842105263157893</v>
      </c>
      <c r="L4" s="25">
        <v>1</v>
      </c>
      <c r="M4" s="25">
        <v>0.53846153846153844</v>
      </c>
      <c r="N4" s="25">
        <v>0.40322580645161288</v>
      </c>
      <c r="O4" s="25">
        <v>1</v>
      </c>
      <c r="P4" s="25">
        <v>0.57471264367816088</v>
      </c>
      <c r="Q4" s="25">
        <v>0.3297917489035197</v>
      </c>
      <c r="R4" s="25">
        <v>1</v>
      </c>
      <c r="S4" s="46">
        <v>0.47701919118852781</v>
      </c>
    </row>
    <row r="5" spans="1:19" x14ac:dyDescent="0.25">
      <c r="A5" s="60" t="s">
        <v>28</v>
      </c>
      <c r="B5" s="25">
        <v>0.89130434782608692</v>
      </c>
      <c r="C5" s="25">
        <v>0.9213483146067416</v>
      </c>
      <c r="D5" s="25">
        <v>0.90607734806629825</v>
      </c>
      <c r="E5" s="25">
        <v>0.75886524822695034</v>
      </c>
      <c r="F5" s="25">
        <v>0.79259259259259263</v>
      </c>
      <c r="G5" s="25">
        <v>0.77536231884057971</v>
      </c>
      <c r="H5" s="25">
        <v>0.47826086956521741</v>
      </c>
      <c r="I5" s="25">
        <v>0.61599999999999999</v>
      </c>
      <c r="J5" s="25">
        <v>0.53846153846153844</v>
      </c>
      <c r="K5" s="25">
        <v>0.81981981981981977</v>
      </c>
      <c r="L5" s="25">
        <v>0.88349514563106801</v>
      </c>
      <c r="M5" s="25">
        <v>0.85046728971962604</v>
      </c>
      <c r="N5" s="25">
        <v>0.68518518518518523</v>
      </c>
      <c r="O5" s="25">
        <v>0.73267326732673266</v>
      </c>
      <c r="P5" s="25">
        <v>0.70813397129186595</v>
      </c>
      <c r="Q5" s="25">
        <v>0.72668709412465193</v>
      </c>
      <c r="R5" s="25">
        <v>0.78922186403142702</v>
      </c>
      <c r="S5" s="46">
        <v>0.75570049327598166</v>
      </c>
    </row>
    <row r="6" spans="1:19" x14ac:dyDescent="0.25">
      <c r="A6" s="60" t="s">
        <v>11</v>
      </c>
      <c r="B6" s="25">
        <v>0.99597364568081992</v>
      </c>
      <c r="C6" s="25">
        <v>0.99234135667396062</v>
      </c>
      <c r="D6" s="25">
        <v>0.99415418341249551</v>
      </c>
      <c r="E6" s="25">
        <v>0.70897009966777413</v>
      </c>
      <c r="F6" s="25">
        <v>0.91040955631399323</v>
      </c>
      <c r="G6" s="25">
        <v>0.79716100112065746</v>
      </c>
      <c r="H6" s="25">
        <v>0.99292869770182679</v>
      </c>
      <c r="I6" s="25">
        <v>0.90786637931034486</v>
      </c>
      <c r="J6" s="25">
        <v>0.9484942302279763</v>
      </c>
      <c r="K6" s="25">
        <v>0.84483653347171772</v>
      </c>
      <c r="L6" s="25">
        <v>0.98966565349544078</v>
      </c>
      <c r="M6" s="25">
        <v>0.91153415453527431</v>
      </c>
      <c r="N6" s="25">
        <v>0.87468418393127845</v>
      </c>
      <c r="O6" s="25">
        <v>0.97796610169491527</v>
      </c>
      <c r="P6" s="25">
        <v>0.92344625233395572</v>
      </c>
      <c r="Q6" s="25">
        <v>0.88347863209068334</v>
      </c>
      <c r="R6" s="25">
        <v>0.95564980949773093</v>
      </c>
      <c r="S6" s="46">
        <v>0.9149579643260719</v>
      </c>
    </row>
    <row r="7" spans="1:19" x14ac:dyDescent="0.25">
      <c r="A7" s="60" t="s">
        <v>29</v>
      </c>
      <c r="B7" s="25">
        <v>0.87309644670050757</v>
      </c>
      <c r="C7" s="25">
        <v>0.9942196531791907</v>
      </c>
      <c r="D7" s="25">
        <v>0.92972972972972967</v>
      </c>
      <c r="E7" s="25">
        <v>0.94021739130434778</v>
      </c>
      <c r="F7" s="25">
        <v>0.98857142857142855</v>
      </c>
      <c r="G7" s="25">
        <v>0.96378830083565459</v>
      </c>
      <c r="H7" s="25">
        <v>0.36796536796536794</v>
      </c>
      <c r="I7" s="25">
        <v>0.93406593406593408</v>
      </c>
      <c r="J7" s="25">
        <v>0.5279503105590061</v>
      </c>
      <c r="K7" s="25">
        <v>0.45479452054794522</v>
      </c>
      <c r="L7" s="25">
        <v>0.98224852071005919</v>
      </c>
      <c r="M7" s="25">
        <v>0.62172284644194764</v>
      </c>
      <c r="N7" s="25">
        <v>0.69911504424778759</v>
      </c>
      <c r="O7" s="25">
        <v>0.95757575757575752</v>
      </c>
      <c r="P7" s="25">
        <v>0.80818414322250631</v>
      </c>
      <c r="Q7" s="25">
        <v>0.66703775415319122</v>
      </c>
      <c r="R7" s="25">
        <v>0.97133625882047414</v>
      </c>
      <c r="S7" s="46">
        <v>0.77027506615776886</v>
      </c>
    </row>
    <row r="8" spans="1:19" x14ac:dyDescent="0.25">
      <c r="A8" s="60" t="s">
        <v>13</v>
      </c>
      <c r="B8" s="25">
        <v>0.85919540229885061</v>
      </c>
      <c r="C8" s="25">
        <v>0.58742632612966605</v>
      </c>
      <c r="D8" s="25">
        <v>0.69778296382730465</v>
      </c>
      <c r="E8" s="25">
        <v>0.88888888888888884</v>
      </c>
      <c r="F8" s="25">
        <v>0.50349650349650354</v>
      </c>
      <c r="G8" s="25">
        <v>0.6428571428571429</v>
      </c>
      <c r="H8" s="25">
        <v>0.734375</v>
      </c>
      <c r="I8" s="25">
        <v>0.46168958742632615</v>
      </c>
      <c r="J8" s="25">
        <v>0.56694813027744273</v>
      </c>
      <c r="K8" s="25">
        <v>0.82096069868995636</v>
      </c>
      <c r="L8" s="25">
        <v>0.36935166994106089</v>
      </c>
      <c r="M8" s="25">
        <v>0.50948509485094851</v>
      </c>
      <c r="N8" s="25">
        <v>0.67381974248927035</v>
      </c>
      <c r="O8" s="25">
        <v>0.30844793713163066</v>
      </c>
      <c r="P8" s="25">
        <v>0.42318059299191374</v>
      </c>
      <c r="Q8" s="25">
        <v>0.79544794647339323</v>
      </c>
      <c r="R8" s="25">
        <v>0.44608240482503742</v>
      </c>
      <c r="S8" s="46">
        <v>0.56805078496095052</v>
      </c>
    </row>
    <row r="9" spans="1:19" x14ac:dyDescent="0.25">
      <c r="A9" s="60" t="s">
        <v>14</v>
      </c>
      <c r="B9" s="25">
        <v>0.66437177280550774</v>
      </c>
      <c r="C9" s="25">
        <v>0.60312500000000002</v>
      </c>
      <c r="D9" s="25">
        <v>0.63226863226863228</v>
      </c>
      <c r="E9" s="25">
        <v>0.75092936802973975</v>
      </c>
      <c r="F9" s="25">
        <v>0.57714285714285718</v>
      </c>
      <c r="G9" s="25">
        <v>0.65266558966074317</v>
      </c>
      <c r="H9" s="25">
        <v>0.77506112469437649</v>
      </c>
      <c r="I9" s="25">
        <v>0.619140625</v>
      </c>
      <c r="J9" s="25">
        <v>0.68838219326818673</v>
      </c>
      <c r="K9" s="25">
        <v>0.8315412186379928</v>
      </c>
      <c r="L9" s="25">
        <v>0.5043478260869565</v>
      </c>
      <c r="M9" s="25">
        <v>0.62787550744248977</v>
      </c>
      <c r="N9" s="25">
        <v>0.81578947368421051</v>
      </c>
      <c r="O9" s="25">
        <v>0.46733668341708545</v>
      </c>
      <c r="P9" s="25">
        <v>0.59424920127795522</v>
      </c>
      <c r="Q9" s="25">
        <v>0.76753859157036541</v>
      </c>
      <c r="R9" s="25">
        <v>0.55421859832937992</v>
      </c>
      <c r="S9" s="46">
        <v>0.63908822478360139</v>
      </c>
    </row>
    <row r="10" spans="1:19" x14ac:dyDescent="0.25">
      <c r="A10" s="60" t="s">
        <v>15</v>
      </c>
      <c r="B10" s="25">
        <v>1.8404907975460124E-2</v>
      </c>
      <c r="C10" s="25">
        <v>1</v>
      </c>
      <c r="D10" s="25">
        <v>3.6144578313253017E-2</v>
      </c>
      <c r="E10" s="25">
        <v>0.63636363636363635</v>
      </c>
      <c r="F10" s="25">
        <v>1</v>
      </c>
      <c r="G10" s="25">
        <v>0.77777777777777779</v>
      </c>
      <c r="H10" s="25">
        <v>5.208333333333333E-3</v>
      </c>
      <c r="I10" s="25">
        <v>1</v>
      </c>
      <c r="J10" s="25">
        <v>1.0362694300518135E-2</v>
      </c>
      <c r="K10" s="25">
        <v>0.18518518518518517</v>
      </c>
      <c r="L10" s="25">
        <v>1</v>
      </c>
      <c r="M10" s="25">
        <v>0.3125</v>
      </c>
      <c r="N10" s="25">
        <v>5.6603773584905662E-2</v>
      </c>
      <c r="O10" s="25">
        <v>1</v>
      </c>
      <c r="P10" s="25">
        <v>0.10714285714285715</v>
      </c>
      <c r="Q10" s="25">
        <v>0.18035316728850415</v>
      </c>
      <c r="R10" s="25">
        <v>1</v>
      </c>
      <c r="S10" s="46">
        <v>0.24878558150688121</v>
      </c>
    </row>
    <row r="11" spans="1:19" x14ac:dyDescent="0.25">
      <c r="A11" s="60" t="s">
        <v>16</v>
      </c>
      <c r="B11" s="25">
        <v>0.76</v>
      </c>
      <c r="C11" s="25">
        <v>1</v>
      </c>
      <c r="D11" s="25">
        <v>0.86363636363636365</v>
      </c>
      <c r="E11" s="25">
        <v>1</v>
      </c>
      <c r="F11" s="25">
        <v>1</v>
      </c>
      <c r="G11" s="25">
        <v>1</v>
      </c>
      <c r="H11" s="25">
        <v>2.0833333333333332E-2</v>
      </c>
      <c r="I11" s="25">
        <v>1</v>
      </c>
      <c r="J11" s="25">
        <v>4.0816326530612249E-2</v>
      </c>
      <c r="K11" s="25">
        <v>1</v>
      </c>
      <c r="L11" s="25">
        <v>1</v>
      </c>
      <c r="M11" s="25">
        <v>1</v>
      </c>
      <c r="N11" s="25">
        <v>0.86</v>
      </c>
      <c r="O11" s="25">
        <v>1</v>
      </c>
      <c r="P11" s="25">
        <v>0.92473118279569899</v>
      </c>
      <c r="Q11" s="25">
        <v>0.72816666666666663</v>
      </c>
      <c r="R11" s="25">
        <v>1</v>
      </c>
      <c r="S11" s="46">
        <v>0.76583677459253496</v>
      </c>
    </row>
    <row r="12" spans="1:19" x14ac:dyDescent="0.25">
      <c r="A12" s="60" t="s">
        <v>20</v>
      </c>
      <c r="B12" s="25">
        <v>0.46</v>
      </c>
      <c r="C12" s="25">
        <v>1</v>
      </c>
      <c r="D12" s="25">
        <v>0.63013698630136994</v>
      </c>
      <c r="E12" s="25">
        <v>0.78</v>
      </c>
      <c r="F12" s="25">
        <v>1</v>
      </c>
      <c r="G12" s="25">
        <v>0.8764044943820225</v>
      </c>
      <c r="H12" s="25">
        <v>0.98</v>
      </c>
      <c r="I12" s="25">
        <v>1</v>
      </c>
      <c r="J12" s="25">
        <v>0.98989898989898994</v>
      </c>
      <c r="K12" s="25">
        <v>0.9</v>
      </c>
      <c r="L12" s="25">
        <v>1</v>
      </c>
      <c r="M12" s="25">
        <v>0.94736842105263164</v>
      </c>
      <c r="N12" s="25">
        <v>0.96</v>
      </c>
      <c r="O12" s="25">
        <v>1</v>
      </c>
      <c r="P12" s="25">
        <v>0.97959183673469385</v>
      </c>
      <c r="Q12" s="25">
        <v>0.81600000000000006</v>
      </c>
      <c r="R12" s="25">
        <v>1</v>
      </c>
      <c r="S12" s="46">
        <v>0.88468014567394171</v>
      </c>
    </row>
    <row r="13" spans="1:19" ht="15.75" thickBot="1" x14ac:dyDescent="0.3">
      <c r="A13" s="61" t="s">
        <v>21</v>
      </c>
      <c r="B13" s="39">
        <v>0.67353562320250959</v>
      </c>
      <c r="C13" s="39">
        <v>0.90784606505895593</v>
      </c>
      <c r="D13" s="39">
        <v>0.70478835414609564</v>
      </c>
      <c r="E13" s="39">
        <v>0.75333255415722467</v>
      </c>
      <c r="F13" s="39">
        <v>0.87322129381173741</v>
      </c>
      <c r="G13" s="39">
        <v>0.76427379369499882</v>
      </c>
      <c r="H13" s="39">
        <v>0.58898439941990888</v>
      </c>
      <c r="I13" s="39">
        <v>0.85387625258026056</v>
      </c>
      <c r="J13" s="39">
        <v>0.60085621199462891</v>
      </c>
      <c r="K13" s="39">
        <v>0.72255590289841964</v>
      </c>
      <c r="L13" s="39">
        <v>0.87291088158645846</v>
      </c>
      <c r="M13" s="39">
        <v>0.73194148525044567</v>
      </c>
      <c r="N13" s="39">
        <v>0.70284232095742505</v>
      </c>
      <c r="O13" s="39">
        <v>0.84439997471461192</v>
      </c>
      <c r="P13" s="39">
        <v>0.70433726814696085</v>
      </c>
      <c r="Q13" s="39">
        <v>0.6882501601270975</v>
      </c>
      <c r="R13" s="39">
        <v>0.87045089355040484</v>
      </c>
      <c r="S13" s="62">
        <v>0.70123942264662609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AF4B-7C57-40ED-92FA-F475F157604B}">
  <dimension ref="A1:S25"/>
  <sheetViews>
    <sheetView topLeftCell="A19" workbookViewId="0">
      <selection activeCell="A5" sqref="A5"/>
    </sheetView>
  </sheetViews>
  <sheetFormatPr defaultRowHeight="15" x14ac:dyDescent="0.25"/>
  <cols>
    <col min="1" max="1" width="13.85546875" bestFit="1" customWidth="1"/>
  </cols>
  <sheetData>
    <row r="1" spans="1:19" x14ac:dyDescent="0.25">
      <c r="A1" s="118" t="s">
        <v>23</v>
      </c>
      <c r="B1" s="118" t="s">
        <v>0</v>
      </c>
      <c r="C1" s="118"/>
      <c r="D1" s="118"/>
      <c r="E1" s="118" t="s">
        <v>1</v>
      </c>
      <c r="F1" s="118"/>
      <c r="G1" s="118"/>
      <c r="H1" s="118" t="s">
        <v>2</v>
      </c>
      <c r="I1" s="118"/>
      <c r="J1" s="118"/>
      <c r="K1" s="118" t="s">
        <v>3</v>
      </c>
      <c r="L1" s="118"/>
      <c r="M1" s="118"/>
      <c r="N1" s="118" t="s">
        <v>4</v>
      </c>
      <c r="O1" s="118"/>
      <c r="P1" s="118"/>
      <c r="Q1" s="118" t="s">
        <v>21</v>
      </c>
      <c r="R1" s="118"/>
      <c r="S1" s="118"/>
    </row>
    <row r="2" spans="1:19" x14ac:dyDescent="0.25">
      <c r="A2" s="118"/>
      <c r="B2" s="67" t="s">
        <v>24</v>
      </c>
      <c r="C2" s="67" t="s">
        <v>25</v>
      </c>
      <c r="D2" s="67" t="s">
        <v>26</v>
      </c>
      <c r="E2" s="67" t="s">
        <v>24</v>
      </c>
      <c r="F2" s="67" t="s">
        <v>25</v>
      </c>
      <c r="G2" s="67" t="s">
        <v>26</v>
      </c>
      <c r="H2" s="67" t="s">
        <v>24</v>
      </c>
      <c r="I2" s="67" t="s">
        <v>25</v>
      </c>
      <c r="J2" s="67" t="s">
        <v>26</v>
      </c>
      <c r="K2" s="67" t="s">
        <v>24</v>
      </c>
      <c r="L2" s="67" t="s">
        <v>25</v>
      </c>
      <c r="M2" s="67" t="s">
        <v>26</v>
      </c>
      <c r="N2" s="67" t="s">
        <v>24</v>
      </c>
      <c r="O2" s="67" t="s">
        <v>25</v>
      </c>
      <c r="P2" s="67" t="s">
        <v>26</v>
      </c>
      <c r="Q2" s="67" t="s">
        <v>24</v>
      </c>
      <c r="R2" s="67" t="s">
        <v>25</v>
      </c>
      <c r="S2" s="67" t="s">
        <v>26</v>
      </c>
    </row>
    <row r="3" spans="1:19" x14ac:dyDescent="0.25">
      <c r="A3" s="68" t="s">
        <v>5</v>
      </c>
      <c r="B3" s="25">
        <v>0.98</v>
      </c>
      <c r="C3" s="25">
        <v>1</v>
      </c>
      <c r="D3" s="25">
        <v>0.98989898989898994</v>
      </c>
      <c r="E3" s="25">
        <v>0.96</v>
      </c>
      <c r="F3" s="25">
        <v>1</v>
      </c>
      <c r="G3" s="25">
        <v>0.97959183673469385</v>
      </c>
      <c r="H3" s="25">
        <v>1</v>
      </c>
      <c r="I3" s="25">
        <v>1</v>
      </c>
      <c r="J3" s="25">
        <v>1</v>
      </c>
      <c r="K3" s="25">
        <v>1</v>
      </c>
      <c r="L3" s="25">
        <v>1</v>
      </c>
      <c r="M3" s="25">
        <v>1</v>
      </c>
      <c r="N3" s="25">
        <v>0.84</v>
      </c>
      <c r="O3" s="25">
        <v>1</v>
      </c>
      <c r="P3" s="25">
        <v>0.91304347826086962</v>
      </c>
      <c r="Q3" s="25">
        <v>0.95600000000000007</v>
      </c>
      <c r="R3" s="25">
        <v>1</v>
      </c>
      <c r="S3" s="25">
        <v>0.97650686097891071</v>
      </c>
    </row>
    <row r="4" spans="1:19" x14ac:dyDescent="0.25">
      <c r="A4" s="68" t="s">
        <v>6</v>
      </c>
      <c r="B4" s="25">
        <v>0.98</v>
      </c>
      <c r="C4" s="25">
        <v>1</v>
      </c>
      <c r="D4" s="25">
        <v>0.98989898989898994</v>
      </c>
      <c r="E4" s="25">
        <v>0.96</v>
      </c>
      <c r="F4" s="25">
        <v>1</v>
      </c>
      <c r="G4" s="25">
        <v>0.97959183673469385</v>
      </c>
      <c r="H4" s="25">
        <v>1</v>
      </c>
      <c r="I4" s="25">
        <v>1</v>
      </c>
      <c r="J4" s="25">
        <v>1</v>
      </c>
      <c r="K4" s="25">
        <v>1</v>
      </c>
      <c r="L4" s="25">
        <v>1</v>
      </c>
      <c r="M4" s="25">
        <v>1</v>
      </c>
      <c r="N4" s="25">
        <v>1</v>
      </c>
      <c r="O4" s="25">
        <v>1</v>
      </c>
      <c r="P4" s="25">
        <v>1</v>
      </c>
      <c r="Q4" s="25">
        <v>0.98799999999999988</v>
      </c>
      <c r="R4" s="25">
        <v>1</v>
      </c>
      <c r="S4" s="25">
        <v>0.99389816532673669</v>
      </c>
    </row>
    <row r="5" spans="1:19" x14ac:dyDescent="0.25">
      <c r="A5" s="68" t="s">
        <v>64</v>
      </c>
      <c r="B5" s="25">
        <v>0.94</v>
      </c>
      <c r="C5" s="25">
        <v>0.90384615384615385</v>
      </c>
      <c r="D5" s="25">
        <v>0.92156862745098045</v>
      </c>
      <c r="E5" s="25">
        <v>0.93877551020408168</v>
      </c>
      <c r="F5" s="25">
        <v>0.95833333333333337</v>
      </c>
      <c r="G5" s="25">
        <v>0.94845360824742275</v>
      </c>
      <c r="H5" s="25">
        <v>1</v>
      </c>
      <c r="I5" s="25">
        <v>1</v>
      </c>
      <c r="J5" s="25">
        <v>1</v>
      </c>
      <c r="K5" s="25">
        <v>1</v>
      </c>
      <c r="L5" s="25">
        <v>1</v>
      </c>
      <c r="M5" s="25">
        <v>1</v>
      </c>
      <c r="N5" s="25">
        <v>0.94</v>
      </c>
      <c r="O5" s="25">
        <v>1</v>
      </c>
      <c r="P5" s="25">
        <v>0.96907216494845361</v>
      </c>
      <c r="Q5" s="25">
        <v>0.96375510204081638</v>
      </c>
      <c r="R5" s="25">
        <v>0.97243589743589742</v>
      </c>
      <c r="S5" s="25">
        <v>0.96781888012937123</v>
      </c>
    </row>
    <row r="6" spans="1:19" x14ac:dyDescent="0.25">
      <c r="A6" s="68" t="s">
        <v>8</v>
      </c>
      <c r="B6" s="25">
        <v>0.94</v>
      </c>
      <c r="C6" s="25">
        <v>1</v>
      </c>
      <c r="D6" s="25">
        <v>0.96907216494845361</v>
      </c>
      <c r="E6" s="25">
        <v>1</v>
      </c>
      <c r="F6" s="25">
        <v>1</v>
      </c>
      <c r="G6" s="25">
        <v>1</v>
      </c>
      <c r="H6" s="25">
        <v>1</v>
      </c>
      <c r="I6" s="25">
        <v>1</v>
      </c>
      <c r="J6" s="25">
        <v>1</v>
      </c>
      <c r="K6" s="25">
        <v>1</v>
      </c>
      <c r="L6" s="25">
        <v>1</v>
      </c>
      <c r="M6" s="25">
        <v>1</v>
      </c>
      <c r="N6" s="25">
        <v>0.16</v>
      </c>
      <c r="O6" s="25">
        <v>0.15686274509803921</v>
      </c>
      <c r="P6" s="25">
        <v>0.15841584158415839</v>
      </c>
      <c r="Q6" s="25">
        <v>0.82</v>
      </c>
      <c r="R6" s="25">
        <v>0.83137254901960789</v>
      </c>
      <c r="S6" s="25">
        <v>0.8254976013065225</v>
      </c>
    </row>
    <row r="7" spans="1:19" x14ac:dyDescent="0.25">
      <c r="A7" s="68" t="s">
        <v>9</v>
      </c>
      <c r="B7" s="25">
        <v>1</v>
      </c>
      <c r="C7" s="25">
        <v>1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 s="25">
        <v>1</v>
      </c>
      <c r="K7" s="25">
        <v>1</v>
      </c>
      <c r="L7" s="25">
        <v>1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 s="25">
        <v>1</v>
      </c>
    </row>
    <row r="8" spans="1:19" x14ac:dyDescent="0.25">
      <c r="A8" s="68" t="s">
        <v>10</v>
      </c>
      <c r="B8" s="25">
        <v>0.82</v>
      </c>
      <c r="C8" s="25">
        <v>0.97619047619047616</v>
      </c>
      <c r="D8" s="25">
        <v>0.89130434782608692</v>
      </c>
      <c r="E8" s="25">
        <v>1</v>
      </c>
      <c r="F8" s="25">
        <v>1</v>
      </c>
      <c r="G8" s="25">
        <v>1</v>
      </c>
      <c r="H8" s="25">
        <v>1</v>
      </c>
      <c r="I8" s="25">
        <v>1</v>
      </c>
      <c r="J8" s="25">
        <v>1</v>
      </c>
      <c r="K8" s="25">
        <v>0.5</v>
      </c>
      <c r="L8" s="25">
        <v>0.77272727272727271</v>
      </c>
      <c r="M8" s="25">
        <v>0.6071428571428571</v>
      </c>
      <c r="N8" s="25">
        <v>0.76</v>
      </c>
      <c r="O8" s="25">
        <v>0.86363636363636365</v>
      </c>
      <c r="P8" s="25">
        <v>0.8085106382978724</v>
      </c>
      <c r="Q8" s="25">
        <v>0.81600000000000006</v>
      </c>
      <c r="R8" s="25">
        <v>0.92251082251082239</v>
      </c>
      <c r="S8" s="25">
        <v>0.86139156865336342</v>
      </c>
    </row>
    <row r="9" spans="1:19" x14ac:dyDescent="0.25">
      <c r="A9" s="68" t="s">
        <v>11</v>
      </c>
      <c r="B9" s="25">
        <v>0.96815519765739388</v>
      </c>
      <c r="C9" s="25">
        <v>0.99063670411985016</v>
      </c>
      <c r="D9" s="25">
        <v>0.97926693817104771</v>
      </c>
      <c r="E9" s="25">
        <v>0.82458471760797347</v>
      </c>
      <c r="F9" s="25">
        <v>0.97793538219070131</v>
      </c>
      <c r="G9" s="25">
        <v>0.89473684210526316</v>
      </c>
      <c r="H9" s="25">
        <v>0.92751915144372421</v>
      </c>
      <c r="I9" s="25">
        <v>0.99809765377298665</v>
      </c>
      <c r="J9" s="25">
        <v>0.96151496640195477</v>
      </c>
      <c r="K9" s="25">
        <v>0.96834457706279187</v>
      </c>
      <c r="L9" s="25">
        <v>0.99361022364217255</v>
      </c>
      <c r="M9" s="25">
        <v>0.98081471747700388</v>
      </c>
      <c r="N9" s="25">
        <v>0.89540171803941382</v>
      </c>
      <c r="O9" s="25">
        <v>0.99105145413870244</v>
      </c>
      <c r="P9" s="25">
        <v>0.94080169896469334</v>
      </c>
      <c r="Q9" s="25">
        <v>0.91680107236225938</v>
      </c>
      <c r="R9" s="25">
        <v>0.9902662835728826</v>
      </c>
      <c r="S9" s="25">
        <v>0.95142703262399253</v>
      </c>
    </row>
    <row r="10" spans="1:19" x14ac:dyDescent="0.25">
      <c r="A10" s="68" t="s">
        <v>12</v>
      </c>
      <c r="B10" s="25">
        <v>0.51111111111111107</v>
      </c>
      <c r="C10" s="25">
        <v>0.6216216216216216</v>
      </c>
      <c r="D10" s="25">
        <v>0.56097560975609762</v>
      </c>
      <c r="E10" s="25">
        <v>0.85652173913043483</v>
      </c>
      <c r="F10" s="25">
        <v>0.9563106796116505</v>
      </c>
      <c r="G10" s="25">
        <v>0.90366972477064222</v>
      </c>
      <c r="H10" s="25">
        <v>0.83196721311475408</v>
      </c>
      <c r="I10" s="25">
        <v>0.94418604651162785</v>
      </c>
      <c r="J10" s="25">
        <v>0.88453159041394336</v>
      </c>
      <c r="K10" s="25">
        <v>0.93991416309012876</v>
      </c>
      <c r="L10" s="25">
        <v>0.92796610169491522</v>
      </c>
      <c r="M10" s="25">
        <v>0.93390191897654573</v>
      </c>
      <c r="N10" s="25">
        <v>0.84210526315789469</v>
      </c>
      <c r="O10" s="25">
        <v>0.96</v>
      </c>
      <c r="P10" s="25">
        <v>0.89719626168224287</v>
      </c>
      <c r="Q10" s="25">
        <v>0.79632389792086467</v>
      </c>
      <c r="R10" s="25">
        <v>0.88201688988796312</v>
      </c>
      <c r="S10" s="25">
        <v>0.83605502111989427</v>
      </c>
    </row>
    <row r="11" spans="1:19" x14ac:dyDescent="0.25">
      <c r="A11" s="68" t="s">
        <v>13</v>
      </c>
      <c r="B11" s="25">
        <v>0.82471264367816088</v>
      </c>
      <c r="C11" s="25">
        <v>0.85671641791044773</v>
      </c>
      <c r="D11" s="25">
        <v>0.84040995607613467</v>
      </c>
      <c r="E11" s="25">
        <v>0.90123456790123457</v>
      </c>
      <c r="F11" s="25">
        <v>0.77659574468085102</v>
      </c>
      <c r="G11" s="25">
        <v>0.83428571428571419</v>
      </c>
      <c r="H11" s="25">
        <v>0.9</v>
      </c>
      <c r="I11" s="25">
        <v>0.89719626168224298</v>
      </c>
      <c r="J11" s="25">
        <v>0.89859594383775354</v>
      </c>
      <c r="K11" s="25">
        <v>0.89519650655021832</v>
      </c>
      <c r="L11" s="25">
        <v>0.7321428571428571</v>
      </c>
      <c r="M11" s="25">
        <v>0.80550098231827116</v>
      </c>
      <c r="N11" s="25">
        <v>0.83261802575107291</v>
      </c>
      <c r="O11" s="25">
        <v>0.66896551724137931</v>
      </c>
      <c r="P11" s="25">
        <v>0.74187380497131938</v>
      </c>
      <c r="Q11" s="25">
        <v>0.8707523487761375</v>
      </c>
      <c r="R11" s="25">
        <v>0.78632335973155565</v>
      </c>
      <c r="S11" s="25">
        <v>0.82413328029783861</v>
      </c>
    </row>
    <row r="12" spans="1:19" x14ac:dyDescent="0.25">
      <c r="A12" s="68" t="s">
        <v>14</v>
      </c>
      <c r="B12" s="25">
        <v>0.7091222030981067</v>
      </c>
      <c r="C12" s="25">
        <v>0.7862595419847328</v>
      </c>
      <c r="D12" s="25">
        <v>0.74570135746606336</v>
      </c>
      <c r="E12" s="25">
        <v>0.7992565055762082</v>
      </c>
      <c r="F12" s="25">
        <v>0.7904411764705882</v>
      </c>
      <c r="G12" s="25">
        <v>0.79482439926062842</v>
      </c>
      <c r="H12" s="25">
        <v>0.77017114914425433</v>
      </c>
      <c r="I12" s="25">
        <v>0.80562659846547313</v>
      </c>
      <c r="J12" s="25">
        <v>0.78749999999999998</v>
      </c>
      <c r="K12" s="25">
        <v>0.79569892473118276</v>
      </c>
      <c r="L12" s="25">
        <v>0.844106463878327</v>
      </c>
      <c r="M12" s="25">
        <v>0.81918819188191871</v>
      </c>
      <c r="N12" s="25">
        <v>0.25438596491228072</v>
      </c>
      <c r="O12" s="25">
        <v>0.33333333333333331</v>
      </c>
      <c r="P12" s="25">
        <v>0.28855721393034822</v>
      </c>
      <c r="Q12" s="25">
        <v>0.66572694949240652</v>
      </c>
      <c r="R12" s="25">
        <v>0.71195342282649088</v>
      </c>
      <c r="S12" s="25">
        <v>0.68715423250779173</v>
      </c>
    </row>
    <row r="13" spans="1:19" x14ac:dyDescent="0.25">
      <c r="A13" s="68" t="s">
        <v>15</v>
      </c>
      <c r="B13" s="25">
        <v>0.38650306748466257</v>
      </c>
      <c r="C13" s="25">
        <v>0.39130434782608697</v>
      </c>
      <c r="D13" s="25">
        <v>0.38888888888888895</v>
      </c>
      <c r="E13" s="25">
        <v>0.86363636363636365</v>
      </c>
      <c r="F13" s="25">
        <v>1</v>
      </c>
      <c r="G13" s="25">
        <v>0.92682926829268286</v>
      </c>
      <c r="H13" s="25">
        <v>0.41145833333333331</v>
      </c>
      <c r="I13" s="25">
        <v>0.47023809523809523</v>
      </c>
      <c r="J13" s="25">
        <v>0.43888888888888888</v>
      </c>
      <c r="K13" s="25">
        <v>0.55555555555555558</v>
      </c>
      <c r="L13" s="25">
        <v>1</v>
      </c>
      <c r="M13" s="25">
        <v>0.7142857142857143</v>
      </c>
      <c r="N13" s="25">
        <v>0.52830188679245282</v>
      </c>
      <c r="O13" s="25">
        <v>0.62222222222222223</v>
      </c>
      <c r="P13" s="25">
        <v>0.57142857142857151</v>
      </c>
      <c r="Q13" s="25">
        <v>0.5490910413604736</v>
      </c>
      <c r="R13" s="25">
        <v>0.69675293305728092</v>
      </c>
      <c r="S13" s="25">
        <v>0.60806426635694932</v>
      </c>
    </row>
    <row r="14" spans="1:19" x14ac:dyDescent="0.25">
      <c r="A14" s="68" t="s">
        <v>16</v>
      </c>
      <c r="B14" s="25">
        <v>0.84</v>
      </c>
      <c r="C14" s="25">
        <v>1</v>
      </c>
      <c r="D14" s="25">
        <v>0.91304347826086962</v>
      </c>
      <c r="E14" s="25">
        <v>1</v>
      </c>
      <c r="F14" s="25">
        <v>1</v>
      </c>
      <c r="G14" s="25">
        <v>1</v>
      </c>
      <c r="H14" s="25">
        <v>1</v>
      </c>
      <c r="I14" s="25">
        <v>1</v>
      </c>
      <c r="J14" s="25">
        <v>1</v>
      </c>
      <c r="K14" s="25">
        <v>1</v>
      </c>
      <c r="L14" s="25">
        <v>1</v>
      </c>
      <c r="M14" s="25">
        <v>1</v>
      </c>
      <c r="N14" s="25">
        <v>0.88</v>
      </c>
      <c r="O14" s="25">
        <v>1</v>
      </c>
      <c r="P14" s="25">
        <v>0.93617021276595747</v>
      </c>
      <c r="Q14" s="25">
        <v>0.94399999999999995</v>
      </c>
      <c r="R14" s="25">
        <v>1</v>
      </c>
      <c r="S14" s="25">
        <v>0.96984273820536548</v>
      </c>
    </row>
    <row r="15" spans="1:19" x14ac:dyDescent="0.25">
      <c r="A15" s="68" t="s">
        <v>17</v>
      </c>
      <c r="B15" s="25">
        <v>0.85624999999999996</v>
      </c>
      <c r="C15" s="25">
        <v>0.86708860759493667</v>
      </c>
      <c r="D15" s="25">
        <v>0.86163522012578608</v>
      </c>
      <c r="E15" s="25">
        <v>0.88888888888888884</v>
      </c>
      <c r="F15" s="25">
        <v>0.94736842105263153</v>
      </c>
      <c r="G15" s="25">
        <v>0.91719745222929938</v>
      </c>
      <c r="H15" s="25">
        <v>0.97297297297297303</v>
      </c>
      <c r="I15" s="25">
        <v>0.9773755656108597</v>
      </c>
      <c r="J15" s="25">
        <v>0.97516930022573367</v>
      </c>
      <c r="K15" s="25">
        <v>0.93157894736842106</v>
      </c>
      <c r="L15" s="25">
        <v>0.98882681564245811</v>
      </c>
      <c r="M15" s="25">
        <v>0.95934959349593507</v>
      </c>
      <c r="N15" s="25">
        <v>0.94117647058823528</v>
      </c>
      <c r="O15" s="25">
        <v>1</v>
      </c>
      <c r="P15" s="25">
        <v>0.96969696969696972</v>
      </c>
      <c r="Q15" s="25">
        <v>0.91817345596370359</v>
      </c>
      <c r="R15" s="25">
        <v>0.95613188198017729</v>
      </c>
      <c r="S15" s="25">
        <v>0.93660970715474468</v>
      </c>
    </row>
    <row r="16" spans="1:19" x14ac:dyDescent="0.25">
      <c r="A16" s="68" t="s">
        <v>18</v>
      </c>
      <c r="B16" s="25">
        <v>0.77966101694915257</v>
      </c>
      <c r="C16" s="25">
        <v>0.85981308411214952</v>
      </c>
      <c r="D16" s="25">
        <v>0.81777777777777783</v>
      </c>
      <c r="E16" s="25">
        <v>0.83870967741935487</v>
      </c>
      <c r="F16" s="25">
        <v>0.91764705882352937</v>
      </c>
      <c r="G16" s="25">
        <v>0.8764044943820225</v>
      </c>
      <c r="H16" s="25">
        <v>0.86324786324786329</v>
      </c>
      <c r="I16" s="25">
        <v>0.87826086956521743</v>
      </c>
      <c r="J16" s="25">
        <v>0.87068965517241381</v>
      </c>
      <c r="K16" s="25">
        <v>0.90434782608695652</v>
      </c>
      <c r="L16" s="25">
        <v>0.92035398230088494</v>
      </c>
      <c r="M16" s="25">
        <v>0.91228070175438591</v>
      </c>
      <c r="N16" s="25">
        <v>0.85964912280701755</v>
      </c>
      <c r="O16" s="25">
        <v>0.85964912280701755</v>
      </c>
      <c r="P16" s="25">
        <v>0.85964912280701755</v>
      </c>
      <c r="Q16" s="25">
        <v>0.84912310130206914</v>
      </c>
      <c r="R16" s="25">
        <v>0.88714482352175972</v>
      </c>
      <c r="S16" s="25">
        <v>0.86736035037872339</v>
      </c>
    </row>
    <row r="17" spans="1:19" x14ac:dyDescent="0.25">
      <c r="A17" s="68" t="s">
        <v>19</v>
      </c>
      <c r="B17" s="25">
        <v>0.48571428571428571</v>
      </c>
      <c r="C17" s="25">
        <v>1</v>
      </c>
      <c r="D17" s="25">
        <v>0.65384615384615385</v>
      </c>
      <c r="E17" s="25">
        <v>0.7931034482758621</v>
      </c>
      <c r="F17" s="25">
        <v>1</v>
      </c>
      <c r="G17" s="25">
        <v>0.88461538461538458</v>
      </c>
      <c r="H17" s="25">
        <v>0.953125</v>
      </c>
      <c r="I17" s="25">
        <v>1</v>
      </c>
      <c r="J17" s="25">
        <v>0.97599999999999998</v>
      </c>
      <c r="K17" s="25">
        <v>0.95061728395061729</v>
      </c>
      <c r="L17" s="25">
        <v>1</v>
      </c>
      <c r="M17" s="25">
        <v>0.97468354430379744</v>
      </c>
      <c r="N17" s="25">
        <v>0.87142857142857144</v>
      </c>
      <c r="O17" s="25">
        <v>1</v>
      </c>
      <c r="P17" s="25">
        <v>0.93129770992366412</v>
      </c>
      <c r="Q17" s="25">
        <v>0.81079771787386723</v>
      </c>
      <c r="R17" s="25">
        <v>1</v>
      </c>
      <c r="S17" s="25">
        <v>0.8840885585378</v>
      </c>
    </row>
    <row r="18" spans="1:19" x14ac:dyDescent="0.25">
      <c r="A18" s="68" t="s">
        <v>20</v>
      </c>
      <c r="B18" s="25">
        <v>1</v>
      </c>
      <c r="C18" s="25">
        <v>1</v>
      </c>
      <c r="D18" s="25">
        <v>1</v>
      </c>
      <c r="E18" s="25">
        <v>1</v>
      </c>
      <c r="F18" s="25">
        <v>1</v>
      </c>
      <c r="G18" s="25">
        <v>1</v>
      </c>
      <c r="H18" s="25">
        <v>1</v>
      </c>
      <c r="I18" s="25">
        <v>1</v>
      </c>
      <c r="J18" s="25">
        <v>1</v>
      </c>
      <c r="K18" s="25">
        <v>1</v>
      </c>
      <c r="L18" s="25">
        <v>1</v>
      </c>
      <c r="M18" s="25">
        <v>1</v>
      </c>
      <c r="N18" s="25">
        <v>1</v>
      </c>
      <c r="O18" s="25">
        <v>1</v>
      </c>
      <c r="P18" s="25">
        <v>1</v>
      </c>
      <c r="Q18" s="25">
        <v>1</v>
      </c>
      <c r="R18" s="25">
        <v>1</v>
      </c>
      <c r="S18" s="25">
        <v>1</v>
      </c>
    </row>
    <row r="19" spans="1:19" x14ac:dyDescent="0.25">
      <c r="A19" s="68" t="s">
        <v>27</v>
      </c>
      <c r="B19" s="25">
        <v>0.86407766990291257</v>
      </c>
      <c r="C19" s="25">
        <v>1</v>
      </c>
      <c r="D19" s="25">
        <v>0.92708333333333326</v>
      </c>
      <c r="E19" s="25">
        <v>0.92727272727272725</v>
      </c>
      <c r="F19" s="25">
        <v>1</v>
      </c>
      <c r="G19" s="25">
        <v>0.96226415094339623</v>
      </c>
      <c r="H19" s="25">
        <v>0.81690140845070425</v>
      </c>
      <c r="I19" s="25">
        <v>1</v>
      </c>
      <c r="J19" s="25">
        <v>0.89922480620155043</v>
      </c>
      <c r="K19" s="25">
        <v>0.86842105263157898</v>
      </c>
      <c r="L19" s="25">
        <v>1</v>
      </c>
      <c r="M19" s="25">
        <v>0.92957746478873238</v>
      </c>
      <c r="N19" s="25">
        <v>0.91935483870967738</v>
      </c>
      <c r="O19" s="25">
        <v>1</v>
      </c>
      <c r="P19" s="25">
        <v>0.95798319327731085</v>
      </c>
      <c r="Q19" s="25">
        <v>0.87920553939352009</v>
      </c>
      <c r="R19" s="25">
        <v>1</v>
      </c>
      <c r="S19" s="25">
        <v>0.93522658970886463</v>
      </c>
    </row>
    <row r="20" spans="1:19" x14ac:dyDescent="0.25">
      <c r="A20" s="68" t="s">
        <v>28</v>
      </c>
      <c r="B20" s="25">
        <v>0.84239130434782605</v>
      </c>
      <c r="C20" s="25">
        <v>0.94512195121951215</v>
      </c>
      <c r="D20" s="25">
        <v>0.8908045977011495</v>
      </c>
      <c r="E20" s="25">
        <v>0.8014184397163121</v>
      </c>
      <c r="F20" s="25">
        <v>0.8828125</v>
      </c>
      <c r="G20" s="25">
        <v>0.84014869888475829</v>
      </c>
      <c r="H20" s="25">
        <v>0.47826086956521741</v>
      </c>
      <c r="I20" s="25">
        <v>0.61599999999999999</v>
      </c>
      <c r="J20" s="25">
        <v>0.53846153846153844</v>
      </c>
      <c r="K20" s="25">
        <v>0.81981981981981977</v>
      </c>
      <c r="L20" s="25">
        <v>0.88349514563106801</v>
      </c>
      <c r="M20" s="25">
        <v>0.85046728971962604</v>
      </c>
      <c r="N20" s="25">
        <v>0.68518518518518523</v>
      </c>
      <c r="O20" s="25">
        <v>0.73267326732673266</v>
      </c>
      <c r="P20" s="25">
        <v>0.70813397129186595</v>
      </c>
      <c r="Q20" s="25">
        <v>0.72541512372687211</v>
      </c>
      <c r="R20" s="25">
        <v>0.81202057283546247</v>
      </c>
      <c r="S20" s="25">
        <v>0.76560321921178764</v>
      </c>
    </row>
    <row r="21" spans="1:19" x14ac:dyDescent="0.25">
      <c r="A21" s="68" t="s">
        <v>29</v>
      </c>
      <c r="B21" s="25">
        <v>0.82233502538071068</v>
      </c>
      <c r="C21" s="25">
        <v>0.98780487804878048</v>
      </c>
      <c r="D21" s="25">
        <v>0.89750692520775632</v>
      </c>
      <c r="E21" s="25">
        <v>0.91304347826086951</v>
      </c>
      <c r="F21" s="25">
        <v>0.98245614035087714</v>
      </c>
      <c r="G21" s="25">
        <v>0.94647887323943647</v>
      </c>
      <c r="H21" s="25">
        <v>0.77705627705627711</v>
      </c>
      <c r="I21" s="25">
        <v>0.97027027027027024</v>
      </c>
      <c r="J21" s="25">
        <v>0.86298076923076927</v>
      </c>
      <c r="K21" s="25">
        <v>0.68767123287671228</v>
      </c>
      <c r="L21" s="25">
        <v>0.94716981132075473</v>
      </c>
      <c r="M21" s="25">
        <v>0.79682539682539688</v>
      </c>
      <c r="N21" s="25">
        <v>0.73451327433628322</v>
      </c>
      <c r="O21" s="25">
        <v>0.93258426966292129</v>
      </c>
      <c r="P21" s="25">
        <v>0.82178217821782185</v>
      </c>
      <c r="Q21" s="25">
        <v>0.78692385758217065</v>
      </c>
      <c r="R21" s="25">
        <v>0.96405707393072082</v>
      </c>
      <c r="S21" s="25">
        <v>0.86511482854423605</v>
      </c>
    </row>
    <row r="22" spans="1:19" x14ac:dyDescent="0.25">
      <c r="A22" s="68" t="s">
        <v>30</v>
      </c>
      <c r="B22" s="25">
        <v>1</v>
      </c>
      <c r="C22" s="25">
        <v>1</v>
      </c>
      <c r="D22" s="25">
        <v>1</v>
      </c>
      <c r="E22" s="25">
        <v>1</v>
      </c>
      <c r="F22" s="25">
        <v>1</v>
      </c>
      <c r="G22" s="25">
        <v>1</v>
      </c>
      <c r="H22" s="25">
        <v>1</v>
      </c>
      <c r="I22" s="25">
        <v>1</v>
      </c>
      <c r="J22" s="25">
        <v>1</v>
      </c>
      <c r="K22" s="25">
        <v>1</v>
      </c>
      <c r="L22" s="25">
        <v>1</v>
      </c>
      <c r="M22" s="25">
        <v>1</v>
      </c>
      <c r="N22" s="25">
        <v>1</v>
      </c>
      <c r="O22" s="25">
        <v>1</v>
      </c>
      <c r="P22" s="25">
        <v>1</v>
      </c>
      <c r="Q22" s="25">
        <v>1</v>
      </c>
      <c r="R22" s="25">
        <v>1</v>
      </c>
      <c r="S22" s="25">
        <v>1</v>
      </c>
    </row>
    <row r="23" spans="1:19" x14ac:dyDescent="0.25">
      <c r="A23" s="68" t="s">
        <v>31</v>
      </c>
      <c r="B23" s="25">
        <v>1</v>
      </c>
      <c r="C23" s="25">
        <v>1</v>
      </c>
      <c r="D23" s="25">
        <v>1</v>
      </c>
      <c r="E23" s="25">
        <v>1</v>
      </c>
      <c r="F23" s="25">
        <v>1</v>
      </c>
      <c r="G23" s="25">
        <v>1</v>
      </c>
      <c r="H23" s="25">
        <v>1</v>
      </c>
      <c r="I23" s="25">
        <v>1</v>
      </c>
      <c r="J23" s="25">
        <v>1</v>
      </c>
      <c r="K23" s="25">
        <v>1</v>
      </c>
      <c r="L23" s="25">
        <v>1</v>
      </c>
      <c r="M23" s="25">
        <v>1</v>
      </c>
      <c r="N23" s="25">
        <v>1</v>
      </c>
      <c r="O23" s="25">
        <v>1</v>
      </c>
      <c r="P23" s="25">
        <v>1</v>
      </c>
      <c r="Q23" s="25">
        <v>1</v>
      </c>
      <c r="R23" s="25">
        <v>1</v>
      </c>
      <c r="S23" s="25">
        <v>1</v>
      </c>
    </row>
    <row r="24" spans="1:19" x14ac:dyDescent="0.25">
      <c r="A24" s="68" t="s">
        <v>32</v>
      </c>
      <c r="B24" s="25">
        <v>0.72340425531914898</v>
      </c>
      <c r="C24" s="25">
        <v>0.94444444444444442</v>
      </c>
      <c r="D24" s="25">
        <v>0.81927710843373491</v>
      </c>
      <c r="E24" s="25">
        <v>0.72222222222222221</v>
      </c>
      <c r="F24" s="25">
        <v>1</v>
      </c>
      <c r="G24" s="25">
        <v>0.83870967741935476</v>
      </c>
      <c r="H24" s="25">
        <v>0.87234042553191493</v>
      </c>
      <c r="I24" s="25">
        <v>1</v>
      </c>
      <c r="J24" s="25">
        <v>0.93181818181818188</v>
      </c>
      <c r="K24" s="25">
        <v>0.79629629629629628</v>
      </c>
      <c r="L24" s="25">
        <v>1</v>
      </c>
      <c r="M24" s="25">
        <v>0.88659793814432986</v>
      </c>
      <c r="N24" s="25">
        <v>0.68292682926829273</v>
      </c>
      <c r="O24" s="25">
        <v>0.96551724137931039</v>
      </c>
      <c r="P24" s="25">
        <v>0.80000000000000016</v>
      </c>
      <c r="Q24" s="25">
        <v>0.75943800572757503</v>
      </c>
      <c r="R24" s="25">
        <v>0.98199233716475098</v>
      </c>
      <c r="S24" s="25">
        <v>0.85528058116312022</v>
      </c>
    </row>
    <row r="25" spans="1:19" x14ac:dyDescent="0.25">
      <c r="A25" s="59" t="s">
        <v>21</v>
      </c>
      <c r="B25" s="25">
        <v>0.83061080821106681</v>
      </c>
      <c r="C25" s="25">
        <v>0.9150385558599633</v>
      </c>
      <c r="D25" s="25">
        <v>0.86627093023037705</v>
      </c>
      <c r="E25" s="25">
        <v>0.90857583118693341</v>
      </c>
      <c r="F25" s="25">
        <v>0.96317729256882567</v>
      </c>
      <c r="G25" s="25">
        <v>0.9330819073702451</v>
      </c>
      <c r="H25" s="25">
        <v>0.88977366653913714</v>
      </c>
      <c r="I25" s="25">
        <v>0.93442051641439872</v>
      </c>
      <c r="J25" s="25">
        <v>0.91024434730239678</v>
      </c>
      <c r="K25" s="25">
        <v>0.89152100845546722</v>
      </c>
      <c r="L25" s="25">
        <v>0.95501812154457777</v>
      </c>
      <c r="M25" s="25">
        <v>0.91684619595975048</v>
      </c>
      <c r="N25" s="25">
        <v>0.80122941595347186</v>
      </c>
      <c r="O25" s="25">
        <v>0.86756797894754634</v>
      </c>
      <c r="P25" s="25">
        <v>0.83061877418405172</v>
      </c>
      <c r="Q25" s="25">
        <v>0.86434214606921533</v>
      </c>
      <c r="R25" s="25">
        <v>0.92704449306706249</v>
      </c>
      <c r="S25" s="25">
        <v>0.89141243100936418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A30-B549-4B12-A8C1-5D5CFB36642C}">
  <dimension ref="A1:S53"/>
  <sheetViews>
    <sheetView topLeftCell="A18" workbookViewId="0">
      <selection activeCell="C31" sqref="C31"/>
    </sheetView>
  </sheetViews>
  <sheetFormatPr defaultRowHeight="15" x14ac:dyDescent="0.25"/>
  <cols>
    <col min="3" max="3" width="13.85546875" bestFit="1" customWidth="1"/>
  </cols>
  <sheetData>
    <row r="1" spans="1:19" s="16" customFormat="1" x14ac:dyDescent="0.25">
      <c r="A1" s="16" t="s">
        <v>23</v>
      </c>
      <c r="B1" s="16" t="s">
        <v>0</v>
      </c>
      <c r="E1" s="16" t="s">
        <v>1</v>
      </c>
      <c r="H1" s="16" t="s">
        <v>2</v>
      </c>
      <c r="K1" s="16" t="s">
        <v>3</v>
      </c>
      <c r="N1" s="16" t="s">
        <v>4</v>
      </c>
      <c r="Q1" s="16" t="s">
        <v>21</v>
      </c>
    </row>
    <row r="2" spans="1:19" s="16" customFormat="1" x14ac:dyDescent="0.25">
      <c r="B2" s="16" t="s">
        <v>24</v>
      </c>
      <c r="C2" s="16" t="s">
        <v>25</v>
      </c>
      <c r="D2" s="16" t="s">
        <v>26</v>
      </c>
      <c r="E2" s="16" t="s">
        <v>24</v>
      </c>
      <c r="F2" s="16" t="s">
        <v>25</v>
      </c>
      <c r="G2" s="16" t="s">
        <v>26</v>
      </c>
      <c r="H2" s="16" t="s">
        <v>24</v>
      </c>
      <c r="I2" s="16" t="s">
        <v>25</v>
      </c>
      <c r="J2" s="16" t="s">
        <v>26</v>
      </c>
      <c r="K2" s="16" t="s">
        <v>24</v>
      </c>
      <c r="L2" s="16" t="s">
        <v>25</v>
      </c>
      <c r="M2" s="16" t="s">
        <v>26</v>
      </c>
      <c r="N2" s="16" t="s">
        <v>24</v>
      </c>
      <c r="O2" s="16" t="s">
        <v>25</v>
      </c>
      <c r="P2" s="16" t="s">
        <v>26</v>
      </c>
      <c r="Q2" s="16" t="s">
        <v>24</v>
      </c>
      <c r="R2" s="16" t="s">
        <v>25</v>
      </c>
      <c r="S2" s="16" t="s">
        <v>26</v>
      </c>
    </row>
    <row r="3" spans="1:19" s="16" customFormat="1" x14ac:dyDescent="0.25">
      <c r="A3" s="16" t="s">
        <v>5</v>
      </c>
      <c r="B3" s="131">
        <v>0.98</v>
      </c>
      <c r="C3" s="131">
        <v>1</v>
      </c>
      <c r="D3" s="131">
        <v>0.98989898989898994</v>
      </c>
      <c r="E3" s="131">
        <v>0.96</v>
      </c>
      <c r="F3" s="131">
        <v>1</v>
      </c>
      <c r="G3" s="131">
        <v>0.97959183673469385</v>
      </c>
      <c r="H3" s="131">
        <v>1</v>
      </c>
      <c r="I3" s="131">
        <v>1</v>
      </c>
      <c r="J3" s="131">
        <v>1</v>
      </c>
      <c r="K3" s="131">
        <v>1</v>
      </c>
      <c r="L3" s="131">
        <v>1</v>
      </c>
      <c r="M3" s="131">
        <v>1</v>
      </c>
      <c r="N3" s="131">
        <v>0.84</v>
      </c>
      <c r="O3" s="131">
        <v>1</v>
      </c>
      <c r="P3" s="131">
        <v>0.91304347826086962</v>
      </c>
      <c r="Q3" s="131">
        <v>0.95600000000000007</v>
      </c>
      <c r="R3" s="131">
        <v>1</v>
      </c>
      <c r="S3" s="131">
        <v>0.97650686097891071</v>
      </c>
    </row>
    <row r="4" spans="1:19" s="16" customFormat="1" x14ac:dyDescent="0.25">
      <c r="A4" s="16" t="s">
        <v>6</v>
      </c>
      <c r="B4" s="131">
        <v>0.98</v>
      </c>
      <c r="C4" s="131">
        <v>1</v>
      </c>
      <c r="D4" s="131">
        <v>0.98989898989898994</v>
      </c>
      <c r="E4" s="131">
        <v>0.96</v>
      </c>
      <c r="F4" s="131">
        <v>1</v>
      </c>
      <c r="G4" s="131">
        <v>0.97959183673469385</v>
      </c>
      <c r="H4" s="131">
        <v>1</v>
      </c>
      <c r="I4" s="131">
        <v>1</v>
      </c>
      <c r="J4" s="131">
        <v>1</v>
      </c>
      <c r="K4" s="131">
        <v>1</v>
      </c>
      <c r="L4" s="131">
        <v>1</v>
      </c>
      <c r="M4" s="131">
        <v>1</v>
      </c>
      <c r="N4" s="131">
        <v>1</v>
      </c>
      <c r="O4" s="131">
        <v>1</v>
      </c>
      <c r="P4" s="131">
        <v>1</v>
      </c>
      <c r="Q4" s="131">
        <v>0.98799999999999988</v>
      </c>
      <c r="R4" s="131">
        <v>1</v>
      </c>
      <c r="S4" s="131">
        <v>0.99389816532673669</v>
      </c>
    </row>
    <row r="5" spans="1:19" s="16" customFormat="1" x14ac:dyDescent="0.25">
      <c r="A5" s="16" t="s">
        <v>7</v>
      </c>
      <c r="B5" s="131">
        <v>0.94</v>
      </c>
      <c r="C5" s="131">
        <v>0.90384615384615385</v>
      </c>
      <c r="D5" s="131">
        <v>0.92156862745098045</v>
      </c>
      <c r="E5" s="131">
        <v>0.93877551020408168</v>
      </c>
      <c r="F5" s="131">
        <v>0.95833333333333337</v>
      </c>
      <c r="G5" s="131">
        <v>0.94845360824742275</v>
      </c>
      <c r="H5" s="131">
        <v>1</v>
      </c>
      <c r="I5" s="131">
        <v>1</v>
      </c>
      <c r="J5" s="131">
        <v>1</v>
      </c>
      <c r="K5" s="131">
        <v>1</v>
      </c>
      <c r="L5" s="131">
        <v>1</v>
      </c>
      <c r="M5" s="131">
        <v>1</v>
      </c>
      <c r="N5" s="131">
        <v>0.94</v>
      </c>
      <c r="O5" s="131">
        <v>1</v>
      </c>
      <c r="P5" s="131">
        <v>0.96907216494845361</v>
      </c>
      <c r="Q5" s="131">
        <v>0.96375510204081638</v>
      </c>
      <c r="R5" s="131">
        <v>0.97243589743589742</v>
      </c>
      <c r="S5" s="131">
        <v>0.96781888012937123</v>
      </c>
    </row>
    <row r="6" spans="1:19" s="16" customFormat="1" x14ac:dyDescent="0.25">
      <c r="A6" s="16" t="s">
        <v>8</v>
      </c>
      <c r="B6" s="131">
        <v>0.94</v>
      </c>
      <c r="C6" s="131">
        <v>1</v>
      </c>
      <c r="D6" s="131">
        <v>0.96907216494845361</v>
      </c>
      <c r="E6" s="131">
        <v>1</v>
      </c>
      <c r="F6" s="131">
        <v>1</v>
      </c>
      <c r="G6" s="131">
        <v>1</v>
      </c>
      <c r="H6" s="131">
        <v>1</v>
      </c>
      <c r="I6" s="131">
        <v>1</v>
      </c>
      <c r="J6" s="131">
        <v>1</v>
      </c>
      <c r="K6" s="131">
        <v>1</v>
      </c>
      <c r="L6" s="131">
        <v>1</v>
      </c>
      <c r="M6" s="131">
        <v>1</v>
      </c>
      <c r="N6" s="131">
        <v>0.16</v>
      </c>
      <c r="O6" s="131">
        <v>0.15686274509803921</v>
      </c>
      <c r="P6" s="131">
        <v>0.15841584158415839</v>
      </c>
      <c r="Q6" s="131">
        <v>0.82</v>
      </c>
      <c r="R6" s="131">
        <v>0.83137254901960789</v>
      </c>
      <c r="S6" s="131">
        <v>0.8254976013065225</v>
      </c>
    </row>
    <row r="7" spans="1:19" s="16" customFormat="1" x14ac:dyDescent="0.25">
      <c r="A7" s="16" t="s">
        <v>9</v>
      </c>
      <c r="B7" s="131">
        <v>1</v>
      </c>
      <c r="C7" s="131">
        <v>1</v>
      </c>
      <c r="D7" s="131">
        <v>1</v>
      </c>
      <c r="E7" s="131">
        <v>1</v>
      </c>
      <c r="F7" s="131">
        <v>1</v>
      </c>
      <c r="G7" s="131">
        <v>1</v>
      </c>
      <c r="H7" s="131">
        <v>1</v>
      </c>
      <c r="I7" s="131">
        <v>1</v>
      </c>
      <c r="J7" s="131">
        <v>1</v>
      </c>
      <c r="K7" s="131">
        <v>1</v>
      </c>
      <c r="L7" s="131">
        <v>1</v>
      </c>
      <c r="M7" s="131">
        <v>1</v>
      </c>
      <c r="N7" s="131">
        <v>1</v>
      </c>
      <c r="O7" s="131">
        <v>1</v>
      </c>
      <c r="P7" s="131">
        <v>1</v>
      </c>
      <c r="Q7" s="131">
        <v>1</v>
      </c>
      <c r="R7" s="131">
        <v>1</v>
      </c>
      <c r="S7" s="131">
        <v>1</v>
      </c>
    </row>
    <row r="8" spans="1:19" s="16" customFormat="1" x14ac:dyDescent="0.25">
      <c r="A8" s="16" t="s">
        <v>10</v>
      </c>
      <c r="B8" s="131">
        <v>0.82</v>
      </c>
      <c r="C8" s="131">
        <v>0.97619047619047616</v>
      </c>
      <c r="D8" s="131">
        <v>0.89130434782608692</v>
      </c>
      <c r="E8" s="131">
        <v>1</v>
      </c>
      <c r="F8" s="131">
        <v>1</v>
      </c>
      <c r="G8" s="131">
        <v>1</v>
      </c>
      <c r="H8" s="131">
        <v>1</v>
      </c>
      <c r="I8" s="131">
        <v>1</v>
      </c>
      <c r="J8" s="131">
        <v>1</v>
      </c>
      <c r="K8" s="131">
        <v>0.5</v>
      </c>
      <c r="L8" s="131">
        <v>0.77272727272727271</v>
      </c>
      <c r="M8" s="131">
        <v>0.6071428571428571</v>
      </c>
      <c r="N8" s="131">
        <v>0.76</v>
      </c>
      <c r="O8" s="131">
        <v>0.86363636363636365</v>
      </c>
      <c r="P8" s="131">
        <v>0.8085106382978724</v>
      </c>
      <c r="Q8" s="131">
        <v>0.81600000000000006</v>
      </c>
      <c r="R8" s="131">
        <v>0.92251082251082239</v>
      </c>
      <c r="S8" s="131">
        <v>0.86139156865336342</v>
      </c>
    </row>
    <row r="9" spans="1:19" s="16" customFormat="1" x14ac:dyDescent="0.25">
      <c r="A9" s="16" t="s">
        <v>11</v>
      </c>
      <c r="B9" s="131">
        <v>0.96815519765739388</v>
      </c>
      <c r="C9" s="131">
        <v>0.99063670411985016</v>
      </c>
      <c r="D9" s="131">
        <v>0.97926693817104771</v>
      </c>
      <c r="E9" s="131">
        <v>0.82458471760797347</v>
      </c>
      <c r="F9" s="131">
        <v>0.97793538219070131</v>
      </c>
      <c r="G9" s="131">
        <v>0.89473684210526316</v>
      </c>
      <c r="H9" s="131">
        <v>0.92751915144372421</v>
      </c>
      <c r="I9" s="131">
        <v>0.99809765377298665</v>
      </c>
      <c r="J9" s="131">
        <v>0.96151496640195477</v>
      </c>
      <c r="K9" s="131">
        <v>0.96834457706279187</v>
      </c>
      <c r="L9" s="131">
        <v>0.99361022364217255</v>
      </c>
      <c r="M9" s="131">
        <v>0.98081471747700388</v>
      </c>
      <c r="N9" s="131">
        <v>0.89540171803941382</v>
      </c>
      <c r="O9" s="131">
        <v>0.99105145413870244</v>
      </c>
      <c r="P9" s="131">
        <v>0.94080169896469334</v>
      </c>
      <c r="Q9" s="131">
        <v>0.91680107236225938</v>
      </c>
      <c r="R9" s="131">
        <v>0.9902662835728826</v>
      </c>
      <c r="S9" s="131">
        <v>0.95142703262399253</v>
      </c>
    </row>
    <row r="10" spans="1:19" s="16" customFormat="1" x14ac:dyDescent="0.25">
      <c r="A10" s="16" t="s">
        <v>12</v>
      </c>
      <c r="B10" s="131">
        <v>0.51111111111111107</v>
      </c>
      <c r="C10" s="131">
        <v>0.6216216216216216</v>
      </c>
      <c r="D10" s="131">
        <v>0.56097560975609762</v>
      </c>
      <c r="E10" s="131">
        <v>0.85652173913043483</v>
      </c>
      <c r="F10" s="131">
        <v>0.9563106796116505</v>
      </c>
      <c r="G10" s="131">
        <v>0.90366972477064222</v>
      </c>
      <c r="H10" s="131">
        <v>0.83196721311475408</v>
      </c>
      <c r="I10" s="131">
        <v>0.94418604651162785</v>
      </c>
      <c r="J10" s="131">
        <v>0.88453159041394336</v>
      </c>
      <c r="K10" s="131">
        <v>0.93991416309012876</v>
      </c>
      <c r="L10" s="131">
        <v>0.92796610169491522</v>
      </c>
      <c r="M10" s="131">
        <v>0.93390191897654573</v>
      </c>
      <c r="N10" s="131">
        <v>0.84210526315789469</v>
      </c>
      <c r="O10" s="131">
        <v>0.96</v>
      </c>
      <c r="P10" s="131">
        <v>0.89719626168224287</v>
      </c>
      <c r="Q10" s="131">
        <v>0.79632389792086467</v>
      </c>
      <c r="R10" s="131">
        <v>0.88201688988796312</v>
      </c>
      <c r="S10" s="131">
        <v>0.83605502111989427</v>
      </c>
    </row>
    <row r="11" spans="1:19" s="16" customFormat="1" x14ac:dyDescent="0.25">
      <c r="A11" s="16" t="s">
        <v>13</v>
      </c>
      <c r="B11" s="131">
        <v>0.82471264367816088</v>
      </c>
      <c r="C11" s="131">
        <v>0.85671641791044773</v>
      </c>
      <c r="D11" s="131">
        <v>0.84040995607613467</v>
      </c>
      <c r="E11" s="131">
        <v>0.90123456790123457</v>
      </c>
      <c r="F11" s="131">
        <v>0.77659574468085102</v>
      </c>
      <c r="G11" s="131">
        <v>0.83428571428571419</v>
      </c>
      <c r="H11" s="131">
        <v>0.9</v>
      </c>
      <c r="I11" s="131">
        <v>0.89719626168224298</v>
      </c>
      <c r="J11" s="131">
        <v>0.89859594383775354</v>
      </c>
      <c r="K11" s="131">
        <v>0.89519650655021832</v>
      </c>
      <c r="L11" s="131">
        <v>0.7321428571428571</v>
      </c>
      <c r="M11" s="131">
        <v>0.80550098231827116</v>
      </c>
      <c r="N11" s="131">
        <v>0.83261802575107291</v>
      </c>
      <c r="O11" s="131">
        <v>0.66896551724137931</v>
      </c>
      <c r="P11" s="131">
        <v>0.74187380497131938</v>
      </c>
      <c r="Q11" s="131">
        <v>0.8707523487761375</v>
      </c>
      <c r="R11" s="131">
        <v>0.78632335973155565</v>
      </c>
      <c r="S11" s="131">
        <v>0.82413328029783861</v>
      </c>
    </row>
    <row r="12" spans="1:19" s="16" customFormat="1" x14ac:dyDescent="0.25">
      <c r="A12" s="16" t="s">
        <v>14</v>
      </c>
      <c r="B12" s="131">
        <v>0.7091222030981067</v>
      </c>
      <c r="C12" s="131">
        <v>0.7862595419847328</v>
      </c>
      <c r="D12" s="131">
        <v>0.74570135746606336</v>
      </c>
      <c r="E12" s="131">
        <v>0.7992565055762082</v>
      </c>
      <c r="F12" s="131">
        <v>0.7904411764705882</v>
      </c>
      <c r="G12" s="131">
        <v>0.79482439926062842</v>
      </c>
      <c r="H12" s="131">
        <v>0.77017114914425433</v>
      </c>
      <c r="I12" s="131">
        <v>0.80562659846547313</v>
      </c>
      <c r="J12" s="131">
        <v>0.78749999999999998</v>
      </c>
      <c r="K12" s="131">
        <v>0.79569892473118276</v>
      </c>
      <c r="L12" s="131">
        <v>0.844106463878327</v>
      </c>
      <c r="M12" s="131">
        <v>0.81918819188191871</v>
      </c>
      <c r="N12" s="131">
        <v>0.25438596491228072</v>
      </c>
      <c r="O12" s="131">
        <v>0.33333333333333331</v>
      </c>
      <c r="P12" s="131">
        <v>0.28855721393034822</v>
      </c>
      <c r="Q12" s="131">
        <v>0.66572694949240652</v>
      </c>
      <c r="R12" s="131">
        <v>0.71195342282649088</v>
      </c>
      <c r="S12" s="131">
        <v>0.68715423250779173</v>
      </c>
    </row>
    <row r="13" spans="1:19" s="16" customFormat="1" x14ac:dyDescent="0.25">
      <c r="A13" s="16" t="s">
        <v>15</v>
      </c>
      <c r="B13" s="131">
        <v>0.38650306748466257</v>
      </c>
      <c r="C13" s="131">
        <v>0.39130434782608697</v>
      </c>
      <c r="D13" s="131">
        <v>0.38888888888888895</v>
      </c>
      <c r="E13" s="131">
        <v>0.86363636363636365</v>
      </c>
      <c r="F13" s="131">
        <v>1</v>
      </c>
      <c r="G13" s="131">
        <v>0.92682926829268286</v>
      </c>
      <c r="H13" s="131">
        <v>0.41145833333333331</v>
      </c>
      <c r="I13" s="131">
        <v>0.47023809523809523</v>
      </c>
      <c r="J13" s="131">
        <v>0.43888888888888888</v>
      </c>
      <c r="K13" s="131">
        <v>0.55555555555555558</v>
      </c>
      <c r="L13" s="131">
        <v>1</v>
      </c>
      <c r="M13" s="131">
        <v>0.7142857142857143</v>
      </c>
      <c r="N13" s="131">
        <v>0.52830188679245282</v>
      </c>
      <c r="O13" s="131">
        <v>0.62222222222222223</v>
      </c>
      <c r="P13" s="131">
        <v>0.57142857142857151</v>
      </c>
      <c r="Q13" s="131">
        <v>0.5490910413604736</v>
      </c>
      <c r="R13" s="131">
        <v>0.69675293305728092</v>
      </c>
      <c r="S13" s="131">
        <v>0.60806426635694932</v>
      </c>
    </row>
    <row r="14" spans="1:19" s="16" customFormat="1" x14ac:dyDescent="0.25">
      <c r="A14" s="16" t="s">
        <v>16</v>
      </c>
      <c r="B14" s="131">
        <v>0.84</v>
      </c>
      <c r="C14" s="131">
        <v>1</v>
      </c>
      <c r="D14" s="131">
        <v>0.91304347826086962</v>
      </c>
      <c r="E14" s="131">
        <v>1</v>
      </c>
      <c r="F14" s="131">
        <v>1</v>
      </c>
      <c r="G14" s="131">
        <v>1</v>
      </c>
      <c r="H14" s="131">
        <v>1</v>
      </c>
      <c r="I14" s="131">
        <v>1</v>
      </c>
      <c r="J14" s="131">
        <v>1</v>
      </c>
      <c r="K14" s="131">
        <v>1</v>
      </c>
      <c r="L14" s="131">
        <v>1</v>
      </c>
      <c r="M14" s="131">
        <v>1</v>
      </c>
      <c r="N14" s="131">
        <v>0.88</v>
      </c>
      <c r="O14" s="131">
        <v>1</v>
      </c>
      <c r="P14" s="131">
        <v>0.93617021276595747</v>
      </c>
      <c r="Q14" s="131">
        <v>0.94399999999999995</v>
      </c>
      <c r="R14" s="131">
        <v>1</v>
      </c>
      <c r="S14" s="131">
        <v>0.96984273820536548</v>
      </c>
    </row>
    <row r="15" spans="1:19" s="16" customFormat="1" x14ac:dyDescent="0.25">
      <c r="A15" s="16" t="s">
        <v>17</v>
      </c>
      <c r="B15" s="131">
        <v>0.85624999999999996</v>
      </c>
      <c r="C15" s="131">
        <v>0.86708860759493667</v>
      </c>
      <c r="D15" s="131">
        <v>0.86163522012578608</v>
      </c>
      <c r="E15" s="131">
        <v>0.88888888888888884</v>
      </c>
      <c r="F15" s="131">
        <v>0.94736842105263153</v>
      </c>
      <c r="G15" s="131">
        <v>0.91719745222929938</v>
      </c>
      <c r="H15" s="131">
        <v>0.97297297297297303</v>
      </c>
      <c r="I15" s="131">
        <v>0.9773755656108597</v>
      </c>
      <c r="J15" s="131">
        <v>0.97516930022573367</v>
      </c>
      <c r="K15" s="131">
        <v>0.93157894736842106</v>
      </c>
      <c r="L15" s="131">
        <v>0.98882681564245811</v>
      </c>
      <c r="M15" s="131">
        <v>0.95934959349593507</v>
      </c>
      <c r="N15" s="131">
        <v>0.94117647058823528</v>
      </c>
      <c r="O15" s="131">
        <v>1</v>
      </c>
      <c r="P15" s="131">
        <v>0.96969696969696972</v>
      </c>
      <c r="Q15" s="131">
        <v>0.91817345596370359</v>
      </c>
      <c r="R15" s="131">
        <v>0.95613188198017729</v>
      </c>
      <c r="S15" s="131">
        <v>0.93660970715474468</v>
      </c>
    </row>
    <row r="16" spans="1:19" s="16" customFormat="1" x14ac:dyDescent="0.25">
      <c r="A16" s="16" t="s">
        <v>18</v>
      </c>
      <c r="B16" s="131">
        <v>0.77966101694915257</v>
      </c>
      <c r="C16" s="131">
        <v>0.85981308411214952</v>
      </c>
      <c r="D16" s="131">
        <v>0.81777777777777783</v>
      </c>
      <c r="E16" s="131">
        <v>0.83870967741935487</v>
      </c>
      <c r="F16" s="131">
        <v>0.91764705882352937</v>
      </c>
      <c r="G16" s="131">
        <v>0.8764044943820225</v>
      </c>
      <c r="H16" s="131">
        <v>0.86324786324786329</v>
      </c>
      <c r="I16" s="131">
        <v>0.87826086956521743</v>
      </c>
      <c r="J16" s="131">
        <v>0.87068965517241381</v>
      </c>
      <c r="K16" s="131">
        <v>0.90434782608695652</v>
      </c>
      <c r="L16" s="131">
        <v>0.92035398230088494</v>
      </c>
      <c r="M16" s="131">
        <v>0.91228070175438591</v>
      </c>
      <c r="N16" s="131">
        <v>0.85964912280701755</v>
      </c>
      <c r="O16" s="131">
        <v>0.85964912280701755</v>
      </c>
      <c r="P16" s="131">
        <v>0.85964912280701755</v>
      </c>
      <c r="Q16" s="131">
        <v>0.84912310130206914</v>
      </c>
      <c r="R16" s="131">
        <v>0.88714482352175972</v>
      </c>
      <c r="S16" s="131">
        <v>0.86736035037872339</v>
      </c>
    </row>
    <row r="17" spans="1:19" s="16" customFormat="1" x14ac:dyDescent="0.25">
      <c r="A17" s="16" t="s">
        <v>19</v>
      </c>
      <c r="B17" s="131">
        <v>0.48571428571428571</v>
      </c>
      <c r="C17" s="131">
        <v>1</v>
      </c>
      <c r="D17" s="131">
        <v>0.65384615384615385</v>
      </c>
      <c r="E17" s="131">
        <v>0.7931034482758621</v>
      </c>
      <c r="F17" s="131">
        <v>1</v>
      </c>
      <c r="G17" s="131">
        <v>0.88461538461538458</v>
      </c>
      <c r="H17" s="131">
        <v>0.953125</v>
      </c>
      <c r="I17" s="131">
        <v>1</v>
      </c>
      <c r="J17" s="131">
        <v>0.97599999999999998</v>
      </c>
      <c r="K17" s="131">
        <v>0.95061728395061729</v>
      </c>
      <c r="L17" s="131">
        <v>1</v>
      </c>
      <c r="M17" s="131">
        <v>0.97468354430379744</v>
      </c>
      <c r="N17" s="131">
        <v>0.87142857142857144</v>
      </c>
      <c r="O17" s="131">
        <v>1</v>
      </c>
      <c r="P17" s="131">
        <v>0.93129770992366412</v>
      </c>
      <c r="Q17" s="131">
        <v>0.81079771787386723</v>
      </c>
      <c r="R17" s="131">
        <v>1</v>
      </c>
      <c r="S17" s="131">
        <v>0.8840885585378</v>
      </c>
    </row>
    <row r="18" spans="1:19" s="16" customFormat="1" x14ac:dyDescent="0.25">
      <c r="A18" s="16" t="s">
        <v>20</v>
      </c>
      <c r="B18" s="131">
        <v>1</v>
      </c>
      <c r="C18" s="131">
        <v>1</v>
      </c>
      <c r="D18" s="131">
        <v>1</v>
      </c>
      <c r="E18" s="131">
        <v>1</v>
      </c>
      <c r="F18" s="131">
        <v>1</v>
      </c>
      <c r="G18" s="131">
        <v>1</v>
      </c>
      <c r="H18" s="131">
        <v>1</v>
      </c>
      <c r="I18" s="131">
        <v>1</v>
      </c>
      <c r="J18" s="131">
        <v>1</v>
      </c>
      <c r="K18" s="131">
        <v>1</v>
      </c>
      <c r="L18" s="131">
        <v>1</v>
      </c>
      <c r="M18" s="131">
        <v>1</v>
      </c>
      <c r="N18" s="131">
        <v>1</v>
      </c>
      <c r="O18" s="131">
        <v>1</v>
      </c>
      <c r="P18" s="131">
        <v>1</v>
      </c>
      <c r="Q18" s="131">
        <v>1</v>
      </c>
      <c r="R18" s="131">
        <v>1</v>
      </c>
      <c r="S18" s="131">
        <v>1</v>
      </c>
    </row>
    <row r="19" spans="1:19" s="16" customFormat="1" x14ac:dyDescent="0.25">
      <c r="A19" s="16" t="s">
        <v>27</v>
      </c>
      <c r="B19" s="131">
        <v>0.86407766990291257</v>
      </c>
      <c r="C19" s="131">
        <v>1</v>
      </c>
      <c r="D19" s="131">
        <v>0.92708333333333326</v>
      </c>
      <c r="E19" s="131">
        <v>0.92727272727272725</v>
      </c>
      <c r="F19" s="131">
        <v>1</v>
      </c>
      <c r="G19" s="131">
        <v>0.96226415094339623</v>
      </c>
      <c r="H19" s="131">
        <v>0.81690140845070425</v>
      </c>
      <c r="I19" s="131">
        <v>1</v>
      </c>
      <c r="J19" s="131">
        <v>0.89922480620155043</v>
      </c>
      <c r="K19" s="131">
        <v>0.86842105263157898</v>
      </c>
      <c r="L19" s="131">
        <v>1</v>
      </c>
      <c r="M19" s="131">
        <v>0.92957746478873238</v>
      </c>
      <c r="N19" s="131">
        <v>0.91935483870967738</v>
      </c>
      <c r="O19" s="131">
        <v>1</v>
      </c>
      <c r="P19" s="131">
        <v>0.95798319327731085</v>
      </c>
      <c r="Q19" s="131">
        <v>0.87920553939352009</v>
      </c>
      <c r="R19" s="131">
        <v>1</v>
      </c>
      <c r="S19" s="131">
        <v>0.93522658970886463</v>
      </c>
    </row>
    <row r="20" spans="1:19" s="16" customFormat="1" x14ac:dyDescent="0.25">
      <c r="A20" s="16" t="s">
        <v>28</v>
      </c>
      <c r="B20" s="131">
        <v>0.84239130434782605</v>
      </c>
      <c r="C20" s="131">
        <v>0.94512195121951215</v>
      </c>
      <c r="D20" s="131">
        <v>0.8908045977011495</v>
      </c>
      <c r="E20" s="131">
        <v>0.8014184397163121</v>
      </c>
      <c r="F20" s="131">
        <v>0.8828125</v>
      </c>
      <c r="G20" s="131">
        <v>0.84014869888475829</v>
      </c>
      <c r="H20" s="131">
        <v>0.47826086956521741</v>
      </c>
      <c r="I20" s="131">
        <v>0.61599999999999999</v>
      </c>
      <c r="J20" s="131">
        <v>0.53846153846153844</v>
      </c>
      <c r="K20" s="131">
        <v>0.81981981981981977</v>
      </c>
      <c r="L20" s="131">
        <v>0.88349514563106801</v>
      </c>
      <c r="M20" s="131">
        <v>0.85046728971962604</v>
      </c>
      <c r="N20" s="131">
        <v>0.68518518518518523</v>
      </c>
      <c r="O20" s="131">
        <v>0.73267326732673266</v>
      </c>
      <c r="P20" s="131">
        <v>0.70813397129186595</v>
      </c>
      <c r="Q20" s="131">
        <v>0.72541512372687211</v>
      </c>
      <c r="R20" s="131">
        <v>0.81202057283546247</v>
      </c>
      <c r="S20" s="131">
        <v>0.76560321921178764</v>
      </c>
    </row>
    <row r="21" spans="1:19" s="16" customFormat="1" x14ac:dyDescent="0.25">
      <c r="A21" s="16" t="s">
        <v>29</v>
      </c>
      <c r="B21" s="131">
        <v>0.82233502538071068</v>
      </c>
      <c r="C21" s="131">
        <v>0.98780487804878048</v>
      </c>
      <c r="D21" s="131">
        <v>0.89750692520775632</v>
      </c>
      <c r="E21" s="131">
        <v>0.91304347826086951</v>
      </c>
      <c r="F21" s="131">
        <v>0.98245614035087714</v>
      </c>
      <c r="G21" s="131">
        <v>0.94647887323943647</v>
      </c>
      <c r="H21" s="131">
        <v>0.77705627705627711</v>
      </c>
      <c r="I21" s="131">
        <v>0.97027027027027024</v>
      </c>
      <c r="J21" s="131">
        <v>0.86298076923076927</v>
      </c>
      <c r="K21" s="131">
        <v>0.68767123287671228</v>
      </c>
      <c r="L21" s="131">
        <v>0.94716981132075473</v>
      </c>
      <c r="M21" s="131">
        <v>0.79682539682539688</v>
      </c>
      <c r="N21" s="131">
        <v>0.73451327433628322</v>
      </c>
      <c r="O21" s="131">
        <v>0.93258426966292129</v>
      </c>
      <c r="P21" s="131">
        <v>0.82178217821782185</v>
      </c>
      <c r="Q21" s="131">
        <v>0.78692385758217065</v>
      </c>
      <c r="R21" s="131">
        <v>0.96405707393072082</v>
      </c>
      <c r="S21" s="131">
        <v>0.86511482854423605</v>
      </c>
    </row>
    <row r="22" spans="1:19" s="16" customFormat="1" x14ac:dyDescent="0.25">
      <c r="A22" s="16" t="s">
        <v>30</v>
      </c>
      <c r="B22" s="131">
        <v>1</v>
      </c>
      <c r="C22" s="131">
        <v>1</v>
      </c>
      <c r="D22" s="131">
        <v>1</v>
      </c>
      <c r="E22" s="131">
        <v>1</v>
      </c>
      <c r="F22" s="131">
        <v>1</v>
      </c>
      <c r="G22" s="131">
        <v>1</v>
      </c>
      <c r="H22" s="131">
        <v>1</v>
      </c>
      <c r="I22" s="131">
        <v>1</v>
      </c>
      <c r="J22" s="131">
        <v>1</v>
      </c>
      <c r="K22" s="131">
        <v>1</v>
      </c>
      <c r="L22" s="131">
        <v>1</v>
      </c>
      <c r="M22" s="131">
        <v>1</v>
      </c>
      <c r="N22" s="131">
        <v>1</v>
      </c>
      <c r="O22" s="131">
        <v>1</v>
      </c>
      <c r="P22" s="131">
        <v>1</v>
      </c>
      <c r="Q22" s="131">
        <v>1</v>
      </c>
      <c r="R22" s="131">
        <v>1</v>
      </c>
      <c r="S22" s="131">
        <v>1</v>
      </c>
    </row>
    <row r="23" spans="1:19" s="16" customFormat="1" x14ac:dyDescent="0.25">
      <c r="A23" s="16" t="s">
        <v>31</v>
      </c>
      <c r="B23" s="131">
        <v>1</v>
      </c>
      <c r="C23" s="131">
        <v>1</v>
      </c>
      <c r="D23" s="131">
        <v>1</v>
      </c>
      <c r="E23" s="131">
        <v>1</v>
      </c>
      <c r="F23" s="131">
        <v>1</v>
      </c>
      <c r="G23" s="131">
        <v>1</v>
      </c>
      <c r="H23" s="131">
        <v>1</v>
      </c>
      <c r="I23" s="131">
        <v>1</v>
      </c>
      <c r="J23" s="131">
        <v>1</v>
      </c>
      <c r="K23" s="131">
        <v>1</v>
      </c>
      <c r="L23" s="131">
        <v>1</v>
      </c>
      <c r="M23" s="131">
        <v>1</v>
      </c>
      <c r="N23" s="131">
        <v>1</v>
      </c>
      <c r="O23" s="131">
        <v>1</v>
      </c>
      <c r="P23" s="131">
        <v>1</v>
      </c>
      <c r="Q23" s="131">
        <v>1</v>
      </c>
      <c r="R23" s="131">
        <v>1</v>
      </c>
      <c r="S23" s="131">
        <v>1</v>
      </c>
    </row>
    <row r="24" spans="1:19" s="16" customFormat="1" x14ac:dyDescent="0.25">
      <c r="A24" s="16" t="s">
        <v>32</v>
      </c>
      <c r="B24" s="131">
        <v>0.72340425531914898</v>
      </c>
      <c r="C24" s="131">
        <v>0.94444444444444442</v>
      </c>
      <c r="D24" s="131">
        <v>0.81927710843373491</v>
      </c>
      <c r="E24" s="131">
        <v>0.72222222222222221</v>
      </c>
      <c r="F24" s="131">
        <v>1</v>
      </c>
      <c r="G24" s="131">
        <v>0.83870967741935476</v>
      </c>
      <c r="H24" s="131">
        <v>0.87234042553191493</v>
      </c>
      <c r="I24" s="131">
        <v>1</v>
      </c>
      <c r="J24" s="131">
        <v>0.93181818181818188</v>
      </c>
      <c r="K24" s="131">
        <v>0.79629629629629628</v>
      </c>
      <c r="L24" s="131">
        <v>1</v>
      </c>
      <c r="M24" s="131">
        <v>0.88659793814432986</v>
      </c>
      <c r="N24" s="131">
        <v>0.68292682926829273</v>
      </c>
      <c r="O24" s="131">
        <v>0.96551724137931039</v>
      </c>
      <c r="P24" s="131">
        <v>0.80000000000000016</v>
      </c>
      <c r="Q24" s="131">
        <v>0.75943800572757503</v>
      </c>
      <c r="R24" s="131">
        <v>0.98199233716475098</v>
      </c>
      <c r="S24" s="131">
        <v>0.85528058116312022</v>
      </c>
    </row>
    <row r="25" spans="1:19" s="16" customFormat="1" x14ac:dyDescent="0.25">
      <c r="A25" s="16" t="s">
        <v>21</v>
      </c>
      <c r="B25" s="131">
        <v>0.83061080821106681</v>
      </c>
      <c r="C25" s="131">
        <v>0.9150385558599633</v>
      </c>
      <c r="D25" s="131">
        <v>0.86627093023037705</v>
      </c>
      <c r="E25" s="131">
        <v>0.90857583118693341</v>
      </c>
      <c r="F25" s="131">
        <v>0.96317729256882567</v>
      </c>
      <c r="G25" s="131">
        <v>0.9330819073702451</v>
      </c>
      <c r="H25" s="131">
        <v>0.88977366653913714</v>
      </c>
      <c r="I25" s="131">
        <v>0.93442051641439872</v>
      </c>
      <c r="J25" s="131">
        <v>0.91024434730239678</v>
      </c>
      <c r="K25" s="131">
        <v>0.89152100845546722</v>
      </c>
      <c r="L25" s="131">
        <v>0.95501812154457777</v>
      </c>
      <c r="M25" s="131">
        <v>0.91684619595975048</v>
      </c>
      <c r="N25" s="131">
        <v>0.80122941595347186</v>
      </c>
      <c r="O25" s="131">
        <v>0.86756797894754634</v>
      </c>
      <c r="P25" s="131">
        <v>0.83061877418405172</v>
      </c>
      <c r="Q25" s="131">
        <v>0.86434214606921533</v>
      </c>
      <c r="R25" s="131">
        <v>0.92704449306706249</v>
      </c>
      <c r="S25" s="131">
        <v>0.89141243100936418</v>
      </c>
    </row>
    <row r="26" spans="1:19" s="16" customFormat="1" x14ac:dyDescent="0.25"/>
    <row r="27" spans="1:19" s="16" customFormat="1" x14ac:dyDescent="0.25"/>
    <row r="28" spans="1:19" s="16" customFormat="1" x14ac:dyDescent="0.25"/>
    <row r="31" spans="1:19" x14ac:dyDescent="0.25">
      <c r="A31" t="str">
        <f>"\textbf{"&amp;A3&amp;"}" &amp;"&amp;"</f>
        <v>\textbf{Journal}&amp;</v>
      </c>
      <c r="B31" s="16" t="str">
        <f>ROUND(B3,2) &amp;"&amp;"</f>
        <v>0.98&amp;</v>
      </c>
      <c r="C31" s="16" t="str">
        <f>ROUND(C3,2) &amp;"&amp;"</f>
        <v>1&amp;</v>
      </c>
      <c r="D31" s="16" t="str">
        <f t="shared" ref="C31:S31" si="0">ROUND(D3,2) &amp;"&amp;"</f>
        <v>0.99&amp;</v>
      </c>
      <c r="E31" s="16" t="str">
        <f t="shared" si="0"/>
        <v>0.96&amp;</v>
      </c>
      <c r="F31" s="16" t="str">
        <f t="shared" si="0"/>
        <v>1&amp;</v>
      </c>
      <c r="G31" s="16" t="str">
        <f t="shared" si="0"/>
        <v>0.98&amp;</v>
      </c>
      <c r="H31" s="16" t="str">
        <f t="shared" si="0"/>
        <v>1&amp;</v>
      </c>
      <c r="I31" s="16" t="str">
        <f t="shared" si="0"/>
        <v>1&amp;</v>
      </c>
      <c r="J31" s="16" t="str">
        <f t="shared" si="0"/>
        <v>1&amp;</v>
      </c>
      <c r="K31" s="16" t="str">
        <f t="shared" si="0"/>
        <v>1&amp;</v>
      </c>
      <c r="L31" s="16" t="str">
        <f t="shared" si="0"/>
        <v>1&amp;</v>
      </c>
      <c r="M31" s="16" t="str">
        <f t="shared" si="0"/>
        <v>1&amp;</v>
      </c>
      <c r="N31" s="16" t="str">
        <f t="shared" si="0"/>
        <v>0.84&amp;</v>
      </c>
      <c r="O31" s="16" t="str">
        <f t="shared" si="0"/>
        <v>1&amp;</v>
      </c>
      <c r="P31" s="16" t="str">
        <f t="shared" si="0"/>
        <v>0.91&amp;</v>
      </c>
      <c r="Q31" s="16" t="str">
        <f t="shared" ref="Q31:R31" si="1">"\textbf{"&amp;ROUND(Q3,2)&amp;"}" &amp;"&amp;"</f>
        <v>\textbf{0.96}&amp;</v>
      </c>
      <c r="R31" s="16" t="str">
        <f t="shared" si="1"/>
        <v>\textbf{1}&amp;</v>
      </c>
      <c r="S31" s="16" t="str">
        <f>"\textbf{"&amp;ROUND(S3,2)&amp;"}" &amp;"\\"</f>
        <v>\textbf{0.98}\\</v>
      </c>
    </row>
    <row r="32" spans="1:19" x14ac:dyDescent="0.25">
      <c r="A32" s="16" t="str">
        <f t="shared" ref="A32:A53" si="2">"\textbf{"&amp;A4&amp;"}" &amp;"&amp;"</f>
        <v>\textbf{Title}&amp;</v>
      </c>
      <c r="B32" s="16" t="str">
        <f t="shared" ref="B32:S32" si="3">ROUND(B4,2) &amp;"&amp;"</f>
        <v>0.98&amp;</v>
      </c>
      <c r="C32" s="16" t="str">
        <f t="shared" si="3"/>
        <v>1&amp;</v>
      </c>
      <c r="D32" s="16" t="str">
        <f t="shared" si="3"/>
        <v>0.99&amp;</v>
      </c>
      <c r="E32" s="16" t="str">
        <f t="shared" si="3"/>
        <v>0.96&amp;</v>
      </c>
      <c r="F32" s="16" t="str">
        <f t="shared" si="3"/>
        <v>1&amp;</v>
      </c>
      <c r="G32" s="16" t="str">
        <f t="shared" si="3"/>
        <v>0.98&amp;</v>
      </c>
      <c r="H32" s="16" t="str">
        <f t="shared" si="3"/>
        <v>1&amp;</v>
      </c>
      <c r="I32" s="16" t="str">
        <f t="shared" si="3"/>
        <v>1&amp;</v>
      </c>
      <c r="J32" s="16" t="str">
        <f t="shared" si="3"/>
        <v>1&amp;</v>
      </c>
      <c r="K32" s="16" t="str">
        <f t="shared" si="3"/>
        <v>1&amp;</v>
      </c>
      <c r="L32" s="16" t="str">
        <f t="shared" si="3"/>
        <v>1&amp;</v>
      </c>
      <c r="M32" s="16" t="str">
        <f t="shared" si="3"/>
        <v>1&amp;</v>
      </c>
      <c r="N32" s="16" t="str">
        <f t="shared" si="3"/>
        <v>1&amp;</v>
      </c>
      <c r="O32" s="16" t="str">
        <f t="shared" si="3"/>
        <v>1&amp;</v>
      </c>
      <c r="P32" s="16" t="str">
        <f t="shared" si="3"/>
        <v>1&amp;</v>
      </c>
      <c r="Q32" s="16" t="str">
        <f t="shared" ref="Q32:S53" si="4">"\textbf{"&amp;ROUND(Q4,2)&amp;"}" &amp;"&amp;"</f>
        <v>\textbf{0.99}&amp;</v>
      </c>
      <c r="R32" s="16" t="str">
        <f t="shared" si="4"/>
        <v>\textbf{1}&amp;</v>
      </c>
      <c r="S32" s="16" t="str">
        <f t="shared" ref="S32:S53" si="5">"\textbf{"&amp;ROUND(S4,2)&amp;"}" &amp;"\\"</f>
        <v>\textbf{0.99}\\</v>
      </c>
    </row>
    <row r="33" spans="1:19" x14ac:dyDescent="0.25">
      <c r="A33" s="16" t="str">
        <f t="shared" si="2"/>
        <v>\textbf{Volumn}&amp;</v>
      </c>
      <c r="B33" s="16" t="str">
        <f t="shared" ref="B33:S33" si="6">ROUND(B5,2) &amp;"&amp;"</f>
        <v>0.94&amp;</v>
      </c>
      <c r="C33" s="16" t="str">
        <f t="shared" si="6"/>
        <v>0.9&amp;</v>
      </c>
      <c r="D33" s="16" t="str">
        <f t="shared" si="6"/>
        <v>0.92&amp;</v>
      </c>
      <c r="E33" s="16" t="str">
        <f t="shared" si="6"/>
        <v>0.94&amp;</v>
      </c>
      <c r="F33" s="16" t="str">
        <f t="shared" si="6"/>
        <v>0.96&amp;</v>
      </c>
      <c r="G33" s="16" t="str">
        <f t="shared" si="6"/>
        <v>0.95&amp;</v>
      </c>
      <c r="H33" s="16" t="str">
        <f t="shared" si="6"/>
        <v>1&amp;</v>
      </c>
      <c r="I33" s="16" t="str">
        <f t="shared" si="6"/>
        <v>1&amp;</v>
      </c>
      <c r="J33" s="16" t="str">
        <f t="shared" si="6"/>
        <v>1&amp;</v>
      </c>
      <c r="K33" s="16" t="str">
        <f t="shared" si="6"/>
        <v>1&amp;</v>
      </c>
      <c r="L33" s="16" t="str">
        <f t="shared" si="6"/>
        <v>1&amp;</v>
      </c>
      <c r="M33" s="16" t="str">
        <f t="shared" si="6"/>
        <v>1&amp;</v>
      </c>
      <c r="N33" s="16" t="str">
        <f t="shared" si="6"/>
        <v>0.94&amp;</v>
      </c>
      <c r="O33" s="16" t="str">
        <f t="shared" si="6"/>
        <v>1&amp;</v>
      </c>
      <c r="P33" s="16" t="str">
        <f t="shared" si="6"/>
        <v>0.97&amp;</v>
      </c>
      <c r="Q33" s="16" t="str">
        <f t="shared" si="4"/>
        <v>\textbf{0.96}&amp;</v>
      </c>
      <c r="R33" s="16" t="str">
        <f t="shared" si="4"/>
        <v>\textbf{0.97}&amp;</v>
      </c>
      <c r="S33" s="16" t="str">
        <f t="shared" si="5"/>
        <v>\textbf{0.97}\\</v>
      </c>
    </row>
    <row r="34" spans="1:19" x14ac:dyDescent="0.25">
      <c r="A34" s="16" t="str">
        <f t="shared" si="2"/>
        <v>\textbf{Issue}&amp;</v>
      </c>
      <c r="B34" s="16" t="str">
        <f t="shared" ref="B34:S34" si="7">ROUND(B6,2) &amp;"&amp;"</f>
        <v>0.94&amp;</v>
      </c>
      <c r="C34" s="16" t="str">
        <f t="shared" si="7"/>
        <v>1&amp;</v>
      </c>
      <c r="D34" s="16" t="str">
        <f t="shared" si="7"/>
        <v>0.97&amp;</v>
      </c>
      <c r="E34" s="16" t="str">
        <f t="shared" si="7"/>
        <v>1&amp;</v>
      </c>
      <c r="F34" s="16" t="str">
        <f t="shared" si="7"/>
        <v>1&amp;</v>
      </c>
      <c r="G34" s="16" t="str">
        <f t="shared" si="7"/>
        <v>1&amp;</v>
      </c>
      <c r="H34" s="16" t="str">
        <f t="shared" si="7"/>
        <v>1&amp;</v>
      </c>
      <c r="I34" s="16" t="str">
        <f t="shared" si="7"/>
        <v>1&amp;</v>
      </c>
      <c r="J34" s="16" t="str">
        <f t="shared" si="7"/>
        <v>1&amp;</v>
      </c>
      <c r="K34" s="16" t="str">
        <f t="shared" si="7"/>
        <v>1&amp;</v>
      </c>
      <c r="L34" s="16" t="str">
        <f t="shared" si="7"/>
        <v>1&amp;</v>
      </c>
      <c r="M34" s="16" t="str">
        <f t="shared" si="7"/>
        <v>1&amp;</v>
      </c>
      <c r="N34" s="16" t="str">
        <f t="shared" si="7"/>
        <v>0.16&amp;</v>
      </c>
      <c r="O34" s="16" t="str">
        <f t="shared" si="7"/>
        <v>0.16&amp;</v>
      </c>
      <c r="P34" s="16" t="str">
        <f t="shared" si="7"/>
        <v>0.16&amp;</v>
      </c>
      <c r="Q34" s="16" t="str">
        <f t="shared" si="4"/>
        <v>\textbf{0.82}&amp;</v>
      </c>
      <c r="R34" s="16" t="str">
        <f t="shared" si="4"/>
        <v>\textbf{0.83}&amp;</v>
      </c>
      <c r="S34" s="16" t="str">
        <f t="shared" si="5"/>
        <v>\textbf{0.83}\\</v>
      </c>
    </row>
    <row r="35" spans="1:19" x14ac:dyDescent="0.25">
      <c r="A35" s="16" t="str">
        <f t="shared" si="2"/>
        <v>\textbf{Pubyear}&amp;</v>
      </c>
      <c r="B35" s="16" t="str">
        <f t="shared" ref="B35:S35" si="8">ROUND(B7,2) &amp;"&amp;"</f>
        <v>1&amp;</v>
      </c>
      <c r="C35" s="16" t="str">
        <f t="shared" si="8"/>
        <v>1&amp;</v>
      </c>
      <c r="D35" s="16" t="str">
        <f t="shared" si="8"/>
        <v>1&amp;</v>
      </c>
      <c r="E35" s="16" t="str">
        <f t="shared" si="8"/>
        <v>1&amp;</v>
      </c>
      <c r="F35" s="16" t="str">
        <f t="shared" si="8"/>
        <v>1&amp;</v>
      </c>
      <c r="G35" s="16" t="str">
        <f t="shared" si="8"/>
        <v>1&amp;</v>
      </c>
      <c r="H35" s="16" t="str">
        <f t="shared" si="8"/>
        <v>1&amp;</v>
      </c>
      <c r="I35" s="16" t="str">
        <f t="shared" si="8"/>
        <v>1&amp;</v>
      </c>
      <c r="J35" s="16" t="str">
        <f t="shared" si="8"/>
        <v>1&amp;</v>
      </c>
      <c r="K35" s="16" t="str">
        <f t="shared" si="8"/>
        <v>1&amp;</v>
      </c>
      <c r="L35" s="16" t="str">
        <f t="shared" si="8"/>
        <v>1&amp;</v>
      </c>
      <c r="M35" s="16" t="str">
        <f t="shared" si="8"/>
        <v>1&amp;</v>
      </c>
      <c r="N35" s="16" t="str">
        <f t="shared" si="8"/>
        <v>1&amp;</v>
      </c>
      <c r="O35" s="16" t="str">
        <f t="shared" si="8"/>
        <v>1&amp;</v>
      </c>
      <c r="P35" s="16" t="str">
        <f t="shared" si="8"/>
        <v>1&amp;</v>
      </c>
      <c r="Q35" s="16" t="str">
        <f t="shared" si="4"/>
        <v>\textbf{1}&amp;</v>
      </c>
      <c r="R35" s="16" t="str">
        <f t="shared" si="4"/>
        <v>\textbf{1}&amp;</v>
      </c>
      <c r="S35" s="16" t="str">
        <f t="shared" si="5"/>
        <v>\textbf{1}\\</v>
      </c>
    </row>
    <row r="36" spans="1:19" x14ac:dyDescent="0.25">
      <c r="A36" s="16" t="str">
        <f t="shared" si="2"/>
        <v>\textbf{pages}&amp;</v>
      </c>
      <c r="B36" s="16" t="str">
        <f t="shared" ref="B36:S36" si="9">ROUND(B8,2) &amp;"&amp;"</f>
        <v>0.82&amp;</v>
      </c>
      <c r="C36" s="16" t="str">
        <f t="shared" si="9"/>
        <v>0.98&amp;</v>
      </c>
      <c r="D36" s="16" t="str">
        <f t="shared" si="9"/>
        <v>0.89&amp;</v>
      </c>
      <c r="E36" s="16" t="str">
        <f t="shared" si="9"/>
        <v>1&amp;</v>
      </c>
      <c r="F36" s="16" t="str">
        <f t="shared" si="9"/>
        <v>1&amp;</v>
      </c>
      <c r="G36" s="16" t="str">
        <f t="shared" si="9"/>
        <v>1&amp;</v>
      </c>
      <c r="H36" s="16" t="str">
        <f t="shared" si="9"/>
        <v>1&amp;</v>
      </c>
      <c r="I36" s="16" t="str">
        <f t="shared" si="9"/>
        <v>1&amp;</v>
      </c>
      <c r="J36" s="16" t="str">
        <f t="shared" si="9"/>
        <v>1&amp;</v>
      </c>
      <c r="K36" s="16" t="str">
        <f t="shared" si="9"/>
        <v>0.5&amp;</v>
      </c>
      <c r="L36" s="16" t="str">
        <f t="shared" si="9"/>
        <v>0.77&amp;</v>
      </c>
      <c r="M36" s="16" t="str">
        <f t="shared" si="9"/>
        <v>0.61&amp;</v>
      </c>
      <c r="N36" s="16" t="str">
        <f t="shared" si="9"/>
        <v>0.76&amp;</v>
      </c>
      <c r="O36" s="16" t="str">
        <f t="shared" si="9"/>
        <v>0.86&amp;</v>
      </c>
      <c r="P36" s="16" t="str">
        <f t="shared" si="9"/>
        <v>0.81&amp;</v>
      </c>
      <c r="Q36" s="16" t="str">
        <f t="shared" si="4"/>
        <v>\textbf{0.82}&amp;</v>
      </c>
      <c r="R36" s="16" t="str">
        <f t="shared" si="4"/>
        <v>\textbf{0.92}&amp;</v>
      </c>
      <c r="S36" s="16" t="str">
        <f t="shared" si="5"/>
        <v>\textbf{0.86}\\</v>
      </c>
    </row>
    <row r="37" spans="1:19" x14ac:dyDescent="0.25">
      <c r="A37" s="16" t="str">
        <f t="shared" si="2"/>
        <v>\textbf{ref}&amp;</v>
      </c>
      <c r="B37" s="16" t="str">
        <f t="shared" ref="B37:S37" si="10">ROUND(B9,2) &amp;"&amp;"</f>
        <v>0.97&amp;</v>
      </c>
      <c r="C37" s="16" t="str">
        <f t="shared" si="10"/>
        <v>0.99&amp;</v>
      </c>
      <c r="D37" s="16" t="str">
        <f t="shared" si="10"/>
        <v>0.98&amp;</v>
      </c>
      <c r="E37" s="16" t="str">
        <f t="shared" si="10"/>
        <v>0.82&amp;</v>
      </c>
      <c r="F37" s="16" t="str">
        <f t="shared" si="10"/>
        <v>0.98&amp;</v>
      </c>
      <c r="G37" s="16" t="str">
        <f t="shared" si="10"/>
        <v>0.89&amp;</v>
      </c>
      <c r="H37" s="16" t="str">
        <f t="shared" si="10"/>
        <v>0.93&amp;</v>
      </c>
      <c r="I37" s="16" t="str">
        <f t="shared" si="10"/>
        <v>1&amp;</v>
      </c>
      <c r="J37" s="16" t="str">
        <f t="shared" si="10"/>
        <v>0.96&amp;</v>
      </c>
      <c r="K37" s="16" t="str">
        <f t="shared" si="10"/>
        <v>0.97&amp;</v>
      </c>
      <c r="L37" s="16" t="str">
        <f t="shared" si="10"/>
        <v>0.99&amp;</v>
      </c>
      <c r="M37" s="16" t="str">
        <f t="shared" si="10"/>
        <v>0.98&amp;</v>
      </c>
      <c r="N37" s="16" t="str">
        <f t="shared" si="10"/>
        <v>0.9&amp;</v>
      </c>
      <c r="O37" s="16" t="str">
        <f t="shared" si="10"/>
        <v>0.99&amp;</v>
      </c>
      <c r="P37" s="16" t="str">
        <f t="shared" si="10"/>
        <v>0.94&amp;</v>
      </c>
      <c r="Q37" s="16" t="str">
        <f t="shared" si="4"/>
        <v>\textbf{0.92}&amp;</v>
      </c>
      <c r="R37" s="16" t="str">
        <f t="shared" si="4"/>
        <v>\textbf{0.99}&amp;</v>
      </c>
      <c r="S37" s="16" t="str">
        <f t="shared" si="5"/>
        <v>\textbf{0.95}\\</v>
      </c>
    </row>
    <row r="38" spans="1:19" x14ac:dyDescent="0.25">
      <c r="A38" s="16" t="str">
        <f t="shared" si="2"/>
        <v>\textbf{keywords}&amp;</v>
      </c>
      <c r="B38" s="16" t="str">
        <f t="shared" ref="B38:S38" si="11">ROUND(B10,2) &amp;"&amp;"</f>
        <v>0.51&amp;</v>
      </c>
      <c r="C38" s="16" t="str">
        <f t="shared" si="11"/>
        <v>0.62&amp;</v>
      </c>
      <c r="D38" s="16" t="str">
        <f t="shared" si="11"/>
        <v>0.56&amp;</v>
      </c>
      <c r="E38" s="16" t="str">
        <f t="shared" si="11"/>
        <v>0.86&amp;</v>
      </c>
      <c r="F38" s="16" t="str">
        <f t="shared" si="11"/>
        <v>0.96&amp;</v>
      </c>
      <c r="G38" s="16" t="str">
        <f t="shared" si="11"/>
        <v>0.9&amp;</v>
      </c>
      <c r="H38" s="16" t="str">
        <f t="shared" si="11"/>
        <v>0.83&amp;</v>
      </c>
      <c r="I38" s="16" t="str">
        <f t="shared" si="11"/>
        <v>0.94&amp;</v>
      </c>
      <c r="J38" s="16" t="str">
        <f t="shared" si="11"/>
        <v>0.88&amp;</v>
      </c>
      <c r="K38" s="16" t="str">
        <f t="shared" si="11"/>
        <v>0.94&amp;</v>
      </c>
      <c r="L38" s="16" t="str">
        <f t="shared" si="11"/>
        <v>0.93&amp;</v>
      </c>
      <c r="M38" s="16" t="str">
        <f t="shared" si="11"/>
        <v>0.93&amp;</v>
      </c>
      <c r="N38" s="16" t="str">
        <f t="shared" si="11"/>
        <v>0.84&amp;</v>
      </c>
      <c r="O38" s="16" t="str">
        <f t="shared" si="11"/>
        <v>0.96&amp;</v>
      </c>
      <c r="P38" s="16" t="str">
        <f t="shared" si="11"/>
        <v>0.9&amp;</v>
      </c>
      <c r="Q38" s="16" t="str">
        <f t="shared" si="4"/>
        <v>\textbf{0.8}&amp;</v>
      </c>
      <c r="R38" s="16" t="str">
        <f t="shared" si="4"/>
        <v>\textbf{0.88}&amp;</v>
      </c>
      <c r="S38" s="16" t="str">
        <f t="shared" si="5"/>
        <v>\textbf{0.84}\\</v>
      </c>
    </row>
    <row r="39" spans="1:19" x14ac:dyDescent="0.25">
      <c r="A39" s="16" t="str">
        <f t="shared" si="2"/>
        <v>\textbf{h1}&amp;</v>
      </c>
      <c r="B39" s="16" t="str">
        <f t="shared" ref="B39:S39" si="12">ROUND(B11,2) &amp;"&amp;"</f>
        <v>0.82&amp;</v>
      </c>
      <c r="C39" s="16" t="str">
        <f t="shared" si="12"/>
        <v>0.86&amp;</v>
      </c>
      <c r="D39" s="16" t="str">
        <f t="shared" si="12"/>
        <v>0.84&amp;</v>
      </c>
      <c r="E39" s="16" t="str">
        <f t="shared" si="12"/>
        <v>0.9&amp;</v>
      </c>
      <c r="F39" s="16" t="str">
        <f t="shared" si="12"/>
        <v>0.78&amp;</v>
      </c>
      <c r="G39" s="16" t="str">
        <f t="shared" si="12"/>
        <v>0.83&amp;</v>
      </c>
      <c r="H39" s="16" t="str">
        <f t="shared" si="12"/>
        <v>0.9&amp;</v>
      </c>
      <c r="I39" s="16" t="str">
        <f t="shared" si="12"/>
        <v>0.9&amp;</v>
      </c>
      <c r="J39" s="16" t="str">
        <f t="shared" si="12"/>
        <v>0.9&amp;</v>
      </c>
      <c r="K39" s="16" t="str">
        <f t="shared" si="12"/>
        <v>0.9&amp;</v>
      </c>
      <c r="L39" s="16" t="str">
        <f t="shared" si="12"/>
        <v>0.73&amp;</v>
      </c>
      <c r="M39" s="16" t="str">
        <f t="shared" si="12"/>
        <v>0.81&amp;</v>
      </c>
      <c r="N39" s="16" t="str">
        <f t="shared" si="12"/>
        <v>0.83&amp;</v>
      </c>
      <c r="O39" s="16" t="str">
        <f t="shared" si="12"/>
        <v>0.67&amp;</v>
      </c>
      <c r="P39" s="16" t="str">
        <f t="shared" si="12"/>
        <v>0.74&amp;</v>
      </c>
      <c r="Q39" s="16" t="str">
        <f t="shared" si="4"/>
        <v>\textbf{0.87}&amp;</v>
      </c>
      <c r="R39" s="16" t="str">
        <f t="shared" si="4"/>
        <v>\textbf{0.79}&amp;</v>
      </c>
      <c r="S39" s="16" t="str">
        <f t="shared" si="5"/>
        <v>\textbf{0.82}\\</v>
      </c>
    </row>
    <row r="40" spans="1:19" x14ac:dyDescent="0.25">
      <c r="A40" s="16" t="str">
        <f t="shared" si="2"/>
        <v>\textbf{h2}&amp;</v>
      </c>
      <c r="B40" s="16" t="str">
        <f t="shared" ref="B40:S40" si="13">ROUND(B12,2) &amp;"&amp;"</f>
        <v>0.71&amp;</v>
      </c>
      <c r="C40" s="16" t="str">
        <f t="shared" si="13"/>
        <v>0.79&amp;</v>
      </c>
      <c r="D40" s="16" t="str">
        <f t="shared" si="13"/>
        <v>0.75&amp;</v>
      </c>
      <c r="E40" s="16" t="str">
        <f t="shared" si="13"/>
        <v>0.8&amp;</v>
      </c>
      <c r="F40" s="16" t="str">
        <f t="shared" si="13"/>
        <v>0.79&amp;</v>
      </c>
      <c r="G40" s="16" t="str">
        <f t="shared" si="13"/>
        <v>0.79&amp;</v>
      </c>
      <c r="H40" s="16" t="str">
        <f t="shared" si="13"/>
        <v>0.77&amp;</v>
      </c>
      <c r="I40" s="16" t="str">
        <f t="shared" si="13"/>
        <v>0.81&amp;</v>
      </c>
      <c r="J40" s="16" t="str">
        <f t="shared" si="13"/>
        <v>0.79&amp;</v>
      </c>
      <c r="K40" s="16" t="str">
        <f t="shared" si="13"/>
        <v>0.8&amp;</v>
      </c>
      <c r="L40" s="16" t="str">
        <f t="shared" si="13"/>
        <v>0.84&amp;</v>
      </c>
      <c r="M40" s="16" t="str">
        <f t="shared" si="13"/>
        <v>0.82&amp;</v>
      </c>
      <c r="N40" s="16" t="str">
        <f t="shared" si="13"/>
        <v>0.25&amp;</v>
      </c>
      <c r="O40" s="16" t="str">
        <f t="shared" si="13"/>
        <v>0.33&amp;</v>
      </c>
      <c r="P40" s="16" t="str">
        <f t="shared" si="13"/>
        <v>0.29&amp;</v>
      </c>
      <c r="Q40" s="16" t="str">
        <f t="shared" si="4"/>
        <v>\textbf{0.67}&amp;</v>
      </c>
      <c r="R40" s="16" t="str">
        <f t="shared" si="4"/>
        <v>\textbf{0.71}&amp;</v>
      </c>
      <c r="S40" s="16" t="str">
        <f t="shared" si="5"/>
        <v>\textbf{0.69}\\</v>
      </c>
    </row>
    <row r="41" spans="1:19" x14ac:dyDescent="0.25">
      <c r="A41" s="16" t="str">
        <f t="shared" si="2"/>
        <v>\textbf{h3}&amp;</v>
      </c>
      <c r="B41" s="16" t="str">
        <f t="shared" ref="B41:S41" si="14">ROUND(B13,2) &amp;"&amp;"</f>
        <v>0.39&amp;</v>
      </c>
      <c r="C41" s="16" t="str">
        <f t="shared" si="14"/>
        <v>0.39&amp;</v>
      </c>
      <c r="D41" s="16" t="str">
        <f t="shared" si="14"/>
        <v>0.39&amp;</v>
      </c>
      <c r="E41" s="16" t="str">
        <f t="shared" si="14"/>
        <v>0.86&amp;</v>
      </c>
      <c r="F41" s="16" t="str">
        <f t="shared" si="14"/>
        <v>1&amp;</v>
      </c>
      <c r="G41" s="16" t="str">
        <f t="shared" si="14"/>
        <v>0.93&amp;</v>
      </c>
      <c r="H41" s="16" t="str">
        <f t="shared" si="14"/>
        <v>0.41&amp;</v>
      </c>
      <c r="I41" s="16" t="str">
        <f t="shared" si="14"/>
        <v>0.47&amp;</v>
      </c>
      <c r="J41" s="16" t="str">
        <f t="shared" si="14"/>
        <v>0.44&amp;</v>
      </c>
      <c r="K41" s="16" t="str">
        <f t="shared" si="14"/>
        <v>0.56&amp;</v>
      </c>
      <c r="L41" s="16" t="str">
        <f t="shared" si="14"/>
        <v>1&amp;</v>
      </c>
      <c r="M41" s="16" t="str">
        <f t="shared" si="14"/>
        <v>0.71&amp;</v>
      </c>
      <c r="N41" s="16" t="str">
        <f t="shared" si="14"/>
        <v>0.53&amp;</v>
      </c>
      <c r="O41" s="16" t="str">
        <f t="shared" si="14"/>
        <v>0.62&amp;</v>
      </c>
      <c r="P41" s="16" t="str">
        <f t="shared" si="14"/>
        <v>0.57&amp;</v>
      </c>
      <c r="Q41" s="16" t="str">
        <f t="shared" si="4"/>
        <v>\textbf{0.55}&amp;</v>
      </c>
      <c r="R41" s="16" t="str">
        <f t="shared" si="4"/>
        <v>\textbf{0.7}&amp;</v>
      </c>
      <c r="S41" s="16" t="str">
        <f t="shared" si="5"/>
        <v>\textbf{0.61}\\</v>
      </c>
    </row>
    <row r="42" spans="1:19" x14ac:dyDescent="0.25">
      <c r="A42" s="16" t="str">
        <f t="shared" si="2"/>
        <v>\textbf{doi}&amp;</v>
      </c>
      <c r="B42" s="16" t="str">
        <f t="shared" ref="B42:S42" si="15">ROUND(B14,2) &amp;"&amp;"</f>
        <v>0.84&amp;</v>
      </c>
      <c r="C42" s="16" t="str">
        <f t="shared" si="15"/>
        <v>1&amp;</v>
      </c>
      <c r="D42" s="16" t="str">
        <f t="shared" si="15"/>
        <v>0.91&amp;</v>
      </c>
      <c r="E42" s="16" t="str">
        <f t="shared" si="15"/>
        <v>1&amp;</v>
      </c>
      <c r="F42" s="16" t="str">
        <f t="shared" si="15"/>
        <v>1&amp;</v>
      </c>
      <c r="G42" s="16" t="str">
        <f t="shared" si="15"/>
        <v>1&amp;</v>
      </c>
      <c r="H42" s="16" t="str">
        <f t="shared" si="15"/>
        <v>1&amp;</v>
      </c>
      <c r="I42" s="16" t="str">
        <f t="shared" si="15"/>
        <v>1&amp;</v>
      </c>
      <c r="J42" s="16" t="str">
        <f t="shared" si="15"/>
        <v>1&amp;</v>
      </c>
      <c r="K42" s="16" t="str">
        <f t="shared" si="15"/>
        <v>1&amp;</v>
      </c>
      <c r="L42" s="16" t="str">
        <f t="shared" si="15"/>
        <v>1&amp;</v>
      </c>
      <c r="M42" s="16" t="str">
        <f t="shared" si="15"/>
        <v>1&amp;</v>
      </c>
      <c r="N42" s="16" t="str">
        <f t="shared" si="15"/>
        <v>0.88&amp;</v>
      </c>
      <c r="O42" s="16" t="str">
        <f t="shared" si="15"/>
        <v>1&amp;</v>
      </c>
      <c r="P42" s="16" t="str">
        <f t="shared" si="15"/>
        <v>0.94&amp;</v>
      </c>
      <c r="Q42" s="16" t="str">
        <f t="shared" si="4"/>
        <v>\textbf{0.94}&amp;</v>
      </c>
      <c r="R42" s="16" t="str">
        <f t="shared" si="4"/>
        <v>\textbf{1}&amp;</v>
      </c>
      <c r="S42" s="16" t="str">
        <f t="shared" si="5"/>
        <v>\textbf{0.97}\\</v>
      </c>
    </row>
    <row r="43" spans="1:19" x14ac:dyDescent="0.25">
      <c r="A43" s="16" t="str">
        <f t="shared" si="2"/>
        <v>\textbf{author}&amp;</v>
      </c>
      <c r="B43" s="16" t="str">
        <f t="shared" ref="B43:S43" si="16">ROUND(B15,2) &amp;"&amp;"</f>
        <v>0.86&amp;</v>
      </c>
      <c r="C43" s="16" t="str">
        <f t="shared" si="16"/>
        <v>0.87&amp;</v>
      </c>
      <c r="D43" s="16" t="str">
        <f t="shared" si="16"/>
        <v>0.86&amp;</v>
      </c>
      <c r="E43" s="16" t="str">
        <f t="shared" si="16"/>
        <v>0.89&amp;</v>
      </c>
      <c r="F43" s="16" t="str">
        <f t="shared" si="16"/>
        <v>0.95&amp;</v>
      </c>
      <c r="G43" s="16" t="str">
        <f t="shared" si="16"/>
        <v>0.92&amp;</v>
      </c>
      <c r="H43" s="16" t="str">
        <f t="shared" si="16"/>
        <v>0.97&amp;</v>
      </c>
      <c r="I43" s="16" t="str">
        <f t="shared" si="16"/>
        <v>0.98&amp;</v>
      </c>
      <c r="J43" s="16" t="str">
        <f t="shared" si="16"/>
        <v>0.98&amp;</v>
      </c>
      <c r="K43" s="16" t="str">
        <f t="shared" si="16"/>
        <v>0.93&amp;</v>
      </c>
      <c r="L43" s="16" t="str">
        <f t="shared" si="16"/>
        <v>0.99&amp;</v>
      </c>
      <c r="M43" s="16" t="str">
        <f t="shared" si="16"/>
        <v>0.96&amp;</v>
      </c>
      <c r="N43" s="16" t="str">
        <f t="shared" si="16"/>
        <v>0.94&amp;</v>
      </c>
      <c r="O43" s="16" t="str">
        <f t="shared" si="16"/>
        <v>1&amp;</v>
      </c>
      <c r="P43" s="16" t="str">
        <f t="shared" si="16"/>
        <v>0.97&amp;</v>
      </c>
      <c r="Q43" s="16" t="str">
        <f t="shared" si="4"/>
        <v>\textbf{0.92}&amp;</v>
      </c>
      <c r="R43" s="16" t="str">
        <f t="shared" si="4"/>
        <v>\textbf{0.96}&amp;</v>
      </c>
      <c r="S43" s="16" t="str">
        <f t="shared" si="5"/>
        <v>\textbf{0.94}\\</v>
      </c>
    </row>
    <row r="44" spans="1:19" x14ac:dyDescent="0.25">
      <c r="A44" s="16" t="str">
        <f t="shared" si="2"/>
        <v>\textbf{affiliation}&amp;</v>
      </c>
      <c r="B44" s="16" t="str">
        <f t="shared" ref="B44:S44" si="17">ROUND(B16,2) &amp;"&amp;"</f>
        <v>0.78&amp;</v>
      </c>
      <c r="C44" s="16" t="str">
        <f t="shared" si="17"/>
        <v>0.86&amp;</v>
      </c>
      <c r="D44" s="16" t="str">
        <f t="shared" si="17"/>
        <v>0.82&amp;</v>
      </c>
      <c r="E44" s="16" t="str">
        <f t="shared" si="17"/>
        <v>0.84&amp;</v>
      </c>
      <c r="F44" s="16" t="str">
        <f t="shared" si="17"/>
        <v>0.92&amp;</v>
      </c>
      <c r="G44" s="16" t="str">
        <f t="shared" si="17"/>
        <v>0.88&amp;</v>
      </c>
      <c r="H44" s="16" t="str">
        <f t="shared" si="17"/>
        <v>0.86&amp;</v>
      </c>
      <c r="I44" s="16" t="str">
        <f t="shared" si="17"/>
        <v>0.88&amp;</v>
      </c>
      <c r="J44" s="16" t="str">
        <f t="shared" si="17"/>
        <v>0.87&amp;</v>
      </c>
      <c r="K44" s="16" t="str">
        <f t="shared" si="17"/>
        <v>0.9&amp;</v>
      </c>
      <c r="L44" s="16" t="str">
        <f t="shared" si="17"/>
        <v>0.92&amp;</v>
      </c>
      <c r="M44" s="16" t="str">
        <f t="shared" si="17"/>
        <v>0.91&amp;</v>
      </c>
      <c r="N44" s="16" t="str">
        <f t="shared" si="17"/>
        <v>0.86&amp;</v>
      </c>
      <c r="O44" s="16" t="str">
        <f t="shared" si="17"/>
        <v>0.86&amp;</v>
      </c>
      <c r="P44" s="16" t="str">
        <f t="shared" si="17"/>
        <v>0.86&amp;</v>
      </c>
      <c r="Q44" s="16" t="str">
        <f t="shared" si="4"/>
        <v>\textbf{0.85}&amp;</v>
      </c>
      <c r="R44" s="16" t="str">
        <f t="shared" si="4"/>
        <v>\textbf{0.89}&amp;</v>
      </c>
      <c r="S44" s="16" t="str">
        <f t="shared" si="5"/>
        <v>\textbf{0.87}\\</v>
      </c>
    </row>
    <row r="45" spans="1:19" x14ac:dyDescent="0.25">
      <c r="A45" s="16" t="str">
        <f t="shared" si="2"/>
        <v>\textbf{country}&amp;</v>
      </c>
      <c r="B45" s="16" t="str">
        <f t="shared" ref="B45:S45" si="18">ROUND(B17,2) &amp;"&amp;"</f>
        <v>0.49&amp;</v>
      </c>
      <c r="C45" s="16" t="str">
        <f t="shared" si="18"/>
        <v>1&amp;</v>
      </c>
      <c r="D45" s="16" t="str">
        <f t="shared" si="18"/>
        <v>0.65&amp;</v>
      </c>
      <c r="E45" s="16" t="str">
        <f t="shared" si="18"/>
        <v>0.79&amp;</v>
      </c>
      <c r="F45" s="16" t="str">
        <f t="shared" si="18"/>
        <v>1&amp;</v>
      </c>
      <c r="G45" s="16" t="str">
        <f t="shared" si="18"/>
        <v>0.88&amp;</v>
      </c>
      <c r="H45" s="16" t="str">
        <f t="shared" si="18"/>
        <v>0.95&amp;</v>
      </c>
      <c r="I45" s="16" t="str">
        <f t="shared" si="18"/>
        <v>1&amp;</v>
      </c>
      <c r="J45" s="16" t="str">
        <f t="shared" si="18"/>
        <v>0.98&amp;</v>
      </c>
      <c r="K45" s="16" t="str">
        <f t="shared" si="18"/>
        <v>0.95&amp;</v>
      </c>
      <c r="L45" s="16" t="str">
        <f t="shared" si="18"/>
        <v>1&amp;</v>
      </c>
      <c r="M45" s="16" t="str">
        <f t="shared" si="18"/>
        <v>0.97&amp;</v>
      </c>
      <c r="N45" s="16" t="str">
        <f t="shared" si="18"/>
        <v>0.87&amp;</v>
      </c>
      <c r="O45" s="16" t="str">
        <f t="shared" si="18"/>
        <v>1&amp;</v>
      </c>
      <c r="P45" s="16" t="str">
        <f t="shared" si="18"/>
        <v>0.93&amp;</v>
      </c>
      <c r="Q45" s="16" t="str">
        <f t="shared" si="4"/>
        <v>\textbf{0.81}&amp;</v>
      </c>
      <c r="R45" s="16" t="str">
        <f t="shared" si="4"/>
        <v>\textbf{1}&amp;</v>
      </c>
      <c r="S45" s="16" t="str">
        <f t="shared" si="5"/>
        <v>\textbf{0.88}\\</v>
      </c>
    </row>
    <row r="46" spans="1:19" x14ac:dyDescent="0.25">
      <c r="A46" s="16" t="str">
        <f t="shared" si="2"/>
        <v>\textbf{abstract}&amp;</v>
      </c>
      <c r="B46" s="16" t="str">
        <f t="shared" ref="B46:S46" si="19">ROUND(B18,2) &amp;"&amp;"</f>
        <v>1&amp;</v>
      </c>
      <c r="C46" s="16" t="str">
        <f t="shared" si="19"/>
        <v>1&amp;</v>
      </c>
      <c r="D46" s="16" t="str">
        <f t="shared" si="19"/>
        <v>1&amp;</v>
      </c>
      <c r="E46" s="16" t="str">
        <f t="shared" si="19"/>
        <v>1&amp;</v>
      </c>
      <c r="F46" s="16" t="str">
        <f t="shared" si="19"/>
        <v>1&amp;</v>
      </c>
      <c r="G46" s="16" t="str">
        <f t="shared" si="19"/>
        <v>1&amp;</v>
      </c>
      <c r="H46" s="16" t="str">
        <f t="shared" si="19"/>
        <v>1&amp;</v>
      </c>
      <c r="I46" s="16" t="str">
        <f t="shared" si="19"/>
        <v>1&amp;</v>
      </c>
      <c r="J46" s="16" t="str">
        <f t="shared" si="19"/>
        <v>1&amp;</v>
      </c>
      <c r="K46" s="16" t="str">
        <f t="shared" si="19"/>
        <v>1&amp;</v>
      </c>
      <c r="L46" s="16" t="str">
        <f t="shared" si="19"/>
        <v>1&amp;</v>
      </c>
      <c r="M46" s="16" t="str">
        <f t="shared" si="19"/>
        <v>1&amp;</v>
      </c>
      <c r="N46" s="16" t="str">
        <f t="shared" si="19"/>
        <v>1&amp;</v>
      </c>
      <c r="O46" s="16" t="str">
        <f t="shared" si="19"/>
        <v>1&amp;</v>
      </c>
      <c r="P46" s="16" t="str">
        <f t="shared" si="19"/>
        <v>1&amp;</v>
      </c>
      <c r="Q46" s="16" t="str">
        <f t="shared" si="4"/>
        <v>\textbf{1}&amp;</v>
      </c>
      <c r="R46" s="16" t="str">
        <f t="shared" si="4"/>
        <v>\textbf{1}&amp;</v>
      </c>
      <c r="S46" s="16" t="str">
        <f t="shared" si="5"/>
        <v>\textbf{1}\\</v>
      </c>
    </row>
    <row r="47" spans="1:19" x14ac:dyDescent="0.25">
      <c r="A47" s="16" t="str">
        <f t="shared" si="2"/>
        <v>\textbf{emails}&amp;</v>
      </c>
      <c r="B47" s="16" t="str">
        <f t="shared" ref="B47:S47" si="20">ROUND(B19,2) &amp;"&amp;"</f>
        <v>0.86&amp;</v>
      </c>
      <c r="C47" s="16" t="str">
        <f t="shared" si="20"/>
        <v>1&amp;</v>
      </c>
      <c r="D47" s="16" t="str">
        <f t="shared" si="20"/>
        <v>0.93&amp;</v>
      </c>
      <c r="E47" s="16" t="str">
        <f t="shared" si="20"/>
        <v>0.93&amp;</v>
      </c>
      <c r="F47" s="16" t="str">
        <f t="shared" si="20"/>
        <v>1&amp;</v>
      </c>
      <c r="G47" s="16" t="str">
        <f t="shared" si="20"/>
        <v>0.96&amp;</v>
      </c>
      <c r="H47" s="16" t="str">
        <f t="shared" si="20"/>
        <v>0.82&amp;</v>
      </c>
      <c r="I47" s="16" t="str">
        <f t="shared" si="20"/>
        <v>1&amp;</v>
      </c>
      <c r="J47" s="16" t="str">
        <f t="shared" si="20"/>
        <v>0.9&amp;</v>
      </c>
      <c r="K47" s="16" t="str">
        <f t="shared" si="20"/>
        <v>0.87&amp;</v>
      </c>
      <c r="L47" s="16" t="str">
        <f t="shared" si="20"/>
        <v>1&amp;</v>
      </c>
      <c r="M47" s="16" t="str">
        <f t="shared" si="20"/>
        <v>0.93&amp;</v>
      </c>
      <c r="N47" s="16" t="str">
        <f t="shared" si="20"/>
        <v>0.92&amp;</v>
      </c>
      <c r="O47" s="16" t="str">
        <f t="shared" si="20"/>
        <v>1&amp;</v>
      </c>
      <c r="P47" s="16" t="str">
        <f t="shared" si="20"/>
        <v>0.96&amp;</v>
      </c>
      <c r="Q47" s="16" t="str">
        <f t="shared" si="4"/>
        <v>\textbf{0.88}&amp;</v>
      </c>
      <c r="R47" s="16" t="str">
        <f t="shared" si="4"/>
        <v>\textbf{1}&amp;</v>
      </c>
      <c r="S47" s="16" t="str">
        <f t="shared" si="5"/>
        <v>\textbf{0.94}\\</v>
      </c>
    </row>
    <row r="48" spans="1:19" x14ac:dyDescent="0.25">
      <c r="A48" s="16" t="str">
        <f t="shared" si="2"/>
        <v>\textbf{tables}&amp;</v>
      </c>
      <c r="B48" s="16" t="str">
        <f t="shared" ref="B48:S48" si="21">ROUND(B20,2) &amp;"&amp;"</f>
        <v>0.84&amp;</v>
      </c>
      <c r="C48" s="16" t="str">
        <f t="shared" si="21"/>
        <v>0.95&amp;</v>
      </c>
      <c r="D48" s="16" t="str">
        <f t="shared" si="21"/>
        <v>0.89&amp;</v>
      </c>
      <c r="E48" s="16" t="str">
        <f t="shared" si="21"/>
        <v>0.8&amp;</v>
      </c>
      <c r="F48" s="16" t="str">
        <f t="shared" si="21"/>
        <v>0.88&amp;</v>
      </c>
      <c r="G48" s="16" t="str">
        <f t="shared" si="21"/>
        <v>0.84&amp;</v>
      </c>
      <c r="H48" s="16" t="str">
        <f t="shared" si="21"/>
        <v>0.48&amp;</v>
      </c>
      <c r="I48" s="16" t="str">
        <f t="shared" si="21"/>
        <v>0.62&amp;</v>
      </c>
      <c r="J48" s="16" t="str">
        <f t="shared" si="21"/>
        <v>0.54&amp;</v>
      </c>
      <c r="K48" s="16" t="str">
        <f t="shared" si="21"/>
        <v>0.82&amp;</v>
      </c>
      <c r="L48" s="16" t="str">
        <f t="shared" si="21"/>
        <v>0.88&amp;</v>
      </c>
      <c r="M48" s="16" t="str">
        <f t="shared" si="21"/>
        <v>0.85&amp;</v>
      </c>
      <c r="N48" s="16" t="str">
        <f t="shared" si="21"/>
        <v>0.69&amp;</v>
      </c>
      <c r="O48" s="16" t="str">
        <f t="shared" si="21"/>
        <v>0.73&amp;</v>
      </c>
      <c r="P48" s="16" t="str">
        <f t="shared" si="21"/>
        <v>0.71&amp;</v>
      </c>
      <c r="Q48" s="16" t="str">
        <f t="shared" si="4"/>
        <v>\textbf{0.73}&amp;</v>
      </c>
      <c r="R48" s="16" t="str">
        <f t="shared" si="4"/>
        <v>\textbf{0.81}&amp;</v>
      </c>
      <c r="S48" s="16" t="str">
        <f t="shared" si="5"/>
        <v>\textbf{0.77}\\</v>
      </c>
    </row>
    <row r="49" spans="1:19" x14ac:dyDescent="0.25">
      <c r="A49" s="16" t="str">
        <f t="shared" si="2"/>
        <v>\textbf{figures}&amp;</v>
      </c>
      <c r="B49" s="16" t="str">
        <f t="shared" ref="B49:S49" si="22">ROUND(B21,2) &amp;"&amp;"</f>
        <v>0.82&amp;</v>
      </c>
      <c r="C49" s="16" t="str">
        <f t="shared" si="22"/>
        <v>0.99&amp;</v>
      </c>
      <c r="D49" s="16" t="str">
        <f t="shared" si="22"/>
        <v>0.9&amp;</v>
      </c>
      <c r="E49" s="16" t="str">
        <f t="shared" si="22"/>
        <v>0.91&amp;</v>
      </c>
      <c r="F49" s="16" t="str">
        <f t="shared" si="22"/>
        <v>0.98&amp;</v>
      </c>
      <c r="G49" s="16" t="str">
        <f t="shared" si="22"/>
        <v>0.95&amp;</v>
      </c>
      <c r="H49" s="16" t="str">
        <f t="shared" si="22"/>
        <v>0.78&amp;</v>
      </c>
      <c r="I49" s="16" t="str">
        <f t="shared" si="22"/>
        <v>0.97&amp;</v>
      </c>
      <c r="J49" s="16" t="str">
        <f t="shared" si="22"/>
        <v>0.86&amp;</v>
      </c>
      <c r="K49" s="16" t="str">
        <f t="shared" si="22"/>
        <v>0.69&amp;</v>
      </c>
      <c r="L49" s="16" t="str">
        <f t="shared" si="22"/>
        <v>0.95&amp;</v>
      </c>
      <c r="M49" s="16" t="str">
        <f t="shared" si="22"/>
        <v>0.8&amp;</v>
      </c>
      <c r="N49" s="16" t="str">
        <f t="shared" si="22"/>
        <v>0.73&amp;</v>
      </c>
      <c r="O49" s="16" t="str">
        <f t="shared" si="22"/>
        <v>0.93&amp;</v>
      </c>
      <c r="P49" s="16" t="str">
        <f t="shared" si="22"/>
        <v>0.82&amp;</v>
      </c>
      <c r="Q49" s="16" t="str">
        <f t="shared" si="4"/>
        <v>\textbf{0.79}&amp;</v>
      </c>
      <c r="R49" s="16" t="str">
        <f t="shared" si="4"/>
        <v>\textbf{0.96}&amp;</v>
      </c>
      <c r="S49" s="16" t="str">
        <f t="shared" si="5"/>
        <v>\textbf{0.87}\\</v>
      </c>
    </row>
    <row r="50" spans="1:19" x14ac:dyDescent="0.25">
      <c r="A50" s="16" t="str">
        <f t="shared" si="2"/>
        <v>\textbf{accepted on}&amp;</v>
      </c>
      <c r="B50" s="16" t="str">
        <f t="shared" ref="B50:S50" si="23">ROUND(B22,2) &amp;"&amp;"</f>
        <v>1&amp;</v>
      </c>
      <c r="C50" s="16" t="str">
        <f t="shared" si="23"/>
        <v>1&amp;</v>
      </c>
      <c r="D50" s="16" t="str">
        <f t="shared" si="23"/>
        <v>1&amp;</v>
      </c>
      <c r="E50" s="16" t="str">
        <f t="shared" si="23"/>
        <v>1&amp;</v>
      </c>
      <c r="F50" s="16" t="str">
        <f t="shared" si="23"/>
        <v>1&amp;</v>
      </c>
      <c r="G50" s="16" t="str">
        <f t="shared" si="23"/>
        <v>1&amp;</v>
      </c>
      <c r="H50" s="16" t="str">
        <f t="shared" si="23"/>
        <v>1&amp;</v>
      </c>
      <c r="I50" s="16" t="str">
        <f t="shared" si="23"/>
        <v>1&amp;</v>
      </c>
      <c r="J50" s="16" t="str">
        <f t="shared" si="23"/>
        <v>1&amp;</v>
      </c>
      <c r="K50" s="16" t="str">
        <f t="shared" si="23"/>
        <v>1&amp;</v>
      </c>
      <c r="L50" s="16" t="str">
        <f t="shared" si="23"/>
        <v>1&amp;</v>
      </c>
      <c r="M50" s="16" t="str">
        <f t="shared" si="23"/>
        <v>1&amp;</v>
      </c>
      <c r="N50" s="16" t="str">
        <f t="shared" si="23"/>
        <v>1&amp;</v>
      </c>
      <c r="O50" s="16" t="str">
        <f t="shared" si="23"/>
        <v>1&amp;</v>
      </c>
      <c r="P50" s="16" t="str">
        <f t="shared" si="23"/>
        <v>1&amp;</v>
      </c>
      <c r="Q50" s="16" t="str">
        <f t="shared" si="4"/>
        <v>\textbf{1}&amp;</v>
      </c>
      <c r="R50" s="16" t="str">
        <f t="shared" si="4"/>
        <v>\textbf{1}&amp;</v>
      </c>
      <c r="S50" s="16" t="str">
        <f t="shared" si="5"/>
        <v>\textbf{1}\\</v>
      </c>
    </row>
    <row r="51" spans="1:19" x14ac:dyDescent="0.25">
      <c r="A51" s="16" t="str">
        <f t="shared" si="2"/>
        <v>\textbf{published on}&amp;</v>
      </c>
      <c r="B51" s="16" t="str">
        <f t="shared" ref="B51:S51" si="24">ROUND(B23,2) &amp;"&amp;"</f>
        <v>1&amp;</v>
      </c>
      <c r="C51" s="16" t="str">
        <f t="shared" si="24"/>
        <v>1&amp;</v>
      </c>
      <c r="D51" s="16" t="str">
        <f t="shared" si="24"/>
        <v>1&amp;</v>
      </c>
      <c r="E51" s="16" t="str">
        <f t="shared" si="24"/>
        <v>1&amp;</v>
      </c>
      <c r="F51" s="16" t="str">
        <f t="shared" si="24"/>
        <v>1&amp;</v>
      </c>
      <c r="G51" s="16" t="str">
        <f t="shared" si="24"/>
        <v>1&amp;</v>
      </c>
      <c r="H51" s="16" t="str">
        <f t="shared" si="24"/>
        <v>1&amp;</v>
      </c>
      <c r="I51" s="16" t="str">
        <f t="shared" si="24"/>
        <v>1&amp;</v>
      </c>
      <c r="J51" s="16" t="str">
        <f t="shared" si="24"/>
        <v>1&amp;</v>
      </c>
      <c r="K51" s="16" t="str">
        <f t="shared" si="24"/>
        <v>1&amp;</v>
      </c>
      <c r="L51" s="16" t="str">
        <f t="shared" si="24"/>
        <v>1&amp;</v>
      </c>
      <c r="M51" s="16" t="str">
        <f t="shared" si="24"/>
        <v>1&amp;</v>
      </c>
      <c r="N51" s="16" t="str">
        <f t="shared" si="24"/>
        <v>1&amp;</v>
      </c>
      <c r="O51" s="16" t="str">
        <f t="shared" si="24"/>
        <v>1&amp;</v>
      </c>
      <c r="P51" s="16" t="str">
        <f t="shared" si="24"/>
        <v>1&amp;</v>
      </c>
      <c r="Q51" s="16" t="str">
        <f t="shared" si="4"/>
        <v>\textbf{1}&amp;</v>
      </c>
      <c r="R51" s="16" t="str">
        <f t="shared" si="4"/>
        <v>\textbf{1}&amp;</v>
      </c>
      <c r="S51" s="16" t="str">
        <f t="shared" si="5"/>
        <v>\textbf{1}\\</v>
      </c>
    </row>
    <row r="52" spans="1:19" x14ac:dyDescent="0.25">
      <c r="A52" s="16" t="str">
        <f t="shared" si="2"/>
        <v>\textbf{corresponding}&amp;</v>
      </c>
      <c r="B52" s="16" t="str">
        <f t="shared" ref="B52:S52" si="25">ROUND(B24,2) &amp;"&amp;"</f>
        <v>0.72&amp;</v>
      </c>
      <c r="C52" s="16" t="str">
        <f t="shared" si="25"/>
        <v>0.94&amp;</v>
      </c>
      <c r="D52" s="16" t="str">
        <f t="shared" si="25"/>
        <v>0.82&amp;</v>
      </c>
      <c r="E52" s="16" t="str">
        <f t="shared" si="25"/>
        <v>0.72&amp;</v>
      </c>
      <c r="F52" s="16" t="str">
        <f t="shared" si="25"/>
        <v>1&amp;</v>
      </c>
      <c r="G52" s="16" t="str">
        <f t="shared" si="25"/>
        <v>0.84&amp;</v>
      </c>
      <c r="H52" s="16" t="str">
        <f t="shared" si="25"/>
        <v>0.87&amp;</v>
      </c>
      <c r="I52" s="16" t="str">
        <f t="shared" si="25"/>
        <v>1&amp;</v>
      </c>
      <c r="J52" s="16" t="str">
        <f t="shared" si="25"/>
        <v>0.93&amp;</v>
      </c>
      <c r="K52" s="16" t="str">
        <f t="shared" si="25"/>
        <v>0.8&amp;</v>
      </c>
      <c r="L52" s="16" t="str">
        <f t="shared" si="25"/>
        <v>1&amp;</v>
      </c>
      <c r="M52" s="16" t="str">
        <f t="shared" si="25"/>
        <v>0.89&amp;</v>
      </c>
      <c r="N52" s="16" t="str">
        <f t="shared" si="25"/>
        <v>0.68&amp;</v>
      </c>
      <c r="O52" s="16" t="str">
        <f t="shared" si="25"/>
        <v>0.97&amp;</v>
      </c>
      <c r="P52" s="16" t="str">
        <f t="shared" si="25"/>
        <v>0.8&amp;</v>
      </c>
      <c r="Q52" s="16" t="str">
        <f t="shared" si="4"/>
        <v>\textbf{0.76}&amp;</v>
      </c>
      <c r="R52" s="16" t="str">
        <f t="shared" si="4"/>
        <v>\textbf{0.98}&amp;</v>
      </c>
      <c r="S52" s="16" t="str">
        <f t="shared" si="5"/>
        <v>\textbf{0.86}\\</v>
      </c>
    </row>
    <row r="53" spans="1:19" x14ac:dyDescent="0.25">
      <c r="A53" s="16" t="str">
        <f t="shared" si="2"/>
        <v>\textbf{Total}&amp;</v>
      </c>
      <c r="B53" s="16" t="str">
        <f t="shared" ref="B53:S53" si="26">ROUND(B25,2) &amp;"&amp;"</f>
        <v>0.83&amp;</v>
      </c>
      <c r="C53" s="16" t="str">
        <f t="shared" ref="C53:P53" si="27">"\textbf{"&amp;ROUND(C25,2)&amp;"}" &amp;"&amp;"</f>
        <v>\textbf{0.92}&amp;</v>
      </c>
      <c r="D53" s="16" t="str">
        <f t="shared" si="27"/>
        <v>\textbf{0.87}&amp;</v>
      </c>
      <c r="E53" s="16" t="str">
        <f t="shared" si="27"/>
        <v>\textbf{0.91}&amp;</v>
      </c>
      <c r="F53" s="16" t="str">
        <f t="shared" si="27"/>
        <v>\textbf{0.96}&amp;</v>
      </c>
      <c r="G53" s="16" t="str">
        <f t="shared" si="27"/>
        <v>\textbf{0.93}&amp;</v>
      </c>
      <c r="H53" s="16" t="str">
        <f t="shared" si="27"/>
        <v>\textbf{0.89}&amp;</v>
      </c>
      <c r="I53" s="16" t="str">
        <f t="shared" si="27"/>
        <v>\textbf{0.93}&amp;</v>
      </c>
      <c r="J53" s="16" t="str">
        <f t="shared" si="27"/>
        <v>\textbf{0.91}&amp;</v>
      </c>
      <c r="K53" s="16" t="str">
        <f t="shared" si="27"/>
        <v>\textbf{0.89}&amp;</v>
      </c>
      <c r="L53" s="16" t="str">
        <f t="shared" si="27"/>
        <v>\textbf{0.96}&amp;</v>
      </c>
      <c r="M53" s="16" t="str">
        <f t="shared" si="27"/>
        <v>\textbf{0.92}&amp;</v>
      </c>
      <c r="N53" s="16" t="str">
        <f t="shared" si="27"/>
        <v>\textbf{0.8}&amp;</v>
      </c>
      <c r="O53" s="16" t="str">
        <f t="shared" si="27"/>
        <v>\textbf{0.87}&amp;</v>
      </c>
      <c r="P53" s="16" t="str">
        <f t="shared" si="27"/>
        <v>\textbf{0.83}&amp;</v>
      </c>
      <c r="Q53" s="16" t="str">
        <f t="shared" si="4"/>
        <v>\textbf{0.86}&amp;</v>
      </c>
      <c r="R53" s="16" t="str">
        <f t="shared" si="4"/>
        <v>\textbf{0.93}&amp;</v>
      </c>
      <c r="S53" s="16" t="str">
        <f t="shared" si="5"/>
        <v>\textbf{0.89}\\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8ED9-44A8-47D6-9AC5-856CF67E41E3}">
  <dimension ref="A1:AK38"/>
  <sheetViews>
    <sheetView topLeftCell="K29" zoomScale="70" zoomScaleNormal="70" workbookViewId="0">
      <selection activeCell="X33" sqref="X33"/>
    </sheetView>
  </sheetViews>
  <sheetFormatPr defaultRowHeight="15" x14ac:dyDescent="0.25"/>
  <cols>
    <col min="1" max="1" width="10.5703125" bestFit="1" customWidth="1"/>
    <col min="5" max="7" width="9.140625" style="16"/>
    <col min="8" max="8" width="10.28515625" bestFit="1" customWidth="1"/>
    <col min="9" max="9" width="9.7109375" bestFit="1" customWidth="1"/>
    <col min="10" max="10" width="9.5703125" customWidth="1"/>
    <col min="11" max="13" width="9.7109375" style="16" bestFit="1" customWidth="1"/>
    <col min="14" max="14" width="9.7109375" bestFit="1" customWidth="1"/>
    <col min="16" max="16" width="9.7109375" bestFit="1" customWidth="1"/>
    <col min="17" max="17" width="9.140625" style="16"/>
    <col min="18" max="18" width="10.85546875" style="16" bestFit="1" customWidth="1"/>
    <col min="19" max="19" width="9.7109375" style="16" bestFit="1" customWidth="1"/>
    <col min="20" max="20" width="10.85546875" bestFit="1" customWidth="1"/>
    <col min="21" max="21" width="9.7109375" bestFit="1" customWidth="1"/>
    <col min="22" max="22" width="10.85546875" bestFit="1" customWidth="1"/>
    <col min="23" max="25" width="9.140625" style="16"/>
    <col min="29" max="31" width="9.140625" style="16"/>
  </cols>
  <sheetData>
    <row r="1" spans="1:37" ht="15.75" thickBot="1" x14ac:dyDescent="0.3">
      <c r="A1" s="111" t="s">
        <v>23</v>
      </c>
      <c r="B1" s="123" t="s">
        <v>0</v>
      </c>
      <c r="C1" s="120"/>
      <c r="D1" s="120"/>
      <c r="E1" s="121" t="s">
        <v>0</v>
      </c>
      <c r="F1" s="121"/>
      <c r="G1" s="122"/>
      <c r="H1" s="119" t="s">
        <v>1</v>
      </c>
      <c r="I1" s="120"/>
      <c r="J1" s="120"/>
      <c r="K1" s="121" t="s">
        <v>1</v>
      </c>
      <c r="L1" s="121"/>
      <c r="M1" s="122"/>
      <c r="N1" s="119" t="s">
        <v>2</v>
      </c>
      <c r="O1" s="120"/>
      <c r="P1" s="120"/>
      <c r="Q1" s="121" t="s">
        <v>2</v>
      </c>
      <c r="R1" s="121"/>
      <c r="S1" s="122"/>
      <c r="T1" s="119" t="s">
        <v>3</v>
      </c>
      <c r="U1" s="120"/>
      <c r="V1" s="120"/>
      <c r="W1" s="121" t="s">
        <v>3</v>
      </c>
      <c r="X1" s="121"/>
      <c r="Y1" s="122"/>
      <c r="Z1" s="123" t="s">
        <v>4</v>
      </c>
      <c r="AA1" s="120"/>
      <c r="AB1" s="120"/>
      <c r="AC1" s="121" t="s">
        <v>4</v>
      </c>
      <c r="AD1" s="121"/>
      <c r="AE1" s="124"/>
      <c r="AF1" s="119" t="s">
        <v>21</v>
      </c>
      <c r="AG1" s="120"/>
      <c r="AH1" s="120"/>
      <c r="AI1" s="121" t="s">
        <v>21</v>
      </c>
      <c r="AJ1" s="121"/>
      <c r="AK1" s="122"/>
    </row>
    <row r="2" spans="1:37" ht="15.75" thickBot="1" x14ac:dyDescent="0.3">
      <c r="A2" s="112"/>
      <c r="B2" s="51" t="s">
        <v>24</v>
      </c>
      <c r="C2" s="52" t="s">
        <v>25</v>
      </c>
      <c r="D2" s="52" t="s">
        <v>26</v>
      </c>
      <c r="E2" s="104" t="s">
        <v>24</v>
      </c>
      <c r="F2" s="104" t="s">
        <v>25</v>
      </c>
      <c r="G2" s="105" t="s">
        <v>26</v>
      </c>
      <c r="H2" s="51" t="s">
        <v>24</v>
      </c>
      <c r="I2" s="52" t="s">
        <v>25</v>
      </c>
      <c r="J2" s="52" t="s">
        <v>26</v>
      </c>
      <c r="K2" s="104" t="s">
        <v>24</v>
      </c>
      <c r="L2" s="104" t="s">
        <v>25</v>
      </c>
      <c r="M2" s="105" t="s">
        <v>26</v>
      </c>
      <c r="N2" s="51" t="s">
        <v>24</v>
      </c>
      <c r="O2" s="52" t="s">
        <v>25</v>
      </c>
      <c r="P2" s="52" t="s">
        <v>26</v>
      </c>
      <c r="Q2" s="104" t="s">
        <v>24</v>
      </c>
      <c r="R2" s="104" t="s">
        <v>25</v>
      </c>
      <c r="S2" s="105" t="s">
        <v>26</v>
      </c>
      <c r="T2" s="51" t="s">
        <v>24</v>
      </c>
      <c r="U2" s="52" t="s">
        <v>25</v>
      </c>
      <c r="V2" s="52" t="s">
        <v>26</v>
      </c>
      <c r="W2" s="104" t="s">
        <v>24</v>
      </c>
      <c r="X2" s="104" t="s">
        <v>25</v>
      </c>
      <c r="Y2" s="105" t="s">
        <v>26</v>
      </c>
      <c r="Z2" s="53" t="s">
        <v>24</v>
      </c>
      <c r="AA2" s="52" t="s">
        <v>25</v>
      </c>
      <c r="AB2" s="52" t="s">
        <v>26</v>
      </c>
      <c r="AC2" s="104" t="s">
        <v>24</v>
      </c>
      <c r="AD2" s="104" t="s">
        <v>25</v>
      </c>
      <c r="AE2" s="106" t="s">
        <v>26</v>
      </c>
      <c r="AF2" s="51" t="s">
        <v>24</v>
      </c>
      <c r="AG2" s="52" t="s">
        <v>25</v>
      </c>
      <c r="AH2" s="52" t="s">
        <v>26</v>
      </c>
      <c r="AI2" s="104" t="s">
        <v>24</v>
      </c>
      <c r="AJ2" s="104" t="s">
        <v>25</v>
      </c>
      <c r="AK2" s="105" t="s">
        <v>26</v>
      </c>
    </row>
    <row r="3" spans="1:37" x14ac:dyDescent="0.25">
      <c r="A3" s="80" t="s">
        <v>5</v>
      </c>
      <c r="B3" s="58">
        <v>0.98</v>
      </c>
      <c r="C3" s="24">
        <v>1</v>
      </c>
      <c r="D3" s="24">
        <v>0.98989898989898994</v>
      </c>
      <c r="E3" s="24">
        <v>0.98</v>
      </c>
      <c r="F3" s="24">
        <v>1</v>
      </c>
      <c r="G3" s="64">
        <v>0.98989898989898994</v>
      </c>
      <c r="H3" s="91">
        <v>0.94</v>
      </c>
      <c r="I3" s="24">
        <v>1</v>
      </c>
      <c r="J3" s="24">
        <v>0.96907216494845361</v>
      </c>
      <c r="K3" s="24">
        <v>0.96</v>
      </c>
      <c r="L3" s="24">
        <v>1</v>
      </c>
      <c r="M3" s="64">
        <v>0.97959183673469385</v>
      </c>
      <c r="N3" s="91">
        <v>0.24</v>
      </c>
      <c r="O3" s="24">
        <v>0.8571428571428571</v>
      </c>
      <c r="P3" s="24">
        <v>0.375</v>
      </c>
      <c r="Q3" s="24">
        <v>1</v>
      </c>
      <c r="R3" s="24">
        <v>1</v>
      </c>
      <c r="S3" s="64">
        <v>1</v>
      </c>
      <c r="T3" s="91">
        <v>1</v>
      </c>
      <c r="U3" s="24">
        <v>1</v>
      </c>
      <c r="V3" s="24">
        <v>1</v>
      </c>
      <c r="W3" s="24">
        <v>1</v>
      </c>
      <c r="X3" s="24">
        <v>1</v>
      </c>
      <c r="Y3" s="64">
        <v>1</v>
      </c>
      <c r="Z3" s="58">
        <v>0.74</v>
      </c>
      <c r="AA3" s="24">
        <v>1</v>
      </c>
      <c r="AB3" s="24">
        <v>0.85057471264367812</v>
      </c>
      <c r="AC3" s="24">
        <v>0.84</v>
      </c>
      <c r="AD3" s="24">
        <v>1</v>
      </c>
      <c r="AE3" s="88">
        <v>0.91304347826086962</v>
      </c>
      <c r="AF3" s="92">
        <v>0.78</v>
      </c>
      <c r="AG3" s="93">
        <v>0.97142857142857153</v>
      </c>
      <c r="AH3" s="93">
        <v>0.83690917349822436</v>
      </c>
      <c r="AI3" s="24">
        <v>0.95600000000000007</v>
      </c>
      <c r="AJ3" s="24">
        <v>1</v>
      </c>
      <c r="AK3" s="64">
        <v>0.97650686097891071</v>
      </c>
    </row>
    <row r="4" spans="1:37" x14ac:dyDescent="0.25">
      <c r="A4" s="15" t="s">
        <v>6</v>
      </c>
      <c r="B4" s="94">
        <v>0.98</v>
      </c>
      <c r="C4" s="25">
        <v>0.98</v>
      </c>
      <c r="D4" s="25">
        <v>0.98</v>
      </c>
      <c r="E4" s="25">
        <v>0.98</v>
      </c>
      <c r="F4" s="25">
        <v>1</v>
      </c>
      <c r="G4" s="46">
        <v>0.98989898989898994</v>
      </c>
      <c r="H4" s="36">
        <v>0.94</v>
      </c>
      <c r="I4" s="25">
        <v>1</v>
      </c>
      <c r="J4" s="25">
        <v>0.96907216494845361</v>
      </c>
      <c r="K4" s="25">
        <v>0.96</v>
      </c>
      <c r="L4" s="25">
        <v>1</v>
      </c>
      <c r="M4" s="46">
        <v>0.97959183673469385</v>
      </c>
      <c r="N4" s="36">
        <v>1</v>
      </c>
      <c r="O4" s="25">
        <v>1</v>
      </c>
      <c r="P4" s="25">
        <v>1</v>
      </c>
      <c r="Q4" s="25">
        <v>1</v>
      </c>
      <c r="R4" s="25">
        <v>1</v>
      </c>
      <c r="S4" s="46">
        <v>1</v>
      </c>
      <c r="T4" s="36">
        <v>1</v>
      </c>
      <c r="U4" s="25">
        <v>1</v>
      </c>
      <c r="V4" s="25">
        <v>1</v>
      </c>
      <c r="W4" s="25">
        <v>1</v>
      </c>
      <c r="X4" s="25">
        <v>1</v>
      </c>
      <c r="Y4" s="46">
        <v>1</v>
      </c>
      <c r="Z4" s="94">
        <v>1</v>
      </c>
      <c r="AA4" s="25">
        <v>1</v>
      </c>
      <c r="AB4" s="25">
        <v>1</v>
      </c>
      <c r="AC4" s="25">
        <v>1</v>
      </c>
      <c r="AD4" s="25">
        <v>1</v>
      </c>
      <c r="AE4" s="89">
        <v>1</v>
      </c>
      <c r="AF4" s="95">
        <v>0.98399999999999999</v>
      </c>
      <c r="AG4" s="87">
        <v>0.99600000000000011</v>
      </c>
      <c r="AH4" s="87">
        <v>0.98981443298969085</v>
      </c>
      <c r="AI4" s="25">
        <v>0.98799999999999988</v>
      </c>
      <c r="AJ4" s="25">
        <v>1</v>
      </c>
      <c r="AK4" s="46">
        <v>0.99389816532673669</v>
      </c>
    </row>
    <row r="5" spans="1:37" x14ac:dyDescent="0.25">
      <c r="A5" s="15" t="s">
        <v>64</v>
      </c>
      <c r="B5" s="94">
        <v>1</v>
      </c>
      <c r="C5" s="25">
        <v>1</v>
      </c>
      <c r="D5" s="25">
        <v>1</v>
      </c>
      <c r="E5" s="25">
        <v>0.94</v>
      </c>
      <c r="F5" s="25">
        <v>0.90384615384615385</v>
      </c>
      <c r="G5" s="46">
        <v>0.92156862745098045</v>
      </c>
      <c r="H5" s="36">
        <v>1</v>
      </c>
      <c r="I5" s="25">
        <v>1</v>
      </c>
      <c r="J5" s="25">
        <v>1</v>
      </c>
      <c r="K5" s="25">
        <v>0.93877551020408168</v>
      </c>
      <c r="L5" s="25">
        <v>0.95833333333333337</v>
      </c>
      <c r="M5" s="46">
        <v>0.94845360824742275</v>
      </c>
      <c r="N5" s="36">
        <v>0.96</v>
      </c>
      <c r="O5" s="25">
        <v>0.96</v>
      </c>
      <c r="P5" s="25">
        <v>0.96</v>
      </c>
      <c r="Q5" s="25">
        <v>1</v>
      </c>
      <c r="R5" s="25">
        <v>1</v>
      </c>
      <c r="S5" s="46">
        <v>1</v>
      </c>
      <c r="T5" s="36">
        <v>1</v>
      </c>
      <c r="U5" s="25">
        <v>1</v>
      </c>
      <c r="V5" s="25">
        <v>1</v>
      </c>
      <c r="W5" s="25">
        <v>1</v>
      </c>
      <c r="X5" s="25">
        <v>1</v>
      </c>
      <c r="Y5" s="46">
        <v>1</v>
      </c>
      <c r="Z5" s="94">
        <v>1</v>
      </c>
      <c r="AA5" s="25">
        <v>1</v>
      </c>
      <c r="AB5" s="25">
        <v>1</v>
      </c>
      <c r="AC5" s="25">
        <v>0.94</v>
      </c>
      <c r="AD5" s="25">
        <v>1</v>
      </c>
      <c r="AE5" s="89">
        <v>0.96907216494845361</v>
      </c>
      <c r="AF5" s="95">
        <v>0.99199999999999999</v>
      </c>
      <c r="AG5" s="87">
        <v>0.99199999999999999</v>
      </c>
      <c r="AH5" s="87">
        <v>0.99199999999999999</v>
      </c>
      <c r="AI5" s="25">
        <v>0.96375510204081638</v>
      </c>
      <c r="AJ5" s="25">
        <v>0.97243589743589742</v>
      </c>
      <c r="AK5" s="46">
        <v>0.96781888012937123</v>
      </c>
    </row>
    <row r="6" spans="1:37" x14ac:dyDescent="0.25">
      <c r="A6" s="15" t="s">
        <v>8</v>
      </c>
      <c r="B6" s="94">
        <v>1</v>
      </c>
      <c r="C6" s="25">
        <v>1</v>
      </c>
      <c r="D6" s="25">
        <v>1</v>
      </c>
      <c r="E6" s="25">
        <v>0.94</v>
      </c>
      <c r="F6" s="25">
        <v>1</v>
      </c>
      <c r="G6" s="46">
        <v>0.96907216494845361</v>
      </c>
      <c r="H6" s="36">
        <v>1</v>
      </c>
      <c r="I6" s="25">
        <v>0.2857142857142857</v>
      </c>
      <c r="J6" s="25">
        <v>0.44444444444444448</v>
      </c>
      <c r="K6" s="25">
        <v>1</v>
      </c>
      <c r="L6" s="25">
        <v>1</v>
      </c>
      <c r="M6" s="46">
        <v>1</v>
      </c>
      <c r="N6" s="36">
        <v>0.63157894736842102</v>
      </c>
      <c r="O6" s="25">
        <v>0.375</v>
      </c>
      <c r="P6" s="25">
        <v>0.47058823529411764</v>
      </c>
      <c r="Q6" s="25">
        <v>1</v>
      </c>
      <c r="R6" s="25">
        <v>1</v>
      </c>
      <c r="S6" s="46">
        <v>1</v>
      </c>
      <c r="T6" s="36">
        <v>0.125</v>
      </c>
      <c r="U6" s="25">
        <v>1.9607843137254902E-2</v>
      </c>
      <c r="V6" s="25">
        <v>3.3898305084745763E-2</v>
      </c>
      <c r="W6" s="25">
        <v>1</v>
      </c>
      <c r="X6" s="25">
        <v>1</v>
      </c>
      <c r="Y6" s="46">
        <v>1</v>
      </c>
      <c r="Z6" s="94">
        <v>0.16</v>
      </c>
      <c r="AA6" s="25">
        <v>0.15686274509803921</v>
      </c>
      <c r="AB6" s="25">
        <v>0.15841584158415839</v>
      </c>
      <c r="AC6" s="25">
        <v>0.16</v>
      </c>
      <c r="AD6" s="25">
        <v>0.15686274509803921</v>
      </c>
      <c r="AE6" s="89">
        <v>0.15841584158415839</v>
      </c>
      <c r="AF6" s="95">
        <v>0.58331578947368423</v>
      </c>
      <c r="AG6" s="87">
        <v>0.36743697478991588</v>
      </c>
      <c r="AH6" s="87">
        <v>0.42146936528149326</v>
      </c>
      <c r="AI6" s="25">
        <v>0.82</v>
      </c>
      <c r="AJ6" s="25">
        <v>0.83137254901960789</v>
      </c>
      <c r="AK6" s="46">
        <v>0.8254976013065225</v>
      </c>
    </row>
    <row r="7" spans="1:37" x14ac:dyDescent="0.25">
      <c r="A7" s="15" t="s">
        <v>9</v>
      </c>
      <c r="B7" s="94">
        <v>1</v>
      </c>
      <c r="C7" s="25">
        <v>1</v>
      </c>
      <c r="D7" s="25">
        <v>1</v>
      </c>
      <c r="E7" s="25">
        <v>1</v>
      </c>
      <c r="F7" s="25">
        <v>1</v>
      </c>
      <c r="G7" s="46">
        <v>1</v>
      </c>
      <c r="H7" s="36">
        <v>1</v>
      </c>
      <c r="I7" s="25">
        <v>1</v>
      </c>
      <c r="J7" s="25">
        <v>1</v>
      </c>
      <c r="K7" s="25">
        <v>1</v>
      </c>
      <c r="L7" s="25">
        <v>1</v>
      </c>
      <c r="M7" s="46">
        <v>1</v>
      </c>
      <c r="N7" s="36">
        <v>1</v>
      </c>
      <c r="O7" s="25">
        <v>1</v>
      </c>
      <c r="P7" s="25">
        <v>1</v>
      </c>
      <c r="Q7" s="25">
        <v>1</v>
      </c>
      <c r="R7" s="25">
        <v>1</v>
      </c>
      <c r="S7" s="46">
        <v>1</v>
      </c>
      <c r="T7" s="36">
        <v>1</v>
      </c>
      <c r="U7" s="25">
        <v>1</v>
      </c>
      <c r="V7" s="25">
        <v>1</v>
      </c>
      <c r="W7" s="25">
        <v>1</v>
      </c>
      <c r="X7" s="25">
        <v>1</v>
      </c>
      <c r="Y7" s="46">
        <v>1</v>
      </c>
      <c r="Z7" s="94">
        <v>1</v>
      </c>
      <c r="AA7" s="25">
        <v>1</v>
      </c>
      <c r="AB7" s="25">
        <v>1</v>
      </c>
      <c r="AC7" s="25">
        <v>1</v>
      </c>
      <c r="AD7" s="25">
        <v>1</v>
      </c>
      <c r="AE7" s="89">
        <v>1</v>
      </c>
      <c r="AF7" s="95">
        <v>1</v>
      </c>
      <c r="AG7" s="87">
        <v>1</v>
      </c>
      <c r="AH7" s="87">
        <v>1</v>
      </c>
      <c r="AI7" s="25">
        <v>1</v>
      </c>
      <c r="AJ7" s="25">
        <v>1</v>
      </c>
      <c r="AK7" s="46">
        <v>1</v>
      </c>
    </row>
    <row r="8" spans="1:37" x14ac:dyDescent="0.25">
      <c r="A8" s="15" t="s">
        <v>10</v>
      </c>
      <c r="B8" s="94">
        <v>0.06</v>
      </c>
      <c r="C8" s="25">
        <v>0.06</v>
      </c>
      <c r="D8" s="25">
        <v>0.06</v>
      </c>
      <c r="E8" s="25">
        <v>0.82</v>
      </c>
      <c r="F8" s="25">
        <v>0.97619047619047616</v>
      </c>
      <c r="G8" s="46">
        <v>0.89130434782608692</v>
      </c>
      <c r="H8" s="36">
        <v>1</v>
      </c>
      <c r="I8" s="25">
        <v>1</v>
      </c>
      <c r="J8" s="25">
        <v>1</v>
      </c>
      <c r="K8" s="25">
        <v>1</v>
      </c>
      <c r="L8" s="25">
        <v>1</v>
      </c>
      <c r="M8" s="46">
        <v>1</v>
      </c>
      <c r="N8" s="36">
        <v>0.98</v>
      </c>
      <c r="O8" s="25">
        <v>0.98</v>
      </c>
      <c r="P8" s="25">
        <v>0.98</v>
      </c>
      <c r="Q8" s="25">
        <v>1</v>
      </c>
      <c r="R8" s="25">
        <v>1</v>
      </c>
      <c r="S8" s="46">
        <v>1</v>
      </c>
      <c r="T8" s="36">
        <v>0.73529411764705888</v>
      </c>
      <c r="U8" s="25">
        <v>0.5</v>
      </c>
      <c r="V8" s="25">
        <v>0.59523809523809523</v>
      </c>
      <c r="W8" s="25">
        <v>0.5</v>
      </c>
      <c r="X8" s="25">
        <v>0.77272727272727271</v>
      </c>
      <c r="Y8" s="46">
        <v>0.6071428571428571</v>
      </c>
      <c r="Z8" s="94">
        <v>0.56000000000000005</v>
      </c>
      <c r="AA8" s="25">
        <v>0.56000000000000005</v>
      </c>
      <c r="AB8" s="25">
        <v>0.56000000000000005</v>
      </c>
      <c r="AC8" s="25">
        <v>0.76</v>
      </c>
      <c r="AD8" s="25">
        <v>0.86363636363636365</v>
      </c>
      <c r="AE8" s="89">
        <v>0.8085106382978724</v>
      </c>
      <c r="AF8" s="95">
        <v>0.66705882352941182</v>
      </c>
      <c r="AG8" s="87">
        <v>0.62</v>
      </c>
      <c r="AH8" s="87">
        <v>0.63904761904761909</v>
      </c>
      <c r="AI8" s="25">
        <v>0.81600000000000006</v>
      </c>
      <c r="AJ8" s="25">
        <v>0.92251082251082239</v>
      </c>
      <c r="AK8" s="46">
        <v>0.86139156865336342</v>
      </c>
    </row>
    <row r="9" spans="1:37" x14ac:dyDescent="0.25">
      <c r="A9" s="15" t="s">
        <v>11</v>
      </c>
      <c r="B9" s="94">
        <v>0.96229868228404103</v>
      </c>
      <c r="C9" s="25">
        <v>0.99470298902762011</v>
      </c>
      <c r="D9" s="25">
        <v>0.97823255813953491</v>
      </c>
      <c r="E9" s="25">
        <v>0.96815519765739388</v>
      </c>
      <c r="F9" s="25">
        <v>0.99063670411985016</v>
      </c>
      <c r="G9" s="46">
        <v>0.97926693817104771</v>
      </c>
      <c r="H9" s="36">
        <v>0.89568106312292362</v>
      </c>
      <c r="I9" s="25">
        <v>0.99630450849963048</v>
      </c>
      <c r="J9" s="25">
        <v>0.94331700489853043</v>
      </c>
      <c r="K9" s="25">
        <v>0.82458471760797347</v>
      </c>
      <c r="L9" s="25">
        <v>0.97793538219070131</v>
      </c>
      <c r="M9" s="46">
        <v>0.89473684210526316</v>
      </c>
      <c r="N9" s="36">
        <v>0.98880377136122566</v>
      </c>
      <c r="O9" s="25">
        <v>0.98997050147492627</v>
      </c>
      <c r="P9" s="25">
        <v>0.98938679245283023</v>
      </c>
      <c r="Q9" s="25">
        <v>0.92751915144372421</v>
      </c>
      <c r="R9" s="25">
        <v>0.99809765377298665</v>
      </c>
      <c r="S9" s="46">
        <v>0.96151496640195477</v>
      </c>
      <c r="T9" s="36">
        <v>0.96938245978204463</v>
      </c>
      <c r="U9" s="25">
        <v>0.9925611052072264</v>
      </c>
      <c r="V9" s="25">
        <v>0.98083486479390913</v>
      </c>
      <c r="W9" s="25">
        <v>0.96834457706279187</v>
      </c>
      <c r="X9" s="25">
        <v>0.99361022364217255</v>
      </c>
      <c r="Y9" s="46">
        <v>0.98081471747700388</v>
      </c>
      <c r="Z9" s="94">
        <v>0.99140980293077308</v>
      </c>
      <c r="AA9" s="25">
        <v>0.99291497975708498</v>
      </c>
      <c r="AB9" s="25">
        <v>0.99216182048040447</v>
      </c>
      <c r="AC9" s="25">
        <v>0.89540171803941382</v>
      </c>
      <c r="AD9" s="25">
        <v>0.99105145413870244</v>
      </c>
      <c r="AE9" s="89">
        <v>0.94080169896469334</v>
      </c>
      <c r="AF9" s="95">
        <v>0.96151515589620173</v>
      </c>
      <c r="AG9" s="87">
        <v>0.99329081679329767</v>
      </c>
      <c r="AH9" s="87">
        <v>0.97678660815304175</v>
      </c>
      <c r="AI9" s="25">
        <v>0.91680107236225938</v>
      </c>
      <c r="AJ9" s="25">
        <v>0.9902662835728826</v>
      </c>
      <c r="AK9" s="46">
        <v>0.95142703262399253</v>
      </c>
    </row>
    <row r="10" spans="1:37" x14ac:dyDescent="0.25">
      <c r="A10" s="15" t="s">
        <v>12</v>
      </c>
      <c r="B10" s="94">
        <v>0.73333333333333328</v>
      </c>
      <c r="C10" s="25">
        <v>0.73333333333333328</v>
      </c>
      <c r="D10" s="25">
        <v>0.73333333333333328</v>
      </c>
      <c r="E10" s="25">
        <v>0.51111111111111107</v>
      </c>
      <c r="F10" s="25">
        <v>0.6216216216216216</v>
      </c>
      <c r="G10" s="46">
        <v>0.56097560975609762</v>
      </c>
      <c r="H10" s="36">
        <v>0.87391304347826082</v>
      </c>
      <c r="I10" s="25">
        <v>0.97572815533980584</v>
      </c>
      <c r="J10" s="25">
        <v>0.92201834862385323</v>
      </c>
      <c r="K10" s="25">
        <v>0.85652173913043483</v>
      </c>
      <c r="L10" s="25">
        <v>0.9563106796116505</v>
      </c>
      <c r="M10" s="46">
        <v>0.90366972477064222</v>
      </c>
      <c r="N10" s="36">
        <v>0.38114754098360654</v>
      </c>
      <c r="O10" s="25">
        <v>1</v>
      </c>
      <c r="P10" s="25">
        <v>0.55192878338278928</v>
      </c>
      <c r="Q10" s="25">
        <v>0.83196721311475408</v>
      </c>
      <c r="R10" s="25">
        <v>0.94418604651162785</v>
      </c>
      <c r="S10" s="46">
        <v>0.88453159041394336</v>
      </c>
      <c r="T10" s="36">
        <v>1.0643776824034334</v>
      </c>
      <c r="U10" s="25">
        <v>0.99199999999999999</v>
      </c>
      <c r="V10" s="25">
        <v>1.0269151138716355</v>
      </c>
      <c r="W10" s="25">
        <v>0.93991416309012876</v>
      </c>
      <c r="X10" s="25">
        <v>0.92796610169491522</v>
      </c>
      <c r="Y10" s="46">
        <v>0.93390191897654573</v>
      </c>
      <c r="Z10" s="94">
        <v>0.92105263157894735</v>
      </c>
      <c r="AA10" s="25">
        <v>0.98130841121495327</v>
      </c>
      <c r="AB10" s="25">
        <v>0.95022624434389136</v>
      </c>
      <c r="AC10" s="25">
        <v>0.84210526315789469</v>
      </c>
      <c r="AD10" s="25">
        <v>0.96</v>
      </c>
      <c r="AE10" s="89">
        <v>0.89719626168224287</v>
      </c>
      <c r="AF10" s="95">
        <v>0.79476484635551625</v>
      </c>
      <c r="AG10" s="87">
        <v>0.9364739799776185</v>
      </c>
      <c r="AH10" s="87">
        <v>0.8368843647111005</v>
      </c>
      <c r="AI10" s="25">
        <v>0.79632389792086467</v>
      </c>
      <c r="AJ10" s="25">
        <v>0.88201688988796312</v>
      </c>
      <c r="AK10" s="46">
        <v>0.83605502111989427</v>
      </c>
    </row>
    <row r="11" spans="1:37" x14ac:dyDescent="0.25">
      <c r="A11" s="15" t="s">
        <v>13</v>
      </c>
      <c r="B11" s="94">
        <v>0.67241379310344829</v>
      </c>
      <c r="C11" s="25">
        <v>0.32010943912448703</v>
      </c>
      <c r="D11" s="25">
        <v>0.43373493975903615</v>
      </c>
      <c r="E11" s="25">
        <v>0.82471264367816088</v>
      </c>
      <c r="F11" s="25">
        <v>0.85671641791044773</v>
      </c>
      <c r="G11" s="46">
        <v>0.84040995607613467</v>
      </c>
      <c r="H11" s="36">
        <v>0.9135802469135802</v>
      </c>
      <c r="I11" s="25">
        <v>0.70253164556962022</v>
      </c>
      <c r="J11" s="25">
        <v>0.79427549194991065</v>
      </c>
      <c r="K11" s="25">
        <v>0.90123456790123457</v>
      </c>
      <c r="L11" s="25">
        <v>0.77659574468085102</v>
      </c>
      <c r="M11" s="46">
        <v>0.83428571428571419</v>
      </c>
      <c r="N11" s="36">
        <v>0.58125000000000004</v>
      </c>
      <c r="O11" s="25">
        <v>0.52991452991452992</v>
      </c>
      <c r="P11" s="25">
        <v>0.55439642324888216</v>
      </c>
      <c r="Q11" s="25">
        <v>0.9</v>
      </c>
      <c r="R11" s="25">
        <v>0.89719626168224298</v>
      </c>
      <c r="S11" s="46">
        <v>0.89859594383775354</v>
      </c>
      <c r="T11" s="36">
        <v>0.75545851528384278</v>
      </c>
      <c r="U11" s="25">
        <v>0.80092592592592593</v>
      </c>
      <c r="V11" s="25">
        <v>0.77752808988764055</v>
      </c>
      <c r="W11" s="25">
        <v>0.89519650655021832</v>
      </c>
      <c r="X11" s="25">
        <v>0.7321428571428571</v>
      </c>
      <c r="Y11" s="46">
        <v>0.80550098231827116</v>
      </c>
      <c r="Z11" s="94">
        <v>0.96995708154506433</v>
      </c>
      <c r="AA11" s="25">
        <v>0.76870748299319724</v>
      </c>
      <c r="AB11" s="25">
        <v>0.85768500948766602</v>
      </c>
      <c r="AC11" s="25">
        <v>0.83261802575107291</v>
      </c>
      <c r="AD11" s="25">
        <v>0.66896551724137931</v>
      </c>
      <c r="AE11" s="89">
        <v>0.74187380497131938</v>
      </c>
      <c r="AF11" s="95">
        <v>0.77853192736918708</v>
      </c>
      <c r="AG11" s="87">
        <v>0.6244378047055521</v>
      </c>
      <c r="AH11" s="87">
        <v>0.68352399086662707</v>
      </c>
      <c r="AI11" s="25">
        <v>0.8707523487761375</v>
      </c>
      <c r="AJ11" s="25">
        <v>0.78632335973155565</v>
      </c>
      <c r="AK11" s="46">
        <v>0.82413328029783861</v>
      </c>
    </row>
    <row r="12" spans="1:37" x14ac:dyDescent="0.25">
      <c r="A12" s="15" t="s">
        <v>14</v>
      </c>
      <c r="B12" s="94">
        <v>1.7211703958691911E-3</v>
      </c>
      <c r="C12" s="25">
        <v>3.5842293906810036E-3</v>
      </c>
      <c r="D12" s="25">
        <v>2.3255813953488372E-3</v>
      </c>
      <c r="E12" s="25">
        <v>0.7091222030981067</v>
      </c>
      <c r="F12" s="25">
        <v>0.7862595419847328</v>
      </c>
      <c r="G12" s="46">
        <v>0.74570135746606336</v>
      </c>
      <c r="H12" s="36">
        <v>0.83643122676579928</v>
      </c>
      <c r="I12" s="25">
        <v>0.64841498559077815</v>
      </c>
      <c r="J12" s="25">
        <v>0.73051948051948057</v>
      </c>
      <c r="K12" s="25">
        <v>0.7992565055762082</v>
      </c>
      <c r="L12" s="25">
        <v>0.7904411764705882</v>
      </c>
      <c r="M12" s="46">
        <v>0.79482439926062842</v>
      </c>
      <c r="N12" s="36">
        <v>0.45721271393643031</v>
      </c>
      <c r="O12" s="25">
        <v>0.5252808988764045</v>
      </c>
      <c r="P12" s="25">
        <v>0.48888888888888893</v>
      </c>
      <c r="Q12" s="25">
        <v>0.77017114914425433</v>
      </c>
      <c r="R12" s="25">
        <v>0.80562659846547313</v>
      </c>
      <c r="S12" s="46">
        <v>0.78749999999999998</v>
      </c>
      <c r="T12" s="36">
        <v>0.62724014336917566</v>
      </c>
      <c r="U12" s="25">
        <v>0.36842105263157893</v>
      </c>
      <c r="V12" s="25">
        <v>0.46419098143236071</v>
      </c>
      <c r="W12" s="25">
        <v>0.79569892473118276</v>
      </c>
      <c r="X12" s="25">
        <v>0.844106463878327</v>
      </c>
      <c r="Y12" s="46">
        <v>0.81918819188191871</v>
      </c>
      <c r="Z12" s="94">
        <v>4.3859649122807015E-2</v>
      </c>
      <c r="AA12" s="25">
        <v>4.9180327868852458E-2</v>
      </c>
      <c r="AB12" s="25">
        <v>4.6367851622874809E-2</v>
      </c>
      <c r="AC12" s="25">
        <v>0.25438596491228072</v>
      </c>
      <c r="AD12" s="25">
        <v>0.33333333333333331</v>
      </c>
      <c r="AE12" s="89">
        <v>0.28855721393034822</v>
      </c>
      <c r="AF12" s="95">
        <v>0.39329298071801627</v>
      </c>
      <c r="AG12" s="87">
        <v>0.31897629887165901</v>
      </c>
      <c r="AH12" s="87">
        <v>0.34645855677179072</v>
      </c>
      <c r="AI12" s="25">
        <v>0.66572694949240652</v>
      </c>
      <c r="AJ12" s="25">
        <v>0.71195342282649088</v>
      </c>
      <c r="AK12" s="46">
        <v>0.68715423250779173</v>
      </c>
    </row>
    <row r="13" spans="1:37" x14ac:dyDescent="0.25">
      <c r="A13" s="15" t="s">
        <v>15</v>
      </c>
      <c r="B13" s="94">
        <v>6.1349693251533744E-3</v>
      </c>
      <c r="C13" s="25">
        <v>1.2500000000000001E-2</v>
      </c>
      <c r="D13" s="25">
        <v>8.23045267489712E-3</v>
      </c>
      <c r="E13" s="25">
        <v>0.38650306748466257</v>
      </c>
      <c r="F13" s="25">
        <v>0.39130434782608697</v>
      </c>
      <c r="G13" s="46">
        <v>0.38888888888888895</v>
      </c>
      <c r="H13" s="36">
        <v>2.2727272727272728E-2</v>
      </c>
      <c r="I13" s="25">
        <v>2.7777777777777776E-2</v>
      </c>
      <c r="J13" s="25">
        <v>2.4999999999999998E-2</v>
      </c>
      <c r="K13" s="25">
        <v>0.86363636363636365</v>
      </c>
      <c r="L13" s="25">
        <v>1</v>
      </c>
      <c r="M13" s="46">
        <v>0.92682926829268286</v>
      </c>
      <c r="N13" s="36">
        <v>0.203125</v>
      </c>
      <c r="O13" s="25">
        <v>0.35454545454545455</v>
      </c>
      <c r="P13" s="25">
        <v>0.25827814569536428</v>
      </c>
      <c r="Q13" s="25">
        <v>0.41145833333333331</v>
      </c>
      <c r="R13" s="25">
        <v>0.47023809523809523</v>
      </c>
      <c r="S13" s="46">
        <v>0.43888888888888888</v>
      </c>
      <c r="T13" s="36">
        <v>0.40740740740740738</v>
      </c>
      <c r="U13" s="25">
        <v>4.6808510638297871E-2</v>
      </c>
      <c r="V13" s="25">
        <v>8.3969465648854963E-2</v>
      </c>
      <c r="W13" s="25">
        <v>0.55555555555555558</v>
      </c>
      <c r="X13" s="25">
        <v>1</v>
      </c>
      <c r="Y13" s="46">
        <v>0.7142857142857143</v>
      </c>
      <c r="Z13" s="94">
        <v>1.8867924528301886E-2</v>
      </c>
      <c r="AA13" s="25">
        <v>2.7027027027027029E-2</v>
      </c>
      <c r="AB13" s="25">
        <v>2.2222222222222227E-2</v>
      </c>
      <c r="AC13" s="25">
        <v>0.52830188679245282</v>
      </c>
      <c r="AD13" s="25">
        <v>0.62222222222222223</v>
      </c>
      <c r="AE13" s="89">
        <v>0.57142857142857151</v>
      </c>
      <c r="AF13" s="95">
        <v>0.13165251479762707</v>
      </c>
      <c r="AG13" s="87">
        <v>9.3731753997711456E-2</v>
      </c>
      <c r="AH13" s="87">
        <v>7.9540057248267709E-2</v>
      </c>
      <c r="AI13" s="25">
        <v>0.5490910413604736</v>
      </c>
      <c r="AJ13" s="25">
        <v>0.69675293305728092</v>
      </c>
      <c r="AK13" s="46">
        <v>0.60806426635694932</v>
      </c>
    </row>
    <row r="14" spans="1:37" x14ac:dyDescent="0.25">
      <c r="A14" s="15" t="s">
        <v>16</v>
      </c>
      <c r="B14" s="94">
        <v>0.5</v>
      </c>
      <c r="C14" s="25">
        <v>1</v>
      </c>
      <c r="D14" s="25">
        <v>0.66666666666666663</v>
      </c>
      <c r="E14" s="25">
        <v>0.84</v>
      </c>
      <c r="F14" s="25">
        <v>1</v>
      </c>
      <c r="G14" s="46">
        <v>0.91304347826086962</v>
      </c>
      <c r="H14" s="36">
        <v>0.88</v>
      </c>
      <c r="I14" s="25">
        <v>1</v>
      </c>
      <c r="J14" s="25">
        <v>0.93617021276595747</v>
      </c>
      <c r="K14" s="25">
        <v>1</v>
      </c>
      <c r="L14" s="25">
        <v>1</v>
      </c>
      <c r="M14" s="46">
        <v>1</v>
      </c>
      <c r="N14" s="36">
        <v>2.0833333333333332E-2</v>
      </c>
      <c r="O14" s="25">
        <v>1</v>
      </c>
      <c r="P14" s="25">
        <v>4.0816326530612249E-2</v>
      </c>
      <c r="Q14" s="25">
        <v>1</v>
      </c>
      <c r="R14" s="25">
        <v>1</v>
      </c>
      <c r="S14" s="46">
        <v>1</v>
      </c>
      <c r="T14" s="36">
        <v>1</v>
      </c>
      <c r="U14" s="25">
        <v>1</v>
      </c>
      <c r="V14" s="25">
        <v>1</v>
      </c>
      <c r="W14" s="25">
        <v>1</v>
      </c>
      <c r="X14" s="25">
        <v>1</v>
      </c>
      <c r="Y14" s="46">
        <v>1</v>
      </c>
      <c r="Z14" s="94">
        <v>0.86</v>
      </c>
      <c r="AA14" s="25">
        <v>1</v>
      </c>
      <c r="AB14" s="25">
        <v>0.92473118279569899</v>
      </c>
      <c r="AC14" s="25">
        <v>0.88</v>
      </c>
      <c r="AD14" s="25">
        <v>1</v>
      </c>
      <c r="AE14" s="89">
        <v>0.93617021276595747</v>
      </c>
      <c r="AF14" s="95">
        <v>0.65216666666666656</v>
      </c>
      <c r="AG14" s="87">
        <v>1</v>
      </c>
      <c r="AH14" s="87">
        <v>0.71367687775178701</v>
      </c>
      <c r="AI14" s="25">
        <v>0.94399999999999995</v>
      </c>
      <c r="AJ14" s="25">
        <v>1</v>
      </c>
      <c r="AK14" s="46">
        <v>0.96984273820536548</v>
      </c>
    </row>
    <row r="15" spans="1:37" x14ac:dyDescent="0.25">
      <c r="A15" s="15" t="s">
        <v>17</v>
      </c>
      <c r="B15" s="94">
        <v>0.51249999999999996</v>
      </c>
      <c r="C15" s="25">
        <v>0.53947368421052633</v>
      </c>
      <c r="D15" s="25">
        <v>0.52564102564102555</v>
      </c>
      <c r="E15" s="25">
        <v>0.85624999999999996</v>
      </c>
      <c r="F15" s="25">
        <v>0.86708860759493667</v>
      </c>
      <c r="G15" s="46">
        <v>0.86163522012578608</v>
      </c>
      <c r="H15" s="36">
        <v>0.92592592592592593</v>
      </c>
      <c r="I15" s="25">
        <v>0.98684210526315785</v>
      </c>
      <c r="J15" s="25">
        <v>0.95541401273885351</v>
      </c>
      <c r="K15" s="25">
        <v>0.88888888888888884</v>
      </c>
      <c r="L15" s="25">
        <v>0.94736842105263153</v>
      </c>
      <c r="M15" s="46">
        <v>0.91719745222929938</v>
      </c>
      <c r="N15" s="36">
        <v>0.91891891891891897</v>
      </c>
      <c r="O15" s="25">
        <v>0.98550724637681164</v>
      </c>
      <c r="P15" s="25">
        <v>0.95104895104895104</v>
      </c>
      <c r="Q15" s="25">
        <v>0.97297297297297303</v>
      </c>
      <c r="R15" s="25">
        <v>0.9773755656108597</v>
      </c>
      <c r="S15" s="46">
        <v>0.97516930022573367</v>
      </c>
      <c r="T15" s="36">
        <v>0.9631578947368421</v>
      </c>
      <c r="U15" s="25">
        <v>0.99456521739130432</v>
      </c>
      <c r="V15" s="25">
        <v>0.97860962566844911</v>
      </c>
      <c r="W15" s="25">
        <v>0.93157894736842106</v>
      </c>
      <c r="X15" s="25">
        <v>0.98882681564245811</v>
      </c>
      <c r="Y15" s="46">
        <v>0.95934959349593507</v>
      </c>
      <c r="Z15" s="94">
        <v>0.94117647058823528</v>
      </c>
      <c r="AA15" s="25">
        <v>1</v>
      </c>
      <c r="AB15" s="25">
        <v>0.96969696969696972</v>
      </c>
      <c r="AC15" s="25">
        <v>0.94117647058823528</v>
      </c>
      <c r="AD15" s="25">
        <v>1</v>
      </c>
      <c r="AE15" s="89">
        <v>0.96969696969696972</v>
      </c>
      <c r="AF15" s="95">
        <v>0.85233584203398449</v>
      </c>
      <c r="AG15" s="87">
        <v>0.90127765064836007</v>
      </c>
      <c r="AH15" s="87">
        <v>0.87608211695884974</v>
      </c>
      <c r="AI15" s="25">
        <v>0.91817345596370359</v>
      </c>
      <c r="AJ15" s="25">
        <v>0.95613188198017729</v>
      </c>
      <c r="AK15" s="46">
        <v>0.93660970715474468</v>
      </c>
    </row>
    <row r="16" spans="1:37" x14ac:dyDescent="0.25">
      <c r="A16" s="15" t="s">
        <v>18</v>
      </c>
      <c r="B16" s="94">
        <v>0.10169491525423729</v>
      </c>
      <c r="C16" s="25">
        <v>0.66666666666666663</v>
      </c>
      <c r="D16" s="25">
        <v>0.1764705882352941</v>
      </c>
      <c r="E16" s="25">
        <v>0.77966101694915257</v>
      </c>
      <c r="F16" s="25">
        <v>0.85981308411214952</v>
      </c>
      <c r="G16" s="46">
        <v>0.81777777777777783</v>
      </c>
      <c r="H16" s="36">
        <v>0.989247311827957</v>
      </c>
      <c r="I16" s="25">
        <v>0.83636363636363631</v>
      </c>
      <c r="J16" s="25">
        <v>0.9064039408866994</v>
      </c>
      <c r="K16" s="25">
        <v>0.83870967741935487</v>
      </c>
      <c r="L16" s="25">
        <v>0.91764705882352937</v>
      </c>
      <c r="M16" s="46">
        <v>0.8764044943820225</v>
      </c>
      <c r="N16" s="36">
        <v>0.82051282051282048</v>
      </c>
      <c r="O16" s="25">
        <v>0.93203883495145634</v>
      </c>
      <c r="P16" s="25">
        <v>0.8727272727272728</v>
      </c>
      <c r="Q16" s="25">
        <v>0.86324786324786329</v>
      </c>
      <c r="R16" s="25">
        <v>0.87826086956521743</v>
      </c>
      <c r="S16" s="46">
        <v>0.87068965517241381</v>
      </c>
      <c r="T16" s="36">
        <v>0.28695652173913044</v>
      </c>
      <c r="U16" s="25">
        <v>1</v>
      </c>
      <c r="V16" s="25">
        <v>0.44594594594594594</v>
      </c>
      <c r="W16" s="25">
        <v>0.90434782608695652</v>
      </c>
      <c r="X16" s="25">
        <v>0.92035398230088494</v>
      </c>
      <c r="Y16" s="46">
        <v>0.91228070175438591</v>
      </c>
      <c r="Z16" s="94">
        <v>0.99122807017543857</v>
      </c>
      <c r="AA16" s="25">
        <v>0.84962406015037595</v>
      </c>
      <c r="AB16" s="25">
        <v>0.91497975708502022</v>
      </c>
      <c r="AC16" s="25">
        <v>0.85964912280701755</v>
      </c>
      <c r="AD16" s="25">
        <v>0.85964912280701755</v>
      </c>
      <c r="AE16" s="89">
        <v>0.85964912280701755</v>
      </c>
      <c r="AF16" s="95">
        <v>0.63792792790191677</v>
      </c>
      <c r="AG16" s="87">
        <v>0.85693863962642713</v>
      </c>
      <c r="AH16" s="87">
        <v>0.66330550097604646</v>
      </c>
      <c r="AI16" s="25">
        <v>0.84912310130206914</v>
      </c>
      <c r="AJ16" s="25">
        <v>0.88714482352175972</v>
      </c>
      <c r="AK16" s="46">
        <v>0.86736035037872339</v>
      </c>
    </row>
    <row r="17" spans="1:37" x14ac:dyDescent="0.25">
      <c r="A17" s="15" t="s">
        <v>19</v>
      </c>
      <c r="B17" s="94">
        <v>0.17142857142857143</v>
      </c>
      <c r="C17" s="25">
        <v>1</v>
      </c>
      <c r="D17" s="25">
        <v>0.29268292682926828</v>
      </c>
      <c r="E17" s="25">
        <v>0.48571428571428571</v>
      </c>
      <c r="F17" s="25">
        <v>1</v>
      </c>
      <c r="G17" s="46">
        <v>0.65384615384615385</v>
      </c>
      <c r="H17" s="36">
        <v>1</v>
      </c>
      <c r="I17" s="25">
        <v>1</v>
      </c>
      <c r="J17" s="25">
        <v>1</v>
      </c>
      <c r="K17" s="25">
        <v>0.7931034482758621</v>
      </c>
      <c r="L17" s="25">
        <v>1</v>
      </c>
      <c r="M17" s="46">
        <v>0.88461538461538458</v>
      </c>
      <c r="N17" s="36">
        <v>0.859375</v>
      </c>
      <c r="O17" s="25">
        <v>1</v>
      </c>
      <c r="P17" s="25">
        <v>0.92436974789915971</v>
      </c>
      <c r="Q17" s="25">
        <v>0.953125</v>
      </c>
      <c r="R17" s="25">
        <v>1</v>
      </c>
      <c r="S17" s="46">
        <v>0.97599999999999998</v>
      </c>
      <c r="T17" s="36">
        <v>0.40740740740740738</v>
      </c>
      <c r="U17" s="25">
        <v>1</v>
      </c>
      <c r="V17" s="25">
        <v>0.57894736842105254</v>
      </c>
      <c r="W17" s="25">
        <v>0.95061728395061729</v>
      </c>
      <c r="X17" s="25">
        <v>1</v>
      </c>
      <c r="Y17" s="46">
        <v>0.97468354430379744</v>
      </c>
      <c r="Z17" s="94">
        <v>0.81428571428571428</v>
      </c>
      <c r="AA17" s="25">
        <v>1</v>
      </c>
      <c r="AB17" s="25">
        <v>0.89763779527559051</v>
      </c>
      <c r="AC17" s="25">
        <v>0.87142857142857144</v>
      </c>
      <c r="AD17" s="25">
        <v>1</v>
      </c>
      <c r="AE17" s="89">
        <v>0.93129770992366412</v>
      </c>
      <c r="AF17" s="95">
        <v>0.65049933862433862</v>
      </c>
      <c r="AG17" s="87">
        <v>1</v>
      </c>
      <c r="AH17" s="87">
        <v>0.73872756768501424</v>
      </c>
      <c r="AI17" s="25">
        <v>0.81079771787386723</v>
      </c>
      <c r="AJ17" s="25">
        <v>1</v>
      </c>
      <c r="AK17" s="46">
        <v>0.8840885585378</v>
      </c>
    </row>
    <row r="18" spans="1:37" ht="15.75" thickBot="1" x14ac:dyDescent="0.3">
      <c r="A18" s="41" t="s">
        <v>20</v>
      </c>
      <c r="B18" s="96">
        <v>1</v>
      </c>
      <c r="C18" s="26">
        <v>1</v>
      </c>
      <c r="D18" s="26">
        <v>1</v>
      </c>
      <c r="E18" s="26">
        <v>1</v>
      </c>
      <c r="F18" s="26">
        <v>1</v>
      </c>
      <c r="G18" s="47">
        <v>1</v>
      </c>
      <c r="H18" s="37">
        <v>0.98</v>
      </c>
      <c r="I18" s="26">
        <v>1</v>
      </c>
      <c r="J18" s="26">
        <v>0.98989898989898994</v>
      </c>
      <c r="K18" s="26">
        <v>1</v>
      </c>
      <c r="L18" s="26">
        <v>1</v>
      </c>
      <c r="M18" s="47">
        <v>1</v>
      </c>
      <c r="N18" s="37">
        <v>0.92</v>
      </c>
      <c r="O18" s="26">
        <v>1</v>
      </c>
      <c r="P18" s="26">
        <v>0.95833333333333337</v>
      </c>
      <c r="Q18" s="26">
        <v>1</v>
      </c>
      <c r="R18" s="26">
        <v>1</v>
      </c>
      <c r="S18" s="47">
        <v>1</v>
      </c>
      <c r="T18" s="37">
        <v>1</v>
      </c>
      <c r="U18" s="26">
        <v>1</v>
      </c>
      <c r="V18" s="26">
        <v>1</v>
      </c>
      <c r="W18" s="26">
        <v>1</v>
      </c>
      <c r="X18" s="26">
        <v>1</v>
      </c>
      <c r="Y18" s="47">
        <v>1</v>
      </c>
      <c r="Z18" s="96">
        <v>0.96</v>
      </c>
      <c r="AA18" s="26">
        <v>1</v>
      </c>
      <c r="AB18" s="26">
        <v>0.97959183673469385</v>
      </c>
      <c r="AC18" s="26">
        <v>1</v>
      </c>
      <c r="AD18" s="26">
        <v>1</v>
      </c>
      <c r="AE18" s="90">
        <v>1</v>
      </c>
      <c r="AF18" s="97">
        <v>0.97199999999999986</v>
      </c>
      <c r="AG18" s="98">
        <v>1</v>
      </c>
      <c r="AH18" s="98">
        <v>0.9855648319934035</v>
      </c>
      <c r="AI18" s="26">
        <v>1</v>
      </c>
      <c r="AJ18" s="26">
        <v>1</v>
      </c>
      <c r="AK18" s="47">
        <v>1</v>
      </c>
    </row>
    <row r="19" spans="1:37" ht="15.75" thickBot="1" x14ac:dyDescent="0.3">
      <c r="A19" s="79" t="s">
        <v>21</v>
      </c>
      <c r="B19" s="99">
        <f>AVERAGE(B3:B18)</f>
        <v>0.60509533969529083</v>
      </c>
      <c r="C19" s="99">
        <f t="shared" ref="C19:E19" si="0">AVERAGE(C3:C18)</f>
        <v>0.70689814635958204</v>
      </c>
      <c r="D19" s="99">
        <f t="shared" si="0"/>
        <v>0.61545106641083713</v>
      </c>
      <c r="E19" s="99">
        <f t="shared" si="0"/>
        <v>0.81382684535580452</v>
      </c>
      <c r="F19" s="99">
        <f>AVERAGE(F3:F18)</f>
        <v>0.89084230970040346</v>
      </c>
      <c r="G19" s="99">
        <f t="shared" ref="G19" si="1">AVERAGE(G3:G18)</f>
        <v>0.84520553127451992</v>
      </c>
      <c r="H19" s="99">
        <f t="shared" ref="H19" si="2">AVERAGE(H3:H18)</f>
        <v>0.88734413067260753</v>
      </c>
      <c r="I19" s="99">
        <f t="shared" ref="I19:J19" si="3">AVERAGE(I3:I18)</f>
        <v>0.84122981875741831</v>
      </c>
      <c r="J19" s="99">
        <f t="shared" si="3"/>
        <v>0.84910039103897661</v>
      </c>
      <c r="K19" s="99">
        <f t="shared" ref="K19" si="4">AVERAGE(K3:K18)</f>
        <v>0.91404446366502512</v>
      </c>
      <c r="L19" s="99">
        <f t="shared" ref="L19" si="5">AVERAGE(L3:L18)</f>
        <v>0.95778948726020541</v>
      </c>
      <c r="M19" s="99">
        <f t="shared" ref="M19:N19" si="6">AVERAGE(M3:M18)</f>
        <v>0.93376253510365304</v>
      </c>
      <c r="N19" s="99">
        <f t="shared" si="6"/>
        <v>0.68517237790092222</v>
      </c>
      <c r="O19" s="99">
        <f t="shared" ref="O19" si="7">AVERAGE(O3:O18)</f>
        <v>0.84308752020515254</v>
      </c>
      <c r="P19" s="99">
        <f t="shared" ref="P19" si="8">AVERAGE(P3:P18)</f>
        <v>0.71098518128138755</v>
      </c>
      <c r="Q19" s="99">
        <f t="shared" ref="Q19:R19" si="9">AVERAGE(Q3:Q18)</f>
        <v>0.91440385520355649</v>
      </c>
      <c r="R19" s="99">
        <f t="shared" si="9"/>
        <v>0.93568631817790637</v>
      </c>
      <c r="S19" s="99">
        <f t="shared" ref="S19" si="10">AVERAGE(S3:S18)</f>
        <v>0.92455564655879297</v>
      </c>
      <c r="T19" s="99">
        <f t="shared" ref="T19" si="11">AVERAGE(T3:T18)</f>
        <v>0.77135513436102132</v>
      </c>
      <c r="U19" s="99">
        <f t="shared" ref="U19:V19" si="12">AVERAGE(U3:U18)</f>
        <v>0.79468060343322433</v>
      </c>
      <c r="V19" s="99">
        <f t="shared" si="12"/>
        <v>0.74787986599954304</v>
      </c>
      <c r="W19" s="99">
        <f t="shared" ref="W19" si="13">AVERAGE(W3:W18)</f>
        <v>0.90257836152474191</v>
      </c>
      <c r="X19" s="99">
        <f t="shared" ref="X19" si="14">AVERAGE(X3:X18)</f>
        <v>0.94873335731430553</v>
      </c>
      <c r="Y19" s="99">
        <f t="shared" ref="Y19:Z19" si="15">AVERAGE(Y3:Y18)</f>
        <v>0.91919676385227667</v>
      </c>
      <c r="Z19" s="99">
        <f t="shared" si="15"/>
        <v>0.74823983404720518</v>
      </c>
      <c r="AA19" s="99">
        <f t="shared" ref="AA19" si="16">AVERAGE(AA3:AA18)</f>
        <v>0.77410156463184565</v>
      </c>
      <c r="AB19" s="99">
        <f t="shared" ref="AB19" si="17">AVERAGE(AB3:AB18)</f>
        <v>0.75776820274830436</v>
      </c>
      <c r="AC19" s="99">
        <f t="shared" ref="AC19:AD19" si="18">AVERAGE(AC3:AC18)</f>
        <v>0.78781668896730883</v>
      </c>
      <c r="AD19" s="99">
        <f t="shared" si="18"/>
        <v>0.84098254740481604</v>
      </c>
      <c r="AE19" s="99">
        <f t="shared" ref="AE19" si="19">AVERAGE(AE3:AE18)</f>
        <v>0.81160710557888349</v>
      </c>
      <c r="AF19" s="99">
        <f t="shared" ref="AF19" si="20">AVERAGE(AF3:AF18)</f>
        <v>0.73944136333540933</v>
      </c>
      <c r="AG19" s="99">
        <f t="shared" ref="AG19:AH19" si="21">AVERAGE(AG3:AG18)</f>
        <v>0.79199953067744466</v>
      </c>
      <c r="AH19" s="99">
        <f t="shared" si="21"/>
        <v>0.73623694149580976</v>
      </c>
      <c r="AI19" s="99">
        <f t="shared" ref="AI19" si="22">AVERAGE(AI3:AI18)</f>
        <v>0.86653404294328751</v>
      </c>
      <c r="AJ19" s="99">
        <f t="shared" ref="AJ19" si="23">AVERAGE(AJ3:AJ18)</f>
        <v>0.91480680397152747</v>
      </c>
      <c r="AK19" s="99">
        <f t="shared" ref="AK19" si="24">AVERAGE(AK3:AK18)</f>
        <v>0.88686551647362521</v>
      </c>
    </row>
    <row r="20" spans="1:37" s="16" customFormat="1" ht="15.75" thickBot="1" x14ac:dyDescent="0.3">
      <c r="A20" s="108"/>
      <c r="B20" s="109"/>
      <c r="C20" s="109"/>
      <c r="D20" s="109"/>
      <c r="E20" s="109"/>
      <c r="F20" s="110"/>
      <c r="G20" s="109"/>
      <c r="H20" s="109"/>
      <c r="I20" s="109"/>
      <c r="J20" s="109"/>
      <c r="K20" s="109"/>
      <c r="L20" s="110"/>
      <c r="M20" s="109"/>
      <c r="N20" s="109"/>
      <c r="O20" s="109"/>
      <c r="P20" s="109"/>
      <c r="Q20" s="109"/>
      <c r="R20" s="110"/>
      <c r="S20" s="109"/>
      <c r="T20" s="109"/>
      <c r="U20" s="109"/>
      <c r="V20" s="109"/>
      <c r="W20" s="109"/>
      <c r="X20" s="110"/>
      <c r="Y20" s="109"/>
      <c r="Z20" s="109"/>
      <c r="AA20" s="109"/>
      <c r="AB20" s="109"/>
      <c r="AC20" s="109"/>
      <c r="AD20" s="110"/>
      <c r="AE20" s="107"/>
      <c r="AF20" s="107"/>
      <c r="AG20" s="107"/>
      <c r="AH20" s="107"/>
      <c r="AI20" s="107"/>
      <c r="AJ20" s="107"/>
      <c r="AK20" s="107"/>
    </row>
    <row r="21" spans="1:37" s="16" customFormat="1" ht="15.75" thickBot="1" x14ac:dyDescent="0.3">
      <c r="A21" s="108"/>
      <c r="B21" s="109"/>
      <c r="C21" s="109"/>
      <c r="D21" s="109"/>
      <c r="E21" s="109"/>
      <c r="F21" s="110"/>
      <c r="G21" s="109"/>
      <c r="H21" s="109"/>
      <c r="I21" s="109"/>
      <c r="J21" s="109"/>
      <c r="K21" s="109"/>
      <c r="L21" s="110"/>
      <c r="M21" s="109"/>
      <c r="N21" s="109"/>
      <c r="O21" s="109"/>
      <c r="P21" s="109"/>
      <c r="Q21" s="109"/>
      <c r="R21" s="110"/>
      <c r="S21" s="109"/>
      <c r="T21" s="109"/>
      <c r="U21" s="109"/>
      <c r="V21" s="109"/>
      <c r="W21" s="109"/>
      <c r="X21" s="110"/>
      <c r="Y21" s="109"/>
      <c r="Z21" s="109"/>
      <c r="AA21" s="109"/>
      <c r="AB21" s="109"/>
      <c r="AC21" s="109"/>
      <c r="AD21" s="110"/>
      <c r="AE21" s="107"/>
      <c r="AF21" s="107"/>
      <c r="AG21" s="107"/>
      <c r="AH21" s="107"/>
      <c r="AI21" s="107"/>
      <c r="AJ21" s="107"/>
      <c r="AK21" s="107"/>
    </row>
    <row r="22" spans="1:37" s="16" customFormat="1" ht="15.75" thickBot="1" x14ac:dyDescent="0.3">
      <c r="A22" s="132" t="s">
        <v>0</v>
      </c>
      <c r="B22" s="132"/>
      <c r="C22" s="132"/>
      <c r="D22" s="132"/>
      <c r="E22" s="132"/>
      <c r="F22" s="132"/>
      <c r="G22" s="133" t="s">
        <v>1</v>
      </c>
      <c r="H22" s="133"/>
      <c r="I22" s="133"/>
      <c r="J22" s="133"/>
      <c r="K22" s="133"/>
      <c r="L22" s="133"/>
      <c r="M22" s="133" t="s">
        <v>2</v>
      </c>
      <c r="N22" s="133"/>
      <c r="O22" s="133"/>
      <c r="P22" s="133"/>
      <c r="Q22" s="133"/>
      <c r="R22" s="133"/>
      <c r="S22" s="133" t="s">
        <v>3</v>
      </c>
      <c r="T22" s="133"/>
      <c r="U22" s="133"/>
      <c r="V22" s="133"/>
      <c r="W22" s="133"/>
      <c r="X22" s="133"/>
      <c r="Y22" s="133" t="s">
        <v>4</v>
      </c>
      <c r="Z22" s="133"/>
      <c r="AA22" s="133"/>
      <c r="AB22" s="133"/>
      <c r="AC22" s="133"/>
      <c r="AD22" s="133"/>
      <c r="AE22" s="107"/>
      <c r="AF22" s="107"/>
      <c r="AG22" s="107"/>
      <c r="AH22" s="107"/>
      <c r="AI22" s="107"/>
      <c r="AJ22" s="107"/>
      <c r="AK22" s="107"/>
    </row>
    <row r="23" spans="1:37" ht="15.75" thickBot="1" x14ac:dyDescent="0.3">
      <c r="A23" s="123" t="s">
        <v>65</v>
      </c>
      <c r="B23" s="120"/>
      <c r="C23" s="120"/>
      <c r="D23" s="121" t="s">
        <v>66</v>
      </c>
      <c r="E23" s="121"/>
      <c r="F23" s="122"/>
      <c r="G23" s="123" t="s">
        <v>65</v>
      </c>
      <c r="H23" s="120"/>
      <c r="I23" s="120"/>
      <c r="J23" s="121" t="s">
        <v>66</v>
      </c>
      <c r="K23" s="121"/>
      <c r="L23" s="122"/>
      <c r="M23" s="123" t="s">
        <v>65</v>
      </c>
      <c r="N23" s="120"/>
      <c r="O23" s="120"/>
      <c r="P23" s="121" t="s">
        <v>66</v>
      </c>
      <c r="Q23" s="121"/>
      <c r="R23" s="122"/>
      <c r="S23" s="123" t="s">
        <v>65</v>
      </c>
      <c r="T23" s="120"/>
      <c r="U23" s="120"/>
      <c r="V23" s="121" t="s">
        <v>66</v>
      </c>
      <c r="W23" s="121"/>
      <c r="X23" s="122"/>
      <c r="Y23" s="123" t="s">
        <v>65</v>
      </c>
      <c r="Z23" s="120"/>
      <c r="AA23" s="120"/>
      <c r="AB23" s="121" t="s">
        <v>66</v>
      </c>
      <c r="AC23" s="121"/>
      <c r="AD23" s="122"/>
    </row>
    <row r="24" spans="1:37" ht="15.75" thickBot="1" x14ac:dyDescent="0.3">
      <c r="A24" s="51" t="s">
        <v>24</v>
      </c>
      <c r="B24" s="52" t="s">
        <v>25</v>
      </c>
      <c r="C24" s="52" t="s">
        <v>26</v>
      </c>
      <c r="D24" s="104" t="s">
        <v>24</v>
      </c>
      <c r="E24" s="104" t="s">
        <v>25</v>
      </c>
      <c r="F24" s="105" t="s">
        <v>26</v>
      </c>
      <c r="G24" s="51" t="s">
        <v>24</v>
      </c>
      <c r="H24" s="52" t="s">
        <v>25</v>
      </c>
      <c r="I24" s="52" t="s">
        <v>26</v>
      </c>
      <c r="J24" s="104" t="s">
        <v>24</v>
      </c>
      <c r="K24" s="104" t="s">
        <v>25</v>
      </c>
      <c r="L24" s="105" t="s">
        <v>26</v>
      </c>
      <c r="M24" s="51" t="s">
        <v>24</v>
      </c>
      <c r="N24" s="52" t="s">
        <v>25</v>
      </c>
      <c r="O24" s="52" t="s">
        <v>26</v>
      </c>
      <c r="P24" s="104" t="s">
        <v>24</v>
      </c>
      <c r="Q24" s="104" t="s">
        <v>25</v>
      </c>
      <c r="R24" s="105" t="s">
        <v>26</v>
      </c>
      <c r="S24" s="51" t="s">
        <v>24</v>
      </c>
      <c r="T24" s="52" t="s">
        <v>25</v>
      </c>
      <c r="U24" s="52" t="s">
        <v>26</v>
      </c>
      <c r="V24" s="104" t="s">
        <v>24</v>
      </c>
      <c r="W24" s="104" t="s">
        <v>25</v>
      </c>
      <c r="X24" s="105" t="s">
        <v>26</v>
      </c>
      <c r="Y24" s="53" t="s">
        <v>24</v>
      </c>
      <c r="Z24" s="52" t="s">
        <v>25</v>
      </c>
      <c r="AA24" s="52" t="s">
        <v>26</v>
      </c>
      <c r="AB24" s="104" t="s">
        <v>24</v>
      </c>
      <c r="AC24" s="104" t="s">
        <v>25</v>
      </c>
      <c r="AD24" s="106" t="s">
        <v>26</v>
      </c>
    </row>
    <row r="25" spans="1:37" ht="15.75" thickBot="1" x14ac:dyDescent="0.3">
      <c r="A25" s="99">
        <v>0.60509533969529083</v>
      </c>
      <c r="B25" s="99">
        <v>0.70689814635958204</v>
      </c>
      <c r="C25" s="99">
        <v>0.61545106641083713</v>
      </c>
      <c r="D25" s="99">
        <v>0.81382684535580452</v>
      </c>
      <c r="E25" s="99">
        <v>0.89084230970040346</v>
      </c>
      <c r="F25" s="99">
        <v>0.84520553127451992</v>
      </c>
      <c r="G25" s="99">
        <v>0.88734413067260753</v>
      </c>
      <c r="H25" s="99">
        <v>0.84122981875741831</v>
      </c>
      <c r="I25" s="99">
        <v>0.84910039103897661</v>
      </c>
      <c r="J25" s="99">
        <v>0.91404446366502512</v>
      </c>
      <c r="K25" s="99">
        <v>0.95778948726020541</v>
      </c>
      <c r="L25" s="99">
        <v>0.93376253510365304</v>
      </c>
      <c r="M25" s="99">
        <v>0.68517237790092222</v>
      </c>
      <c r="N25" s="99">
        <v>0.84308752020515254</v>
      </c>
      <c r="O25" s="99">
        <v>0.71098518128138755</v>
      </c>
      <c r="P25" s="99">
        <v>0.91440385520355649</v>
      </c>
      <c r="Q25" s="99">
        <v>0.93568631817790637</v>
      </c>
      <c r="R25" s="99">
        <v>0.92455564655879297</v>
      </c>
      <c r="S25" s="99">
        <v>0.77135513436102132</v>
      </c>
      <c r="T25" s="99">
        <v>0.79468060343322433</v>
      </c>
      <c r="U25" s="99">
        <v>0.74787986599954304</v>
      </c>
      <c r="V25" s="99">
        <v>0.90257836152474191</v>
      </c>
      <c r="W25" s="99">
        <v>0.94873335731430553</v>
      </c>
      <c r="X25" s="99">
        <v>0.91919676385227667</v>
      </c>
      <c r="Y25" s="99">
        <v>0.74823983404720518</v>
      </c>
      <c r="Z25" s="99">
        <v>0.77410156463184565</v>
      </c>
      <c r="AA25" s="99">
        <v>0.75776820274830436</v>
      </c>
      <c r="AB25" s="99">
        <v>0.78781668896730883</v>
      </c>
      <c r="AC25" s="99">
        <v>0.84098254740481604</v>
      </c>
      <c r="AD25" s="99">
        <v>0.81160710557888349</v>
      </c>
      <c r="AE25"/>
    </row>
    <row r="26" spans="1:37" ht="15.75" thickBot="1" x14ac:dyDescent="0.3">
      <c r="A26" s="99">
        <v>0.88734413067260753</v>
      </c>
      <c r="B26" s="99">
        <v>0.84122981875741831</v>
      </c>
      <c r="C26" s="99">
        <v>0.84910039103897661</v>
      </c>
      <c r="D26" s="99">
        <v>0.91404446366502512</v>
      </c>
      <c r="E26" s="99">
        <v>0.95778948726020541</v>
      </c>
      <c r="F26" s="99">
        <v>0.93376253510365304</v>
      </c>
    </row>
    <row r="27" spans="1:37" ht="15.75" thickBot="1" x14ac:dyDescent="0.3">
      <c r="A27" s="99">
        <v>0.68517237790092222</v>
      </c>
      <c r="B27" s="99">
        <v>0.84308752020515254</v>
      </c>
      <c r="C27" s="99">
        <v>0.71098518128138755</v>
      </c>
      <c r="D27" s="99">
        <v>0.91440385520355649</v>
      </c>
      <c r="E27" s="99">
        <v>0.93568631817790637</v>
      </c>
      <c r="F27" s="99">
        <v>0.92455564655879297</v>
      </c>
    </row>
    <row r="28" spans="1:37" ht="15.75" thickBot="1" x14ac:dyDescent="0.3">
      <c r="A28" s="99">
        <v>0.77135513436102132</v>
      </c>
      <c r="B28" s="99">
        <v>0.79468060343322433</v>
      </c>
      <c r="C28" s="99">
        <v>0.74787986599954304</v>
      </c>
      <c r="D28" s="99">
        <v>0.90257836152474191</v>
      </c>
      <c r="E28" s="99">
        <v>0.94873335731430553</v>
      </c>
      <c r="F28" s="99">
        <v>0.91919676385227667</v>
      </c>
    </row>
    <row r="29" spans="1:37" ht="15.75" thickBot="1" x14ac:dyDescent="0.3">
      <c r="A29" s="99">
        <v>0.74823983404720518</v>
      </c>
      <c r="B29" s="99">
        <v>0.77410156463184565</v>
      </c>
      <c r="C29" s="99">
        <v>0.75776820274830436</v>
      </c>
      <c r="D29" s="99">
        <v>0.78781668896730883</v>
      </c>
      <c r="E29" s="99">
        <v>0.84098254740481604</v>
      </c>
      <c r="F29" s="99">
        <v>0.81160710557888349</v>
      </c>
    </row>
    <row r="30" spans="1:37" ht="15.75" thickBot="1" x14ac:dyDescent="0.3"/>
    <row r="31" spans="1:37" ht="15.75" thickBot="1" x14ac:dyDescent="0.3">
      <c r="H31" s="144" t="s">
        <v>68</v>
      </c>
      <c r="I31" s="149" t="s">
        <v>65</v>
      </c>
      <c r="J31" s="150"/>
      <c r="K31" s="130"/>
      <c r="L31" s="121" t="s">
        <v>66</v>
      </c>
      <c r="M31" s="121"/>
      <c r="N31" s="122"/>
      <c r="Q31" s="154" t="s">
        <v>24</v>
      </c>
      <c r="R31" s="156"/>
      <c r="S31" s="149" t="s">
        <v>25</v>
      </c>
      <c r="T31" s="155"/>
      <c r="U31" s="150" t="s">
        <v>69</v>
      </c>
      <c r="V31" s="155"/>
    </row>
    <row r="32" spans="1:37" ht="15.75" thickBot="1" x14ac:dyDescent="0.3">
      <c r="H32" s="145"/>
      <c r="I32" s="57" t="s">
        <v>24</v>
      </c>
      <c r="J32" s="55" t="s">
        <v>25</v>
      </c>
      <c r="K32" s="139" t="s">
        <v>26</v>
      </c>
      <c r="L32" s="54" t="s">
        <v>24</v>
      </c>
      <c r="M32" s="55" t="s">
        <v>25</v>
      </c>
      <c r="N32" s="56" t="s">
        <v>26</v>
      </c>
      <c r="Q32" s="54" t="s">
        <v>65</v>
      </c>
      <c r="R32" s="20" t="s">
        <v>66</v>
      </c>
      <c r="S32" s="54" t="s">
        <v>65</v>
      </c>
      <c r="T32" s="20" t="s">
        <v>66</v>
      </c>
      <c r="U32" s="57" t="s">
        <v>65</v>
      </c>
      <c r="V32" s="20" t="s">
        <v>66</v>
      </c>
    </row>
    <row r="33" spans="8:29" ht="15.75" thickBot="1" x14ac:dyDescent="0.3">
      <c r="H33" s="146" t="s">
        <v>0</v>
      </c>
      <c r="I33" s="99">
        <v>0.60509533969529083</v>
      </c>
      <c r="J33" s="99">
        <v>0.70689814635958204</v>
      </c>
      <c r="K33" s="136">
        <v>0.61545106641083713</v>
      </c>
      <c r="L33" s="48">
        <v>0.81382684535580452</v>
      </c>
      <c r="M33" s="99">
        <v>0.89084230970040346</v>
      </c>
      <c r="N33" s="137">
        <v>0.84520553127451992</v>
      </c>
      <c r="P33" s="151" t="s">
        <v>0</v>
      </c>
      <c r="Q33" s="48">
        <v>0.60509533969529083</v>
      </c>
      <c r="R33" s="157">
        <v>0.81382684535580452</v>
      </c>
      <c r="S33" s="48">
        <v>0.70689814635958204</v>
      </c>
      <c r="T33" s="137">
        <v>0.89084230970040346</v>
      </c>
      <c r="U33" s="136">
        <v>0.61545106641083713</v>
      </c>
      <c r="V33" s="137">
        <v>0.84520553127451992</v>
      </c>
      <c r="W33" s="16" t="str">
        <f>"\textbf{"&amp;P33&amp;"}" &amp;"&amp;"</f>
        <v>\textbf{ACM}&amp;</v>
      </c>
      <c r="X33" s="16" t="str">
        <f>ROUND(Q33,2) &amp;"&amp;"</f>
        <v>0.61&amp;</v>
      </c>
      <c r="Y33" s="16" t="str">
        <f t="shared" ref="Y33:AC37" si="25">ROUND(R33,2) &amp;"&amp;"</f>
        <v>0.81&amp;</v>
      </c>
      <c r="Z33" s="16" t="str">
        <f t="shared" si="25"/>
        <v>0.71&amp;</v>
      </c>
      <c r="AA33" s="16" t="str">
        <f t="shared" si="25"/>
        <v>0.89&amp;</v>
      </c>
      <c r="AB33" s="16" t="str">
        <f t="shared" si="25"/>
        <v>0.62&amp;</v>
      </c>
      <c r="AC33" s="16" t="str">
        <f>ROUND(V33,2) &amp;"\\"</f>
        <v>0.85\\</v>
      </c>
    </row>
    <row r="34" spans="8:29" ht="15.75" thickBot="1" x14ac:dyDescent="0.3">
      <c r="H34" s="147" t="s">
        <v>1</v>
      </c>
      <c r="I34" s="99">
        <v>0.88734413067260753</v>
      </c>
      <c r="J34" s="99">
        <v>0.84122981875741831</v>
      </c>
      <c r="K34" s="136">
        <v>0.84910039103897661</v>
      </c>
      <c r="L34" s="48">
        <v>0.91404446366502512</v>
      </c>
      <c r="M34" s="99">
        <v>0.95778948726020541</v>
      </c>
      <c r="N34" s="137">
        <v>0.93376253510365304</v>
      </c>
      <c r="P34" s="152" t="s">
        <v>1</v>
      </c>
      <c r="Q34" s="48">
        <v>0.88734413067260753</v>
      </c>
      <c r="R34" s="157">
        <v>0.91404446366502512</v>
      </c>
      <c r="S34" s="48">
        <v>0.84122981875741831</v>
      </c>
      <c r="T34" s="137">
        <v>0.95778948726020541</v>
      </c>
      <c r="U34" s="136">
        <v>0.84910039103897661</v>
      </c>
      <c r="V34" s="137">
        <v>0.93376253510365304</v>
      </c>
      <c r="W34" s="16" t="str">
        <f t="shared" ref="W34:W37" si="26">"\textbf{"&amp;P34&amp;"}" &amp;"&amp;"</f>
        <v>\textbf{Elsevier}&amp;</v>
      </c>
      <c r="X34" s="16" t="str">
        <f t="shared" ref="X34:X37" si="27">ROUND(Q34,2) &amp;"&amp;"</f>
        <v>0.89&amp;</v>
      </c>
      <c r="Y34" s="16" t="str">
        <f t="shared" si="25"/>
        <v>0.91&amp;</v>
      </c>
      <c r="Z34" s="16" t="str">
        <f t="shared" si="25"/>
        <v>0.84&amp;</v>
      </c>
      <c r="AA34" s="16" t="str">
        <f t="shared" si="25"/>
        <v>0.96&amp;</v>
      </c>
      <c r="AB34" s="16" t="str">
        <f t="shared" si="25"/>
        <v>0.85&amp;</v>
      </c>
      <c r="AC34" s="16" t="str">
        <f t="shared" ref="AC34:AC37" si="28">ROUND(V34,2) &amp;"\\"</f>
        <v>0.93\\</v>
      </c>
    </row>
    <row r="35" spans="8:29" ht="15.75" thickBot="1" x14ac:dyDescent="0.3">
      <c r="H35" s="147" t="s">
        <v>2</v>
      </c>
      <c r="I35" s="99">
        <v>0.68517237790092222</v>
      </c>
      <c r="J35" s="99">
        <v>0.84308752020515254</v>
      </c>
      <c r="K35" s="136">
        <v>0.71098518128138755</v>
      </c>
      <c r="L35" s="48">
        <v>0.91440385520355649</v>
      </c>
      <c r="M35" s="99">
        <v>0.93568631817790637</v>
      </c>
      <c r="N35" s="137">
        <v>0.92455564655879297</v>
      </c>
      <c r="P35" s="152" t="s">
        <v>2</v>
      </c>
      <c r="Q35" s="48">
        <v>0.68517237790092222</v>
      </c>
      <c r="R35" s="157">
        <v>0.91440385520355649</v>
      </c>
      <c r="S35" s="48">
        <v>0.84308752020515254</v>
      </c>
      <c r="T35" s="137">
        <v>0.93568631817790637</v>
      </c>
      <c r="U35" s="136">
        <v>0.71098518128138755</v>
      </c>
      <c r="V35" s="137">
        <v>0.92455564655879297</v>
      </c>
      <c r="W35" s="16" t="str">
        <f t="shared" si="26"/>
        <v>\textbf{IEEE}&amp;</v>
      </c>
      <c r="X35" s="16" t="str">
        <f t="shared" si="27"/>
        <v>0.69&amp;</v>
      </c>
      <c r="Y35" s="16" t="str">
        <f t="shared" si="25"/>
        <v>0.91&amp;</v>
      </c>
      <c r="Z35" s="16" t="str">
        <f t="shared" si="25"/>
        <v>0.84&amp;</v>
      </c>
      <c r="AA35" s="16" t="str">
        <f t="shared" si="25"/>
        <v>0.94&amp;</v>
      </c>
      <c r="AB35" s="16" t="str">
        <f t="shared" si="25"/>
        <v>0.71&amp;</v>
      </c>
      <c r="AC35" s="16" t="str">
        <f t="shared" si="28"/>
        <v>0.92\\</v>
      </c>
    </row>
    <row r="36" spans="8:29" ht="15.75" thickBot="1" x14ac:dyDescent="0.3">
      <c r="H36" s="147" t="s">
        <v>3</v>
      </c>
      <c r="I36" s="99">
        <v>0.77135513436102132</v>
      </c>
      <c r="J36" s="99">
        <v>0.79468060343322433</v>
      </c>
      <c r="K36" s="136">
        <v>0.74787986599954304</v>
      </c>
      <c r="L36" s="48">
        <v>0.90257836152474191</v>
      </c>
      <c r="M36" s="99">
        <v>0.94873335731430553</v>
      </c>
      <c r="N36" s="137">
        <v>0.91919676385227667</v>
      </c>
      <c r="P36" s="152" t="s">
        <v>3</v>
      </c>
      <c r="Q36" s="48">
        <v>0.77135513436102132</v>
      </c>
      <c r="R36" s="157">
        <v>0.90257836152474191</v>
      </c>
      <c r="S36" s="48">
        <v>0.79468060343322433</v>
      </c>
      <c r="T36" s="137">
        <v>0.94873335731430553</v>
      </c>
      <c r="U36" s="136">
        <v>0.74787986599954304</v>
      </c>
      <c r="V36" s="137">
        <v>0.91919676385227667</v>
      </c>
      <c r="W36" s="16" t="str">
        <f t="shared" si="26"/>
        <v>\textbf{MDPI}&amp;</v>
      </c>
      <c r="X36" s="16" t="str">
        <f t="shared" si="27"/>
        <v>0.77&amp;</v>
      </c>
      <c r="Y36" s="16" t="str">
        <f t="shared" si="25"/>
        <v>0.9&amp;</v>
      </c>
      <c r="Z36" s="16" t="str">
        <f t="shared" si="25"/>
        <v>0.79&amp;</v>
      </c>
      <c r="AA36" s="16" t="str">
        <f t="shared" si="25"/>
        <v>0.95&amp;</v>
      </c>
      <c r="AB36" s="16" t="str">
        <f t="shared" si="25"/>
        <v>0.75&amp;</v>
      </c>
      <c r="AC36" s="16" t="str">
        <f t="shared" si="28"/>
        <v>0.92\\</v>
      </c>
    </row>
    <row r="37" spans="8:29" ht="15.75" thickBot="1" x14ac:dyDescent="0.3">
      <c r="H37" s="148" t="s">
        <v>67</v>
      </c>
      <c r="I37" s="48">
        <v>0.74823983404720518</v>
      </c>
      <c r="J37" s="99">
        <v>0.77410156463184565</v>
      </c>
      <c r="K37" s="136">
        <v>0.75776820274830436</v>
      </c>
      <c r="L37" s="48">
        <v>0.78781668896730883</v>
      </c>
      <c r="M37" s="99">
        <v>0.84098254740481604</v>
      </c>
      <c r="N37" s="137">
        <v>0.81160710557888349</v>
      </c>
      <c r="P37" s="153" t="s">
        <v>67</v>
      </c>
      <c r="Q37" s="48">
        <v>0.74823983404720518</v>
      </c>
      <c r="R37" s="157">
        <v>0.78781668896730883</v>
      </c>
      <c r="S37" s="48">
        <v>0.77410156463184565</v>
      </c>
      <c r="T37" s="137">
        <v>0.84098254740481604</v>
      </c>
      <c r="U37" s="136">
        <v>0.75776820274830436</v>
      </c>
      <c r="V37" s="137">
        <v>0.81160710557888349</v>
      </c>
      <c r="W37" s="16" t="str">
        <f t="shared" si="26"/>
        <v>\textbf{Springer}&amp;</v>
      </c>
      <c r="X37" s="16" t="str">
        <f t="shared" si="27"/>
        <v>0.75&amp;</v>
      </c>
      <c r="Y37" s="16" t="str">
        <f t="shared" si="25"/>
        <v>0.79&amp;</v>
      </c>
      <c r="Z37" s="16" t="str">
        <f t="shared" si="25"/>
        <v>0.77&amp;</v>
      </c>
      <c r="AA37" s="16" t="str">
        <f t="shared" si="25"/>
        <v>0.84&amp;</v>
      </c>
      <c r="AB37" s="16" t="str">
        <f t="shared" si="25"/>
        <v>0.76&amp;</v>
      </c>
      <c r="AC37" s="16" t="str">
        <f t="shared" si="28"/>
        <v>0.81\\</v>
      </c>
    </row>
    <row r="38" spans="8:29" ht="15.75" thickBot="1" x14ac:dyDescent="0.3">
      <c r="H38" s="143"/>
      <c r="I38" s="48">
        <f>AVERAGE(I33:I37)</f>
        <v>0.73944136333540944</v>
      </c>
      <c r="J38" s="49">
        <f t="shared" ref="J38:N38" si="29">AVERAGE(J33:J37)</f>
        <v>0.79199953067744455</v>
      </c>
      <c r="K38" s="50">
        <f t="shared" si="29"/>
        <v>0.73623694149580976</v>
      </c>
      <c r="L38" s="140">
        <f t="shared" si="29"/>
        <v>0.8665340429432874</v>
      </c>
      <c r="M38" s="141">
        <f t="shared" si="29"/>
        <v>0.91480680397152736</v>
      </c>
      <c r="N38" s="142">
        <f t="shared" si="29"/>
        <v>0.88686551647362533</v>
      </c>
      <c r="Q38" s="48">
        <v>0.73944136333540944</v>
      </c>
      <c r="R38" s="158">
        <v>0.8665340429432874</v>
      </c>
      <c r="S38" s="48">
        <v>0.79199953067744455</v>
      </c>
      <c r="T38" s="142">
        <v>0.91480680397152736</v>
      </c>
      <c r="U38" s="137">
        <v>0.73623694149580976</v>
      </c>
      <c r="V38" s="142">
        <v>0.88686551647362533</v>
      </c>
    </row>
  </sheetData>
  <mergeCells count="34">
    <mergeCell ref="U31:V31"/>
    <mergeCell ref="I31:K31"/>
    <mergeCell ref="L31:N31"/>
    <mergeCell ref="H31:H32"/>
    <mergeCell ref="Q31:R31"/>
    <mergeCell ref="S31:T31"/>
    <mergeCell ref="A22:F22"/>
    <mergeCell ref="G22:L22"/>
    <mergeCell ref="M22:R22"/>
    <mergeCell ref="S22:X22"/>
    <mergeCell ref="AI1:AK1"/>
    <mergeCell ref="A23:C23"/>
    <mergeCell ref="D23:F23"/>
    <mergeCell ref="G23:I23"/>
    <mergeCell ref="J23:L23"/>
    <mergeCell ref="M23:O23"/>
    <mergeCell ref="P23:R23"/>
    <mergeCell ref="AF1:AH1"/>
    <mergeCell ref="E1:G1"/>
    <mergeCell ref="K1:M1"/>
    <mergeCell ref="A1:A2"/>
    <mergeCell ref="B1:D1"/>
    <mergeCell ref="H1:J1"/>
    <mergeCell ref="N1:P1"/>
    <mergeCell ref="T1:V1"/>
    <mergeCell ref="Q1:S1"/>
    <mergeCell ref="S23:U23"/>
    <mergeCell ref="V23:X23"/>
    <mergeCell ref="Y23:AA23"/>
    <mergeCell ref="AB23:AD23"/>
    <mergeCell ref="Z1:AB1"/>
    <mergeCell ref="W1:Y1"/>
    <mergeCell ref="AC1:AE1"/>
    <mergeCell ref="Y22:AD2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3641-8734-4AA0-8237-63AA0F14D321}">
  <dimension ref="A1:AK26"/>
  <sheetViews>
    <sheetView topLeftCell="D9" workbookViewId="0">
      <selection activeCell="Q24" sqref="Q24"/>
    </sheetView>
  </sheetViews>
  <sheetFormatPr defaultRowHeight="15" x14ac:dyDescent="0.25"/>
  <cols>
    <col min="1" max="4" width="9.140625" customWidth="1"/>
    <col min="5" max="6" width="9.140625" style="16" customWidth="1"/>
    <col min="7" max="7" width="10.85546875" style="16" bestFit="1" customWidth="1"/>
    <col min="8" max="8" width="9.140625" customWidth="1"/>
    <col min="9" max="9" width="10.85546875" bestFit="1" customWidth="1"/>
    <col min="10" max="10" width="9.140625" customWidth="1"/>
    <col min="11" max="11" width="10.85546875" style="16" bestFit="1" customWidth="1"/>
    <col min="12" max="13" width="9.140625" style="16" customWidth="1"/>
    <col min="14" max="16" width="9.140625" customWidth="1"/>
    <col min="17" max="19" width="9.140625" style="16" customWidth="1"/>
    <col min="20" max="22" width="9.140625" customWidth="1"/>
    <col min="23" max="25" width="9.140625" style="16" customWidth="1"/>
    <col min="26" max="28" width="9.140625" customWidth="1"/>
    <col min="29" max="31" width="9.140625" style="16" customWidth="1"/>
  </cols>
  <sheetData>
    <row r="1" spans="1:37" ht="15.75" thickBot="1" x14ac:dyDescent="0.3">
      <c r="A1" s="111" t="s">
        <v>23</v>
      </c>
      <c r="B1" s="123" t="s">
        <v>0</v>
      </c>
      <c r="C1" s="120"/>
      <c r="D1" s="120"/>
      <c r="E1" s="121" t="s">
        <v>0</v>
      </c>
      <c r="F1" s="121"/>
      <c r="G1" s="122"/>
      <c r="H1" s="119" t="s">
        <v>1</v>
      </c>
      <c r="I1" s="120"/>
      <c r="J1" s="120"/>
      <c r="K1" s="121" t="s">
        <v>1</v>
      </c>
      <c r="L1" s="121"/>
      <c r="M1" s="122"/>
      <c r="N1" s="119" t="s">
        <v>2</v>
      </c>
      <c r="O1" s="120"/>
      <c r="P1" s="120"/>
      <c r="Q1" s="121" t="s">
        <v>2</v>
      </c>
      <c r="R1" s="121"/>
      <c r="S1" s="122"/>
      <c r="T1" s="119" t="s">
        <v>3</v>
      </c>
      <c r="U1" s="120"/>
      <c r="V1" s="120"/>
      <c r="W1" s="121" t="s">
        <v>3</v>
      </c>
      <c r="X1" s="121"/>
      <c r="Y1" s="122"/>
      <c r="Z1" s="119" t="s">
        <v>4</v>
      </c>
      <c r="AA1" s="120"/>
      <c r="AB1" s="120"/>
      <c r="AC1" s="121" t="s">
        <v>4</v>
      </c>
      <c r="AD1" s="121"/>
      <c r="AE1" s="122"/>
      <c r="AF1" s="119" t="s">
        <v>21</v>
      </c>
      <c r="AG1" s="120"/>
      <c r="AH1" s="120"/>
      <c r="AI1" s="121" t="s">
        <v>21</v>
      </c>
      <c r="AJ1" s="121"/>
      <c r="AK1" s="122"/>
    </row>
    <row r="2" spans="1:37" ht="15.75" thickBot="1" x14ac:dyDescent="0.3">
      <c r="A2" s="112"/>
      <c r="B2" s="73" t="s">
        <v>24</v>
      </c>
      <c r="C2" s="103" t="s">
        <v>25</v>
      </c>
      <c r="D2" s="103" t="s">
        <v>26</v>
      </c>
      <c r="E2" s="104" t="s">
        <v>24</v>
      </c>
      <c r="F2" s="104" t="s">
        <v>25</v>
      </c>
      <c r="G2" s="105" t="s">
        <v>26</v>
      </c>
      <c r="H2" s="73" t="s">
        <v>24</v>
      </c>
      <c r="I2" s="103" t="s">
        <v>25</v>
      </c>
      <c r="J2" s="103" t="s">
        <v>26</v>
      </c>
      <c r="K2" s="104" t="s">
        <v>24</v>
      </c>
      <c r="L2" s="104" t="s">
        <v>25</v>
      </c>
      <c r="M2" s="105" t="s">
        <v>26</v>
      </c>
      <c r="N2" s="73" t="s">
        <v>24</v>
      </c>
      <c r="O2" s="103" t="s">
        <v>25</v>
      </c>
      <c r="P2" s="103" t="s">
        <v>26</v>
      </c>
      <c r="Q2" s="104" t="s">
        <v>24</v>
      </c>
      <c r="R2" s="104" t="s">
        <v>25</v>
      </c>
      <c r="S2" s="105" t="s">
        <v>26</v>
      </c>
      <c r="T2" s="73" t="s">
        <v>24</v>
      </c>
      <c r="U2" s="103" t="s">
        <v>25</v>
      </c>
      <c r="V2" s="103" t="s">
        <v>26</v>
      </c>
      <c r="W2" s="104" t="s">
        <v>24</v>
      </c>
      <c r="X2" s="104" t="s">
        <v>25</v>
      </c>
      <c r="Y2" s="105" t="s">
        <v>26</v>
      </c>
      <c r="Z2" s="73" t="s">
        <v>24</v>
      </c>
      <c r="AA2" s="103" t="s">
        <v>25</v>
      </c>
      <c r="AB2" s="103" t="s">
        <v>26</v>
      </c>
      <c r="AC2" s="104" t="s">
        <v>24</v>
      </c>
      <c r="AD2" s="104" t="s">
        <v>25</v>
      </c>
      <c r="AE2" s="105" t="s">
        <v>26</v>
      </c>
      <c r="AF2" s="73" t="s">
        <v>24</v>
      </c>
      <c r="AG2" s="103" t="s">
        <v>25</v>
      </c>
      <c r="AH2" s="103" t="s">
        <v>26</v>
      </c>
      <c r="AI2" s="104" t="s">
        <v>24</v>
      </c>
      <c r="AJ2" s="104" t="s">
        <v>25</v>
      </c>
      <c r="AK2" s="105" t="s">
        <v>26</v>
      </c>
    </row>
    <row r="3" spans="1:37" x14ac:dyDescent="0.25">
      <c r="A3" s="102" t="s">
        <v>6</v>
      </c>
      <c r="B3" s="58">
        <v>0.98</v>
      </c>
      <c r="C3" s="24">
        <v>0.98</v>
      </c>
      <c r="D3" s="24">
        <v>0.98</v>
      </c>
      <c r="E3" s="24">
        <v>0.98</v>
      </c>
      <c r="F3" s="24">
        <v>1</v>
      </c>
      <c r="G3" s="64">
        <v>0.98989898989898994</v>
      </c>
      <c r="H3" s="91">
        <v>0.96</v>
      </c>
      <c r="I3" s="24">
        <v>0.96</v>
      </c>
      <c r="J3" s="24">
        <v>0.96</v>
      </c>
      <c r="K3" s="24">
        <v>0.96</v>
      </c>
      <c r="L3" s="24">
        <v>1</v>
      </c>
      <c r="M3" s="64">
        <v>0.97959183673469385</v>
      </c>
      <c r="N3" s="91">
        <v>1</v>
      </c>
      <c r="O3" s="24">
        <v>1</v>
      </c>
      <c r="P3" s="24">
        <v>1</v>
      </c>
      <c r="Q3" s="24">
        <v>1</v>
      </c>
      <c r="R3" s="24">
        <v>1</v>
      </c>
      <c r="S3" s="64">
        <v>1</v>
      </c>
      <c r="T3" s="91">
        <v>1</v>
      </c>
      <c r="U3" s="24">
        <v>1</v>
      </c>
      <c r="V3" s="24">
        <v>1</v>
      </c>
      <c r="W3" s="24">
        <v>1</v>
      </c>
      <c r="X3" s="24">
        <v>1</v>
      </c>
      <c r="Y3" s="64">
        <v>1</v>
      </c>
      <c r="Z3" s="91">
        <v>1</v>
      </c>
      <c r="AA3" s="24">
        <v>1</v>
      </c>
      <c r="AB3" s="24">
        <v>1</v>
      </c>
      <c r="AC3" s="24">
        <v>1</v>
      </c>
      <c r="AD3" s="24">
        <v>1</v>
      </c>
      <c r="AE3" s="64">
        <v>1</v>
      </c>
      <c r="AF3" s="91">
        <v>0.98799999999999988</v>
      </c>
      <c r="AG3" s="24">
        <v>0.98799999999999988</v>
      </c>
      <c r="AH3" s="24">
        <v>0.98799999999999988</v>
      </c>
      <c r="AI3" s="24">
        <v>0.98799999999999988</v>
      </c>
      <c r="AJ3" s="24">
        <v>1</v>
      </c>
      <c r="AK3" s="64">
        <v>0.99389816532673669</v>
      </c>
    </row>
    <row r="4" spans="1:37" x14ac:dyDescent="0.25">
      <c r="A4" s="100" t="s">
        <v>27</v>
      </c>
      <c r="B4" s="94">
        <v>0.23300970873786409</v>
      </c>
      <c r="C4" s="25">
        <v>1</v>
      </c>
      <c r="D4" s="25">
        <v>0.37795275590551186</v>
      </c>
      <c r="E4" s="25">
        <v>0.86407766990291257</v>
      </c>
      <c r="F4" s="25">
        <v>1</v>
      </c>
      <c r="G4" s="46">
        <v>0.92708333333333326</v>
      </c>
      <c r="H4" s="36">
        <v>0.10909090909090909</v>
      </c>
      <c r="I4" s="25">
        <v>1</v>
      </c>
      <c r="J4" s="25">
        <v>0.19672131147540983</v>
      </c>
      <c r="K4" s="25">
        <v>0.92727272727272725</v>
      </c>
      <c r="L4" s="25">
        <v>1</v>
      </c>
      <c r="M4" s="46">
        <v>0.96226415094339623</v>
      </c>
      <c r="N4" s="36">
        <v>0.53521126760563376</v>
      </c>
      <c r="O4" s="25">
        <v>1</v>
      </c>
      <c r="P4" s="25">
        <v>0.69724770642201828</v>
      </c>
      <c r="Q4" s="25">
        <v>0.81690140845070425</v>
      </c>
      <c r="R4" s="25">
        <v>1</v>
      </c>
      <c r="S4" s="46">
        <v>0.89922480620155043</v>
      </c>
      <c r="T4" s="36">
        <v>0.36842105263157893</v>
      </c>
      <c r="U4" s="25">
        <v>1</v>
      </c>
      <c r="V4" s="25">
        <v>0.53846153846153844</v>
      </c>
      <c r="W4" s="25">
        <v>0.86842105263157898</v>
      </c>
      <c r="X4" s="25">
        <v>1</v>
      </c>
      <c r="Y4" s="46">
        <v>0.92957746478873238</v>
      </c>
      <c r="Z4" s="36">
        <v>0.40322580645161288</v>
      </c>
      <c r="AA4" s="25">
        <v>1</v>
      </c>
      <c r="AB4" s="25">
        <v>0.57471264367816088</v>
      </c>
      <c r="AC4" s="25">
        <v>0.91935483870967738</v>
      </c>
      <c r="AD4" s="25">
        <v>1</v>
      </c>
      <c r="AE4" s="46">
        <v>0.95798319327731085</v>
      </c>
      <c r="AF4" s="36">
        <v>0.3297917489035197</v>
      </c>
      <c r="AG4" s="25">
        <v>1</v>
      </c>
      <c r="AH4" s="25">
        <v>0.47701919118852781</v>
      </c>
      <c r="AI4" s="25">
        <v>0.87920553939352009</v>
      </c>
      <c r="AJ4" s="25">
        <v>1</v>
      </c>
      <c r="AK4" s="46">
        <v>0.93522658970886463</v>
      </c>
    </row>
    <row r="5" spans="1:37" x14ac:dyDescent="0.25">
      <c r="A5" s="100" t="s">
        <v>28</v>
      </c>
      <c r="B5" s="94">
        <v>0.89130434782608692</v>
      </c>
      <c r="C5" s="25">
        <v>0.9213483146067416</v>
      </c>
      <c r="D5" s="25">
        <v>0.90607734806629825</v>
      </c>
      <c r="E5" s="25">
        <v>0.84239130434782605</v>
      </c>
      <c r="F5" s="25">
        <v>0.94512195121951215</v>
      </c>
      <c r="G5" s="46">
        <v>0.8908045977011495</v>
      </c>
      <c r="H5" s="36">
        <v>0.75886524822695034</v>
      </c>
      <c r="I5" s="25">
        <v>0.79259259259259263</v>
      </c>
      <c r="J5" s="25">
        <v>0.77536231884057971</v>
      </c>
      <c r="K5" s="25">
        <v>0.8014184397163121</v>
      </c>
      <c r="L5" s="25">
        <v>0.8828125</v>
      </c>
      <c r="M5" s="46">
        <v>0.84014869888475829</v>
      </c>
      <c r="N5" s="36">
        <v>0.47826086956521741</v>
      </c>
      <c r="O5" s="25">
        <v>0.61599999999999999</v>
      </c>
      <c r="P5" s="25">
        <v>0.53846153846153844</v>
      </c>
      <c r="Q5" s="25">
        <v>0.47826086956521741</v>
      </c>
      <c r="R5" s="25">
        <v>0.61599999999999999</v>
      </c>
      <c r="S5" s="46">
        <v>0.53846153846153844</v>
      </c>
      <c r="T5" s="36">
        <v>0.81981981981981977</v>
      </c>
      <c r="U5" s="25">
        <v>0.88349514563106801</v>
      </c>
      <c r="V5" s="25">
        <v>0.85046728971962604</v>
      </c>
      <c r="W5" s="25">
        <v>0.81981981981981977</v>
      </c>
      <c r="X5" s="25">
        <v>0.88349514563106801</v>
      </c>
      <c r="Y5" s="46">
        <v>0.85046728971962604</v>
      </c>
      <c r="Z5" s="36">
        <v>0.68518518518518523</v>
      </c>
      <c r="AA5" s="25">
        <v>0.73267326732673266</v>
      </c>
      <c r="AB5" s="25">
        <v>0.70813397129186595</v>
      </c>
      <c r="AC5" s="25">
        <v>0.68518518518518523</v>
      </c>
      <c r="AD5" s="25">
        <v>0.73267326732673266</v>
      </c>
      <c r="AE5" s="46">
        <v>0.70813397129186595</v>
      </c>
      <c r="AF5" s="36">
        <v>0.72668709412465193</v>
      </c>
      <c r="AG5" s="25">
        <v>0.78922186403142702</v>
      </c>
      <c r="AH5" s="25">
        <v>0.75570049327598166</v>
      </c>
      <c r="AI5" s="25">
        <v>0.72541512372687211</v>
      </c>
      <c r="AJ5" s="25">
        <v>0.81202057283546247</v>
      </c>
      <c r="AK5" s="46">
        <v>0.76560321921178764</v>
      </c>
    </row>
    <row r="6" spans="1:37" x14ac:dyDescent="0.25">
      <c r="A6" s="100" t="s">
        <v>11</v>
      </c>
      <c r="B6" s="94">
        <v>0.99597364568081992</v>
      </c>
      <c r="C6" s="25">
        <v>0.99234135667396062</v>
      </c>
      <c r="D6" s="25">
        <v>0.99415418341249551</v>
      </c>
      <c r="E6" s="25">
        <v>0.96815519765739388</v>
      </c>
      <c r="F6" s="25">
        <v>0.99063670411985016</v>
      </c>
      <c r="G6" s="46">
        <v>0.97926693817104771</v>
      </c>
      <c r="H6" s="36">
        <v>0.70897009966777413</v>
      </c>
      <c r="I6" s="25">
        <v>0.91040955631399323</v>
      </c>
      <c r="J6" s="25">
        <v>0.79716100112065746</v>
      </c>
      <c r="K6" s="25">
        <v>0.82458471760797347</v>
      </c>
      <c r="L6" s="25">
        <v>0.97793538219070131</v>
      </c>
      <c r="M6" s="46">
        <v>0.89473684210526316</v>
      </c>
      <c r="N6" s="36">
        <v>0.99292869770182679</v>
      </c>
      <c r="O6" s="25">
        <v>0.90786637931034486</v>
      </c>
      <c r="P6" s="25">
        <v>0.9484942302279763</v>
      </c>
      <c r="Q6" s="25">
        <v>0.92751915144372421</v>
      </c>
      <c r="R6" s="25">
        <v>0.99809765377298665</v>
      </c>
      <c r="S6" s="46">
        <v>0.96151496640195477</v>
      </c>
      <c r="T6" s="36">
        <v>0.84483653347171772</v>
      </c>
      <c r="U6" s="25">
        <v>0.98966565349544078</v>
      </c>
      <c r="V6" s="25">
        <v>0.91153415453527431</v>
      </c>
      <c r="W6" s="25">
        <v>0.96834457706279187</v>
      </c>
      <c r="X6" s="25">
        <v>0.99361022364217255</v>
      </c>
      <c r="Y6" s="46">
        <v>0.98081471747700388</v>
      </c>
      <c r="Z6" s="36">
        <v>0.87468418393127845</v>
      </c>
      <c r="AA6" s="25">
        <v>0.97796610169491527</v>
      </c>
      <c r="AB6" s="25">
        <v>0.92344625233395572</v>
      </c>
      <c r="AC6" s="25">
        <v>0.89540171803941382</v>
      </c>
      <c r="AD6" s="25">
        <v>0.99105145413870244</v>
      </c>
      <c r="AE6" s="46">
        <v>0.94080169896469334</v>
      </c>
      <c r="AF6" s="36">
        <v>0.88347863209068334</v>
      </c>
      <c r="AG6" s="25">
        <v>0.95564980949773093</v>
      </c>
      <c r="AH6" s="25">
        <v>0.9149579643260719</v>
      </c>
      <c r="AI6" s="25">
        <v>0.91680107236225938</v>
      </c>
      <c r="AJ6" s="25">
        <v>0.9902662835728826</v>
      </c>
      <c r="AK6" s="46">
        <v>0.95142703262399253</v>
      </c>
    </row>
    <row r="7" spans="1:37" x14ac:dyDescent="0.25">
      <c r="A7" s="100" t="s">
        <v>29</v>
      </c>
      <c r="B7" s="94">
        <v>0.87309644670050757</v>
      </c>
      <c r="C7" s="25">
        <v>0.9942196531791907</v>
      </c>
      <c r="D7" s="25">
        <v>0.92972972972972967</v>
      </c>
      <c r="E7" s="25">
        <v>0.82233502538071068</v>
      </c>
      <c r="F7" s="25">
        <v>0.98780487804878048</v>
      </c>
      <c r="G7" s="46">
        <v>0.89750692520775632</v>
      </c>
      <c r="H7" s="36">
        <v>0.94021739130434778</v>
      </c>
      <c r="I7" s="25">
        <v>0.98857142857142855</v>
      </c>
      <c r="J7" s="25">
        <v>0.96378830083565459</v>
      </c>
      <c r="K7" s="25">
        <v>0.91304347826086951</v>
      </c>
      <c r="L7" s="25">
        <v>0.98245614035087714</v>
      </c>
      <c r="M7" s="46">
        <v>0.94647887323943647</v>
      </c>
      <c r="N7" s="36">
        <v>0.36796536796536794</v>
      </c>
      <c r="O7" s="25">
        <v>0.93406593406593408</v>
      </c>
      <c r="P7" s="25">
        <v>0.5279503105590061</v>
      </c>
      <c r="Q7" s="25">
        <v>0.77705627705627711</v>
      </c>
      <c r="R7" s="25">
        <v>0.97027027027027024</v>
      </c>
      <c r="S7" s="46">
        <v>0.86298076923076927</v>
      </c>
      <c r="T7" s="36">
        <v>0.45479452054794522</v>
      </c>
      <c r="U7" s="25">
        <v>0.98224852071005919</v>
      </c>
      <c r="V7" s="25">
        <v>0.62172284644194764</v>
      </c>
      <c r="W7" s="25">
        <v>0.68767123287671228</v>
      </c>
      <c r="X7" s="25">
        <v>0.94716981132075473</v>
      </c>
      <c r="Y7" s="46">
        <v>0.79682539682539688</v>
      </c>
      <c r="Z7" s="36">
        <v>0.69911504424778759</v>
      </c>
      <c r="AA7" s="25">
        <v>0.95757575757575752</v>
      </c>
      <c r="AB7" s="25">
        <v>0.80818414322250631</v>
      </c>
      <c r="AC7" s="25">
        <v>0.73451327433628322</v>
      </c>
      <c r="AD7" s="25">
        <v>0.93258426966292129</v>
      </c>
      <c r="AE7" s="46">
        <v>0.82178217821782185</v>
      </c>
      <c r="AF7" s="36">
        <v>0.66703775415319122</v>
      </c>
      <c r="AG7" s="25">
        <v>0.97133625882047414</v>
      </c>
      <c r="AH7" s="25">
        <v>0.77027506615776886</v>
      </c>
      <c r="AI7" s="25">
        <v>0.78692385758217065</v>
      </c>
      <c r="AJ7" s="25">
        <v>0.96405707393072082</v>
      </c>
      <c r="AK7" s="46">
        <v>0.86511482854423605</v>
      </c>
    </row>
    <row r="8" spans="1:37" x14ac:dyDescent="0.25">
      <c r="A8" s="100" t="s">
        <v>13</v>
      </c>
      <c r="B8" s="94">
        <v>0.85919540229885061</v>
      </c>
      <c r="C8" s="25">
        <v>0.58742632612966605</v>
      </c>
      <c r="D8" s="25">
        <v>0.69778296382730465</v>
      </c>
      <c r="E8" s="25">
        <v>0.82471264367816088</v>
      </c>
      <c r="F8" s="25">
        <v>0.85671641791044773</v>
      </c>
      <c r="G8" s="46">
        <v>0.84040995607613467</v>
      </c>
      <c r="H8" s="36">
        <v>0.88888888888888884</v>
      </c>
      <c r="I8" s="25">
        <v>0.50349650349650354</v>
      </c>
      <c r="J8" s="25">
        <v>0.6428571428571429</v>
      </c>
      <c r="K8" s="25">
        <v>0.90123456790123457</v>
      </c>
      <c r="L8" s="25">
        <v>0.77659574468085102</v>
      </c>
      <c r="M8" s="46">
        <v>0.83428571428571419</v>
      </c>
      <c r="N8" s="36">
        <v>0.734375</v>
      </c>
      <c r="O8" s="25">
        <v>0.46168958742632615</v>
      </c>
      <c r="P8" s="25">
        <v>0.56694813027744273</v>
      </c>
      <c r="Q8" s="25">
        <v>0.9</v>
      </c>
      <c r="R8" s="25">
        <v>0.89719626168224298</v>
      </c>
      <c r="S8" s="46">
        <v>0.89859594383775354</v>
      </c>
      <c r="T8" s="36">
        <v>0.82096069868995636</v>
      </c>
      <c r="U8" s="25">
        <v>0.36935166994106089</v>
      </c>
      <c r="V8" s="25">
        <v>0.50948509485094851</v>
      </c>
      <c r="W8" s="25">
        <v>0.89519650655021832</v>
      </c>
      <c r="X8" s="25">
        <v>0.7321428571428571</v>
      </c>
      <c r="Y8" s="46">
        <v>0.80550098231827116</v>
      </c>
      <c r="Z8" s="36">
        <v>0.67381974248927035</v>
      </c>
      <c r="AA8" s="25">
        <v>0.30844793713163066</v>
      </c>
      <c r="AB8" s="25">
        <v>0.42318059299191374</v>
      </c>
      <c r="AC8" s="25">
        <v>0.83261802575107291</v>
      </c>
      <c r="AD8" s="25">
        <v>0.66896551724137931</v>
      </c>
      <c r="AE8" s="46">
        <v>0.74187380497131938</v>
      </c>
      <c r="AF8" s="36">
        <v>0.79544794647339323</v>
      </c>
      <c r="AG8" s="25">
        <v>0.44608240482503742</v>
      </c>
      <c r="AH8" s="25">
        <v>0.56805078496095052</v>
      </c>
      <c r="AI8" s="25">
        <v>0.8707523487761375</v>
      </c>
      <c r="AJ8" s="25">
        <v>0.78632335973155565</v>
      </c>
      <c r="AK8" s="46">
        <v>0.82413328029783861</v>
      </c>
    </row>
    <row r="9" spans="1:37" x14ac:dyDescent="0.25">
      <c r="A9" s="100" t="s">
        <v>14</v>
      </c>
      <c r="B9" s="94">
        <v>0.66437177280550774</v>
      </c>
      <c r="C9" s="25">
        <v>0.60312500000000002</v>
      </c>
      <c r="D9" s="25">
        <v>0.63226863226863228</v>
      </c>
      <c r="E9" s="25">
        <v>0.7091222030981067</v>
      </c>
      <c r="F9" s="25">
        <v>0.7862595419847328</v>
      </c>
      <c r="G9" s="46">
        <v>0.74570135746606336</v>
      </c>
      <c r="H9" s="36">
        <v>0.75092936802973975</v>
      </c>
      <c r="I9" s="25">
        <v>0.57714285714285718</v>
      </c>
      <c r="J9" s="25">
        <v>0.65266558966074317</v>
      </c>
      <c r="K9" s="25">
        <v>0.7992565055762082</v>
      </c>
      <c r="L9" s="25">
        <v>0.7904411764705882</v>
      </c>
      <c r="M9" s="46">
        <v>0.79482439926062842</v>
      </c>
      <c r="N9" s="36">
        <v>0.77506112469437649</v>
      </c>
      <c r="O9" s="25">
        <v>0.619140625</v>
      </c>
      <c r="P9" s="25">
        <v>0.68838219326818673</v>
      </c>
      <c r="Q9" s="25">
        <v>0.77017114914425433</v>
      </c>
      <c r="R9" s="25">
        <v>0.80562659846547313</v>
      </c>
      <c r="S9" s="46">
        <v>0.78749999999999998</v>
      </c>
      <c r="T9" s="36">
        <v>0.8315412186379928</v>
      </c>
      <c r="U9" s="25">
        <v>0.5043478260869565</v>
      </c>
      <c r="V9" s="25">
        <v>0.62787550744248977</v>
      </c>
      <c r="W9" s="25">
        <v>0.79569892473118276</v>
      </c>
      <c r="X9" s="25">
        <v>0.844106463878327</v>
      </c>
      <c r="Y9" s="46">
        <v>0.81918819188191871</v>
      </c>
      <c r="Z9" s="36">
        <v>0.81578947368421051</v>
      </c>
      <c r="AA9" s="25">
        <v>0.46733668341708545</v>
      </c>
      <c r="AB9" s="25">
        <v>0.59424920127795522</v>
      </c>
      <c r="AC9" s="25">
        <v>0.25438596491228072</v>
      </c>
      <c r="AD9" s="25">
        <v>0.33333333333333331</v>
      </c>
      <c r="AE9" s="46">
        <v>0.28855721393034822</v>
      </c>
      <c r="AF9" s="36">
        <v>0.76753859157036541</v>
      </c>
      <c r="AG9" s="25">
        <v>0.55421859832937992</v>
      </c>
      <c r="AH9" s="25">
        <v>0.63908822478360139</v>
      </c>
      <c r="AI9" s="25">
        <v>0.66572694949240652</v>
      </c>
      <c r="AJ9" s="25">
        <v>0.71195342282649088</v>
      </c>
      <c r="AK9" s="46">
        <v>0.68715423250779173</v>
      </c>
    </row>
    <row r="10" spans="1:37" x14ac:dyDescent="0.25">
      <c r="A10" s="100" t="s">
        <v>15</v>
      </c>
      <c r="B10" s="94">
        <v>1.8404907975460124E-2</v>
      </c>
      <c r="C10" s="25">
        <v>1</v>
      </c>
      <c r="D10" s="25">
        <v>3.6144578313253017E-2</v>
      </c>
      <c r="E10" s="25">
        <v>0.38650306748466257</v>
      </c>
      <c r="F10" s="25">
        <v>0.39130434782608697</v>
      </c>
      <c r="G10" s="46">
        <v>0.38888888888888895</v>
      </c>
      <c r="H10" s="36">
        <v>0.63636363636363635</v>
      </c>
      <c r="I10" s="25">
        <v>1</v>
      </c>
      <c r="J10" s="25">
        <v>0.77777777777777779</v>
      </c>
      <c r="K10" s="25">
        <v>0.86363636363636365</v>
      </c>
      <c r="L10" s="25">
        <v>1</v>
      </c>
      <c r="M10" s="46">
        <v>0.92682926829268286</v>
      </c>
      <c r="N10" s="36">
        <v>5.208333333333333E-3</v>
      </c>
      <c r="O10" s="25">
        <v>1</v>
      </c>
      <c r="P10" s="25">
        <v>1.0362694300518135E-2</v>
      </c>
      <c r="Q10" s="25">
        <v>0.41145833333333331</v>
      </c>
      <c r="R10" s="25">
        <v>0.47023809523809523</v>
      </c>
      <c r="S10" s="46">
        <v>0.43888888888888888</v>
      </c>
      <c r="T10" s="36">
        <v>0.18518518518518517</v>
      </c>
      <c r="U10" s="25">
        <v>1</v>
      </c>
      <c r="V10" s="25">
        <v>0.3125</v>
      </c>
      <c r="W10" s="25">
        <v>0.55555555555555558</v>
      </c>
      <c r="X10" s="25">
        <v>1</v>
      </c>
      <c r="Y10" s="46">
        <v>0.7142857142857143</v>
      </c>
      <c r="Z10" s="36">
        <v>5.6603773584905662E-2</v>
      </c>
      <c r="AA10" s="25">
        <v>1</v>
      </c>
      <c r="AB10" s="25">
        <v>0.10714285714285715</v>
      </c>
      <c r="AC10" s="25">
        <v>0.52830188679245282</v>
      </c>
      <c r="AD10" s="25">
        <v>0.62222222222222223</v>
      </c>
      <c r="AE10" s="46">
        <v>0.57142857142857151</v>
      </c>
      <c r="AF10" s="36">
        <v>0.18035316728850415</v>
      </c>
      <c r="AG10" s="25">
        <v>1</v>
      </c>
      <c r="AH10" s="25">
        <v>0.24878558150688121</v>
      </c>
      <c r="AI10" s="25">
        <v>0.5490910413604736</v>
      </c>
      <c r="AJ10" s="25">
        <v>0.69675293305728092</v>
      </c>
      <c r="AK10" s="46">
        <v>0.60806426635694932</v>
      </c>
    </row>
    <row r="11" spans="1:37" x14ac:dyDescent="0.25">
      <c r="A11" s="100" t="s">
        <v>16</v>
      </c>
      <c r="B11" s="94">
        <v>0.76</v>
      </c>
      <c r="C11" s="25">
        <v>1</v>
      </c>
      <c r="D11" s="25">
        <v>0.86363636363636365</v>
      </c>
      <c r="E11" s="25">
        <v>0.84</v>
      </c>
      <c r="F11" s="25">
        <v>1</v>
      </c>
      <c r="G11" s="46">
        <v>0.91304347826086962</v>
      </c>
      <c r="H11" s="36">
        <v>1</v>
      </c>
      <c r="I11" s="25">
        <v>1</v>
      </c>
      <c r="J11" s="25">
        <v>1</v>
      </c>
      <c r="K11" s="25">
        <v>1</v>
      </c>
      <c r="L11" s="25">
        <v>1</v>
      </c>
      <c r="M11" s="46">
        <v>1</v>
      </c>
      <c r="N11" s="36">
        <v>2.0833333333333332E-2</v>
      </c>
      <c r="O11" s="25">
        <v>1</v>
      </c>
      <c r="P11" s="25">
        <v>4.0816326530612249E-2</v>
      </c>
      <c r="Q11" s="25">
        <v>1</v>
      </c>
      <c r="R11" s="25">
        <v>1</v>
      </c>
      <c r="S11" s="46">
        <v>1</v>
      </c>
      <c r="T11" s="36">
        <v>1</v>
      </c>
      <c r="U11" s="25">
        <v>1</v>
      </c>
      <c r="V11" s="25">
        <v>1</v>
      </c>
      <c r="W11" s="25">
        <v>1</v>
      </c>
      <c r="X11" s="25">
        <v>1</v>
      </c>
      <c r="Y11" s="46">
        <v>1</v>
      </c>
      <c r="Z11" s="36">
        <v>0.86</v>
      </c>
      <c r="AA11" s="25">
        <v>1</v>
      </c>
      <c r="AB11" s="25">
        <v>0.92473118279569899</v>
      </c>
      <c r="AC11" s="25">
        <v>0.88</v>
      </c>
      <c r="AD11" s="25">
        <v>1</v>
      </c>
      <c r="AE11" s="46">
        <v>0.93617021276595747</v>
      </c>
      <c r="AF11" s="36">
        <v>0.72816666666666663</v>
      </c>
      <c r="AG11" s="25">
        <v>1</v>
      </c>
      <c r="AH11" s="25">
        <v>0.76583677459253496</v>
      </c>
      <c r="AI11" s="25">
        <v>0.94399999999999995</v>
      </c>
      <c r="AJ11" s="25">
        <v>1</v>
      </c>
      <c r="AK11" s="46">
        <v>0.96984273820536548</v>
      </c>
    </row>
    <row r="12" spans="1:37" ht="15.75" thickBot="1" x14ac:dyDescent="0.3">
      <c r="A12" s="101" t="s">
        <v>20</v>
      </c>
      <c r="B12" s="96">
        <v>0.46</v>
      </c>
      <c r="C12" s="26">
        <v>1</v>
      </c>
      <c r="D12" s="26">
        <v>0.63013698630136994</v>
      </c>
      <c r="E12" s="26">
        <v>1</v>
      </c>
      <c r="F12" s="26">
        <v>1</v>
      </c>
      <c r="G12" s="47">
        <v>1</v>
      </c>
      <c r="H12" s="37">
        <v>0.78</v>
      </c>
      <c r="I12" s="26">
        <v>1</v>
      </c>
      <c r="J12" s="26">
        <v>0.8764044943820225</v>
      </c>
      <c r="K12" s="26">
        <v>1</v>
      </c>
      <c r="L12" s="26">
        <v>1</v>
      </c>
      <c r="M12" s="47">
        <v>1</v>
      </c>
      <c r="N12" s="37">
        <v>0.98</v>
      </c>
      <c r="O12" s="26">
        <v>1</v>
      </c>
      <c r="P12" s="26">
        <v>0.98989898989898994</v>
      </c>
      <c r="Q12" s="26">
        <v>1</v>
      </c>
      <c r="R12" s="26">
        <v>1</v>
      </c>
      <c r="S12" s="47">
        <v>1</v>
      </c>
      <c r="T12" s="37">
        <v>0.9</v>
      </c>
      <c r="U12" s="26">
        <v>1</v>
      </c>
      <c r="V12" s="26">
        <v>0.94736842105263164</v>
      </c>
      <c r="W12" s="26">
        <v>1</v>
      </c>
      <c r="X12" s="26">
        <v>1</v>
      </c>
      <c r="Y12" s="47">
        <v>1</v>
      </c>
      <c r="Z12" s="37">
        <v>0.96</v>
      </c>
      <c r="AA12" s="26">
        <v>1</v>
      </c>
      <c r="AB12" s="26">
        <v>0.97959183673469385</v>
      </c>
      <c r="AC12" s="26">
        <v>1</v>
      </c>
      <c r="AD12" s="26">
        <v>1</v>
      </c>
      <c r="AE12" s="47">
        <v>1</v>
      </c>
      <c r="AF12" s="37">
        <v>0.81600000000000006</v>
      </c>
      <c r="AG12" s="26">
        <v>1</v>
      </c>
      <c r="AH12" s="26">
        <v>0.88468014567394171</v>
      </c>
      <c r="AI12" s="26">
        <v>1</v>
      </c>
      <c r="AJ12" s="26">
        <v>1</v>
      </c>
      <c r="AK12" s="47">
        <v>1</v>
      </c>
    </row>
    <row r="13" spans="1:37" ht="15.75" thickBot="1" x14ac:dyDescent="0.3">
      <c r="A13" s="79" t="s">
        <v>21</v>
      </c>
      <c r="B13" s="99">
        <v>0.67353562320250959</v>
      </c>
      <c r="C13" s="49">
        <v>0.90784606505895593</v>
      </c>
      <c r="D13" s="49">
        <v>0.70478835414609564</v>
      </c>
      <c r="E13" s="49">
        <v>0.83061080821106681</v>
      </c>
      <c r="F13" s="49">
        <v>0.9150385558599633</v>
      </c>
      <c r="G13" s="50">
        <v>0.86627093023037705</v>
      </c>
      <c r="H13" s="48">
        <v>0.75333255415722467</v>
      </c>
      <c r="I13" s="49">
        <v>0.87322129381173741</v>
      </c>
      <c r="J13" s="49">
        <v>0.76427379369499882</v>
      </c>
      <c r="K13" s="49">
        <v>0.90857583118693341</v>
      </c>
      <c r="L13" s="49">
        <v>0.96317729256882567</v>
      </c>
      <c r="M13" s="50">
        <v>0.9330819073702451</v>
      </c>
      <c r="N13" s="48">
        <v>0.58898439941990888</v>
      </c>
      <c r="O13" s="49">
        <v>0.85387625258026056</v>
      </c>
      <c r="P13" s="49">
        <v>0.60085621199462891</v>
      </c>
      <c r="Q13" s="49">
        <v>0.88977366653913714</v>
      </c>
      <c r="R13" s="49">
        <v>0.93442051641439872</v>
      </c>
      <c r="S13" s="50">
        <v>0.91024434730239678</v>
      </c>
      <c r="T13" s="48">
        <v>0.72255590289841964</v>
      </c>
      <c r="U13" s="49">
        <v>0.87291088158645846</v>
      </c>
      <c r="V13" s="49">
        <v>0.73194148525044567</v>
      </c>
      <c r="W13" s="49">
        <v>0.89152100845546722</v>
      </c>
      <c r="X13" s="49">
        <v>0.95501812154457777</v>
      </c>
      <c r="Y13" s="50">
        <v>0.91684619595975048</v>
      </c>
      <c r="Z13" s="48">
        <v>0.70284232095742505</v>
      </c>
      <c r="AA13" s="49">
        <v>0.84439997471461192</v>
      </c>
      <c r="AB13" s="49">
        <v>0.70433726814696085</v>
      </c>
      <c r="AC13" s="49">
        <v>0.80122941595347186</v>
      </c>
      <c r="AD13" s="49">
        <v>0.86756797894754634</v>
      </c>
      <c r="AE13" s="50">
        <v>0.83061877418405172</v>
      </c>
      <c r="AF13" s="48">
        <v>0.6882501601270975</v>
      </c>
      <c r="AG13" s="49">
        <v>0.87045089355040484</v>
      </c>
      <c r="AH13" s="49">
        <v>0.70123942264662609</v>
      </c>
      <c r="AI13" s="49">
        <v>0.86434214606921533</v>
      </c>
      <c r="AJ13" s="49">
        <v>0.92704449306706249</v>
      </c>
      <c r="AK13" s="50">
        <v>0.89141243100936418</v>
      </c>
    </row>
    <row r="14" spans="1:37" ht="15.75" thickBot="1" x14ac:dyDescent="0.3"/>
    <row r="15" spans="1:37" ht="15.75" thickBot="1" x14ac:dyDescent="0.3">
      <c r="A15" s="111" t="s">
        <v>23</v>
      </c>
      <c r="B15" s="123" t="s">
        <v>0</v>
      </c>
      <c r="C15" s="120"/>
      <c r="D15" s="120"/>
      <c r="E15" s="121" t="s">
        <v>0</v>
      </c>
      <c r="F15" s="121"/>
      <c r="G15" s="122"/>
      <c r="H15" s="119" t="s">
        <v>1</v>
      </c>
      <c r="I15" s="120"/>
      <c r="J15" s="120"/>
      <c r="K15" s="121" t="s">
        <v>1</v>
      </c>
      <c r="L15" s="121"/>
      <c r="M15" s="122"/>
      <c r="N15" s="119" t="s">
        <v>2</v>
      </c>
      <c r="O15" s="120"/>
      <c r="P15" s="120"/>
      <c r="Q15" s="121" t="s">
        <v>2</v>
      </c>
      <c r="R15" s="121"/>
      <c r="S15" s="122"/>
      <c r="T15" s="119" t="s">
        <v>3</v>
      </c>
      <c r="U15" s="120"/>
      <c r="V15" s="120"/>
      <c r="W15" s="121" t="s">
        <v>3</v>
      </c>
      <c r="X15" s="121"/>
      <c r="Y15" s="122"/>
      <c r="Z15" s="119" t="s">
        <v>4</v>
      </c>
      <c r="AA15" s="120"/>
      <c r="AB15" s="120"/>
      <c r="AC15" s="121" t="s">
        <v>4</v>
      </c>
      <c r="AD15" s="121"/>
      <c r="AE15" s="122"/>
    </row>
    <row r="16" spans="1:37" ht="15.75" thickBot="1" x14ac:dyDescent="0.3">
      <c r="A16" s="112"/>
      <c r="B16" s="73" t="s">
        <v>24</v>
      </c>
      <c r="C16" s="103" t="s">
        <v>25</v>
      </c>
      <c r="D16" s="103" t="s">
        <v>26</v>
      </c>
      <c r="E16" s="104" t="s">
        <v>24</v>
      </c>
      <c r="F16" s="104" t="s">
        <v>25</v>
      </c>
      <c r="G16" s="105" t="s">
        <v>26</v>
      </c>
      <c r="H16" s="73" t="s">
        <v>24</v>
      </c>
      <c r="I16" s="103" t="s">
        <v>25</v>
      </c>
      <c r="J16" s="103" t="s">
        <v>26</v>
      </c>
      <c r="K16" s="104" t="s">
        <v>24</v>
      </c>
      <c r="L16" s="104" t="s">
        <v>25</v>
      </c>
      <c r="M16" s="105" t="s">
        <v>26</v>
      </c>
      <c r="N16" s="73" t="s">
        <v>24</v>
      </c>
      <c r="O16" s="103" t="s">
        <v>25</v>
      </c>
      <c r="P16" s="103" t="s">
        <v>26</v>
      </c>
      <c r="Q16" s="104" t="s">
        <v>24</v>
      </c>
      <c r="R16" s="104" t="s">
        <v>25</v>
      </c>
      <c r="S16" s="105" t="s">
        <v>26</v>
      </c>
      <c r="T16" s="73" t="s">
        <v>24</v>
      </c>
      <c r="U16" s="103" t="s">
        <v>25</v>
      </c>
      <c r="V16" s="103" t="s">
        <v>26</v>
      </c>
      <c r="W16" s="104" t="s">
        <v>24</v>
      </c>
      <c r="X16" s="104" t="s">
        <v>25</v>
      </c>
      <c r="Y16" s="105" t="s">
        <v>26</v>
      </c>
      <c r="Z16" s="73" t="s">
        <v>24</v>
      </c>
      <c r="AA16" s="103" t="s">
        <v>25</v>
      </c>
      <c r="AB16" s="103" t="s">
        <v>26</v>
      </c>
      <c r="AC16" s="104" t="s">
        <v>24</v>
      </c>
      <c r="AD16" s="104" t="s">
        <v>25</v>
      </c>
      <c r="AE16" s="105" t="s">
        <v>26</v>
      </c>
    </row>
    <row r="17" spans="1:31" ht="15.75" thickBot="1" x14ac:dyDescent="0.3">
      <c r="A17" s="79" t="s">
        <v>21</v>
      </c>
      <c r="B17" s="99">
        <v>0.67353562320250959</v>
      </c>
      <c r="C17" s="49">
        <v>0.90784606505895593</v>
      </c>
      <c r="D17" s="49">
        <v>0.70478835414609564</v>
      </c>
      <c r="E17" s="49">
        <v>0.83061080821106681</v>
      </c>
      <c r="F17" s="49">
        <v>0.9150385558599633</v>
      </c>
      <c r="G17" s="50">
        <v>0.86627093023037705</v>
      </c>
      <c r="H17" s="48">
        <v>0.75333255415722467</v>
      </c>
      <c r="I17" s="49">
        <v>0.87322129381173741</v>
      </c>
      <c r="J17" s="49">
        <v>0.76427379369499882</v>
      </c>
      <c r="K17" s="49">
        <v>0.90857583118693341</v>
      </c>
      <c r="L17" s="49">
        <v>0.96317729256882567</v>
      </c>
      <c r="M17" s="50">
        <v>0.9330819073702451</v>
      </c>
      <c r="N17" s="48">
        <v>0.58898439941990888</v>
      </c>
      <c r="O17" s="49">
        <v>0.85387625258026056</v>
      </c>
      <c r="P17" s="49">
        <v>0.60085621199462891</v>
      </c>
      <c r="Q17" s="49">
        <v>0.88977366653913714</v>
      </c>
      <c r="R17" s="49">
        <v>0.93442051641439872</v>
      </c>
      <c r="S17" s="50">
        <v>0.91024434730239678</v>
      </c>
      <c r="T17" s="48">
        <v>0.72255590289841964</v>
      </c>
      <c r="U17" s="49">
        <v>0.87291088158645846</v>
      </c>
      <c r="V17" s="49">
        <v>0.73194148525044567</v>
      </c>
      <c r="W17" s="49">
        <v>0.89152100845546722</v>
      </c>
      <c r="X17" s="49">
        <v>0.95501812154457777</v>
      </c>
      <c r="Y17" s="50">
        <v>0.91684619595975048</v>
      </c>
      <c r="Z17" s="48">
        <v>0.70284232095742505</v>
      </c>
      <c r="AA17" s="49">
        <v>0.84439997471461192</v>
      </c>
      <c r="AB17" s="49">
        <v>0.70433726814696085</v>
      </c>
      <c r="AC17" s="49">
        <v>0.80122941595347186</v>
      </c>
      <c r="AD17" s="49">
        <v>0.86756797894754634</v>
      </c>
      <c r="AE17" s="50">
        <v>0.83061877418405172</v>
      </c>
    </row>
    <row r="19" spans="1:31" x14ac:dyDescent="0.25">
      <c r="F19" s="159" t="s">
        <v>24</v>
      </c>
      <c r="G19" s="159"/>
      <c r="H19" s="159" t="s">
        <v>25</v>
      </c>
      <c r="I19" s="159"/>
      <c r="J19" s="159" t="s">
        <v>26</v>
      </c>
      <c r="K19" s="159"/>
    </row>
    <row r="20" spans="1:31" x14ac:dyDescent="0.25">
      <c r="F20" s="59" t="s">
        <v>70</v>
      </c>
      <c r="G20" s="67" t="s">
        <v>66</v>
      </c>
      <c r="H20" s="59" t="s">
        <v>70</v>
      </c>
      <c r="I20" s="67" t="s">
        <v>66</v>
      </c>
      <c r="J20" s="59" t="s">
        <v>70</v>
      </c>
      <c r="K20" s="67" t="s">
        <v>66</v>
      </c>
    </row>
    <row r="21" spans="1:31" ht="15.75" thickBot="1" x14ac:dyDescent="0.3">
      <c r="E21" s="16" t="s">
        <v>0</v>
      </c>
      <c r="F21" s="138">
        <v>0.67353562320250959</v>
      </c>
      <c r="G21" s="138">
        <v>0.83061080821106681</v>
      </c>
      <c r="H21" s="138">
        <v>0.90784606505895593</v>
      </c>
      <c r="I21" s="138">
        <v>0.9150385558599633</v>
      </c>
      <c r="J21" s="138">
        <v>0.70478835414609564</v>
      </c>
      <c r="K21" s="138">
        <v>0.86627093023037705</v>
      </c>
      <c r="L21" s="16" t="str">
        <f>"\textbf{"&amp;E21&amp;"}" &amp;"&amp;"</f>
        <v>\textbf{ACM}&amp;</v>
      </c>
      <c r="M21" s="16" t="str">
        <f>ROUND(F21,2) &amp;"&amp;"</f>
        <v>0.67&amp;</v>
      </c>
      <c r="N21" s="16" t="str">
        <f t="shared" ref="N21:R25" si="0">ROUND(G21,2) &amp;"&amp;"</f>
        <v>0.83&amp;</v>
      </c>
      <c r="O21" s="16" t="str">
        <f t="shared" si="0"/>
        <v>0.91&amp;</v>
      </c>
      <c r="P21" s="16" t="str">
        <f t="shared" si="0"/>
        <v>0.92&amp;</v>
      </c>
      <c r="Q21" s="16" t="str">
        <f t="shared" si="0"/>
        <v>0.7&amp;</v>
      </c>
      <c r="R21" s="16" t="str">
        <f>ROUND(K21,2) &amp;"\\"</f>
        <v>0.87\\</v>
      </c>
    </row>
    <row r="22" spans="1:31" ht="15.75" thickBot="1" x14ac:dyDescent="0.3">
      <c r="E22" s="16" t="s">
        <v>1</v>
      </c>
      <c r="F22" s="48">
        <v>0.75333255415722467</v>
      </c>
      <c r="G22" s="49">
        <v>0.90857583118693341</v>
      </c>
      <c r="H22" s="49">
        <v>0.87322129381173741</v>
      </c>
      <c r="I22" s="49">
        <v>0.96317729256882567</v>
      </c>
      <c r="J22" s="49">
        <v>0.76427379369499882</v>
      </c>
      <c r="K22" s="50">
        <v>0.9330819073702451</v>
      </c>
      <c r="L22" s="16" t="str">
        <f t="shared" ref="L22:L25" si="1">"\textbf{"&amp;E22&amp;"}" &amp;"&amp;"</f>
        <v>\textbf{Elsevier}&amp;</v>
      </c>
      <c r="M22" s="16" t="str">
        <f t="shared" ref="M22:M25" si="2">ROUND(F22,2) &amp;"&amp;"</f>
        <v>0.75&amp;</v>
      </c>
      <c r="N22" s="16" t="str">
        <f t="shared" si="0"/>
        <v>0.91&amp;</v>
      </c>
      <c r="O22" s="16" t="str">
        <f t="shared" si="0"/>
        <v>0.87&amp;</v>
      </c>
      <c r="P22" s="16" t="str">
        <f t="shared" si="0"/>
        <v>0.96&amp;</v>
      </c>
      <c r="Q22" s="16" t="str">
        <f t="shared" si="0"/>
        <v>0.76&amp;</v>
      </c>
      <c r="R22" s="16" t="str">
        <f t="shared" ref="R22:R25" si="3">ROUND(K22,2) &amp;"\\"</f>
        <v>0.93\\</v>
      </c>
    </row>
    <row r="23" spans="1:31" ht="15.75" thickBot="1" x14ac:dyDescent="0.3">
      <c r="E23" s="16" t="s">
        <v>2</v>
      </c>
      <c r="F23" s="48">
        <v>0.58898439941990888</v>
      </c>
      <c r="G23" s="49">
        <v>0.93442051641439872</v>
      </c>
      <c r="H23" s="49">
        <v>0.85387625258026056</v>
      </c>
      <c r="I23" s="50">
        <v>0.91024434730239678</v>
      </c>
      <c r="J23" s="49">
        <v>0.60085621199462891</v>
      </c>
      <c r="K23" s="50">
        <v>0.91024434730239678</v>
      </c>
      <c r="L23" s="16" t="str">
        <f t="shared" si="1"/>
        <v>\textbf{IEEE}&amp;</v>
      </c>
      <c r="M23" s="16" t="str">
        <f t="shared" si="2"/>
        <v>0.59&amp;</v>
      </c>
      <c r="N23" s="16" t="str">
        <f t="shared" si="0"/>
        <v>0.93&amp;</v>
      </c>
      <c r="O23" s="16" t="str">
        <f t="shared" si="0"/>
        <v>0.85&amp;</v>
      </c>
      <c r="P23" s="16" t="str">
        <f t="shared" si="0"/>
        <v>0.91&amp;</v>
      </c>
      <c r="Q23" s="16" t="str">
        <f t="shared" si="0"/>
        <v>0.6&amp;</v>
      </c>
      <c r="R23" s="16" t="str">
        <f t="shared" si="3"/>
        <v>0.91\\</v>
      </c>
    </row>
    <row r="24" spans="1:31" ht="15.75" thickBot="1" x14ac:dyDescent="0.3">
      <c r="E24" s="16" t="s">
        <v>3</v>
      </c>
      <c r="F24" s="48">
        <v>0.72255590289841964</v>
      </c>
      <c r="G24" s="49">
        <v>0.89152100845546722</v>
      </c>
      <c r="H24" s="49">
        <v>0.87291088158645846</v>
      </c>
      <c r="I24" s="49">
        <v>0.95501812154457777</v>
      </c>
      <c r="J24" s="49">
        <v>0.73194148525044567</v>
      </c>
      <c r="K24" s="50">
        <v>0.91684619595975048</v>
      </c>
      <c r="L24" s="16" t="str">
        <f t="shared" si="1"/>
        <v>\textbf{MDPI}&amp;</v>
      </c>
      <c r="M24" s="16" t="str">
        <f t="shared" si="2"/>
        <v>0.72&amp;</v>
      </c>
      <c r="N24" s="16" t="str">
        <f t="shared" si="0"/>
        <v>0.89&amp;</v>
      </c>
      <c r="O24" s="16" t="str">
        <f t="shared" si="0"/>
        <v>0.87&amp;</v>
      </c>
      <c r="P24" s="16" t="str">
        <f t="shared" si="0"/>
        <v>0.96&amp;</v>
      </c>
      <c r="Q24" s="16" t="str">
        <f t="shared" si="0"/>
        <v>0.73&amp;</v>
      </c>
      <c r="R24" s="16" t="str">
        <f t="shared" si="3"/>
        <v>0.92\\</v>
      </c>
    </row>
    <row r="25" spans="1:31" ht="15.75" thickBot="1" x14ac:dyDescent="0.3">
      <c r="E25" s="16" t="s">
        <v>4</v>
      </c>
      <c r="F25" s="48">
        <v>0.70284232095742505</v>
      </c>
      <c r="G25" s="49">
        <v>0.80122941595347186</v>
      </c>
      <c r="H25" s="49">
        <v>0.84439997471461192</v>
      </c>
      <c r="I25" s="49">
        <v>0.86756797894754634</v>
      </c>
      <c r="J25" s="49">
        <v>0.70433726814696085</v>
      </c>
      <c r="K25" s="50">
        <v>0.83061877418405172</v>
      </c>
      <c r="L25" s="16" t="str">
        <f t="shared" si="1"/>
        <v>\textbf{SPRINGER}&amp;</v>
      </c>
      <c r="M25" s="16" t="str">
        <f t="shared" si="2"/>
        <v>0.7&amp;</v>
      </c>
      <c r="N25" s="16" t="str">
        <f t="shared" si="0"/>
        <v>0.8&amp;</v>
      </c>
      <c r="O25" s="16" t="str">
        <f t="shared" si="0"/>
        <v>0.84&amp;</v>
      </c>
      <c r="P25" s="16" t="str">
        <f t="shared" si="0"/>
        <v>0.87&amp;</v>
      </c>
      <c r="Q25" s="16" t="str">
        <f t="shared" si="0"/>
        <v>0.7&amp;</v>
      </c>
      <c r="R25" s="16" t="str">
        <f t="shared" si="3"/>
        <v>0.83\\</v>
      </c>
    </row>
    <row r="26" spans="1:31" x14ac:dyDescent="0.25">
      <c r="F26" s="135">
        <f>AVERAGE(F21:F25)</f>
        <v>0.68825016012709761</v>
      </c>
      <c r="G26" s="135">
        <f t="shared" ref="G26:K26" si="4">AVERAGE(G21:G25)</f>
        <v>0.87327151604426767</v>
      </c>
      <c r="H26" s="135">
        <f t="shared" si="4"/>
        <v>0.87045089355040484</v>
      </c>
      <c r="I26" s="135">
        <f t="shared" si="4"/>
        <v>0.92220925924466202</v>
      </c>
      <c r="J26" s="135">
        <f t="shared" si="4"/>
        <v>0.70123942264662598</v>
      </c>
      <c r="K26" s="135">
        <f t="shared" si="4"/>
        <v>0.89141243100936407</v>
      </c>
    </row>
  </sheetData>
  <mergeCells count="27">
    <mergeCell ref="AC15:AE15"/>
    <mergeCell ref="F19:G19"/>
    <mergeCell ref="H19:I19"/>
    <mergeCell ref="J19:K19"/>
    <mergeCell ref="N15:P15"/>
    <mergeCell ref="Q15:S15"/>
    <mergeCell ref="T15:V15"/>
    <mergeCell ref="W15:Y15"/>
    <mergeCell ref="Z15:AB15"/>
    <mergeCell ref="A15:A16"/>
    <mergeCell ref="B15:D15"/>
    <mergeCell ref="E15:G15"/>
    <mergeCell ref="H15:J15"/>
    <mergeCell ref="K15:M15"/>
    <mergeCell ref="A1:A2"/>
    <mergeCell ref="B1:D1"/>
    <mergeCell ref="H1:J1"/>
    <mergeCell ref="N1:P1"/>
    <mergeCell ref="T1:V1"/>
    <mergeCell ref="Q1:S1"/>
    <mergeCell ref="AC1:AE1"/>
    <mergeCell ref="AI1:AK1"/>
    <mergeCell ref="AF1:AH1"/>
    <mergeCell ref="E1:G1"/>
    <mergeCell ref="K1:M1"/>
    <mergeCell ref="Z1:AB1"/>
    <mergeCell ref="W1:Y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C42-93B4-4679-A218-7F2348540497}">
  <dimension ref="A1:P34"/>
  <sheetViews>
    <sheetView tabSelected="1" topLeftCell="H14" zoomScale="130" zoomScaleNormal="130" workbookViewId="0">
      <selection activeCell="R19" sqref="R19"/>
    </sheetView>
  </sheetViews>
  <sheetFormatPr defaultRowHeight="15" x14ac:dyDescent="0.25"/>
  <cols>
    <col min="1" max="1" width="15.140625" bestFit="1" customWidth="1"/>
    <col min="2" max="4" width="0" hidden="1" customWidth="1"/>
    <col min="8" max="8" width="9.42578125" bestFit="1" customWidth="1"/>
    <col min="12" max="12" width="9.140625" style="16"/>
    <col min="13" max="13" width="11" bestFit="1" customWidth="1"/>
    <col min="14" max="14" width="10.85546875" bestFit="1" customWidth="1"/>
    <col min="15" max="15" width="9.42578125" bestFit="1" customWidth="1"/>
    <col min="16" max="16" width="10.85546875" customWidth="1"/>
  </cols>
  <sheetData>
    <row r="1" spans="1:16" s="16" customFormat="1" ht="15.75" thickBot="1" x14ac:dyDescent="0.3">
      <c r="A1" s="125" t="s">
        <v>23</v>
      </c>
      <c r="B1" s="127" t="s">
        <v>44</v>
      </c>
      <c r="C1" s="128"/>
      <c r="D1" s="129"/>
      <c r="E1" s="127" t="s">
        <v>45</v>
      </c>
      <c r="F1" s="128"/>
      <c r="G1" s="129"/>
      <c r="H1" s="19" t="s">
        <v>46</v>
      </c>
      <c r="I1" s="130" t="s">
        <v>47</v>
      </c>
      <c r="J1" s="129"/>
    </row>
    <row r="2" spans="1:16" s="16" customFormat="1" ht="15.75" thickBot="1" x14ac:dyDescent="0.3">
      <c r="A2" s="126"/>
      <c r="B2" s="2" t="s">
        <v>21</v>
      </c>
      <c r="C2" s="3" t="s">
        <v>62</v>
      </c>
      <c r="D2" s="4" t="s">
        <v>22</v>
      </c>
      <c r="E2" s="2" t="s">
        <v>24</v>
      </c>
      <c r="F2" s="3" t="s">
        <v>25</v>
      </c>
      <c r="G2" s="3" t="s">
        <v>26</v>
      </c>
      <c r="H2" s="20" t="s">
        <v>48</v>
      </c>
      <c r="I2" s="5" t="s">
        <v>49</v>
      </c>
      <c r="J2" s="4" t="s">
        <v>50</v>
      </c>
      <c r="M2" s="160" t="s">
        <v>23</v>
      </c>
      <c r="N2" s="160" t="s">
        <v>66</v>
      </c>
      <c r="O2" s="160" t="s">
        <v>46</v>
      </c>
      <c r="P2" s="160" t="s">
        <v>70</v>
      </c>
    </row>
    <row r="3" spans="1:16" x14ac:dyDescent="0.25">
      <c r="A3" s="14" t="s">
        <v>6</v>
      </c>
      <c r="B3" s="34">
        <v>40</v>
      </c>
      <c r="C3" s="35">
        <v>40</v>
      </c>
      <c r="D3" s="35">
        <v>0</v>
      </c>
      <c r="E3" s="35">
        <f>C3/B3</f>
        <v>1</v>
      </c>
      <c r="F3" s="35">
        <f>C3/(C3+D3)</f>
        <v>1</v>
      </c>
      <c r="G3" s="35">
        <f>(2*(E3*F3))/(E3+F3)</f>
        <v>1</v>
      </c>
      <c r="H3" s="12">
        <v>100</v>
      </c>
      <c r="I3" s="27">
        <v>100</v>
      </c>
      <c r="J3" s="12">
        <v>100</v>
      </c>
      <c r="K3" s="131">
        <f>I3/100</f>
        <v>1</v>
      </c>
      <c r="L3" s="131">
        <f>J3/100</f>
        <v>1</v>
      </c>
      <c r="M3" s="14" t="s">
        <v>6</v>
      </c>
      <c r="N3" s="35">
        <v>1</v>
      </c>
      <c r="O3" s="134">
        <v>1</v>
      </c>
      <c r="P3" s="134">
        <v>1</v>
      </c>
    </row>
    <row r="4" spans="1:16" x14ac:dyDescent="0.25">
      <c r="A4" s="15" t="s">
        <v>33</v>
      </c>
      <c r="B4" s="36">
        <v>30</v>
      </c>
      <c r="C4" s="25">
        <v>28</v>
      </c>
      <c r="D4" s="25">
        <v>0</v>
      </c>
      <c r="E4" s="24">
        <f t="shared" ref="E4:E12" si="0">C4/B4</f>
        <v>0.93333333333333335</v>
      </c>
      <c r="F4" s="24">
        <f t="shared" ref="F4:F12" si="1">C4/(C4+D4)</f>
        <v>1</v>
      </c>
      <c r="G4" s="24">
        <f t="shared" ref="G4:G12" si="2">(2*(E4*F4))/(E4+F4)</f>
        <v>0.96551724137931039</v>
      </c>
      <c r="H4" s="13"/>
      <c r="I4" s="28"/>
      <c r="J4" s="13"/>
      <c r="K4" s="131">
        <f t="shared" ref="K4:L25" si="3">I4/100</f>
        <v>0</v>
      </c>
      <c r="L4" s="131">
        <f t="shared" si="3"/>
        <v>0</v>
      </c>
      <c r="M4" s="15" t="s">
        <v>36</v>
      </c>
      <c r="N4" s="24">
        <v>0.98305084745762705</v>
      </c>
      <c r="O4" s="134">
        <v>0.97840000000000005</v>
      </c>
      <c r="P4" s="134">
        <v>0.92299999999999993</v>
      </c>
    </row>
    <row r="5" spans="1:16" x14ac:dyDescent="0.25">
      <c r="A5" s="15" t="s">
        <v>34</v>
      </c>
      <c r="B5" s="36">
        <v>10</v>
      </c>
      <c r="C5" s="25">
        <v>10</v>
      </c>
      <c r="D5" s="25">
        <v>0</v>
      </c>
      <c r="E5" s="24">
        <f t="shared" si="0"/>
        <v>1</v>
      </c>
      <c r="F5" s="24">
        <f t="shared" si="1"/>
        <v>1</v>
      </c>
      <c r="G5" s="24">
        <f t="shared" si="2"/>
        <v>1</v>
      </c>
      <c r="H5" s="13"/>
      <c r="I5" s="28"/>
      <c r="J5" s="13"/>
      <c r="K5" s="131">
        <f t="shared" si="3"/>
        <v>0</v>
      </c>
      <c r="L5" s="131">
        <f t="shared" si="3"/>
        <v>0</v>
      </c>
      <c r="M5" s="15" t="s">
        <v>39</v>
      </c>
      <c r="N5" s="25">
        <v>0.98300381546999649</v>
      </c>
      <c r="O5" s="134">
        <v>0.995</v>
      </c>
      <c r="P5" s="134">
        <v>0.98</v>
      </c>
    </row>
    <row r="6" spans="1:16" x14ac:dyDescent="0.25">
      <c r="A6" s="15" t="s">
        <v>35</v>
      </c>
      <c r="B6" s="36">
        <v>23</v>
      </c>
      <c r="C6" s="25">
        <v>23</v>
      </c>
      <c r="D6" s="25">
        <v>0</v>
      </c>
      <c r="E6" s="24">
        <f t="shared" si="0"/>
        <v>1</v>
      </c>
      <c r="F6" s="24">
        <f t="shared" si="1"/>
        <v>1</v>
      </c>
      <c r="G6" s="24">
        <f t="shared" si="2"/>
        <v>1</v>
      </c>
      <c r="H6" s="13"/>
      <c r="I6" s="28"/>
      <c r="J6" s="13"/>
      <c r="K6" s="131">
        <f t="shared" si="3"/>
        <v>0</v>
      </c>
      <c r="L6" s="131">
        <f t="shared" si="3"/>
        <v>0</v>
      </c>
      <c r="M6" s="15" t="s">
        <v>40</v>
      </c>
      <c r="N6" s="25">
        <v>0.95546558704453433</v>
      </c>
      <c r="O6" s="134">
        <v>0.97939999999999994</v>
      </c>
      <c r="P6" s="134">
        <v>0.87019999999999997</v>
      </c>
    </row>
    <row r="7" spans="1:16" x14ac:dyDescent="0.25">
      <c r="A7" s="15" t="s">
        <v>36</v>
      </c>
      <c r="B7" s="36">
        <v>30</v>
      </c>
      <c r="C7" s="25">
        <v>29</v>
      </c>
      <c r="D7" s="25">
        <v>0</v>
      </c>
      <c r="E7" s="25">
        <f t="shared" si="0"/>
        <v>0.96666666666666667</v>
      </c>
      <c r="F7" s="25">
        <f t="shared" si="1"/>
        <v>1</v>
      </c>
      <c r="G7" s="24">
        <f t="shared" si="2"/>
        <v>0.98305084745762705</v>
      </c>
      <c r="H7" s="13">
        <v>97.84</v>
      </c>
      <c r="I7" s="28">
        <v>97.84</v>
      </c>
      <c r="J7" s="13">
        <v>92.3</v>
      </c>
      <c r="K7" s="131">
        <f t="shared" si="3"/>
        <v>0.97840000000000005</v>
      </c>
      <c r="L7" s="131">
        <f t="shared" si="3"/>
        <v>0.92299999999999993</v>
      </c>
      <c r="M7" s="15" t="s">
        <v>43</v>
      </c>
      <c r="N7" s="25">
        <v>0.97797356828193827</v>
      </c>
      <c r="O7" s="134">
        <v>0.97640000000000005</v>
      </c>
      <c r="P7" s="134">
        <v>1</v>
      </c>
    </row>
    <row r="8" spans="1:16" x14ac:dyDescent="0.25">
      <c r="A8" s="15" t="s">
        <v>37</v>
      </c>
      <c r="B8" s="36">
        <v>8</v>
      </c>
      <c r="C8" s="25">
        <v>8</v>
      </c>
      <c r="D8" s="25">
        <v>0</v>
      </c>
      <c r="E8" s="25">
        <f t="shared" si="0"/>
        <v>1</v>
      </c>
      <c r="F8" s="25">
        <f t="shared" si="1"/>
        <v>1</v>
      </c>
      <c r="G8" s="25">
        <f t="shared" si="2"/>
        <v>1</v>
      </c>
      <c r="H8" s="13"/>
      <c r="I8" s="28"/>
      <c r="J8" s="13"/>
      <c r="K8" s="131">
        <f t="shared" si="3"/>
        <v>0</v>
      </c>
      <c r="L8" s="131">
        <f t="shared" si="3"/>
        <v>0</v>
      </c>
      <c r="M8" s="15" t="s">
        <v>13</v>
      </c>
      <c r="N8" s="25">
        <v>0.95822454308093985</v>
      </c>
      <c r="O8" s="134">
        <v>0.93510000000000004</v>
      </c>
      <c r="P8" s="134">
        <v>0.95299999999999996</v>
      </c>
    </row>
    <row r="9" spans="1:16" x14ac:dyDescent="0.25">
      <c r="A9" s="15" t="s">
        <v>8</v>
      </c>
      <c r="B9" s="36">
        <v>0</v>
      </c>
      <c r="C9" s="25"/>
      <c r="D9" s="25"/>
      <c r="E9" s="25" t="s">
        <v>63</v>
      </c>
      <c r="F9" s="25" t="s">
        <v>63</v>
      </c>
      <c r="G9" s="25" t="s">
        <v>63</v>
      </c>
      <c r="H9" s="13"/>
      <c r="I9" s="28"/>
      <c r="J9" s="13"/>
      <c r="K9" s="131">
        <f t="shared" si="3"/>
        <v>0</v>
      </c>
      <c r="L9" s="131">
        <f t="shared" si="3"/>
        <v>0</v>
      </c>
      <c r="M9" s="15" t="s">
        <v>14</v>
      </c>
      <c r="N9" s="25">
        <v>0.92597968069666181</v>
      </c>
      <c r="O9" s="134">
        <v>0.91390000000000005</v>
      </c>
      <c r="P9" s="134">
        <v>0.93</v>
      </c>
    </row>
    <row r="10" spans="1:16" x14ac:dyDescent="0.25">
      <c r="A10" s="15" t="s">
        <v>64</v>
      </c>
      <c r="B10" s="36">
        <v>0</v>
      </c>
      <c r="C10" s="25"/>
      <c r="D10" s="25"/>
      <c r="E10" s="25" t="s">
        <v>63</v>
      </c>
      <c r="F10" s="25" t="s">
        <v>63</v>
      </c>
      <c r="G10" s="25" t="s">
        <v>63</v>
      </c>
      <c r="H10" s="13"/>
      <c r="I10" s="28"/>
      <c r="J10" s="13"/>
      <c r="K10" s="131">
        <f t="shared" si="3"/>
        <v>0</v>
      </c>
      <c r="L10" s="131">
        <f t="shared" si="3"/>
        <v>0</v>
      </c>
      <c r="M10" s="15" t="s">
        <v>15</v>
      </c>
      <c r="N10" s="25">
        <v>0.5</v>
      </c>
      <c r="O10" s="134">
        <v>0.81689999999999996</v>
      </c>
      <c r="P10" s="134">
        <v>0.42959999999999998</v>
      </c>
    </row>
    <row r="11" spans="1:16" x14ac:dyDescent="0.25">
      <c r="A11" s="15" t="s">
        <v>38</v>
      </c>
      <c r="B11" s="36">
        <v>29</v>
      </c>
      <c r="C11" s="25">
        <v>29</v>
      </c>
      <c r="D11" s="25">
        <v>0</v>
      </c>
      <c r="E11" s="25">
        <f t="shared" si="0"/>
        <v>1</v>
      </c>
      <c r="F11" s="25">
        <f t="shared" si="1"/>
        <v>1</v>
      </c>
      <c r="G11" s="25">
        <f t="shared" si="2"/>
        <v>1</v>
      </c>
      <c r="H11" s="13"/>
      <c r="I11" s="28"/>
      <c r="J11" s="13"/>
      <c r="K11" s="131">
        <f t="shared" si="3"/>
        <v>0</v>
      </c>
      <c r="L11" s="131">
        <f t="shared" si="3"/>
        <v>0</v>
      </c>
      <c r="M11" s="15" t="s">
        <v>51</v>
      </c>
      <c r="N11" s="25">
        <v>0.9124423963133641</v>
      </c>
      <c r="O11" s="134">
        <v>0.76910000000000001</v>
      </c>
      <c r="P11" s="134">
        <v>0.80049999999999999</v>
      </c>
    </row>
    <row r="12" spans="1:16" x14ac:dyDescent="0.25">
      <c r="A12" s="15" t="s">
        <v>39</v>
      </c>
      <c r="B12" s="36">
        <v>1458</v>
      </c>
      <c r="C12" s="25">
        <v>1417</v>
      </c>
      <c r="D12" s="25">
        <v>8</v>
      </c>
      <c r="E12" s="25">
        <f t="shared" si="0"/>
        <v>0.97187928669410151</v>
      </c>
      <c r="F12" s="25">
        <f t="shared" si="1"/>
        <v>0.99438596491228071</v>
      </c>
      <c r="G12" s="25">
        <f t="shared" si="2"/>
        <v>0.98300381546999649</v>
      </c>
      <c r="H12" s="13">
        <v>99.5</v>
      </c>
      <c r="I12" s="28">
        <v>99.5</v>
      </c>
      <c r="J12" s="13">
        <v>98</v>
      </c>
      <c r="K12" s="131">
        <f t="shared" si="3"/>
        <v>0.995</v>
      </c>
      <c r="L12" s="131">
        <f t="shared" si="3"/>
        <v>0.98</v>
      </c>
      <c r="M12" s="41" t="s">
        <v>52</v>
      </c>
      <c r="N12" s="25">
        <v>0.9098712446351932</v>
      </c>
      <c r="O12" s="134">
        <v>0.80689999999999995</v>
      </c>
      <c r="P12" s="134">
        <v>0.7792</v>
      </c>
    </row>
    <row r="13" spans="1:16" x14ac:dyDescent="0.25">
      <c r="A13" s="15" t="s">
        <v>40</v>
      </c>
      <c r="B13" s="36">
        <v>127</v>
      </c>
      <c r="C13" s="25">
        <v>118</v>
      </c>
      <c r="D13" s="25">
        <v>2</v>
      </c>
      <c r="E13" s="25">
        <f t="shared" ref="E13:E25" si="4">C13/B13</f>
        <v>0.92913385826771655</v>
      </c>
      <c r="F13" s="25">
        <f t="shared" ref="F13:F25" si="5">C13/(C13+D13)</f>
        <v>0.98333333333333328</v>
      </c>
      <c r="G13" s="25">
        <f t="shared" ref="G13:G25" si="6">(2*(E13*F13))/(E13+F13)</f>
        <v>0.95546558704453433</v>
      </c>
      <c r="H13" s="13">
        <v>97.74</v>
      </c>
      <c r="I13" s="28">
        <v>97.94</v>
      </c>
      <c r="J13" s="13">
        <v>87.02</v>
      </c>
      <c r="K13" s="131">
        <f t="shared" si="3"/>
        <v>0.97939999999999994</v>
      </c>
      <c r="L13" s="131">
        <f t="shared" si="3"/>
        <v>0.87019999999999997</v>
      </c>
      <c r="M13" s="42" t="s">
        <v>28</v>
      </c>
      <c r="N13" s="25">
        <v>0.94964028776978404</v>
      </c>
      <c r="O13" s="134">
        <v>0.79590000000000005</v>
      </c>
      <c r="P13" s="134">
        <v>0.56999999999999995</v>
      </c>
    </row>
    <row r="14" spans="1:16" ht="15.75" thickBot="1" x14ac:dyDescent="0.3">
      <c r="A14" s="15" t="s">
        <v>41</v>
      </c>
      <c r="B14" s="36">
        <v>56</v>
      </c>
      <c r="C14" s="25">
        <v>53</v>
      </c>
      <c r="D14" s="25">
        <v>1</v>
      </c>
      <c r="E14" s="25">
        <f t="shared" si="4"/>
        <v>0.9464285714285714</v>
      </c>
      <c r="F14" s="25">
        <f t="shared" si="5"/>
        <v>0.98148148148148151</v>
      </c>
      <c r="G14" s="25">
        <f t="shared" si="6"/>
        <v>0.96363636363636362</v>
      </c>
      <c r="H14" s="13">
        <v>92.82</v>
      </c>
      <c r="I14" s="28"/>
      <c r="J14" s="13"/>
      <c r="K14" s="131">
        <f t="shared" si="3"/>
        <v>0</v>
      </c>
      <c r="L14" s="131">
        <f t="shared" si="3"/>
        <v>0</v>
      </c>
      <c r="M14" s="162" t="s">
        <v>29</v>
      </c>
      <c r="N14" s="161">
        <v>0.92982456140350878</v>
      </c>
      <c r="O14" s="134">
        <v>0.79930000000000012</v>
      </c>
      <c r="P14" s="134">
        <v>0.54500000000000004</v>
      </c>
    </row>
    <row r="15" spans="1:16" x14ac:dyDescent="0.25">
      <c r="A15" s="15" t="s">
        <v>42</v>
      </c>
      <c r="B15" s="36">
        <v>41</v>
      </c>
      <c r="C15" s="25">
        <v>41</v>
      </c>
      <c r="D15" s="25">
        <v>0</v>
      </c>
      <c r="E15" s="25">
        <f t="shared" si="4"/>
        <v>1</v>
      </c>
      <c r="F15" s="25">
        <f t="shared" si="5"/>
        <v>1</v>
      </c>
      <c r="G15" s="25">
        <f t="shared" si="6"/>
        <v>1</v>
      </c>
      <c r="H15" s="13"/>
      <c r="I15" s="28"/>
      <c r="J15" s="13"/>
      <c r="K15" s="131">
        <f t="shared" si="3"/>
        <v>0</v>
      </c>
      <c r="L15" s="131">
        <f t="shared" si="3"/>
        <v>0</v>
      </c>
      <c r="M15" s="163" t="s">
        <v>71</v>
      </c>
      <c r="N15" s="134">
        <f>AVERAGE(N3:N14)</f>
        <v>0.9154563776794622</v>
      </c>
      <c r="O15" s="134">
        <f t="shared" ref="O15:P15" si="7">AVERAGE(O3:O14)</f>
        <v>0.89719166666666672</v>
      </c>
      <c r="P15" s="134">
        <f t="shared" si="7"/>
        <v>0.81504166666666666</v>
      </c>
    </row>
    <row r="16" spans="1:16" x14ac:dyDescent="0.25">
      <c r="A16" s="15" t="s">
        <v>43</v>
      </c>
      <c r="B16" s="36">
        <v>115</v>
      </c>
      <c r="C16" s="25">
        <v>111</v>
      </c>
      <c r="D16" s="25">
        <v>1</v>
      </c>
      <c r="E16" s="25">
        <f t="shared" si="4"/>
        <v>0.9652173913043478</v>
      </c>
      <c r="F16" s="25">
        <f t="shared" si="5"/>
        <v>0.9910714285714286</v>
      </c>
      <c r="G16" s="25">
        <f t="shared" si="6"/>
        <v>0.97797356828193827</v>
      </c>
      <c r="H16" s="13">
        <v>97.64</v>
      </c>
      <c r="I16" s="28">
        <v>97.64</v>
      </c>
      <c r="J16" s="13">
        <v>100</v>
      </c>
      <c r="K16" s="131">
        <f t="shared" si="3"/>
        <v>0.97640000000000005</v>
      </c>
      <c r="L16" s="131">
        <f t="shared" si="3"/>
        <v>1</v>
      </c>
      <c r="M16" s="16"/>
    </row>
    <row r="17" spans="1:13" x14ac:dyDescent="0.25">
      <c r="A17" s="15" t="s">
        <v>32</v>
      </c>
      <c r="B17" s="36">
        <v>24</v>
      </c>
      <c r="C17" s="25">
        <v>19</v>
      </c>
      <c r="D17" s="25">
        <v>0</v>
      </c>
      <c r="E17" s="25">
        <f t="shared" si="4"/>
        <v>0.79166666666666663</v>
      </c>
      <c r="F17" s="25">
        <f t="shared" si="5"/>
        <v>1</v>
      </c>
      <c r="G17" s="25">
        <f t="shared" si="6"/>
        <v>0.88372093023255816</v>
      </c>
      <c r="H17" s="13"/>
      <c r="I17" s="28"/>
      <c r="J17" s="13"/>
      <c r="K17" s="131">
        <f t="shared" si="3"/>
        <v>0</v>
      </c>
      <c r="L17" s="131">
        <f t="shared" si="3"/>
        <v>0</v>
      </c>
      <c r="M17" s="16"/>
    </row>
    <row r="18" spans="1:13" x14ac:dyDescent="0.25">
      <c r="A18" s="15" t="s">
        <v>12</v>
      </c>
      <c r="B18" s="36">
        <v>154</v>
      </c>
      <c r="C18" s="25">
        <v>136</v>
      </c>
      <c r="D18" s="25">
        <v>15</v>
      </c>
      <c r="E18" s="25">
        <f t="shared" si="4"/>
        <v>0.88311688311688308</v>
      </c>
      <c r="F18" s="25">
        <f t="shared" si="5"/>
        <v>0.90066225165562919</v>
      </c>
      <c r="G18" s="25">
        <f t="shared" si="6"/>
        <v>0.8918032786885246</v>
      </c>
      <c r="H18" s="13">
        <v>74.02</v>
      </c>
      <c r="I18" s="28"/>
      <c r="J18" s="13"/>
      <c r="K18" s="131">
        <f t="shared" si="3"/>
        <v>0</v>
      </c>
      <c r="L18" s="131">
        <f t="shared" si="3"/>
        <v>0</v>
      </c>
      <c r="M18" s="16"/>
    </row>
    <row r="19" spans="1:13" x14ac:dyDescent="0.25">
      <c r="A19" s="15" t="s">
        <v>13</v>
      </c>
      <c r="B19" s="36">
        <v>381</v>
      </c>
      <c r="C19" s="25">
        <v>367</v>
      </c>
      <c r="D19" s="25">
        <v>18</v>
      </c>
      <c r="E19" s="25">
        <f t="shared" si="4"/>
        <v>0.96325459317585305</v>
      </c>
      <c r="F19" s="25">
        <f t="shared" si="5"/>
        <v>0.95324675324675323</v>
      </c>
      <c r="G19" s="25">
        <f t="shared" si="6"/>
        <v>0.95822454308093985</v>
      </c>
      <c r="H19" s="13">
        <v>93.51</v>
      </c>
      <c r="I19" s="28">
        <v>93.51</v>
      </c>
      <c r="J19" s="13">
        <v>95.3</v>
      </c>
      <c r="K19" s="131">
        <f t="shared" si="3"/>
        <v>0.93510000000000004</v>
      </c>
      <c r="L19" s="131">
        <f t="shared" si="3"/>
        <v>0.95299999999999996</v>
      </c>
      <c r="M19" s="16"/>
    </row>
    <row r="20" spans="1:13" x14ac:dyDescent="0.25">
      <c r="A20" s="15" t="s">
        <v>14</v>
      </c>
      <c r="B20" s="36">
        <v>346</v>
      </c>
      <c r="C20" s="25">
        <v>319</v>
      </c>
      <c r="D20" s="25">
        <v>24</v>
      </c>
      <c r="E20" s="25">
        <f t="shared" si="4"/>
        <v>0.9219653179190751</v>
      </c>
      <c r="F20" s="25">
        <f t="shared" si="5"/>
        <v>0.93002915451895041</v>
      </c>
      <c r="G20" s="25">
        <f t="shared" si="6"/>
        <v>0.92597968069666181</v>
      </c>
      <c r="H20" s="13">
        <v>91.39</v>
      </c>
      <c r="I20" s="28">
        <v>91.39</v>
      </c>
      <c r="J20" s="13">
        <v>93</v>
      </c>
      <c r="K20" s="131">
        <f t="shared" si="3"/>
        <v>0.91390000000000005</v>
      </c>
      <c r="L20" s="131">
        <f t="shared" si="3"/>
        <v>0.93</v>
      </c>
      <c r="M20" s="16"/>
    </row>
    <row r="21" spans="1:13" x14ac:dyDescent="0.25">
      <c r="A21" s="15" t="s">
        <v>15</v>
      </c>
      <c r="B21" s="36">
        <v>28</v>
      </c>
      <c r="C21" s="25">
        <v>16</v>
      </c>
      <c r="D21" s="25">
        <v>20</v>
      </c>
      <c r="E21" s="25">
        <f t="shared" si="4"/>
        <v>0.5714285714285714</v>
      </c>
      <c r="F21" s="25">
        <f t="shared" si="5"/>
        <v>0.44444444444444442</v>
      </c>
      <c r="G21" s="25">
        <f t="shared" si="6"/>
        <v>0.5</v>
      </c>
      <c r="H21" s="13">
        <v>81.69</v>
      </c>
      <c r="I21" s="28">
        <v>81.69</v>
      </c>
      <c r="J21" s="13">
        <v>42.96</v>
      </c>
      <c r="K21" s="131">
        <f t="shared" si="3"/>
        <v>0.81689999999999996</v>
      </c>
      <c r="L21" s="131">
        <f t="shared" si="3"/>
        <v>0.42959999999999998</v>
      </c>
      <c r="M21" s="16"/>
    </row>
    <row r="22" spans="1:13" x14ac:dyDescent="0.25">
      <c r="A22" s="15" t="s">
        <v>51</v>
      </c>
      <c r="B22" s="36">
        <v>219</v>
      </c>
      <c r="C22" s="25">
        <v>198</v>
      </c>
      <c r="D22" s="25">
        <v>17</v>
      </c>
      <c r="E22" s="25">
        <f t="shared" si="4"/>
        <v>0.90410958904109584</v>
      </c>
      <c r="F22" s="25">
        <f t="shared" si="5"/>
        <v>0.92093023255813955</v>
      </c>
      <c r="G22" s="25">
        <f t="shared" si="6"/>
        <v>0.9124423963133641</v>
      </c>
      <c r="H22" s="13">
        <v>76.91</v>
      </c>
      <c r="I22" s="28">
        <v>76.91</v>
      </c>
      <c r="J22" s="13">
        <v>80.05</v>
      </c>
      <c r="K22" s="131">
        <f t="shared" si="3"/>
        <v>0.76910000000000001</v>
      </c>
      <c r="L22" s="131">
        <f t="shared" si="3"/>
        <v>0.80049999999999999</v>
      </c>
      <c r="M22" s="16"/>
    </row>
    <row r="23" spans="1:13" x14ac:dyDescent="0.25">
      <c r="A23" s="41" t="s">
        <v>52</v>
      </c>
      <c r="B23" s="37">
        <v>122</v>
      </c>
      <c r="C23" s="26">
        <v>106</v>
      </c>
      <c r="D23" s="26">
        <v>5</v>
      </c>
      <c r="E23" s="25">
        <f t="shared" si="4"/>
        <v>0.86885245901639341</v>
      </c>
      <c r="F23" s="25">
        <f t="shared" si="5"/>
        <v>0.95495495495495497</v>
      </c>
      <c r="G23" s="25">
        <f t="shared" si="6"/>
        <v>0.9098712446351932</v>
      </c>
      <c r="H23" s="17">
        <v>80.69</v>
      </c>
      <c r="I23" s="29">
        <v>80.69</v>
      </c>
      <c r="J23" s="17">
        <v>77.92</v>
      </c>
      <c r="K23" s="131">
        <f t="shared" si="3"/>
        <v>0.80689999999999995</v>
      </c>
      <c r="L23" s="131">
        <f t="shared" si="3"/>
        <v>0.7792</v>
      </c>
      <c r="M23" s="16"/>
    </row>
    <row r="24" spans="1:13" x14ac:dyDescent="0.25">
      <c r="A24" s="42" t="s">
        <v>28</v>
      </c>
      <c r="B24" s="36">
        <v>219</v>
      </c>
      <c r="C24" s="25">
        <v>198</v>
      </c>
      <c r="D24" s="25">
        <v>0</v>
      </c>
      <c r="E24" s="25">
        <f t="shared" si="4"/>
        <v>0.90410958904109584</v>
      </c>
      <c r="F24" s="25">
        <f t="shared" si="5"/>
        <v>1</v>
      </c>
      <c r="G24" s="25">
        <f t="shared" si="6"/>
        <v>0.94964028776978404</v>
      </c>
      <c r="H24" s="13">
        <v>79.59</v>
      </c>
      <c r="I24" s="30">
        <v>79.59</v>
      </c>
      <c r="J24" s="31">
        <v>57</v>
      </c>
      <c r="K24" s="131">
        <f t="shared" si="3"/>
        <v>0.79590000000000005</v>
      </c>
      <c r="L24" s="131">
        <f t="shared" si="3"/>
        <v>0.56999999999999995</v>
      </c>
      <c r="M24" s="16"/>
    </row>
    <row r="25" spans="1:13" ht="15.75" thickBot="1" x14ac:dyDescent="0.3">
      <c r="A25" s="43" t="s">
        <v>29</v>
      </c>
      <c r="B25" s="38">
        <v>122</v>
      </c>
      <c r="C25" s="39">
        <v>106</v>
      </c>
      <c r="D25" s="39">
        <v>0</v>
      </c>
      <c r="E25" s="39">
        <f t="shared" si="4"/>
        <v>0.86885245901639341</v>
      </c>
      <c r="F25" s="39">
        <f t="shared" si="5"/>
        <v>1</v>
      </c>
      <c r="G25" s="39">
        <f t="shared" si="6"/>
        <v>0.92982456140350878</v>
      </c>
      <c r="H25" s="40">
        <v>79.930000000000007</v>
      </c>
      <c r="I25" s="32">
        <v>79.930000000000007</v>
      </c>
      <c r="J25" s="33">
        <v>54.5</v>
      </c>
      <c r="K25" s="131">
        <f t="shared" si="3"/>
        <v>0.79930000000000012</v>
      </c>
      <c r="L25" s="131">
        <f t="shared" si="3"/>
        <v>0.54500000000000004</v>
      </c>
      <c r="M25" s="16"/>
    </row>
    <row r="26" spans="1:13" x14ac:dyDescent="0.25">
      <c r="A26" s="44" t="s">
        <v>53</v>
      </c>
      <c r="B26" s="10"/>
      <c r="C26" s="11"/>
      <c r="D26" s="11"/>
      <c r="E26" s="11"/>
      <c r="F26" s="11"/>
      <c r="G26" s="11"/>
      <c r="H26" s="11">
        <v>96.97</v>
      </c>
      <c r="I26" s="11">
        <v>96.97</v>
      </c>
      <c r="J26" s="12">
        <v>88.62</v>
      </c>
    </row>
    <row r="27" spans="1:13" x14ac:dyDescent="0.25">
      <c r="A27" s="42" t="s">
        <v>54</v>
      </c>
      <c r="B27" s="22"/>
      <c r="C27" s="6"/>
      <c r="D27" s="6"/>
      <c r="E27" s="6"/>
      <c r="F27" s="6"/>
      <c r="G27" s="6"/>
      <c r="H27" s="1">
        <v>85.48</v>
      </c>
      <c r="I27" s="6"/>
      <c r="J27" s="7"/>
    </row>
    <row r="28" spans="1:13" x14ac:dyDescent="0.25">
      <c r="A28" s="42" t="s">
        <v>55</v>
      </c>
      <c r="B28" s="22"/>
      <c r="C28" s="6"/>
      <c r="D28" s="6"/>
      <c r="E28" s="6"/>
      <c r="F28" s="6"/>
      <c r="G28" s="6"/>
      <c r="H28" s="1">
        <v>85.71</v>
      </c>
      <c r="I28" s="6"/>
      <c r="J28" s="7"/>
    </row>
    <row r="29" spans="1:13" x14ac:dyDescent="0.25">
      <c r="A29" s="42" t="s">
        <v>56</v>
      </c>
      <c r="B29" s="22"/>
      <c r="C29" s="6"/>
      <c r="D29" s="6"/>
      <c r="E29" s="6"/>
      <c r="F29" s="6"/>
      <c r="G29" s="6"/>
      <c r="H29" s="18">
        <v>33.11</v>
      </c>
      <c r="I29" s="6"/>
      <c r="J29" s="7"/>
    </row>
    <row r="30" spans="1:13" x14ac:dyDescent="0.25">
      <c r="A30" s="42" t="s">
        <v>57</v>
      </c>
      <c r="B30" s="22"/>
      <c r="C30" s="6"/>
      <c r="D30" s="6"/>
      <c r="E30" s="6"/>
      <c r="F30" s="6"/>
      <c r="G30" s="6"/>
      <c r="H30" s="18">
        <v>95.11</v>
      </c>
      <c r="I30" s="6"/>
      <c r="J30" s="7"/>
    </row>
    <row r="31" spans="1:13" x14ac:dyDescent="0.25">
      <c r="A31" s="42" t="s">
        <v>58</v>
      </c>
      <c r="B31" s="22"/>
      <c r="C31" s="6"/>
      <c r="D31" s="6"/>
      <c r="E31" s="6"/>
      <c r="F31" s="6"/>
      <c r="G31" s="6"/>
      <c r="H31" s="18">
        <v>72.010000000000005</v>
      </c>
      <c r="I31" s="6"/>
      <c r="J31" s="7"/>
    </row>
    <row r="32" spans="1:13" x14ac:dyDescent="0.25">
      <c r="A32" s="42" t="s">
        <v>59</v>
      </c>
      <c r="B32" s="22"/>
      <c r="C32" s="6"/>
      <c r="D32" s="6"/>
      <c r="E32" s="6"/>
      <c r="F32" s="6"/>
      <c r="G32" s="6"/>
      <c r="H32" s="18">
        <v>69.58</v>
      </c>
      <c r="I32" s="6"/>
      <c r="J32" s="7"/>
    </row>
    <row r="33" spans="1:10" x14ac:dyDescent="0.25">
      <c r="A33" s="42" t="s">
        <v>60</v>
      </c>
      <c r="B33" s="22"/>
      <c r="C33" s="6"/>
      <c r="D33" s="6"/>
      <c r="E33" s="6"/>
      <c r="F33" s="6"/>
      <c r="G33" s="6"/>
      <c r="H33" s="18">
        <v>71.209999999999994</v>
      </c>
      <c r="I33" s="6"/>
      <c r="J33" s="7"/>
    </row>
    <row r="34" spans="1:10" ht="15.75" thickBot="1" x14ac:dyDescent="0.3">
      <c r="A34" s="45" t="s">
        <v>61</v>
      </c>
      <c r="B34" s="23"/>
      <c r="C34" s="8"/>
      <c r="D34" s="8"/>
      <c r="E34" s="8"/>
      <c r="F34" s="8"/>
      <c r="G34" s="8"/>
      <c r="H34" s="21">
        <v>96.22</v>
      </c>
      <c r="I34" s="8"/>
      <c r="J34" s="9"/>
    </row>
  </sheetData>
  <mergeCells count="4">
    <mergeCell ref="A1:A2"/>
    <mergeCell ref="B1:D1"/>
    <mergeCell ref="E1:G1"/>
    <mergeCell ref="I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cermine</vt:lpstr>
      <vt:lpstr>pdfx</vt:lpstr>
      <vt:lpstr>flagpdfe</vt:lpstr>
      <vt:lpstr>Sheet1</vt:lpstr>
      <vt:lpstr>cer comp</vt:lpstr>
      <vt:lpstr>pdfx comp</vt:lpstr>
      <vt:lpstr>sectLabel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Waqas Janjua</cp:lastModifiedBy>
  <cp:lastPrinted>2020-08-29T11:23:52Z</cp:lastPrinted>
  <dcterms:created xsi:type="dcterms:W3CDTF">2020-08-29T10:06:55Z</dcterms:created>
  <dcterms:modified xsi:type="dcterms:W3CDTF">2020-09-05T12:53:20Z</dcterms:modified>
</cp:coreProperties>
</file>