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20"/>
  </bookViews>
  <sheets>
    <sheet name="complete data" sheetId="11" r:id="rId1"/>
    <sheet name="arrival proved" sheetId="1" r:id="rId2"/>
    <sheet name="service proved" sheetId="3" r:id="rId3"/>
  </sheets>
  <definedNames>
    <definedName name="_xlnm._FilterDatabase" localSheetId="1" hidden="1">#REF!</definedName>
    <definedName name="_xlnm._FilterDatabase" localSheetId="0" hidden="1">'complete data'!$A$6:$C$257</definedName>
    <definedName name="_xlchart.0" hidden="1">'arrival proved'!$A$9:$A$13</definedName>
    <definedName name="_xlchart.1" hidden="1">'arrival proved'!$B$9:$B$13</definedName>
    <definedName name="_xlchart.2" hidden="1">'service proved'!$A$8:$A$12</definedName>
    <definedName name="_xlchart.3" hidden="1">'service proved'!$B$8:$B$12</definedName>
  </definedNames>
  <calcPr calcId="162913"/>
</workbook>
</file>

<file path=xl/calcChain.xml><?xml version="1.0" encoding="utf-8"?>
<calcChain xmlns="http://schemas.openxmlformats.org/spreadsheetml/2006/main">
  <c r="B257" i="11" l="1"/>
  <c r="B13" i="1" l="1"/>
  <c r="B12" i="1"/>
  <c r="B11" i="1"/>
  <c r="B10" i="1"/>
  <c r="B9" i="1"/>
  <c r="B14" i="1" l="1"/>
  <c r="B11" i="3"/>
  <c r="B12" i="3"/>
  <c r="B10" i="3" l="1"/>
  <c r="B9" i="3"/>
  <c r="B8" i="3"/>
  <c r="B13" i="3" l="1"/>
  <c r="C257" i="11"/>
  <c r="B15" i="3" s="1"/>
  <c r="B16" i="3" s="1"/>
  <c r="B16" i="1"/>
  <c r="E10" i="1" l="1"/>
  <c r="E12" i="1"/>
  <c r="F12" i="1"/>
  <c r="F13" i="1"/>
  <c r="E13" i="1"/>
  <c r="E11" i="3"/>
  <c r="F11" i="3" s="1"/>
  <c r="G11" i="3" s="1"/>
  <c r="E12" i="3"/>
  <c r="F12" i="3" s="1"/>
  <c r="G12" i="3" s="1"/>
  <c r="F10" i="1"/>
  <c r="E9" i="1"/>
  <c r="E11" i="1"/>
  <c r="F9" i="1"/>
  <c r="F11" i="1"/>
  <c r="E8" i="3"/>
  <c r="F8" i="3" s="1"/>
  <c r="G8" i="3" s="1"/>
  <c r="E10" i="3"/>
  <c r="F10" i="3" s="1"/>
  <c r="G10" i="3" s="1"/>
  <c r="E9" i="3"/>
  <c r="F9" i="3" s="1"/>
  <c r="G9" i="3" s="1"/>
  <c r="G10" i="1" l="1"/>
  <c r="H10" i="1" s="1"/>
  <c r="I10" i="1" s="1"/>
  <c r="G12" i="1"/>
  <c r="H12" i="1" s="1"/>
  <c r="I12" i="1" s="1"/>
  <c r="G13" i="1"/>
  <c r="H13" i="1" s="1"/>
  <c r="I13" i="1" s="1"/>
  <c r="G9" i="1"/>
  <c r="H9" i="1" s="1"/>
  <c r="I9" i="1" s="1"/>
  <c r="G11" i="1"/>
  <c r="H11" i="1" s="1"/>
  <c r="I11" i="1" s="1"/>
  <c r="G13" i="3"/>
  <c r="F13" i="3"/>
  <c r="E13" i="3"/>
  <c r="A22" i="3" l="1"/>
  <c r="G14" i="1"/>
  <c r="H14" i="1"/>
  <c r="I14" i="1"/>
  <c r="A21" i="1" l="1"/>
</calcChain>
</file>

<file path=xl/sharedStrings.xml><?xml version="1.0" encoding="utf-8"?>
<sst xmlns="http://schemas.openxmlformats.org/spreadsheetml/2006/main" count="61" uniqueCount="43">
  <si>
    <t>MEAN</t>
  </si>
  <si>
    <t>Expected Frequency</t>
  </si>
  <si>
    <t>CHI</t>
  </si>
  <si>
    <t>n</t>
  </si>
  <si>
    <t>p</t>
  </si>
  <si>
    <t>Bins</t>
  </si>
  <si>
    <t>U</t>
  </si>
  <si>
    <t>L</t>
  </si>
  <si>
    <t>Lower Bound</t>
  </si>
  <si>
    <t>Upper Bound</t>
  </si>
  <si>
    <t>Probablity</t>
  </si>
  <si>
    <t>CONCLUSION:</t>
  </si>
  <si>
    <t>Since Chi-square calculated is lesser than Chi-square tabulated we accept Ho and conclude that the data follows poisson distribution.</t>
  </si>
  <si>
    <t xml:space="preserve"> Frequency</t>
  </si>
  <si>
    <t>LAMBDA</t>
  </si>
  <si>
    <t>Total</t>
  </si>
  <si>
    <t>0-5</t>
  </si>
  <si>
    <t>5-10</t>
  </si>
  <si>
    <t>10-15</t>
  </si>
  <si>
    <t>15-20</t>
  </si>
  <si>
    <t>Since Chi-square calculated is lesser than Chi-square tabulated we accept Ho and conclude that the data follows exponential distribution.</t>
  </si>
  <si>
    <t>P no</t>
  </si>
  <si>
    <t>Service Time (Mins)</t>
  </si>
  <si>
    <t>Chi tabulated</t>
  </si>
  <si>
    <t>chi calculated(0.05,1)</t>
  </si>
  <si>
    <t>Annas Ahmed</t>
  </si>
  <si>
    <t>Waqas Ahmed</t>
  </si>
  <si>
    <t>Muhammad Siraj</t>
  </si>
  <si>
    <t>Hamza Bin Fakhar</t>
  </si>
  <si>
    <t>SEAT#</t>
  </si>
  <si>
    <t>NAME</t>
  </si>
  <si>
    <t>EB21102019</t>
  </si>
  <si>
    <t>EB21102132</t>
  </si>
  <si>
    <t>EB21102032</t>
  </si>
  <si>
    <t>Huzaifa Latif</t>
  </si>
  <si>
    <t>DEVELOPED BY</t>
  </si>
  <si>
    <t>EB21102038</t>
  </si>
  <si>
    <t>EB21102082</t>
  </si>
  <si>
    <t>Goodness Of Fit Test For Service Time (Exp Distribution)</t>
  </si>
  <si>
    <t>Inter Arrival time(Mins)</t>
  </si>
  <si>
    <t>20-25</t>
  </si>
  <si>
    <t>chi(0.05,3)</t>
  </si>
  <si>
    <t>Goodness Of Fit Test For Inter Arrival Time (Poisson Distribution)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</si>
</sst>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0"/>
    <numFmt numFmtId="165" formatCode="0.000"/>
    <numFmt numFmtId="166" formatCode="0.00000E+00"/>
    <numFmt numFmtId="167" formatCode="0.000E+00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3"/>
      <name val="Arial"/>
      <family val="2"/>
    </font>
    <font>
      <b/>
      <sz val="12"/>
      <color rgb="FF3F3F3F"/>
      <name val="Arial"/>
      <family val="2"/>
    </font>
    <font>
      <sz val="12"/>
      <color rgb="FF3F3F3F"/>
      <name val="Arial"/>
      <family val="2"/>
    </font>
    <font>
      <sz val="12"/>
      <color rgb="FFFF0000"/>
      <name val="Arial"/>
      <family val="2"/>
    </font>
    <font>
      <b/>
      <u/>
      <sz val="22"/>
      <color rgb="FF0070C0"/>
      <name val="Arial"/>
      <family val="2"/>
    </font>
    <font>
      <u/>
      <sz val="22"/>
      <color rgb="FF00B050"/>
      <name val="Calibri"/>
      <family val="2"/>
      <scheme val="minor"/>
    </font>
    <font>
      <b/>
      <sz val="12"/>
      <color rgb="FFFA7D00"/>
      <name val="Arial"/>
      <family val="2"/>
    </font>
  </fonts>
  <fills count="7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7" tint="-0.25098422193060094"/>
        </stop>
      </gradient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92D050"/>
        <bgColor auto="1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thick">
        <color theme="4" tint="0.49998474074526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8">
    <xf numFmtId="0" fontId="0" fillId="0" borderId="0"/>
    <xf numFmtId="0" fontId="8" fillId="0" borderId="0">
      <alignment vertical="center"/>
    </xf>
    <xf numFmtId="0" fontId="7" fillId="0" borderId="0"/>
    <xf numFmtId="0" fontId="12" fillId="0" borderId="9" applyNumberFormat="0" applyFill="0" applyAlignment="0" applyProtection="0"/>
    <xf numFmtId="0" fontId="13" fillId="4" borderId="11" applyNumberFormat="0" applyAlignment="0" applyProtection="0"/>
    <xf numFmtId="0" fontId="14" fillId="4" borderId="10" applyNumberFormat="0" applyAlignment="0" applyProtection="0"/>
    <xf numFmtId="0" fontId="11" fillId="5" borderId="12" applyNumberFormat="0" applyFont="0" applyAlignment="0" applyProtection="0"/>
    <xf numFmtId="0" fontId="10" fillId="0" borderId="13" applyNumberFormat="0" applyFill="0" applyAlignment="0" applyProtection="0"/>
  </cellStyleXfs>
  <cellXfs count="97">
    <xf numFmtId="0" fontId="0" fillId="0" borderId="0" xfId="0"/>
    <xf numFmtId="0" fontId="9" fillId="0" borderId="0" xfId="0" applyFont="1" applyBorder="1" applyAlignment="1">
      <alignment horizontal="center"/>
    </xf>
    <xf numFmtId="0" fontId="7" fillId="0" borderId="0" xfId="2"/>
    <xf numFmtId="0" fontId="10" fillId="0" borderId="0" xfId="0" applyFont="1"/>
    <xf numFmtId="49" fontId="10" fillId="0" borderId="8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0" xfId="2" applyFont="1"/>
    <xf numFmtId="49" fontId="5" fillId="0" borderId="0" xfId="2" applyNumberFormat="1" applyFont="1"/>
    <xf numFmtId="0" fontId="9" fillId="0" borderId="0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15" fillId="0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0" fontId="16" fillId="0" borderId="0" xfId="0" applyFont="1" applyBorder="1" applyAlignment="1">
      <alignment vertical="center"/>
    </xf>
    <xf numFmtId="0" fontId="16" fillId="0" borderId="3" xfId="0" applyFont="1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0" xfId="0" applyFont="1"/>
    <xf numFmtId="0" fontId="16" fillId="0" borderId="0" xfId="0" applyFont="1" applyFill="1"/>
    <xf numFmtId="0" fontId="16" fillId="0" borderId="0" xfId="0" applyFont="1" applyFill="1" applyBorder="1"/>
    <xf numFmtId="0" fontId="16" fillId="0" borderId="0" xfId="2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vertical="center"/>
    </xf>
    <xf numFmtId="0" fontId="21" fillId="0" borderId="0" xfId="0" applyFont="1"/>
    <xf numFmtId="166" fontId="16" fillId="0" borderId="0" xfId="0" applyNumberFormat="1" applyFont="1" applyFill="1" applyBorder="1" applyAlignment="1">
      <alignment horizontal="center"/>
    </xf>
    <xf numFmtId="164" fontId="16" fillId="0" borderId="0" xfId="0" applyNumberFormat="1" applyFont="1" applyFill="1" applyBorder="1" applyAlignment="1">
      <alignment horizontal="center"/>
    </xf>
    <xf numFmtId="165" fontId="16" fillId="0" borderId="0" xfId="0" applyNumberFormat="1" applyFont="1" applyFill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17" fillId="2" borderId="14" xfId="3" applyFont="1" applyFill="1" applyBorder="1" applyAlignment="1">
      <alignment horizontal="center"/>
    </xf>
    <xf numFmtId="0" fontId="17" fillId="2" borderId="15" xfId="3" applyFont="1" applyFill="1" applyBorder="1" applyAlignment="1">
      <alignment horizontal="center"/>
    </xf>
    <xf numFmtId="0" fontId="17" fillId="2" borderId="16" xfId="3" applyFont="1" applyFill="1" applyBorder="1" applyAlignment="1">
      <alignment horizontal="center"/>
    </xf>
    <xf numFmtId="0" fontId="16" fillId="5" borderId="17" xfId="6" applyFont="1" applyBorder="1" applyAlignment="1">
      <alignment horizontal="center"/>
    </xf>
    <xf numFmtId="0" fontId="16" fillId="5" borderId="12" xfId="6" applyFont="1" applyBorder="1" applyAlignment="1">
      <alignment horizontal="center"/>
    </xf>
    <xf numFmtId="167" fontId="16" fillId="5" borderId="12" xfId="6" applyNumberFormat="1" applyFont="1" applyBorder="1" applyAlignment="1">
      <alignment horizontal="center"/>
    </xf>
    <xf numFmtId="165" fontId="16" fillId="5" borderId="12" xfId="6" applyNumberFormat="1" applyFont="1" applyBorder="1" applyAlignment="1">
      <alignment horizontal="center"/>
    </xf>
    <xf numFmtId="165" fontId="16" fillId="5" borderId="18" xfId="6" applyNumberFormat="1" applyFont="1" applyBorder="1" applyAlignment="1">
      <alignment horizontal="center"/>
    </xf>
    <xf numFmtId="0" fontId="15" fillId="3" borderId="19" xfId="7" applyFont="1" applyFill="1" applyBorder="1" applyAlignment="1">
      <alignment horizontal="center"/>
    </xf>
    <xf numFmtId="0" fontId="15" fillId="3" borderId="13" xfId="7" applyFont="1" applyFill="1" applyBorder="1" applyAlignment="1">
      <alignment horizontal="center"/>
    </xf>
    <xf numFmtId="165" fontId="15" fillId="3" borderId="13" xfId="7" applyNumberFormat="1" applyFont="1" applyFill="1" applyBorder="1" applyAlignment="1">
      <alignment horizontal="center"/>
    </xf>
    <xf numFmtId="165" fontId="15" fillId="3" borderId="20" xfId="7" applyNumberFormat="1" applyFont="1" applyFill="1" applyBorder="1" applyAlignment="1">
      <alignment horizontal="center"/>
    </xf>
    <xf numFmtId="0" fontId="18" fillId="4" borderId="21" xfId="4" applyFont="1" applyBorder="1" applyAlignment="1">
      <alignment horizontal="center"/>
    </xf>
    <xf numFmtId="0" fontId="19" fillId="4" borderId="11" xfId="4" applyFont="1" applyBorder="1" applyAlignment="1">
      <alignment horizontal="center"/>
    </xf>
    <xf numFmtId="166" fontId="16" fillId="5" borderId="12" xfId="6" applyNumberFormat="1" applyFont="1" applyBorder="1" applyAlignment="1">
      <alignment horizontal="center"/>
    </xf>
    <xf numFmtId="164" fontId="16" fillId="5" borderId="12" xfId="6" applyNumberFormat="1" applyFont="1" applyBorder="1" applyAlignment="1">
      <alignment horizontal="center"/>
    </xf>
    <xf numFmtId="164" fontId="16" fillId="5" borderId="18" xfId="6" applyNumberFormat="1" applyFont="1" applyBorder="1" applyAlignment="1">
      <alignment horizontal="center"/>
    </xf>
    <xf numFmtId="164" fontId="15" fillId="3" borderId="13" xfId="7" applyNumberFormat="1" applyFont="1" applyFill="1" applyBorder="1" applyAlignment="1">
      <alignment horizontal="center"/>
    </xf>
    <xf numFmtId="164" fontId="15" fillId="3" borderId="20" xfId="7" applyNumberFormat="1" applyFont="1" applyFill="1" applyBorder="1" applyAlignment="1">
      <alignment horizontal="center"/>
    </xf>
    <xf numFmtId="0" fontId="16" fillId="0" borderId="0" xfId="0" applyFont="1" applyBorder="1"/>
    <xf numFmtId="0" fontId="19" fillId="4" borderId="11" xfId="4" applyFont="1" applyBorder="1"/>
    <xf numFmtId="0" fontId="20" fillId="0" borderId="0" xfId="0" applyFont="1" applyFill="1" applyAlignment="1">
      <alignment horizontal="center"/>
    </xf>
    <xf numFmtId="0" fontId="16" fillId="0" borderId="2" xfId="0" applyFont="1" applyBorder="1"/>
    <xf numFmtId="0" fontId="0" fillId="0" borderId="7" xfId="0" applyFill="1" applyBorder="1"/>
    <xf numFmtId="0" fontId="3" fillId="0" borderId="22" xfId="0" applyFont="1" applyFill="1" applyBorder="1"/>
    <xf numFmtId="0" fontId="3" fillId="0" borderId="23" xfId="0" applyFont="1" applyFill="1" applyBorder="1"/>
    <xf numFmtId="0" fontId="10" fillId="0" borderId="24" xfId="0" applyFont="1" applyFill="1" applyBorder="1"/>
    <xf numFmtId="0" fontId="10" fillId="0" borderId="25" xfId="0" applyFont="1" applyFill="1" applyBorder="1"/>
    <xf numFmtId="0" fontId="3" fillId="0" borderId="26" xfId="0" applyFont="1" applyFill="1" applyBorder="1"/>
    <xf numFmtId="0" fontId="3" fillId="0" borderId="27" xfId="0" applyFont="1" applyFill="1" applyBorder="1"/>
    <xf numFmtId="0" fontId="16" fillId="0" borderId="12" xfId="6" applyFont="1" applyFill="1" applyBorder="1" applyAlignment="1">
      <alignment horizontal="center"/>
    </xf>
    <xf numFmtId="164" fontId="16" fillId="0" borderId="0" xfId="0" applyNumberFormat="1" applyFont="1" applyBorder="1"/>
    <xf numFmtId="18" fontId="0" fillId="0" borderId="28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16" fillId="0" borderId="0" xfId="6" applyFont="1" applyFill="1" applyBorder="1" applyAlignment="1">
      <alignment horizontal="center"/>
    </xf>
    <xf numFmtId="165" fontId="16" fillId="0" borderId="0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165" fontId="10" fillId="0" borderId="8" xfId="0" applyNumberFormat="1" applyFont="1" applyBorder="1" applyAlignment="1">
      <alignment horizontal="center"/>
    </xf>
    <xf numFmtId="165" fontId="19" fillId="4" borderId="0" xfId="4" applyNumberFormat="1" applyFont="1" applyBorder="1" applyAlignment="1">
      <alignment horizontal="center"/>
    </xf>
    <xf numFmtId="0" fontId="18" fillId="4" borderId="30" xfId="4" applyFont="1" applyBorder="1" applyAlignment="1">
      <alignment horizontal="center"/>
    </xf>
    <xf numFmtId="1" fontId="19" fillId="4" borderId="31" xfId="4" applyNumberFormat="1" applyFont="1" applyBorder="1" applyAlignment="1">
      <alignment horizontal="center"/>
    </xf>
    <xf numFmtId="165" fontId="19" fillId="4" borderId="8" xfId="4" applyNumberFormat="1" applyFont="1" applyBorder="1" applyAlignment="1">
      <alignment horizontal="center"/>
    </xf>
    <xf numFmtId="49" fontId="16" fillId="5" borderId="12" xfId="6" applyNumberFormat="1" applyFont="1" applyAlignment="1">
      <alignment horizontal="center"/>
    </xf>
    <xf numFmtId="0" fontId="16" fillId="5" borderId="12" xfId="6" applyFont="1" applyAlignment="1">
      <alignment horizontal="center"/>
    </xf>
    <xf numFmtId="164" fontId="19" fillId="0" borderId="0" xfId="4" applyNumberFormat="1" applyFont="1" applyFill="1" applyBorder="1" applyAlignment="1">
      <alignment horizontal="center"/>
    </xf>
    <xf numFmtId="164" fontId="19" fillId="4" borderId="31" xfId="4" applyNumberFormat="1" applyFont="1" applyBorder="1" applyAlignment="1">
      <alignment horizontal="center"/>
    </xf>
    <xf numFmtId="164" fontId="19" fillId="4" borderId="8" xfId="4" applyNumberFormat="1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" fillId="0" borderId="22" xfId="0" applyFont="1" applyFill="1" applyBorder="1"/>
    <xf numFmtId="165" fontId="10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6" fillId="6" borderId="2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23" fillId="4" borderId="10" xfId="5" applyFont="1" applyAlignment="1">
      <alignment horizontal="center" vertical="center"/>
    </xf>
    <xf numFmtId="0" fontId="23" fillId="4" borderId="10" xfId="5" applyFont="1" applyBorder="1" applyAlignment="1">
      <alignment horizontal="center" vertical="center"/>
    </xf>
    <xf numFmtId="0" fontId="7" fillId="5" borderId="12" xfId="6" applyFont="1" applyAlignment="1">
      <alignment horizontal="center"/>
    </xf>
  </cellXfs>
  <cellStyles count="8">
    <cellStyle name="Calculation" xfId="5" builtinId="22"/>
    <cellStyle name="Heading 2" xfId="3" builtinId="17"/>
    <cellStyle name="Normal" xfId="0" builtinId="0"/>
    <cellStyle name="Normal 2" xfId="1"/>
    <cellStyle name="Normal 2 2" xfId="2"/>
    <cellStyle name="Note" xfId="6" builtinId="10"/>
    <cellStyle name="Output" xfId="4" builtinId="21"/>
    <cellStyle name="Total" xfId="7" builtinId="25"/>
  </cellStyles>
  <dxfs count="12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3" formatCode="h:mm\ AM/P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1DE3AF"/>
      <color rgb="FF79FBE2"/>
      <color rgb="FFE329D6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Arrival (Mins)</a:t>
            </a:r>
          </a:p>
        </cx:rich>
      </cx:tx>
    </cx:title>
    <cx:plotArea>
      <cx:plotAreaRegion>
        <cx:series layoutId="clusteredColumn" uniqueId="{1DD3E13C-C486-4D3B-AE30-ECEF3E7FA578}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Obs Freq vs Exp Freq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Obs Freq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'arrival proved'!$B$9:$B$13</c:f>
              <c:numCache>
                <c:formatCode>General</c:formatCode>
                <c:ptCount val="5"/>
                <c:pt idx="0">
                  <c:v>168</c:v>
                </c:pt>
                <c:pt idx="1">
                  <c:v>72</c:v>
                </c:pt>
                <c:pt idx="2">
                  <c:v>6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E0-49BD-9A84-8DA38289D923}"/>
            </c:ext>
          </c:extLst>
        </c:ser>
        <c:ser>
          <c:idx val="1"/>
          <c:order val="1"/>
          <c:tx>
            <c:v>Exp Freq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'arrival proved'!$H$9:$H$13</c:f>
              <c:numCache>
                <c:formatCode>0.000</c:formatCode>
                <c:ptCount val="5"/>
                <c:pt idx="0">
                  <c:v>165.98692052963415</c:v>
                </c:pt>
                <c:pt idx="1">
                  <c:v>79.509945866232528</c:v>
                </c:pt>
                <c:pt idx="2">
                  <c:v>2.1568640021182581</c:v>
                </c:pt>
                <c:pt idx="3">
                  <c:v>7.8770269417161032E-3</c:v>
                </c:pt>
                <c:pt idx="4">
                  <c:v>6.6432856993259293E-6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E0-49BD-9A84-8DA38289D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2859440"/>
        <c:axId val="592860272"/>
        <c:axId val="0"/>
      </c:bar3DChart>
      <c:catAx>
        <c:axId val="59285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60272"/>
        <c:crosses val="autoZero"/>
        <c:auto val="1"/>
        <c:lblAlgn val="ctr"/>
        <c:lblOffset val="100"/>
        <c:noMultiLvlLbl val="0"/>
      </c:catAx>
      <c:valAx>
        <c:axId val="59286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859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_xlchart.2</cx:f>
      </cx:strDim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Service Time(Mins)</a:t>
            </a:r>
          </a:p>
        </cx:rich>
      </cx:tx>
    </cx:title>
    <cx:plotArea>
      <cx:plotAreaRegion>
        <cx:series layoutId="clusteredColumn" uniqueId="{C0A878F0-A9FB-490B-9761-51680FD0BB4C}"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Obs vs Exp Freq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Obs Freq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'service proved'!$B$8:$B$12</c:f>
              <c:numCache>
                <c:formatCode>General</c:formatCode>
                <c:ptCount val="5"/>
                <c:pt idx="0">
                  <c:v>98</c:v>
                </c:pt>
                <c:pt idx="1">
                  <c:v>77</c:v>
                </c:pt>
                <c:pt idx="2">
                  <c:v>40</c:v>
                </c:pt>
                <c:pt idx="3">
                  <c:v>22</c:v>
                </c:pt>
                <c:pt idx="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EB-4E64-BE7A-06693EB241D5}"/>
            </c:ext>
          </c:extLst>
        </c:ser>
        <c:ser>
          <c:idx val="1"/>
          <c:order val="1"/>
          <c:tx>
            <c:v>Exp Freq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'service proved'!$F$8:$F$12</c:f>
              <c:numCache>
                <c:formatCode>0.0000</c:formatCode>
                <c:ptCount val="5"/>
                <c:pt idx="0">
                  <c:v>112.22038872892807</c:v>
                </c:pt>
                <c:pt idx="1">
                  <c:v>61.846726143041138</c:v>
                </c:pt>
                <c:pt idx="2">
                  <c:v>34.08487154550663</c:v>
                </c:pt>
                <c:pt idx="3">
                  <c:v>18.784801407057294</c:v>
                </c:pt>
                <c:pt idx="4" formatCode="General">
                  <c:v>10.352650542674535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EB-4E64-BE7A-06693EB24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54931999"/>
        <c:axId val="854941983"/>
        <c:axId val="0"/>
      </c:bar3DChart>
      <c:catAx>
        <c:axId val="854931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941983"/>
        <c:crosses val="autoZero"/>
        <c:auto val="1"/>
        <c:lblAlgn val="ctr"/>
        <c:lblOffset val="100"/>
        <c:noMultiLvlLbl val="0"/>
      </c:catAx>
      <c:valAx>
        <c:axId val="85494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93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151278</xdr:colOff>
      <xdr:row>25</xdr:row>
      <xdr:rowOff>6725</xdr:rowOff>
    </xdr:from>
    <xdr:to>
      <xdr:col>4</xdr:col>
      <xdr:colOff>224117</xdr:colOff>
      <xdr:row>39</xdr:row>
      <xdr:rowOff>44823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851648</xdr:colOff>
      <xdr:row>24</xdr:row>
      <xdr:rowOff>186017</xdr:rowOff>
    </xdr:from>
    <xdr:to>
      <xdr:col>8</xdr:col>
      <xdr:colOff>78442</xdr:colOff>
      <xdr:row>39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359428</xdr:colOff>
      <xdr:row>26</xdr:row>
      <xdr:rowOff>22411</xdr:rowOff>
    </xdr:from>
    <xdr:to>
      <xdr:col>4</xdr:col>
      <xdr:colOff>605118</xdr:colOff>
      <xdr:row>40</xdr:row>
      <xdr:rowOff>44823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8964</xdr:colOff>
      <xdr:row>25</xdr:row>
      <xdr:rowOff>177052</xdr:rowOff>
    </xdr:from>
    <xdr:to>
      <xdr:col>6</xdr:col>
      <xdr:colOff>2409264</xdr:colOff>
      <xdr:row>40</xdr:row>
      <xdr:rowOff>31376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13" displayName="Table13" ref="A6:C258" totalsRowCount="1">
  <autoFilter ref="A6:C257"/>
  <sortState ref="A7:D225">
    <sortCondition ref="C7:C227"/>
  </sortState>
  <tableColumns count="3">
    <tableColumn id="1" name="P no" dataDxfId="11" totalsRowDxfId="2"/>
    <tableColumn id="2" name="Inter Arrival time(Mins)" dataDxfId="10" totalsRowDxfId="1"/>
    <tableColumn id="3" name="Service Time (Mins)" dataDxfId="9" totalsRowDxfId="0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E4:F9" totalsRowShown="0" headerRowDxfId="8" headerRowBorderDxfId="7" tableBorderDxfId="6" totalsRowBorderDxfId="5">
  <tableColumns count="2">
    <tableColumn id="1" name="SEAT#" dataDxfId="4"/>
    <tableColumn id="2" name="NAME" dataDxfId="3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58"/>
  <sheetViews>
    <sheetView tabSelected="1" zoomScale="130" zoomScaleNormal="130" workbookViewId="0">
      <selection activeCell="C10" sqref="C10"/>
    </sheetView>
  </sheetViews>
  <sheetFormatPr defaultColWidth="9" defaultRowHeight="15"/>
  <cols>
    <col min="1" max="1" width="10.85546875" customWidth="1"/>
    <col min="2" max="2" width="26.28515625" customWidth="1"/>
    <col min="3" max="4" width="24" customWidth="1"/>
    <col min="5" max="5" width="11.140625" bestFit="1" customWidth="1"/>
    <col min="6" max="6" width="16" bestFit="1" customWidth="1"/>
  </cols>
  <sheetData>
    <row r="3" spans="1:8" ht="28.5">
      <c r="B3" s="90"/>
      <c r="C3" s="90"/>
      <c r="D3" s="71"/>
      <c r="E3" s="91" t="s">
        <v>35</v>
      </c>
      <c r="F3" s="91"/>
      <c r="G3" s="12"/>
      <c r="H3" s="12"/>
    </row>
    <row r="4" spans="1:8">
      <c r="E4" s="60" t="s">
        <v>29</v>
      </c>
      <c r="F4" s="61" t="s">
        <v>30</v>
      </c>
      <c r="G4" s="12"/>
      <c r="H4" s="12"/>
    </row>
    <row r="5" spans="1:8">
      <c r="E5" s="58" t="s">
        <v>31</v>
      </c>
      <c r="F5" s="59" t="s">
        <v>25</v>
      </c>
      <c r="G5" s="12"/>
      <c r="H5" s="12"/>
    </row>
    <row r="6" spans="1:8" ht="15.75">
      <c r="A6" s="9" t="s">
        <v>21</v>
      </c>
      <c r="B6" s="1" t="s">
        <v>39</v>
      </c>
      <c r="C6" s="1" t="s">
        <v>22</v>
      </c>
      <c r="D6" s="1"/>
      <c r="E6" s="58" t="s">
        <v>32</v>
      </c>
      <c r="F6" s="59" t="s">
        <v>26</v>
      </c>
      <c r="G6" s="12"/>
      <c r="H6" s="12"/>
    </row>
    <row r="7" spans="1:8" ht="15" customHeight="1">
      <c r="A7" s="10">
        <v>1</v>
      </c>
      <c r="B7" s="5">
        <v>0</v>
      </c>
      <c r="C7" s="5">
        <v>6</v>
      </c>
      <c r="D7" s="72"/>
      <c r="E7" s="87" t="s">
        <v>37</v>
      </c>
      <c r="F7" s="59" t="s">
        <v>27</v>
      </c>
      <c r="G7" s="12"/>
      <c r="H7" s="12"/>
    </row>
    <row r="8" spans="1:8" ht="15" customHeight="1">
      <c r="A8" s="10">
        <v>2</v>
      </c>
      <c r="B8" s="5">
        <v>2</v>
      </c>
      <c r="C8" s="5">
        <v>5</v>
      </c>
      <c r="D8" s="72"/>
      <c r="E8" s="87" t="s">
        <v>36</v>
      </c>
      <c r="F8" s="59" t="s">
        <v>34</v>
      </c>
      <c r="G8" s="12"/>
      <c r="H8" s="12"/>
    </row>
    <row r="9" spans="1:8" ht="15" customHeight="1">
      <c r="A9" s="10">
        <v>3</v>
      </c>
      <c r="B9" s="5">
        <v>1</v>
      </c>
      <c r="C9" s="5">
        <v>5</v>
      </c>
      <c r="D9" s="74"/>
      <c r="E9" s="62" t="s">
        <v>33</v>
      </c>
      <c r="F9" s="63" t="s">
        <v>28</v>
      </c>
      <c r="G9" s="12"/>
      <c r="H9" s="12"/>
    </row>
    <row r="10" spans="1:8" ht="15" customHeight="1">
      <c r="A10" s="10">
        <v>4</v>
      </c>
      <c r="B10" s="5">
        <v>2</v>
      </c>
      <c r="C10" s="5">
        <v>6</v>
      </c>
      <c r="D10" s="72"/>
      <c r="E10" s="57"/>
      <c r="F10" s="12"/>
      <c r="G10" s="12"/>
      <c r="H10" s="12"/>
    </row>
    <row r="11" spans="1:8" ht="15" customHeight="1">
      <c r="A11" s="10">
        <v>5</v>
      </c>
      <c r="B11" s="5">
        <v>1</v>
      </c>
      <c r="C11" s="5">
        <v>6</v>
      </c>
      <c r="D11" s="72"/>
    </row>
    <row r="12" spans="1:8" ht="15" customHeight="1">
      <c r="A12" s="10">
        <v>6</v>
      </c>
      <c r="B12" s="5">
        <v>2</v>
      </c>
      <c r="C12" s="5">
        <v>7</v>
      </c>
      <c r="D12" s="72"/>
      <c r="E12" s="89"/>
      <c r="F12" s="89"/>
    </row>
    <row r="13" spans="1:8" ht="15" customHeight="1">
      <c r="A13" s="10">
        <v>7</v>
      </c>
      <c r="B13" s="5">
        <v>2</v>
      </c>
      <c r="C13" s="5">
        <v>5</v>
      </c>
      <c r="D13" s="72"/>
      <c r="E13" s="3"/>
      <c r="F13" s="3"/>
    </row>
    <row r="14" spans="1:8" ht="15" customHeight="1">
      <c r="A14" s="10">
        <v>8</v>
      </c>
      <c r="B14" s="5">
        <v>1</v>
      </c>
      <c r="C14" s="5">
        <v>5</v>
      </c>
      <c r="D14" s="72"/>
      <c r="E14" s="7"/>
    </row>
    <row r="15" spans="1:8">
      <c r="A15" s="10">
        <v>9</v>
      </c>
      <c r="B15" s="5">
        <v>2</v>
      </c>
      <c r="C15" s="5">
        <v>8</v>
      </c>
      <c r="D15" s="72"/>
      <c r="E15" s="8"/>
    </row>
    <row r="16" spans="1:8">
      <c r="A16" s="10">
        <v>10</v>
      </c>
      <c r="B16" s="5">
        <v>2</v>
      </c>
      <c r="C16" s="5">
        <v>7</v>
      </c>
      <c r="D16" s="72"/>
      <c r="E16" s="8"/>
    </row>
    <row r="17" spans="1:10" ht="15" customHeight="1">
      <c r="A17" s="10">
        <v>11</v>
      </c>
      <c r="B17" s="5">
        <v>2</v>
      </c>
      <c r="C17" s="5">
        <v>7</v>
      </c>
      <c r="D17" s="72"/>
      <c r="E17" s="7"/>
    </row>
    <row r="18" spans="1:10" ht="15" customHeight="1">
      <c r="A18" s="10">
        <v>12</v>
      </c>
      <c r="B18" s="5">
        <v>0</v>
      </c>
      <c r="C18" s="5">
        <v>6</v>
      </c>
      <c r="D18" s="72"/>
      <c r="E18" s="8"/>
    </row>
    <row r="19" spans="1:10" ht="15" customHeight="1">
      <c r="A19" s="10">
        <v>13</v>
      </c>
      <c r="B19" s="5">
        <v>2</v>
      </c>
      <c r="C19" s="5">
        <v>5</v>
      </c>
      <c r="D19" s="72"/>
      <c r="E19" s="8"/>
    </row>
    <row r="20" spans="1:10">
      <c r="A20" s="10">
        <v>14</v>
      </c>
      <c r="B20" s="5">
        <v>3</v>
      </c>
      <c r="C20" s="5">
        <v>7</v>
      </c>
      <c r="D20" s="72"/>
    </row>
    <row r="21" spans="1:10">
      <c r="A21" s="10">
        <v>15</v>
      </c>
      <c r="B21" s="5">
        <v>4</v>
      </c>
      <c r="C21" s="5">
        <v>6</v>
      </c>
      <c r="D21" s="72"/>
    </row>
    <row r="22" spans="1:10">
      <c r="A22" s="10">
        <v>16</v>
      </c>
      <c r="B22" s="5">
        <v>3</v>
      </c>
      <c r="C22" s="5">
        <v>5</v>
      </c>
      <c r="D22" s="72"/>
    </row>
    <row r="23" spans="1:10">
      <c r="A23" s="10">
        <v>17</v>
      </c>
      <c r="B23" s="5">
        <v>3</v>
      </c>
      <c r="C23" s="5">
        <v>7</v>
      </c>
      <c r="D23" s="72"/>
    </row>
    <row r="24" spans="1:10" ht="15" customHeight="1" thickBot="1">
      <c r="A24" s="10">
        <v>18</v>
      </c>
      <c r="B24" s="5">
        <v>2</v>
      </c>
      <c r="C24" s="5">
        <v>5</v>
      </c>
      <c r="D24" s="72"/>
    </row>
    <row r="25" spans="1:10" ht="15.75" customHeight="1" thickBot="1">
      <c r="A25" s="10">
        <v>19</v>
      </c>
      <c r="B25" s="5">
        <v>2</v>
      </c>
      <c r="C25" s="5">
        <v>4</v>
      </c>
      <c r="D25" s="72"/>
      <c r="J25" s="11"/>
    </row>
    <row r="26" spans="1:10" ht="15" customHeight="1">
      <c r="A26" s="10">
        <v>20</v>
      </c>
      <c r="B26" s="5">
        <v>5</v>
      </c>
      <c r="C26" s="5">
        <v>6</v>
      </c>
      <c r="D26" s="72"/>
    </row>
    <row r="27" spans="1:10">
      <c r="A27" s="10">
        <v>21</v>
      </c>
      <c r="B27" s="5">
        <v>3</v>
      </c>
      <c r="C27" s="5">
        <v>6</v>
      </c>
      <c r="D27" s="72"/>
    </row>
    <row r="28" spans="1:10" ht="15" customHeight="1">
      <c r="A28" s="10">
        <v>22</v>
      </c>
      <c r="B28" s="5">
        <v>5</v>
      </c>
      <c r="C28" s="5">
        <v>5</v>
      </c>
      <c r="D28" s="72"/>
    </row>
    <row r="29" spans="1:10" ht="15" customHeight="1">
      <c r="A29" s="10">
        <v>23</v>
      </c>
      <c r="B29" s="5">
        <v>0</v>
      </c>
      <c r="C29" s="5">
        <v>6</v>
      </c>
      <c r="D29" s="72"/>
    </row>
    <row r="30" spans="1:10" ht="15" customHeight="1">
      <c r="A30" s="10">
        <v>24</v>
      </c>
      <c r="B30" s="5">
        <v>3</v>
      </c>
      <c r="C30" s="5">
        <v>5</v>
      </c>
      <c r="D30" s="72"/>
    </row>
    <row r="31" spans="1:10">
      <c r="A31" s="10">
        <v>25</v>
      </c>
      <c r="B31" s="5">
        <v>11</v>
      </c>
      <c r="C31" s="5">
        <v>4</v>
      </c>
      <c r="D31" s="72"/>
    </row>
    <row r="32" spans="1:10">
      <c r="A32" s="10">
        <v>26</v>
      </c>
      <c r="B32" s="5">
        <v>12</v>
      </c>
      <c r="C32" s="5">
        <v>4</v>
      </c>
      <c r="D32" s="72"/>
    </row>
    <row r="33" spans="1:4">
      <c r="A33" s="10">
        <v>27</v>
      </c>
      <c r="B33" s="5">
        <v>11</v>
      </c>
      <c r="C33" s="5">
        <v>11</v>
      </c>
      <c r="D33" s="72"/>
    </row>
    <row r="34" spans="1:4" ht="15" customHeight="1">
      <c r="A34" s="10">
        <v>28</v>
      </c>
      <c r="B34" s="5">
        <v>2</v>
      </c>
      <c r="C34" s="5">
        <v>7</v>
      </c>
      <c r="D34" s="72"/>
    </row>
    <row r="35" spans="1:4" ht="15" customHeight="1">
      <c r="A35" s="10">
        <v>29</v>
      </c>
      <c r="B35" s="5">
        <v>3</v>
      </c>
      <c r="C35" s="5">
        <v>4</v>
      </c>
      <c r="D35" s="72"/>
    </row>
    <row r="36" spans="1:4" ht="15" customHeight="1">
      <c r="A36" s="10">
        <v>30</v>
      </c>
      <c r="B36" s="5">
        <v>2</v>
      </c>
      <c r="C36" s="5">
        <v>4</v>
      </c>
      <c r="D36" s="72"/>
    </row>
    <row r="37" spans="1:4">
      <c r="A37" s="10">
        <v>31</v>
      </c>
      <c r="B37" s="5">
        <v>3</v>
      </c>
      <c r="C37" s="5">
        <v>8</v>
      </c>
      <c r="D37" s="72"/>
    </row>
    <row r="38" spans="1:4" ht="15" customHeight="1">
      <c r="A38" s="10">
        <v>32</v>
      </c>
      <c r="B38" s="5">
        <v>4</v>
      </c>
      <c r="C38" s="5">
        <v>5</v>
      </c>
      <c r="D38" s="72"/>
    </row>
    <row r="39" spans="1:4" ht="15" customHeight="1">
      <c r="A39" s="10">
        <v>33</v>
      </c>
      <c r="B39" s="5">
        <v>5</v>
      </c>
      <c r="C39" s="5">
        <v>5</v>
      </c>
      <c r="D39" s="72"/>
    </row>
    <row r="40" spans="1:4" ht="15" customHeight="1">
      <c r="A40" s="10">
        <v>34</v>
      </c>
      <c r="B40" s="5">
        <v>3</v>
      </c>
      <c r="C40" s="5">
        <v>4</v>
      </c>
      <c r="D40" s="72"/>
    </row>
    <row r="41" spans="1:4" ht="15" customHeight="1">
      <c r="A41" s="10">
        <v>35</v>
      </c>
      <c r="B41" s="5">
        <v>5</v>
      </c>
      <c r="C41" s="5">
        <v>4</v>
      </c>
      <c r="D41" s="72"/>
    </row>
    <row r="42" spans="1:4" ht="15" customHeight="1">
      <c r="A42" s="10">
        <v>36</v>
      </c>
      <c r="B42" s="5">
        <v>3</v>
      </c>
      <c r="C42" s="5">
        <v>4</v>
      </c>
      <c r="D42" s="72"/>
    </row>
    <row r="43" spans="1:4" ht="15" customHeight="1">
      <c r="A43" s="10">
        <v>37</v>
      </c>
      <c r="B43" s="5">
        <v>0</v>
      </c>
      <c r="C43" s="5">
        <v>5</v>
      </c>
      <c r="D43" s="72"/>
    </row>
    <row r="44" spans="1:4">
      <c r="A44" s="10">
        <v>38</v>
      </c>
      <c r="B44" s="5">
        <v>5</v>
      </c>
      <c r="C44" s="5">
        <v>5</v>
      </c>
      <c r="D44" s="72"/>
    </row>
    <row r="45" spans="1:4" ht="15" customHeight="1">
      <c r="A45" s="10">
        <v>39</v>
      </c>
      <c r="B45" s="5">
        <v>4</v>
      </c>
      <c r="C45" s="5">
        <v>4</v>
      </c>
      <c r="D45" s="72"/>
    </row>
    <row r="46" spans="1:4" ht="15" customHeight="1">
      <c r="A46" s="10">
        <v>40</v>
      </c>
      <c r="B46" s="5">
        <v>3</v>
      </c>
      <c r="C46" s="5">
        <v>6</v>
      </c>
      <c r="D46" s="72"/>
    </row>
    <row r="47" spans="1:4" ht="15" customHeight="1">
      <c r="A47" s="10">
        <v>41</v>
      </c>
      <c r="B47" s="5">
        <v>1</v>
      </c>
      <c r="C47" s="5">
        <v>5</v>
      </c>
      <c r="D47" s="72"/>
    </row>
    <row r="48" spans="1:4" ht="15" customHeight="1">
      <c r="A48" s="10">
        <v>42</v>
      </c>
      <c r="B48" s="5">
        <v>4</v>
      </c>
      <c r="C48" s="5">
        <v>11</v>
      </c>
      <c r="D48" s="72"/>
    </row>
    <row r="49" spans="1:4" ht="15" customHeight="1">
      <c r="A49" s="10">
        <v>43</v>
      </c>
      <c r="B49" s="5">
        <v>2</v>
      </c>
      <c r="C49" s="5">
        <v>5</v>
      </c>
      <c r="D49" s="72"/>
    </row>
    <row r="50" spans="1:4" ht="15" customHeight="1">
      <c r="A50" s="10">
        <v>44</v>
      </c>
      <c r="B50" s="5">
        <v>5</v>
      </c>
      <c r="C50" s="5">
        <v>5</v>
      </c>
      <c r="D50" s="72"/>
    </row>
    <row r="51" spans="1:4">
      <c r="A51" s="10">
        <v>45</v>
      </c>
      <c r="B51" s="5">
        <v>2</v>
      </c>
      <c r="C51" s="5">
        <v>4</v>
      </c>
      <c r="D51" s="72"/>
    </row>
    <row r="52" spans="1:4">
      <c r="A52" s="10">
        <v>46</v>
      </c>
      <c r="B52" s="5">
        <v>5</v>
      </c>
      <c r="C52" s="5">
        <v>5</v>
      </c>
      <c r="D52" s="72"/>
    </row>
    <row r="53" spans="1:4" ht="15" customHeight="1">
      <c r="A53" s="10">
        <v>47</v>
      </c>
      <c r="B53" s="5">
        <v>5</v>
      </c>
      <c r="C53" s="5">
        <v>12</v>
      </c>
      <c r="D53" s="72"/>
    </row>
    <row r="54" spans="1:4" ht="15" customHeight="1">
      <c r="A54" s="10">
        <v>48</v>
      </c>
      <c r="B54" s="5">
        <v>5</v>
      </c>
      <c r="C54" s="5">
        <v>12</v>
      </c>
      <c r="D54" s="72"/>
    </row>
    <row r="55" spans="1:4" ht="15" customHeight="1">
      <c r="A55" s="10">
        <v>49</v>
      </c>
      <c r="B55" s="5">
        <v>1</v>
      </c>
      <c r="C55" s="5">
        <v>5</v>
      </c>
      <c r="D55" s="72"/>
    </row>
    <row r="56" spans="1:4">
      <c r="A56" s="10">
        <v>50</v>
      </c>
      <c r="B56" s="5">
        <v>2</v>
      </c>
      <c r="C56" s="5">
        <v>5</v>
      </c>
      <c r="D56" s="72"/>
    </row>
    <row r="57" spans="1:4">
      <c r="A57" s="10">
        <v>51</v>
      </c>
      <c r="B57" s="5">
        <v>7</v>
      </c>
      <c r="C57" s="5">
        <v>13</v>
      </c>
      <c r="D57" s="72"/>
    </row>
    <row r="58" spans="1:4" ht="15" customHeight="1">
      <c r="A58" s="10">
        <v>52</v>
      </c>
      <c r="B58" s="5">
        <v>4</v>
      </c>
      <c r="C58" s="5">
        <v>15</v>
      </c>
      <c r="D58" s="72"/>
    </row>
    <row r="59" spans="1:4">
      <c r="A59" s="10">
        <v>53</v>
      </c>
      <c r="B59" s="5">
        <v>0</v>
      </c>
      <c r="C59" s="5">
        <v>11</v>
      </c>
      <c r="D59" s="72"/>
    </row>
    <row r="60" spans="1:4" ht="15" customHeight="1">
      <c r="A60" s="10">
        <v>54</v>
      </c>
      <c r="B60" s="5">
        <v>1</v>
      </c>
      <c r="C60" s="5">
        <v>14</v>
      </c>
      <c r="D60" s="72"/>
    </row>
    <row r="61" spans="1:4" ht="15" customHeight="1">
      <c r="A61" s="10">
        <v>55</v>
      </c>
      <c r="B61" s="5">
        <v>1</v>
      </c>
      <c r="C61" s="5">
        <v>5</v>
      </c>
      <c r="D61" s="72"/>
    </row>
    <row r="62" spans="1:4">
      <c r="A62" s="10">
        <v>56</v>
      </c>
      <c r="B62" s="5">
        <v>1</v>
      </c>
      <c r="C62" s="5">
        <v>5</v>
      </c>
      <c r="D62" s="72"/>
    </row>
    <row r="63" spans="1:4" ht="15" customHeight="1">
      <c r="A63" s="10">
        <v>57</v>
      </c>
      <c r="B63" s="5">
        <v>1</v>
      </c>
      <c r="C63" s="5">
        <v>5</v>
      </c>
      <c r="D63" s="72"/>
    </row>
    <row r="64" spans="1:4" ht="15" customHeight="1">
      <c r="A64" s="10">
        <v>58</v>
      </c>
      <c r="B64" s="5">
        <v>1</v>
      </c>
      <c r="C64" s="5">
        <v>5</v>
      </c>
      <c r="D64" s="72"/>
    </row>
    <row r="65" spans="1:4">
      <c r="A65" s="10">
        <v>59</v>
      </c>
      <c r="B65" s="5">
        <v>6</v>
      </c>
      <c r="C65" s="5">
        <v>5</v>
      </c>
      <c r="D65" s="72"/>
    </row>
    <row r="66" spans="1:4">
      <c r="A66" s="10">
        <v>60</v>
      </c>
      <c r="B66" s="5">
        <v>1</v>
      </c>
      <c r="C66" s="5">
        <v>5</v>
      </c>
      <c r="D66" s="72"/>
    </row>
    <row r="67" spans="1:4" ht="15" customHeight="1">
      <c r="A67" s="10">
        <v>61</v>
      </c>
      <c r="B67" s="5">
        <v>1</v>
      </c>
      <c r="C67" s="5">
        <v>17</v>
      </c>
      <c r="D67" s="72"/>
    </row>
    <row r="68" spans="1:4" ht="15" customHeight="1">
      <c r="A68" s="10">
        <v>62</v>
      </c>
      <c r="B68" s="5">
        <v>2</v>
      </c>
      <c r="C68" s="5">
        <v>16</v>
      </c>
      <c r="D68" s="72"/>
    </row>
    <row r="69" spans="1:4" ht="15" customHeight="1">
      <c r="A69" s="10">
        <v>63</v>
      </c>
      <c r="B69" s="5">
        <v>3</v>
      </c>
      <c r="C69" s="5">
        <v>15</v>
      </c>
      <c r="D69" s="72"/>
    </row>
    <row r="70" spans="1:4">
      <c r="A70" s="10">
        <v>64</v>
      </c>
      <c r="B70" s="5">
        <v>0</v>
      </c>
      <c r="C70" s="5">
        <v>4</v>
      </c>
      <c r="D70" s="72"/>
    </row>
    <row r="71" spans="1:4">
      <c r="A71" s="10">
        <v>65</v>
      </c>
      <c r="B71" s="5">
        <v>3</v>
      </c>
      <c r="C71" s="5">
        <v>4</v>
      </c>
      <c r="D71" s="72"/>
    </row>
    <row r="72" spans="1:4">
      <c r="A72" s="10">
        <v>66</v>
      </c>
      <c r="B72" s="5">
        <v>1</v>
      </c>
      <c r="C72" s="5">
        <v>5</v>
      </c>
      <c r="D72" s="72"/>
    </row>
    <row r="73" spans="1:4" ht="15" customHeight="1">
      <c r="A73" s="10">
        <v>67</v>
      </c>
      <c r="B73" s="5">
        <v>2</v>
      </c>
      <c r="C73" s="5">
        <v>4</v>
      </c>
      <c r="D73" s="72"/>
    </row>
    <row r="74" spans="1:4" ht="15" customHeight="1">
      <c r="A74" s="10">
        <v>68</v>
      </c>
      <c r="B74" s="5">
        <v>7</v>
      </c>
      <c r="C74" s="5">
        <v>6</v>
      </c>
      <c r="D74" s="72"/>
    </row>
    <row r="75" spans="1:4">
      <c r="A75" s="10">
        <v>69</v>
      </c>
      <c r="B75" s="5">
        <v>1</v>
      </c>
      <c r="C75" s="5">
        <v>10</v>
      </c>
      <c r="D75" s="72"/>
    </row>
    <row r="76" spans="1:4" ht="15" customHeight="1">
      <c r="A76" s="10">
        <v>70</v>
      </c>
      <c r="B76" s="5">
        <v>2</v>
      </c>
      <c r="C76" s="5">
        <v>6</v>
      </c>
      <c r="D76" s="72"/>
    </row>
    <row r="77" spans="1:4" ht="15" customHeight="1">
      <c r="A77" s="10">
        <v>71</v>
      </c>
      <c r="B77" s="5">
        <v>3</v>
      </c>
      <c r="C77" s="5">
        <v>6</v>
      </c>
      <c r="D77" s="72"/>
    </row>
    <row r="78" spans="1:4" ht="15" customHeight="1">
      <c r="A78" s="10">
        <v>72</v>
      </c>
      <c r="B78" s="5">
        <v>4</v>
      </c>
      <c r="C78" s="5">
        <v>5</v>
      </c>
      <c r="D78" s="72"/>
    </row>
    <row r="79" spans="1:4">
      <c r="A79" s="10">
        <v>73</v>
      </c>
      <c r="B79" s="5">
        <v>2</v>
      </c>
      <c r="C79" s="5">
        <v>6</v>
      </c>
      <c r="D79" s="72"/>
    </row>
    <row r="80" spans="1:4">
      <c r="A80" s="10">
        <v>74</v>
      </c>
      <c r="B80" s="5">
        <v>2</v>
      </c>
      <c r="C80" s="5">
        <v>5</v>
      </c>
      <c r="D80" s="72"/>
    </row>
    <row r="81" spans="1:4" ht="15" customHeight="1">
      <c r="A81" s="10">
        <v>75</v>
      </c>
      <c r="B81" s="5">
        <v>3</v>
      </c>
      <c r="C81" s="5">
        <v>8</v>
      </c>
      <c r="D81" s="72"/>
    </row>
    <row r="82" spans="1:4" ht="15" customHeight="1">
      <c r="A82" s="10">
        <v>76</v>
      </c>
      <c r="B82" s="5">
        <v>3</v>
      </c>
      <c r="C82" s="5">
        <v>5</v>
      </c>
      <c r="D82" s="72"/>
    </row>
    <row r="83" spans="1:4" ht="15" customHeight="1">
      <c r="A83" s="10">
        <v>77</v>
      </c>
      <c r="B83" s="5">
        <v>2</v>
      </c>
      <c r="C83" s="5">
        <v>6</v>
      </c>
      <c r="D83" s="72"/>
    </row>
    <row r="84" spans="1:4" ht="15" customHeight="1">
      <c r="A84" s="10">
        <v>78</v>
      </c>
      <c r="B84" s="5">
        <v>8</v>
      </c>
      <c r="C84" s="5">
        <v>18</v>
      </c>
      <c r="D84" s="72"/>
    </row>
    <row r="85" spans="1:4">
      <c r="A85" s="10">
        <v>79</v>
      </c>
      <c r="B85" s="5">
        <v>4</v>
      </c>
      <c r="C85" s="6">
        <v>11</v>
      </c>
      <c r="D85" s="73"/>
    </row>
    <row r="86" spans="1:4">
      <c r="A86" s="10">
        <v>80</v>
      </c>
      <c r="B86" s="5">
        <v>5</v>
      </c>
      <c r="C86" s="6">
        <v>14</v>
      </c>
      <c r="D86" s="73"/>
    </row>
    <row r="87" spans="1:4" ht="15" customHeight="1">
      <c r="A87" s="10">
        <v>81</v>
      </c>
      <c r="B87" s="5">
        <v>0</v>
      </c>
      <c r="C87" s="6">
        <v>11</v>
      </c>
      <c r="D87" s="73"/>
    </row>
    <row r="88" spans="1:4" ht="15" customHeight="1">
      <c r="A88" s="10">
        <v>82</v>
      </c>
      <c r="B88" s="5">
        <v>3</v>
      </c>
      <c r="C88" s="6">
        <v>11</v>
      </c>
      <c r="D88" s="73"/>
    </row>
    <row r="89" spans="1:4">
      <c r="A89" s="10">
        <v>83</v>
      </c>
      <c r="B89" s="5">
        <v>4</v>
      </c>
      <c r="C89" s="6">
        <v>11</v>
      </c>
      <c r="D89" s="73"/>
    </row>
    <row r="90" spans="1:4" ht="15" customHeight="1">
      <c r="A90" s="10">
        <v>84</v>
      </c>
      <c r="B90" s="5">
        <v>3</v>
      </c>
      <c r="C90" s="6">
        <v>11</v>
      </c>
      <c r="D90" s="73"/>
    </row>
    <row r="91" spans="1:4">
      <c r="A91" s="10">
        <v>85</v>
      </c>
      <c r="B91" s="5">
        <v>4</v>
      </c>
      <c r="C91" s="5">
        <v>5</v>
      </c>
      <c r="D91" s="72"/>
    </row>
    <row r="92" spans="1:4" ht="15" customHeight="1">
      <c r="A92" s="10">
        <v>86</v>
      </c>
      <c r="B92" s="5">
        <v>4</v>
      </c>
      <c r="C92" s="5">
        <v>19</v>
      </c>
      <c r="D92" s="72"/>
    </row>
    <row r="93" spans="1:4">
      <c r="A93" s="10">
        <v>87</v>
      </c>
      <c r="B93" s="5">
        <v>13</v>
      </c>
      <c r="C93" s="5">
        <v>17</v>
      </c>
      <c r="D93" s="72"/>
    </row>
    <row r="94" spans="1:4">
      <c r="A94" s="10">
        <v>88</v>
      </c>
      <c r="B94" s="5">
        <v>2</v>
      </c>
      <c r="C94" s="5">
        <v>18</v>
      </c>
      <c r="D94" s="72"/>
    </row>
    <row r="95" spans="1:4" ht="15" customHeight="1">
      <c r="A95" s="10">
        <v>89</v>
      </c>
      <c r="B95" s="5">
        <v>16</v>
      </c>
      <c r="C95" s="5">
        <v>5</v>
      </c>
      <c r="D95" s="72"/>
    </row>
    <row r="96" spans="1:4" ht="15" customHeight="1">
      <c r="A96" s="10">
        <v>90</v>
      </c>
      <c r="B96" s="5">
        <v>1</v>
      </c>
      <c r="C96" s="5">
        <v>5</v>
      </c>
      <c r="D96" s="72"/>
    </row>
    <row r="97" spans="1:4">
      <c r="A97" s="10">
        <v>91</v>
      </c>
      <c r="B97" s="5">
        <v>3</v>
      </c>
      <c r="C97" s="5">
        <v>5</v>
      </c>
      <c r="D97" s="72"/>
    </row>
    <row r="98" spans="1:4">
      <c r="A98" s="10">
        <v>92</v>
      </c>
      <c r="B98" s="5">
        <v>3</v>
      </c>
      <c r="C98" s="5">
        <v>16</v>
      </c>
      <c r="D98" s="72"/>
    </row>
    <row r="99" spans="1:4">
      <c r="A99" s="10">
        <v>93</v>
      </c>
      <c r="B99" s="5">
        <v>2</v>
      </c>
      <c r="C99" s="5">
        <v>5</v>
      </c>
      <c r="D99" s="72"/>
    </row>
    <row r="100" spans="1:4" ht="15" customHeight="1">
      <c r="A100" s="10">
        <v>94</v>
      </c>
      <c r="B100" s="5">
        <v>1</v>
      </c>
      <c r="C100" s="5">
        <v>5</v>
      </c>
      <c r="D100" s="72"/>
    </row>
    <row r="101" spans="1:4" ht="15" customHeight="1">
      <c r="A101" s="10">
        <v>95</v>
      </c>
      <c r="B101" s="5">
        <v>0</v>
      </c>
      <c r="C101" s="5">
        <v>14</v>
      </c>
      <c r="D101" s="72"/>
    </row>
    <row r="102" spans="1:4" ht="15" customHeight="1">
      <c r="A102" s="10">
        <v>96</v>
      </c>
      <c r="B102" s="5">
        <v>3</v>
      </c>
      <c r="C102" s="5">
        <v>6</v>
      </c>
      <c r="D102" s="72"/>
    </row>
    <row r="103" spans="1:4" ht="15" customHeight="1">
      <c r="A103" s="10">
        <v>97</v>
      </c>
      <c r="B103" s="5">
        <v>3</v>
      </c>
      <c r="C103" s="5">
        <v>12</v>
      </c>
      <c r="D103" s="72"/>
    </row>
    <row r="104" spans="1:4">
      <c r="A104" s="10">
        <v>98</v>
      </c>
      <c r="B104" s="5">
        <v>3</v>
      </c>
      <c r="C104" s="5">
        <v>13</v>
      </c>
      <c r="D104" s="72"/>
    </row>
    <row r="105" spans="1:4" ht="15" customHeight="1">
      <c r="A105" s="10">
        <v>99</v>
      </c>
      <c r="B105" s="5">
        <v>3</v>
      </c>
      <c r="C105" s="5">
        <v>12</v>
      </c>
      <c r="D105" s="72"/>
    </row>
    <row r="106" spans="1:4" ht="15" customHeight="1">
      <c r="A106" s="10">
        <v>100</v>
      </c>
      <c r="B106" s="5">
        <v>5</v>
      </c>
      <c r="C106" s="5">
        <v>8</v>
      </c>
      <c r="D106" s="72"/>
    </row>
    <row r="107" spans="1:4">
      <c r="A107" s="10">
        <v>101</v>
      </c>
      <c r="B107" s="5">
        <v>4</v>
      </c>
      <c r="C107" s="5">
        <v>12</v>
      </c>
      <c r="D107" s="72"/>
    </row>
    <row r="108" spans="1:4" ht="15" customHeight="1">
      <c r="A108" s="10">
        <v>102</v>
      </c>
      <c r="B108" s="5">
        <v>3</v>
      </c>
      <c r="C108" s="5">
        <v>11</v>
      </c>
      <c r="D108" s="72"/>
    </row>
    <row r="109" spans="1:4" ht="15" customHeight="1">
      <c r="A109" s="10">
        <v>103</v>
      </c>
      <c r="B109" s="5">
        <v>3</v>
      </c>
      <c r="C109" s="5">
        <v>7</v>
      </c>
      <c r="D109" s="72"/>
    </row>
    <row r="110" spans="1:4" ht="15" customHeight="1">
      <c r="A110" s="10">
        <v>104</v>
      </c>
      <c r="B110" s="5">
        <v>2</v>
      </c>
      <c r="C110" s="5">
        <v>5</v>
      </c>
      <c r="D110" s="72"/>
    </row>
    <row r="111" spans="1:4">
      <c r="A111" s="10">
        <v>105</v>
      </c>
      <c r="B111" s="5">
        <v>3</v>
      </c>
      <c r="C111" s="5">
        <v>11</v>
      </c>
      <c r="D111" s="72"/>
    </row>
    <row r="112" spans="1:4" ht="15" customHeight="1">
      <c r="A112" s="10">
        <v>106</v>
      </c>
      <c r="B112" s="5">
        <v>1</v>
      </c>
      <c r="C112" s="5">
        <v>13</v>
      </c>
      <c r="D112" s="72"/>
    </row>
    <row r="113" spans="1:4" ht="15" customHeight="1">
      <c r="A113" s="10">
        <v>107</v>
      </c>
      <c r="B113" s="5">
        <v>2</v>
      </c>
      <c r="C113" s="5">
        <v>13</v>
      </c>
      <c r="D113" s="72"/>
    </row>
    <row r="114" spans="1:4" ht="15" customHeight="1">
      <c r="A114" s="10">
        <v>108</v>
      </c>
      <c r="B114" s="5">
        <v>9</v>
      </c>
      <c r="C114" s="5">
        <v>12</v>
      </c>
      <c r="D114" s="72"/>
    </row>
    <row r="115" spans="1:4">
      <c r="A115" s="10">
        <v>109</v>
      </c>
      <c r="B115" s="5">
        <v>2</v>
      </c>
      <c r="C115" s="5">
        <v>14</v>
      </c>
      <c r="D115" s="72"/>
    </row>
    <row r="116" spans="1:4" ht="15" customHeight="1">
      <c r="A116" s="10">
        <v>110</v>
      </c>
      <c r="B116" s="5">
        <v>7</v>
      </c>
      <c r="C116" s="5">
        <v>15</v>
      </c>
      <c r="D116" s="72"/>
    </row>
    <row r="117" spans="1:4">
      <c r="A117" s="10">
        <v>111</v>
      </c>
      <c r="B117" s="5">
        <v>3</v>
      </c>
      <c r="C117" s="5">
        <v>11</v>
      </c>
      <c r="D117" s="72"/>
    </row>
    <row r="118" spans="1:4" ht="15" customHeight="1">
      <c r="A118" s="10">
        <v>112</v>
      </c>
      <c r="B118" s="5">
        <v>9</v>
      </c>
      <c r="C118" s="5">
        <v>13</v>
      </c>
      <c r="D118" s="72"/>
    </row>
    <row r="119" spans="1:4" ht="15" customHeight="1">
      <c r="A119" s="10">
        <v>113</v>
      </c>
      <c r="B119" s="5">
        <v>9</v>
      </c>
      <c r="C119" s="5">
        <v>11</v>
      </c>
      <c r="D119" s="72"/>
    </row>
    <row r="120" spans="1:4">
      <c r="A120" s="10">
        <v>114</v>
      </c>
      <c r="B120" s="5">
        <v>4</v>
      </c>
      <c r="C120" s="5">
        <v>12</v>
      </c>
      <c r="D120" s="72"/>
    </row>
    <row r="121" spans="1:4" ht="15" customHeight="1">
      <c r="A121" s="10">
        <v>115</v>
      </c>
      <c r="B121" s="5">
        <v>1</v>
      </c>
      <c r="C121" s="5">
        <v>12</v>
      </c>
      <c r="D121" s="72"/>
    </row>
    <row r="122" spans="1:4">
      <c r="A122" s="10">
        <v>116</v>
      </c>
      <c r="B122" s="5">
        <v>0</v>
      </c>
      <c r="C122" s="5">
        <v>6</v>
      </c>
      <c r="D122" s="72"/>
    </row>
    <row r="123" spans="1:4">
      <c r="A123" s="10">
        <v>117</v>
      </c>
      <c r="B123" s="5">
        <v>4</v>
      </c>
      <c r="C123" s="5">
        <v>4</v>
      </c>
      <c r="D123" s="72"/>
    </row>
    <row r="124" spans="1:4">
      <c r="A124" s="10">
        <v>118</v>
      </c>
      <c r="B124" s="5">
        <v>4</v>
      </c>
      <c r="C124" s="5">
        <v>7</v>
      </c>
      <c r="D124" s="72"/>
    </row>
    <row r="125" spans="1:4" ht="15" customHeight="1">
      <c r="A125" s="10">
        <v>119</v>
      </c>
      <c r="B125" s="5">
        <v>2</v>
      </c>
      <c r="C125" s="5">
        <v>4</v>
      </c>
      <c r="D125" s="72"/>
    </row>
    <row r="126" spans="1:4">
      <c r="A126" s="10">
        <v>120</v>
      </c>
      <c r="B126" s="5">
        <v>4</v>
      </c>
      <c r="C126" s="5">
        <v>5</v>
      </c>
      <c r="D126" s="72"/>
    </row>
    <row r="127" spans="1:4" ht="15" customHeight="1">
      <c r="A127" s="10">
        <v>121</v>
      </c>
      <c r="B127" s="5">
        <v>2</v>
      </c>
      <c r="C127" s="5">
        <v>6</v>
      </c>
      <c r="D127" s="72"/>
    </row>
    <row r="128" spans="1:4" ht="15" customHeight="1">
      <c r="A128" s="10">
        <v>122</v>
      </c>
      <c r="B128" s="5">
        <v>1</v>
      </c>
      <c r="C128" s="5">
        <v>5</v>
      </c>
      <c r="D128" s="72"/>
    </row>
    <row r="129" spans="1:4" ht="15" customHeight="1">
      <c r="A129" s="10">
        <v>123</v>
      </c>
      <c r="B129" s="5">
        <v>3</v>
      </c>
      <c r="C129" s="5">
        <v>5</v>
      </c>
      <c r="D129" s="72"/>
    </row>
    <row r="130" spans="1:4" ht="15" customHeight="1">
      <c r="A130" s="10">
        <v>124</v>
      </c>
      <c r="B130" s="5">
        <v>4</v>
      </c>
      <c r="C130" s="5">
        <v>7</v>
      </c>
      <c r="D130" s="72"/>
    </row>
    <row r="131" spans="1:4">
      <c r="A131" s="10">
        <v>125</v>
      </c>
      <c r="B131" s="5">
        <v>2</v>
      </c>
      <c r="C131" s="5">
        <v>5</v>
      </c>
      <c r="D131" s="72"/>
    </row>
    <row r="132" spans="1:4" ht="15" customHeight="1">
      <c r="A132" s="10">
        <v>126</v>
      </c>
      <c r="B132" s="5">
        <v>4</v>
      </c>
      <c r="C132" s="5">
        <v>5</v>
      </c>
      <c r="D132" s="72"/>
    </row>
    <row r="133" spans="1:4" ht="15" customHeight="1">
      <c r="A133" s="10">
        <v>127</v>
      </c>
      <c r="B133" s="5">
        <v>7</v>
      </c>
      <c r="C133" s="5">
        <v>5</v>
      </c>
      <c r="D133" s="72"/>
    </row>
    <row r="134" spans="1:4" ht="15" customHeight="1">
      <c r="A134" s="10">
        <v>128</v>
      </c>
      <c r="B134" s="5">
        <v>9</v>
      </c>
      <c r="C134" s="5">
        <v>5</v>
      </c>
      <c r="D134" s="72"/>
    </row>
    <row r="135" spans="1:4" ht="15" customHeight="1">
      <c r="A135" s="10">
        <v>129</v>
      </c>
      <c r="B135" s="5">
        <v>9</v>
      </c>
      <c r="C135" s="5">
        <v>5</v>
      </c>
      <c r="D135" s="72"/>
    </row>
    <row r="136" spans="1:4" ht="15" customHeight="1">
      <c r="A136" s="10">
        <v>130</v>
      </c>
      <c r="B136" s="5">
        <v>9</v>
      </c>
      <c r="C136" s="5">
        <v>12</v>
      </c>
      <c r="D136" s="72"/>
    </row>
    <row r="137" spans="1:4">
      <c r="A137" s="10">
        <v>131</v>
      </c>
      <c r="B137" s="5">
        <v>0</v>
      </c>
      <c r="C137" s="5">
        <v>4</v>
      </c>
      <c r="D137" s="72"/>
    </row>
    <row r="138" spans="1:4" ht="15" customHeight="1">
      <c r="A138" s="10">
        <v>132</v>
      </c>
      <c r="B138" s="5">
        <v>7</v>
      </c>
      <c r="C138" s="5">
        <v>4</v>
      </c>
      <c r="D138" s="72"/>
    </row>
    <row r="139" spans="1:4">
      <c r="A139" s="10">
        <v>133</v>
      </c>
      <c r="B139" s="5">
        <v>4</v>
      </c>
      <c r="C139" s="5">
        <v>4</v>
      </c>
      <c r="D139" s="72"/>
    </row>
    <row r="140" spans="1:4" ht="15" customHeight="1">
      <c r="A140" s="10">
        <v>134</v>
      </c>
      <c r="B140" s="5">
        <v>3</v>
      </c>
      <c r="C140" s="5">
        <v>4</v>
      </c>
      <c r="D140" s="72"/>
    </row>
    <row r="141" spans="1:4" ht="15" customHeight="1">
      <c r="A141" s="10">
        <v>135</v>
      </c>
      <c r="B141" s="5">
        <v>7</v>
      </c>
      <c r="C141" s="5">
        <v>4</v>
      </c>
      <c r="D141" s="72"/>
    </row>
    <row r="142" spans="1:4" ht="15" customHeight="1">
      <c r="A142" s="10">
        <v>136</v>
      </c>
      <c r="B142" s="5">
        <v>4</v>
      </c>
      <c r="C142" s="5">
        <v>22</v>
      </c>
      <c r="D142" s="72"/>
    </row>
    <row r="143" spans="1:4" ht="15" customHeight="1">
      <c r="A143" s="10">
        <v>137</v>
      </c>
      <c r="B143" s="5">
        <v>0</v>
      </c>
      <c r="C143" s="5">
        <v>4</v>
      </c>
      <c r="D143" s="72"/>
    </row>
    <row r="144" spans="1:4" ht="15" customHeight="1">
      <c r="A144" s="10">
        <v>138</v>
      </c>
      <c r="B144" s="5">
        <v>7</v>
      </c>
      <c r="C144" s="5">
        <v>4</v>
      </c>
      <c r="D144" s="72"/>
    </row>
    <row r="145" spans="1:4">
      <c r="A145" s="10">
        <v>139</v>
      </c>
      <c r="B145" s="5">
        <v>8</v>
      </c>
      <c r="C145" s="5">
        <v>5</v>
      </c>
      <c r="D145" s="72"/>
    </row>
    <row r="146" spans="1:4">
      <c r="A146" s="10">
        <v>140</v>
      </c>
      <c r="B146" s="5">
        <v>3</v>
      </c>
      <c r="C146" s="5">
        <v>5</v>
      </c>
      <c r="D146" s="72"/>
    </row>
    <row r="147" spans="1:4">
      <c r="A147" s="10">
        <v>141</v>
      </c>
      <c r="B147" s="5">
        <v>4</v>
      </c>
      <c r="C147" s="5">
        <v>5</v>
      </c>
      <c r="D147" s="72"/>
    </row>
    <row r="148" spans="1:4" ht="15" customHeight="1">
      <c r="A148" s="10">
        <v>142</v>
      </c>
      <c r="B148" s="5">
        <v>5</v>
      </c>
      <c r="C148" s="5">
        <v>4</v>
      </c>
      <c r="D148" s="72"/>
    </row>
    <row r="149" spans="1:4" ht="15" customHeight="1">
      <c r="A149" s="10">
        <v>143</v>
      </c>
      <c r="B149" s="5">
        <v>7</v>
      </c>
      <c r="C149" s="5">
        <v>5</v>
      </c>
      <c r="D149" s="72"/>
    </row>
    <row r="150" spans="1:4" ht="15" customHeight="1">
      <c r="A150" s="10">
        <v>144</v>
      </c>
      <c r="B150" s="5">
        <v>9</v>
      </c>
      <c r="C150" s="5">
        <v>5</v>
      </c>
      <c r="D150" s="72"/>
    </row>
    <row r="151" spans="1:4" ht="15" customHeight="1">
      <c r="A151" s="10">
        <v>145</v>
      </c>
      <c r="B151" s="5">
        <v>8</v>
      </c>
      <c r="C151" s="5">
        <v>5</v>
      </c>
      <c r="D151" s="72"/>
    </row>
    <row r="152" spans="1:4">
      <c r="A152" s="10">
        <v>146</v>
      </c>
      <c r="B152" s="5">
        <v>13</v>
      </c>
      <c r="C152" s="5">
        <v>5</v>
      </c>
      <c r="D152" s="72"/>
    </row>
    <row r="153" spans="1:4" ht="15" customHeight="1">
      <c r="A153" s="10">
        <v>147</v>
      </c>
      <c r="B153" s="5">
        <v>8</v>
      </c>
      <c r="C153" s="5">
        <v>5</v>
      </c>
      <c r="D153" s="72"/>
    </row>
    <row r="154" spans="1:4" ht="15" customHeight="1">
      <c r="A154" s="10">
        <v>148</v>
      </c>
      <c r="B154" s="5">
        <v>5</v>
      </c>
      <c r="C154" s="5">
        <v>4</v>
      </c>
      <c r="D154" s="72"/>
    </row>
    <row r="155" spans="1:4">
      <c r="A155" s="10">
        <v>149</v>
      </c>
      <c r="B155" s="5">
        <v>5</v>
      </c>
      <c r="C155" s="5">
        <v>5</v>
      </c>
      <c r="D155" s="72"/>
    </row>
    <row r="156" spans="1:4" ht="15" customHeight="1">
      <c r="A156" s="10">
        <v>150</v>
      </c>
      <c r="B156" s="5">
        <v>6</v>
      </c>
      <c r="C156" s="5">
        <v>16</v>
      </c>
      <c r="D156" s="72"/>
    </row>
    <row r="157" spans="1:4" ht="15" customHeight="1">
      <c r="A157" s="10">
        <v>151</v>
      </c>
      <c r="B157" s="5">
        <v>9</v>
      </c>
      <c r="C157" s="5">
        <v>5</v>
      </c>
      <c r="D157" s="72"/>
    </row>
    <row r="158" spans="1:4" ht="15" customHeight="1">
      <c r="A158" s="10">
        <v>152</v>
      </c>
      <c r="B158" s="5">
        <v>9</v>
      </c>
      <c r="C158" s="5">
        <v>21</v>
      </c>
      <c r="D158" s="72"/>
    </row>
    <row r="159" spans="1:4">
      <c r="A159" s="10">
        <v>153</v>
      </c>
      <c r="B159" s="5">
        <v>2</v>
      </c>
      <c r="C159" s="5">
        <v>5</v>
      </c>
      <c r="D159" s="72"/>
    </row>
    <row r="160" spans="1:4" ht="15" customHeight="1">
      <c r="A160" s="10">
        <v>154</v>
      </c>
      <c r="B160" s="5">
        <v>17</v>
      </c>
      <c r="C160" s="5">
        <v>5</v>
      </c>
      <c r="D160" s="72"/>
    </row>
    <row r="161" spans="1:4" ht="15" customHeight="1">
      <c r="A161" s="10">
        <v>155</v>
      </c>
      <c r="B161" s="5">
        <v>5</v>
      </c>
      <c r="C161" s="5">
        <v>20</v>
      </c>
      <c r="D161" s="72"/>
    </row>
    <row r="162" spans="1:4" ht="15" customHeight="1">
      <c r="A162" s="10">
        <v>156</v>
      </c>
      <c r="B162" s="5">
        <v>6</v>
      </c>
      <c r="C162" s="5">
        <v>5</v>
      </c>
      <c r="D162" s="72"/>
    </row>
    <row r="163" spans="1:4" ht="15" customHeight="1">
      <c r="A163" s="10">
        <v>157</v>
      </c>
      <c r="B163" s="5">
        <v>8</v>
      </c>
      <c r="C163" s="5">
        <v>12</v>
      </c>
      <c r="D163" s="72"/>
    </row>
    <row r="164" spans="1:4" ht="15" customHeight="1">
      <c r="A164" s="10">
        <v>158</v>
      </c>
      <c r="B164" s="5">
        <v>1</v>
      </c>
      <c r="C164" s="5">
        <v>16</v>
      </c>
      <c r="D164" s="72"/>
    </row>
    <row r="165" spans="1:4">
      <c r="A165" s="10">
        <v>159</v>
      </c>
      <c r="B165" s="5">
        <v>11</v>
      </c>
      <c r="C165" s="5">
        <v>17</v>
      </c>
      <c r="D165" s="72"/>
    </row>
    <row r="166" spans="1:4" ht="15" customHeight="1">
      <c r="A166" s="10">
        <v>160</v>
      </c>
      <c r="B166" s="5">
        <v>5</v>
      </c>
      <c r="C166" s="5">
        <v>21</v>
      </c>
      <c r="D166" s="72"/>
    </row>
    <row r="167" spans="1:4">
      <c r="A167" s="10">
        <v>161</v>
      </c>
      <c r="B167" s="5">
        <v>3</v>
      </c>
      <c r="C167" s="5">
        <v>24</v>
      </c>
      <c r="D167" s="72"/>
    </row>
    <row r="168" spans="1:4">
      <c r="A168" s="10">
        <v>162</v>
      </c>
      <c r="B168" s="5">
        <v>2</v>
      </c>
      <c r="C168" s="5">
        <v>21</v>
      </c>
      <c r="D168" s="72"/>
    </row>
    <row r="169" spans="1:4" ht="15" customHeight="1">
      <c r="A169" s="10">
        <v>163</v>
      </c>
      <c r="B169" s="5">
        <v>8</v>
      </c>
      <c r="C169" s="5">
        <v>18</v>
      </c>
      <c r="D169" s="72"/>
    </row>
    <row r="170" spans="1:4">
      <c r="A170" s="10">
        <v>164</v>
      </c>
      <c r="B170" s="5">
        <v>4</v>
      </c>
      <c r="C170" s="5">
        <v>5</v>
      </c>
      <c r="D170" s="72"/>
    </row>
    <row r="171" spans="1:4" ht="15" customHeight="1">
      <c r="A171" s="10">
        <v>165</v>
      </c>
      <c r="B171" s="5">
        <v>9</v>
      </c>
      <c r="C171" s="5">
        <v>11</v>
      </c>
      <c r="D171" s="72"/>
    </row>
    <row r="172" spans="1:4" ht="15" customHeight="1">
      <c r="A172" s="10">
        <v>166</v>
      </c>
      <c r="B172" s="5">
        <v>6</v>
      </c>
      <c r="C172" s="5">
        <v>5</v>
      </c>
      <c r="D172" s="72"/>
    </row>
    <row r="173" spans="1:4" ht="15" customHeight="1">
      <c r="A173" s="10">
        <v>167</v>
      </c>
      <c r="B173" s="5">
        <v>7</v>
      </c>
      <c r="C173" s="5">
        <v>19</v>
      </c>
      <c r="D173" s="72"/>
    </row>
    <row r="174" spans="1:4" ht="15" customHeight="1">
      <c r="A174" s="10">
        <v>168</v>
      </c>
      <c r="B174" s="5">
        <v>9</v>
      </c>
      <c r="C174" s="5">
        <v>17</v>
      </c>
      <c r="D174" s="72"/>
    </row>
    <row r="175" spans="1:4" ht="15" customHeight="1">
      <c r="A175" s="10">
        <v>169</v>
      </c>
      <c r="B175" s="5">
        <v>8</v>
      </c>
      <c r="C175" s="5">
        <v>5</v>
      </c>
      <c r="D175" s="72"/>
    </row>
    <row r="176" spans="1:4" ht="15" customHeight="1">
      <c r="A176" s="10">
        <v>170</v>
      </c>
      <c r="B176" s="5">
        <v>8</v>
      </c>
      <c r="C176" s="5">
        <v>12</v>
      </c>
      <c r="D176" s="72"/>
    </row>
    <row r="177" spans="1:4">
      <c r="A177" s="10">
        <v>171</v>
      </c>
      <c r="B177" s="5">
        <v>2</v>
      </c>
      <c r="C177" s="5">
        <v>4</v>
      </c>
      <c r="D177" s="72"/>
    </row>
    <row r="178" spans="1:4" ht="15" customHeight="1">
      <c r="A178" s="10">
        <v>172</v>
      </c>
      <c r="B178" s="5">
        <v>6</v>
      </c>
      <c r="C178" s="5">
        <v>21</v>
      </c>
      <c r="D178" s="72"/>
    </row>
    <row r="179" spans="1:4" ht="15" customHeight="1">
      <c r="A179" s="10">
        <v>173</v>
      </c>
      <c r="B179" s="5">
        <v>4</v>
      </c>
      <c r="C179" s="5">
        <v>6</v>
      </c>
      <c r="D179" s="72"/>
    </row>
    <row r="180" spans="1:4">
      <c r="A180" s="10">
        <v>174</v>
      </c>
      <c r="B180" s="5">
        <v>3</v>
      </c>
      <c r="C180" s="5">
        <v>16</v>
      </c>
      <c r="D180" s="72"/>
    </row>
    <row r="181" spans="1:4">
      <c r="A181" s="10">
        <v>175</v>
      </c>
      <c r="B181" s="5">
        <v>0</v>
      </c>
      <c r="C181" s="5">
        <v>4</v>
      </c>
      <c r="D181" s="72"/>
    </row>
    <row r="182" spans="1:4" ht="15" customHeight="1">
      <c r="A182" s="10">
        <v>176</v>
      </c>
      <c r="B182" s="5">
        <v>9</v>
      </c>
      <c r="C182" s="5">
        <v>6</v>
      </c>
      <c r="D182" s="72"/>
    </row>
    <row r="183" spans="1:4" ht="15" customHeight="1">
      <c r="A183" s="10">
        <v>177</v>
      </c>
      <c r="B183" s="5">
        <v>9</v>
      </c>
      <c r="C183" s="5">
        <v>16</v>
      </c>
      <c r="D183" s="72"/>
    </row>
    <row r="184" spans="1:4" ht="15" customHeight="1">
      <c r="A184" s="10">
        <v>178</v>
      </c>
      <c r="B184" s="5">
        <v>10</v>
      </c>
      <c r="C184" s="5">
        <v>14</v>
      </c>
      <c r="D184" s="72"/>
    </row>
    <row r="185" spans="1:4" ht="15" customHeight="1">
      <c r="A185" s="10">
        <v>179</v>
      </c>
      <c r="B185" s="5">
        <v>6</v>
      </c>
      <c r="C185" s="5">
        <v>6</v>
      </c>
      <c r="D185" s="72"/>
    </row>
    <row r="186" spans="1:4">
      <c r="A186" s="10">
        <v>180</v>
      </c>
      <c r="B186" s="5">
        <v>3</v>
      </c>
      <c r="C186" s="5">
        <v>22</v>
      </c>
      <c r="D186" s="72"/>
    </row>
    <row r="187" spans="1:4" ht="15" customHeight="1">
      <c r="A187" s="10">
        <v>181</v>
      </c>
      <c r="B187" s="5">
        <v>9</v>
      </c>
      <c r="C187" s="5">
        <v>20</v>
      </c>
      <c r="D187" s="72"/>
    </row>
    <row r="188" spans="1:4" ht="15" customHeight="1">
      <c r="A188" s="10">
        <v>182</v>
      </c>
      <c r="B188" s="5">
        <v>9</v>
      </c>
      <c r="C188" s="5">
        <v>6</v>
      </c>
      <c r="D188" s="72"/>
    </row>
    <row r="189" spans="1:4">
      <c r="A189" s="10">
        <v>183</v>
      </c>
      <c r="B189" s="5">
        <v>2</v>
      </c>
      <c r="C189" s="5">
        <v>6</v>
      </c>
      <c r="D189" s="72"/>
    </row>
    <row r="190" spans="1:4">
      <c r="A190" s="10">
        <v>184</v>
      </c>
      <c r="B190" s="5">
        <v>3</v>
      </c>
      <c r="C190" s="5">
        <v>5</v>
      </c>
      <c r="D190" s="72"/>
    </row>
    <row r="191" spans="1:4" ht="15" customHeight="1">
      <c r="A191" s="10">
        <v>185</v>
      </c>
      <c r="B191" s="5">
        <v>2</v>
      </c>
      <c r="C191" s="5">
        <v>21</v>
      </c>
      <c r="D191" s="72"/>
    </row>
    <row r="192" spans="1:4" ht="15" customHeight="1">
      <c r="A192" s="10">
        <v>186</v>
      </c>
      <c r="B192" s="5">
        <v>0</v>
      </c>
      <c r="C192" s="5">
        <v>4</v>
      </c>
      <c r="D192" s="72"/>
    </row>
    <row r="193" spans="1:4" ht="15" customHeight="1">
      <c r="A193" s="10">
        <v>187</v>
      </c>
      <c r="B193" s="5">
        <v>8</v>
      </c>
      <c r="C193" s="5">
        <v>4</v>
      </c>
      <c r="D193" s="72"/>
    </row>
    <row r="194" spans="1:4">
      <c r="A194" s="10">
        <v>188</v>
      </c>
      <c r="B194" s="5">
        <v>2</v>
      </c>
      <c r="C194" s="5">
        <v>23</v>
      </c>
      <c r="D194" s="72"/>
    </row>
    <row r="195" spans="1:4">
      <c r="A195" s="10">
        <v>189</v>
      </c>
      <c r="B195" s="5">
        <v>3</v>
      </c>
      <c r="C195" s="5">
        <v>5</v>
      </c>
      <c r="D195" s="72"/>
    </row>
    <row r="196" spans="1:4" ht="15" customHeight="1">
      <c r="A196" s="10">
        <v>190</v>
      </c>
      <c r="B196" s="5">
        <v>6</v>
      </c>
      <c r="C196" s="5">
        <v>5</v>
      </c>
      <c r="D196" s="72"/>
    </row>
    <row r="197" spans="1:4" ht="15" customHeight="1">
      <c r="A197" s="10">
        <v>191</v>
      </c>
      <c r="B197" s="5">
        <v>9</v>
      </c>
      <c r="C197" s="5">
        <v>21</v>
      </c>
      <c r="D197" s="72"/>
    </row>
    <row r="198" spans="1:4">
      <c r="A198" s="10">
        <v>192</v>
      </c>
      <c r="B198" s="5">
        <v>2</v>
      </c>
      <c r="C198" s="5">
        <v>5</v>
      </c>
      <c r="D198" s="72"/>
    </row>
    <row r="199" spans="1:4" ht="15" customHeight="1">
      <c r="A199" s="10">
        <v>193</v>
      </c>
      <c r="B199" s="5">
        <v>10</v>
      </c>
      <c r="C199" s="5">
        <v>6</v>
      </c>
      <c r="D199" s="72"/>
    </row>
    <row r="200" spans="1:4" ht="15" customHeight="1">
      <c r="A200" s="10">
        <v>194</v>
      </c>
      <c r="B200" s="5">
        <v>3</v>
      </c>
      <c r="C200" s="5">
        <v>5</v>
      </c>
      <c r="D200" s="72"/>
    </row>
    <row r="201" spans="1:4">
      <c r="A201" s="10">
        <v>195</v>
      </c>
      <c r="B201" s="70">
        <v>2</v>
      </c>
      <c r="C201" s="5">
        <v>5</v>
      </c>
      <c r="D201" s="72"/>
    </row>
    <row r="202" spans="1:4" ht="15" customHeight="1">
      <c r="A202" s="10">
        <v>196</v>
      </c>
      <c r="B202" s="5">
        <v>5</v>
      </c>
      <c r="C202" s="5">
        <v>21</v>
      </c>
      <c r="D202" s="72"/>
    </row>
    <row r="203" spans="1:4" ht="15" customHeight="1">
      <c r="A203" s="10">
        <v>197</v>
      </c>
      <c r="B203" s="5">
        <v>7</v>
      </c>
      <c r="C203" s="5">
        <v>5</v>
      </c>
      <c r="D203" s="72"/>
    </row>
    <row r="204" spans="1:4" ht="15" customHeight="1">
      <c r="A204" s="10">
        <v>198</v>
      </c>
      <c r="B204" s="5">
        <v>9</v>
      </c>
      <c r="C204" s="5">
        <v>6</v>
      </c>
      <c r="D204" s="72"/>
    </row>
    <row r="205" spans="1:4" ht="15" customHeight="1">
      <c r="A205" s="10">
        <v>199</v>
      </c>
      <c r="B205" s="5">
        <v>5</v>
      </c>
      <c r="C205" s="5">
        <v>6</v>
      </c>
      <c r="D205" s="72"/>
    </row>
    <row r="206" spans="1:4" ht="15" customHeight="1">
      <c r="A206" s="10">
        <v>200</v>
      </c>
      <c r="B206" s="5">
        <v>10</v>
      </c>
      <c r="C206" s="5">
        <v>6</v>
      </c>
      <c r="D206" s="72"/>
    </row>
    <row r="207" spans="1:4" ht="15" customHeight="1">
      <c r="A207" s="10">
        <v>201</v>
      </c>
      <c r="B207" s="5">
        <v>10</v>
      </c>
      <c r="C207" s="5">
        <v>6</v>
      </c>
      <c r="D207" s="72"/>
    </row>
    <row r="208" spans="1:4">
      <c r="A208" s="10">
        <v>202</v>
      </c>
      <c r="B208" s="5">
        <v>3</v>
      </c>
      <c r="C208" s="5">
        <v>6</v>
      </c>
      <c r="D208" s="72"/>
    </row>
    <row r="209" spans="1:4" ht="15" customHeight="1">
      <c r="A209" s="10">
        <v>203</v>
      </c>
      <c r="B209" s="5">
        <v>10</v>
      </c>
      <c r="C209" s="5">
        <v>6</v>
      </c>
      <c r="D209" s="72"/>
    </row>
    <row r="210" spans="1:4" ht="15" customHeight="1">
      <c r="A210" s="10">
        <v>204</v>
      </c>
      <c r="B210" s="5">
        <v>8</v>
      </c>
      <c r="C210" s="5">
        <v>6</v>
      </c>
      <c r="D210" s="72"/>
    </row>
    <row r="211" spans="1:4" ht="15" customHeight="1">
      <c r="A211" s="10">
        <v>205</v>
      </c>
      <c r="B211" s="5">
        <v>7</v>
      </c>
      <c r="C211" s="5">
        <v>6</v>
      </c>
      <c r="D211" s="72"/>
    </row>
    <row r="212" spans="1:4" ht="15" customHeight="1">
      <c r="A212" s="10">
        <v>206</v>
      </c>
      <c r="B212" s="5">
        <v>8</v>
      </c>
      <c r="C212" s="5">
        <v>6</v>
      </c>
      <c r="D212" s="72"/>
    </row>
    <row r="213" spans="1:4" ht="15" customHeight="1">
      <c r="A213" s="10">
        <v>207</v>
      </c>
      <c r="B213" s="5">
        <v>9</v>
      </c>
      <c r="C213" s="5">
        <v>7</v>
      </c>
      <c r="D213" s="72"/>
    </row>
    <row r="214" spans="1:4" ht="15" customHeight="1">
      <c r="A214" s="10">
        <v>208</v>
      </c>
      <c r="B214" s="5">
        <v>10</v>
      </c>
      <c r="C214" s="5">
        <v>6</v>
      </c>
      <c r="D214" s="72"/>
    </row>
    <row r="215" spans="1:4" ht="15" customHeight="1">
      <c r="A215" s="10">
        <v>209</v>
      </c>
      <c r="B215" s="5">
        <v>10</v>
      </c>
      <c r="C215" s="5">
        <v>6</v>
      </c>
      <c r="D215" s="72"/>
    </row>
    <row r="216" spans="1:4" ht="15" customHeight="1">
      <c r="A216" s="10">
        <v>210</v>
      </c>
      <c r="B216" s="5">
        <v>8</v>
      </c>
      <c r="C216" s="5">
        <v>6</v>
      </c>
      <c r="D216" s="72"/>
    </row>
    <row r="217" spans="1:4">
      <c r="A217" s="10">
        <v>211</v>
      </c>
      <c r="B217" s="5">
        <v>4</v>
      </c>
      <c r="C217" s="5">
        <v>6</v>
      </c>
      <c r="D217" s="72"/>
    </row>
    <row r="218" spans="1:4" ht="15" customHeight="1">
      <c r="A218" s="10">
        <v>212</v>
      </c>
      <c r="B218" s="5">
        <v>7</v>
      </c>
      <c r="C218" s="5">
        <v>6</v>
      </c>
      <c r="D218" s="72"/>
    </row>
    <row r="219" spans="1:4" ht="15" customHeight="1">
      <c r="A219" s="10">
        <v>213</v>
      </c>
      <c r="B219" s="5">
        <v>10</v>
      </c>
      <c r="C219" s="5">
        <v>6</v>
      </c>
      <c r="D219" s="72"/>
    </row>
    <row r="220" spans="1:4">
      <c r="A220" s="10">
        <v>214</v>
      </c>
      <c r="B220" s="5">
        <v>3</v>
      </c>
      <c r="C220" s="5">
        <v>6</v>
      </c>
      <c r="D220" s="72"/>
    </row>
    <row r="221" spans="1:4" ht="15" customHeight="1">
      <c r="A221" s="10">
        <v>215</v>
      </c>
      <c r="B221" s="5">
        <v>5</v>
      </c>
      <c r="C221" s="5">
        <v>6</v>
      </c>
      <c r="D221" s="72"/>
    </row>
    <row r="222" spans="1:4">
      <c r="A222" s="10">
        <v>216</v>
      </c>
      <c r="B222" s="5">
        <v>5</v>
      </c>
      <c r="C222" s="5">
        <v>6</v>
      </c>
      <c r="D222" s="72"/>
    </row>
    <row r="223" spans="1:4" ht="15" customHeight="1">
      <c r="A223" s="10">
        <v>217</v>
      </c>
      <c r="B223" s="5">
        <v>10</v>
      </c>
      <c r="C223" s="5">
        <v>6</v>
      </c>
      <c r="D223" s="72"/>
    </row>
    <row r="224" spans="1:4" ht="15" customHeight="1">
      <c r="A224" s="10">
        <v>218</v>
      </c>
      <c r="B224" s="5">
        <v>9</v>
      </c>
      <c r="C224" s="5">
        <v>6</v>
      </c>
      <c r="D224" s="72"/>
    </row>
    <row r="225" spans="1:4" ht="15" customHeight="1">
      <c r="A225" s="10">
        <v>219</v>
      </c>
      <c r="B225" s="5">
        <v>0</v>
      </c>
      <c r="C225" s="5">
        <v>6</v>
      </c>
      <c r="D225" s="72"/>
    </row>
    <row r="226" spans="1:4">
      <c r="A226" s="10">
        <v>220</v>
      </c>
      <c r="B226" s="5">
        <v>3</v>
      </c>
      <c r="C226" s="5">
        <v>7</v>
      </c>
      <c r="D226" s="72"/>
    </row>
    <row r="227" spans="1:4" ht="15" customHeight="1">
      <c r="A227" s="10">
        <v>221</v>
      </c>
      <c r="B227" s="5">
        <v>10</v>
      </c>
      <c r="C227" s="5">
        <v>6</v>
      </c>
      <c r="D227" s="72"/>
    </row>
    <row r="228" spans="1:4" ht="15" customHeight="1">
      <c r="A228" s="10">
        <v>222</v>
      </c>
      <c r="B228" s="5">
        <v>8</v>
      </c>
      <c r="C228" s="5">
        <v>6</v>
      </c>
      <c r="D228" s="72"/>
    </row>
    <row r="229" spans="1:4" ht="15" customHeight="1">
      <c r="A229" s="10">
        <v>223</v>
      </c>
      <c r="B229" s="5">
        <v>7</v>
      </c>
      <c r="C229" s="5">
        <v>7</v>
      </c>
      <c r="D229" s="72"/>
    </row>
    <row r="230" spans="1:4" ht="15" customHeight="1">
      <c r="A230" s="10">
        <v>224</v>
      </c>
      <c r="B230" s="5">
        <v>7</v>
      </c>
      <c r="C230" s="5">
        <v>6</v>
      </c>
      <c r="D230" s="72"/>
    </row>
    <row r="231" spans="1:4" ht="15" customHeight="1">
      <c r="A231" s="10">
        <v>225</v>
      </c>
      <c r="B231" s="5">
        <v>6</v>
      </c>
      <c r="C231" s="5">
        <v>6</v>
      </c>
      <c r="D231" s="72"/>
    </row>
    <row r="232" spans="1:4">
      <c r="A232" s="10">
        <v>226</v>
      </c>
      <c r="B232" s="5">
        <v>3</v>
      </c>
      <c r="C232" s="5">
        <v>6</v>
      </c>
      <c r="D232" s="72"/>
    </row>
    <row r="233" spans="1:4" ht="15" customHeight="1">
      <c r="A233" s="10">
        <v>227</v>
      </c>
      <c r="B233" s="5">
        <v>10</v>
      </c>
      <c r="C233" s="5">
        <v>6</v>
      </c>
      <c r="D233" s="72"/>
    </row>
    <row r="234" spans="1:4">
      <c r="A234" s="10">
        <v>228</v>
      </c>
      <c r="B234" s="5">
        <v>2</v>
      </c>
      <c r="C234" s="5">
        <v>6</v>
      </c>
      <c r="D234" s="72"/>
    </row>
    <row r="235" spans="1:4" ht="15" customHeight="1">
      <c r="A235" s="10">
        <v>229</v>
      </c>
      <c r="B235" s="5">
        <v>8</v>
      </c>
      <c r="C235" s="5">
        <v>6</v>
      </c>
      <c r="D235" s="72"/>
    </row>
    <row r="236" spans="1:4">
      <c r="A236" s="10">
        <v>230</v>
      </c>
      <c r="B236" s="5">
        <v>3</v>
      </c>
      <c r="C236" s="5">
        <v>6</v>
      </c>
      <c r="D236" s="72"/>
    </row>
    <row r="237" spans="1:4" ht="15" customHeight="1">
      <c r="A237" s="10">
        <v>231</v>
      </c>
      <c r="B237" s="5">
        <v>9</v>
      </c>
      <c r="C237" s="5">
        <v>6</v>
      </c>
      <c r="D237" s="72"/>
    </row>
    <row r="238" spans="1:4" ht="15" customHeight="1">
      <c r="A238" s="10">
        <v>232</v>
      </c>
      <c r="B238" s="5">
        <v>17</v>
      </c>
      <c r="C238" s="5">
        <v>6</v>
      </c>
      <c r="D238" s="72"/>
    </row>
    <row r="239" spans="1:4" ht="15" customHeight="1">
      <c r="A239" s="10">
        <v>233</v>
      </c>
      <c r="B239" s="5">
        <v>10</v>
      </c>
      <c r="C239" s="5">
        <v>6</v>
      </c>
      <c r="D239" s="72"/>
    </row>
    <row r="240" spans="1:4">
      <c r="A240" s="10">
        <v>234</v>
      </c>
      <c r="B240" s="5">
        <v>2</v>
      </c>
      <c r="C240" s="5">
        <v>6</v>
      </c>
      <c r="D240" s="72"/>
    </row>
    <row r="241" spans="1:4">
      <c r="A241" s="10">
        <v>235</v>
      </c>
      <c r="B241" s="5">
        <v>3</v>
      </c>
      <c r="C241" s="5">
        <v>6</v>
      </c>
      <c r="D241" s="72"/>
    </row>
    <row r="242" spans="1:4">
      <c r="A242" s="10">
        <v>236</v>
      </c>
      <c r="B242" s="5">
        <v>2</v>
      </c>
      <c r="C242" s="5">
        <v>6</v>
      </c>
      <c r="D242" s="72"/>
    </row>
    <row r="243" spans="1:4" ht="15" customHeight="1">
      <c r="A243" s="10">
        <v>237</v>
      </c>
      <c r="B243" s="5">
        <v>2</v>
      </c>
      <c r="C243" s="5">
        <v>6</v>
      </c>
      <c r="D243" s="72"/>
    </row>
    <row r="244" spans="1:4">
      <c r="A244" s="10">
        <v>238</v>
      </c>
      <c r="B244" s="5">
        <v>3</v>
      </c>
      <c r="C244" s="5">
        <v>5</v>
      </c>
      <c r="D244" s="72"/>
    </row>
    <row r="245" spans="1:4" ht="15" customHeight="1">
      <c r="A245" s="10">
        <v>239</v>
      </c>
      <c r="B245" s="5">
        <v>8</v>
      </c>
      <c r="C245" s="6">
        <v>11</v>
      </c>
      <c r="D245" s="73"/>
    </row>
    <row r="246" spans="1:4" ht="15" customHeight="1">
      <c r="A246" s="10">
        <v>240</v>
      </c>
      <c r="B246" s="5">
        <v>2</v>
      </c>
      <c r="C246" s="6">
        <v>12</v>
      </c>
      <c r="D246" s="73"/>
    </row>
    <row r="247" spans="1:4" ht="15" customHeight="1">
      <c r="A247" s="10">
        <v>241</v>
      </c>
      <c r="B247" s="5">
        <v>3</v>
      </c>
      <c r="C247" s="5">
        <v>5</v>
      </c>
      <c r="D247" s="72"/>
    </row>
    <row r="248" spans="1:4">
      <c r="A248" s="10">
        <v>242</v>
      </c>
      <c r="B248" s="5">
        <v>3</v>
      </c>
      <c r="C248" s="5">
        <v>16</v>
      </c>
      <c r="D248" s="72"/>
    </row>
    <row r="249" spans="1:4" ht="15" customHeight="1">
      <c r="A249" s="10">
        <v>243</v>
      </c>
      <c r="B249" s="5">
        <v>8</v>
      </c>
      <c r="C249" s="5">
        <v>22</v>
      </c>
      <c r="D249" s="72"/>
    </row>
    <row r="250" spans="1:4">
      <c r="A250" s="10">
        <v>244</v>
      </c>
      <c r="B250" s="5">
        <v>3</v>
      </c>
      <c r="C250" s="5">
        <v>21</v>
      </c>
      <c r="D250" s="72"/>
    </row>
    <row r="251" spans="1:4" ht="15" customHeight="1">
      <c r="A251" s="10">
        <v>245</v>
      </c>
      <c r="B251" s="5">
        <v>8</v>
      </c>
      <c r="C251" s="5">
        <v>5</v>
      </c>
      <c r="D251" s="72"/>
    </row>
    <row r="252" spans="1:4" ht="15" customHeight="1">
      <c r="A252" s="10">
        <v>246</v>
      </c>
      <c r="B252" s="5">
        <v>21</v>
      </c>
      <c r="C252" s="5">
        <v>16</v>
      </c>
      <c r="D252" s="72"/>
    </row>
    <row r="253" spans="1:4">
      <c r="A253" s="10">
        <v>247</v>
      </c>
      <c r="B253" s="5">
        <v>0</v>
      </c>
      <c r="C253" s="6">
        <v>11</v>
      </c>
      <c r="D253" s="73"/>
    </row>
    <row r="254" spans="1:4" ht="15" customHeight="1">
      <c r="A254" s="10">
        <v>248</v>
      </c>
      <c r="B254" s="5">
        <v>2</v>
      </c>
      <c r="C254" s="5">
        <v>16</v>
      </c>
      <c r="D254" s="72"/>
    </row>
    <row r="255" spans="1:4" ht="15" customHeight="1">
      <c r="A255" s="10">
        <v>249</v>
      </c>
      <c r="B255" s="5">
        <v>6</v>
      </c>
      <c r="C255" s="5">
        <v>20</v>
      </c>
      <c r="D255" s="72"/>
    </row>
    <row r="256" spans="1:4" ht="15" customHeight="1">
      <c r="A256" s="10">
        <v>250</v>
      </c>
      <c r="B256" s="5">
        <v>2</v>
      </c>
      <c r="C256" s="5">
        <v>16</v>
      </c>
      <c r="D256" s="72"/>
    </row>
    <row r="257" spans="1:4" ht="15" customHeight="1">
      <c r="A257" s="86" t="s">
        <v>0</v>
      </c>
      <c r="B257" s="4">
        <f>AVERAGE(B7:B256)</f>
        <v>4.6719999999999997</v>
      </c>
      <c r="C257" s="75">
        <f>AVERAGE(C7:C256)</f>
        <v>8.3919999999999995</v>
      </c>
      <c r="D257" s="88"/>
    </row>
    <row r="258" spans="1:4">
      <c r="A258" s="85"/>
      <c r="B258" s="66"/>
      <c r="C258" s="67"/>
      <c r="D258" s="72"/>
    </row>
  </sheetData>
  <mergeCells count="3">
    <mergeCell ref="E12:F12"/>
    <mergeCell ref="B3:C3"/>
    <mergeCell ref="E3:F3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workbookViewId="0">
      <selection activeCell="E15" sqref="E15"/>
    </sheetView>
  </sheetViews>
  <sheetFormatPr defaultColWidth="8.85546875" defaultRowHeight="15"/>
  <cols>
    <col min="1" max="1" width="26.5703125" style="27" customWidth="1"/>
    <col min="2" max="2" width="24.28515625" style="27" customWidth="1"/>
    <col min="3" max="3" width="11" style="27" customWidth="1"/>
    <col min="4" max="4" width="8.85546875" style="27" customWidth="1"/>
    <col min="5" max="7" width="17.85546875" style="27" customWidth="1"/>
    <col min="8" max="8" width="26.7109375" style="27" customWidth="1"/>
    <col min="9" max="9" width="14.140625" style="27" customWidth="1"/>
    <col min="10" max="16384" width="8.85546875" style="27"/>
  </cols>
  <sheetData>
    <row r="1" spans="1:13">
      <c r="A1" s="26"/>
    </row>
    <row r="2" spans="1:13">
      <c r="A2" s="26"/>
    </row>
    <row r="3" spans="1:13">
      <c r="A3" s="26"/>
    </row>
    <row r="4" spans="1:13">
      <c r="A4" s="26"/>
    </row>
    <row r="5" spans="1:13" ht="27.75">
      <c r="A5" s="26"/>
      <c r="B5" s="29" t="s">
        <v>42</v>
      </c>
    </row>
    <row r="6" spans="1:13">
      <c r="A6" s="26"/>
    </row>
    <row r="7" spans="1:13" s="23" customFormat="1" ht="15.75" thickBot="1"/>
    <row r="8" spans="1:13" ht="16.5" thickBot="1">
      <c r="A8" s="34" t="s">
        <v>5</v>
      </c>
      <c r="B8" s="35" t="s">
        <v>13</v>
      </c>
      <c r="C8" s="35" t="s">
        <v>7</v>
      </c>
      <c r="D8" s="35" t="s">
        <v>6</v>
      </c>
      <c r="E8" s="35" t="s">
        <v>8</v>
      </c>
      <c r="F8" s="35" t="s">
        <v>9</v>
      </c>
      <c r="G8" s="35" t="s">
        <v>10</v>
      </c>
      <c r="H8" s="35" t="s">
        <v>1</v>
      </c>
      <c r="I8" s="36" t="s">
        <v>2</v>
      </c>
      <c r="K8" s="68"/>
    </row>
    <row r="9" spans="1:13" ht="16.5" thickTop="1">
      <c r="A9" s="80" t="s">
        <v>16</v>
      </c>
      <c r="B9" s="96">
        <f>COUNTIFS('complete data'!$B$7:$B$256,"&gt;=0",'complete data'!$B$7:$B$256,"&lt;=5")</f>
        <v>168</v>
      </c>
      <c r="C9" s="81">
        <v>0</v>
      </c>
      <c r="D9" s="81">
        <v>5</v>
      </c>
      <c r="E9" s="39">
        <f>_xlfn.POISSON.DIST($C9,B$16,TRUE)</f>
        <v>9.3535437200009883E-3</v>
      </c>
      <c r="F9" s="40">
        <f>_xlfn.POISSON.DIST($D9,B$16,TRUE)</f>
        <v>0.67330122583853758</v>
      </c>
      <c r="G9" s="40">
        <f>F9-E9</f>
        <v>0.66394768211853661</v>
      </c>
      <c r="H9" s="40">
        <f>G9*$B$14</f>
        <v>165.98692052963415</v>
      </c>
      <c r="I9" s="41">
        <f>POWER(B9-H9,2)/H9</f>
        <v>2.4414507727944484E-2</v>
      </c>
      <c r="K9" s="68"/>
      <c r="M9" s="64"/>
    </row>
    <row r="10" spans="1:13" ht="15.75">
      <c r="A10" s="80" t="s">
        <v>17</v>
      </c>
      <c r="B10" s="96">
        <f>COUNTIFS('complete data'!$B$7:$B$256,"&gt;=6",'complete data'!$B$7:$B$256,"&lt;=10")</f>
        <v>72</v>
      </c>
      <c r="C10" s="81">
        <v>5</v>
      </c>
      <c r="D10" s="81">
        <v>10</v>
      </c>
      <c r="E10" s="39">
        <f>_xlfn.POISSON.DIST($C10,B$16,TRUE)</f>
        <v>0.67330122583853758</v>
      </c>
      <c r="F10" s="40">
        <f>_xlfn.POISSON.DIST($D10,B$16,TRUE)</f>
        <v>0.99134100930346769</v>
      </c>
      <c r="G10" s="40">
        <f>F10-E10</f>
        <v>0.31803978346493011</v>
      </c>
      <c r="H10" s="40">
        <f>G10*$B$14</f>
        <v>79.509945866232528</v>
      </c>
      <c r="I10" s="41">
        <f>POWER(B10-H10,2)/H10</f>
        <v>0.70933625094688335</v>
      </c>
      <c r="K10" s="68"/>
      <c r="M10" s="64"/>
    </row>
    <row r="11" spans="1:13" ht="15.75">
      <c r="A11" s="80" t="s">
        <v>18</v>
      </c>
      <c r="B11" s="96">
        <f>COUNTIFS('complete data'!$B$7:$B$256,"&gt;=11",'complete data'!$B$7:$B$256,"&lt;=15")</f>
        <v>6</v>
      </c>
      <c r="C11" s="81">
        <v>10</v>
      </c>
      <c r="D11" s="81">
        <v>15</v>
      </c>
      <c r="E11" s="39">
        <f>_xlfn.POISSON.DIST($C11,B$16,TRUE)</f>
        <v>0.99134100930346769</v>
      </c>
      <c r="F11" s="40">
        <f>_xlfn.POISSON.DIST($D11,B$16,TRUE)</f>
        <v>0.99996846531194072</v>
      </c>
      <c r="G11" s="40">
        <f>F11-E11</f>
        <v>8.6274560084730334E-3</v>
      </c>
      <c r="H11" s="40">
        <f>G11*$B$14</f>
        <v>2.1568640021182581</v>
      </c>
      <c r="I11" s="41">
        <f>POWER(B11-H11,2)/H11</f>
        <v>6.8477633655664718</v>
      </c>
      <c r="M11" s="64"/>
    </row>
    <row r="12" spans="1:13" ht="15.75">
      <c r="A12" s="80" t="s">
        <v>19</v>
      </c>
      <c r="B12" s="96">
        <f>COUNTIFS('complete data'!$B$7:$B$256,"&gt;=16",'complete data'!$B$7:$B$256,"&lt;=20")</f>
        <v>3</v>
      </c>
      <c r="C12" s="81">
        <v>15</v>
      </c>
      <c r="D12" s="81">
        <v>20</v>
      </c>
      <c r="E12" s="39">
        <f>_xlfn.POISSON.DIST($C12,B$16,TRUE)</f>
        <v>0.99996846531194072</v>
      </c>
      <c r="F12" s="40">
        <f>_xlfn.POISSON.DIST($D12,B$16,TRUE)</f>
        <v>0.99999997341970759</v>
      </c>
      <c r="G12" s="40">
        <f>F12-E12</f>
        <v>3.1508107766864413E-5</v>
      </c>
      <c r="H12" s="40">
        <f>G12*$B$14</f>
        <v>7.8770269417161032E-3</v>
      </c>
      <c r="I12" s="41">
        <f>POWER(B12-H12,2)/H12</f>
        <v>1136.5709362360858</v>
      </c>
      <c r="M12" s="68"/>
    </row>
    <row r="13" spans="1:13" ht="15.75">
      <c r="A13" s="80" t="s">
        <v>40</v>
      </c>
      <c r="B13" s="96">
        <f>COUNTIFS('complete data'!$B$7:$B$256,"&gt;=21",'complete data'!$B$7:$B$256,"&lt;=25")</f>
        <v>1</v>
      </c>
      <c r="C13" s="81">
        <v>20</v>
      </c>
      <c r="D13" s="81">
        <v>25</v>
      </c>
      <c r="E13" s="39">
        <f>_xlfn.POISSON.DIST($C13,B$16,TRUE)</f>
        <v>0.99999997341970759</v>
      </c>
      <c r="F13" s="40">
        <f>_xlfn.POISSON.DIST($D13,B$16,TRUE)</f>
        <v>0.99999999999285039</v>
      </c>
      <c r="G13" s="40">
        <f>F13-E13</f>
        <v>2.6573142797303717E-8</v>
      </c>
      <c r="H13" s="40">
        <f>G13*$B$14</f>
        <v>6.6432856993259293E-6</v>
      </c>
      <c r="I13" s="41">
        <f>POWER(B13-H13,2)/H13</f>
        <v>150525.92327531538</v>
      </c>
      <c r="L13" s="2"/>
    </row>
    <row r="14" spans="1:13" ht="16.5" thickBot="1">
      <c r="A14" s="42" t="s">
        <v>15</v>
      </c>
      <c r="B14" s="43">
        <f>SUM(B9:B13)</f>
        <v>250</v>
      </c>
      <c r="C14" s="43"/>
      <c r="D14" s="43"/>
      <c r="E14" s="43"/>
      <c r="F14" s="43"/>
      <c r="G14" s="44">
        <f>SUM(G9:G11)</f>
        <v>0.99061492159193976</v>
      </c>
      <c r="H14" s="44">
        <f>SUM(H9:H13)</f>
        <v>247.66161406821234</v>
      </c>
      <c r="I14" s="45">
        <f>SUM(I9:I11)</f>
        <v>7.5815141242412993</v>
      </c>
      <c r="L14" s="2"/>
    </row>
    <row r="15" spans="1:13" ht="16.5" thickTop="1">
      <c r="A15" s="15"/>
      <c r="B15" s="16"/>
      <c r="C15" s="16"/>
      <c r="D15" s="16"/>
      <c r="E15" s="16"/>
      <c r="F15" s="16"/>
      <c r="G15" s="16"/>
      <c r="H15" s="16"/>
      <c r="I15" s="17"/>
      <c r="L15" s="2"/>
    </row>
    <row r="16" spans="1:13" ht="15.75">
      <c r="A16" s="77" t="s">
        <v>0</v>
      </c>
      <c r="B16" s="79">
        <f>'complete data'!B257</f>
        <v>4.6719999999999997</v>
      </c>
      <c r="C16" s="76"/>
      <c r="D16" s="16"/>
      <c r="E16" s="16"/>
      <c r="F16" s="16"/>
      <c r="G16" s="16"/>
      <c r="H16" s="16"/>
      <c r="I16" s="17"/>
    </row>
    <row r="17" spans="1:14" ht="15.75">
      <c r="A17" s="46" t="s">
        <v>3</v>
      </c>
      <c r="B17" s="78">
        <v>5</v>
      </c>
      <c r="C17" s="16"/>
      <c r="D17" s="16"/>
      <c r="E17" s="16"/>
      <c r="F17" s="16"/>
      <c r="G17" s="16"/>
      <c r="H17" s="16"/>
      <c r="I17" s="17"/>
    </row>
    <row r="18" spans="1:14" ht="15.75">
      <c r="A18" s="46" t="s">
        <v>4</v>
      </c>
      <c r="B18" s="47">
        <v>1</v>
      </c>
      <c r="C18" s="16"/>
      <c r="D18" s="16"/>
      <c r="E18" s="16"/>
      <c r="F18" s="16"/>
      <c r="G18" s="16"/>
      <c r="H18" s="16"/>
      <c r="I18" s="17"/>
    </row>
    <row r="19" spans="1:14" ht="15.75">
      <c r="A19" s="46" t="s">
        <v>24</v>
      </c>
      <c r="B19" s="47">
        <v>7.8150000000000004</v>
      </c>
      <c r="C19" s="69"/>
      <c r="D19" s="16"/>
      <c r="E19" s="16"/>
      <c r="F19" s="16"/>
      <c r="G19" s="69"/>
      <c r="H19" s="16"/>
      <c r="I19" s="17"/>
    </row>
    <row r="20" spans="1:14">
      <c r="A20" s="15"/>
      <c r="B20" s="16"/>
      <c r="C20" s="16"/>
      <c r="D20" s="16"/>
      <c r="E20" s="16"/>
      <c r="F20" s="16"/>
      <c r="G20" s="16"/>
      <c r="H20" s="16"/>
      <c r="I20" s="17"/>
    </row>
    <row r="21" spans="1:14">
      <c r="A21" s="92" t="str">
        <f>IF(I14&gt;B19,"Null Hypothesis Rejected","Null Hypothesis Accepted")</f>
        <v>Null Hypothesis Accepted</v>
      </c>
      <c r="B21" s="93"/>
      <c r="C21" s="16"/>
      <c r="D21" s="16"/>
      <c r="E21" s="16"/>
      <c r="F21" s="16"/>
      <c r="G21" s="16"/>
      <c r="H21" s="16"/>
      <c r="I21" s="17"/>
    </row>
    <row r="22" spans="1:14">
      <c r="A22" s="15"/>
      <c r="B22" s="16"/>
      <c r="C22" s="16"/>
      <c r="D22" s="16"/>
      <c r="E22" s="16"/>
      <c r="F22" s="16"/>
      <c r="G22" s="16"/>
      <c r="H22" s="16"/>
      <c r="I22" s="17"/>
    </row>
    <row r="23" spans="1:14" ht="15.75">
      <c r="B23" s="18"/>
      <c r="C23" s="18"/>
      <c r="D23" s="18"/>
      <c r="E23" s="94" t="s">
        <v>11</v>
      </c>
      <c r="F23" s="94"/>
      <c r="G23" s="18"/>
      <c r="H23" s="18"/>
      <c r="I23" s="19"/>
      <c r="J23" s="28"/>
      <c r="K23" s="28"/>
    </row>
    <row r="24" spans="1:14" ht="15.75" thickBot="1">
      <c r="A24" s="20" t="s">
        <v>12</v>
      </c>
      <c r="B24" s="21"/>
      <c r="C24" s="21"/>
      <c r="D24" s="21"/>
      <c r="E24" s="21"/>
      <c r="F24" s="21"/>
      <c r="G24" s="21"/>
      <c r="H24" s="21"/>
      <c r="I24" s="22"/>
      <c r="J24" s="28"/>
      <c r="K24" s="28"/>
    </row>
    <row r="32" spans="1:14">
      <c r="N32" s="55"/>
    </row>
    <row r="34" spans="1:11">
      <c r="A34" s="16"/>
      <c r="B34" s="14"/>
      <c r="C34" s="14"/>
      <c r="D34" s="14"/>
      <c r="E34" s="14"/>
      <c r="F34" s="30"/>
      <c r="G34" s="31"/>
      <c r="H34" s="31"/>
      <c r="I34" s="32"/>
      <c r="J34" s="14"/>
      <c r="K34" s="16"/>
    </row>
    <row r="35" spans="1:11">
      <c r="A35" s="16"/>
      <c r="B35" s="14"/>
      <c r="C35" s="14"/>
      <c r="D35" s="14"/>
      <c r="E35" s="14"/>
      <c r="F35" s="14"/>
      <c r="G35" s="31"/>
      <c r="H35" s="31"/>
      <c r="I35" s="32"/>
      <c r="J35" s="14"/>
      <c r="K35" s="16"/>
    </row>
    <row r="36" spans="1:11">
      <c r="A36" s="16"/>
      <c r="B36" s="14"/>
      <c r="C36" s="14"/>
      <c r="D36" s="14"/>
      <c r="E36" s="14"/>
      <c r="F36" s="14"/>
      <c r="G36" s="31"/>
      <c r="H36" s="31"/>
      <c r="I36" s="32"/>
      <c r="J36" s="14"/>
      <c r="K36" s="16"/>
    </row>
    <row r="37" spans="1:11">
      <c r="A37" s="16"/>
      <c r="B37" s="14"/>
      <c r="C37" s="14"/>
      <c r="D37" s="14"/>
      <c r="E37" s="14"/>
      <c r="F37" s="30"/>
      <c r="G37" s="31"/>
      <c r="H37" s="31"/>
      <c r="I37" s="32"/>
      <c r="J37" s="14"/>
      <c r="K37" s="16"/>
    </row>
    <row r="43" spans="1:11">
      <c r="H43" s="33"/>
    </row>
  </sheetData>
  <mergeCells count="2">
    <mergeCell ref="A21:B21"/>
    <mergeCell ref="E23:F2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5"/>
  <sheetViews>
    <sheetView workbookViewId="0">
      <selection activeCell="A12" sqref="A12"/>
    </sheetView>
  </sheetViews>
  <sheetFormatPr defaultColWidth="9" defaultRowHeight="15"/>
  <cols>
    <col min="1" max="1" width="15.85546875" style="23" customWidth="1"/>
    <col min="2" max="2" width="20" style="23" customWidth="1"/>
    <col min="3" max="3" width="13.42578125" style="23" customWidth="1"/>
    <col min="4" max="4" width="9" style="23"/>
    <col min="5" max="5" width="21.28515625" style="23" customWidth="1"/>
    <col min="6" max="6" width="27.85546875" style="23" customWidth="1"/>
    <col min="7" max="7" width="37.7109375" style="23" customWidth="1"/>
    <col min="8" max="16384" width="9" style="23"/>
  </cols>
  <sheetData>
    <row r="3" spans="1:14" ht="27.75">
      <c r="B3" s="29" t="s">
        <v>38</v>
      </c>
    </row>
    <row r="6" spans="1:14" ht="15.75" thickBot="1"/>
    <row r="7" spans="1:14" ht="16.5" thickBot="1">
      <c r="A7" s="34" t="s">
        <v>5</v>
      </c>
      <c r="B7" s="35" t="s">
        <v>13</v>
      </c>
      <c r="C7" s="35" t="s">
        <v>7</v>
      </c>
      <c r="D7" s="35" t="s">
        <v>6</v>
      </c>
      <c r="E7" s="35" t="s">
        <v>10</v>
      </c>
      <c r="F7" s="35" t="s">
        <v>1</v>
      </c>
      <c r="G7" s="36" t="s">
        <v>2</v>
      </c>
      <c r="H7" s="13"/>
      <c r="I7" s="13"/>
      <c r="J7" s="13"/>
      <c r="K7" s="24"/>
      <c r="L7" s="25"/>
      <c r="M7" s="14"/>
      <c r="N7" s="24"/>
    </row>
    <row r="8" spans="1:14" ht="15.75" thickTop="1">
      <c r="A8" s="37" t="s">
        <v>16</v>
      </c>
      <c r="B8" s="38">
        <f>COUNTIFS('complete data'!$C$7:$C$256,"&gt;=0",'complete data'!$C$7:$C$256,"&lt;=5")</f>
        <v>98</v>
      </c>
      <c r="C8" s="38">
        <v>0</v>
      </c>
      <c r="D8" s="38">
        <v>5</v>
      </c>
      <c r="E8" s="48">
        <f>_xlfn.EXPON.DIST(D8,$B$16,TRUE)-_xlfn.EXPON.DIST(C8,$B$16,TRUE)</f>
        <v>0.4488815549157123</v>
      </c>
      <c r="F8" s="49">
        <f>$B$13*E8</f>
        <v>112.22038872892807</v>
      </c>
      <c r="G8" s="50">
        <f>POWER(B8-F8,2)/F8</f>
        <v>1.8019849859038723</v>
      </c>
      <c r="H8" s="64"/>
      <c r="I8" s="24"/>
      <c r="J8" s="24"/>
      <c r="K8" s="24"/>
      <c r="L8" s="25"/>
      <c r="M8" s="14"/>
      <c r="N8" s="24"/>
    </row>
    <row r="9" spans="1:14">
      <c r="A9" s="37" t="s">
        <v>17</v>
      </c>
      <c r="B9" s="38">
        <f>COUNTIFS('complete data'!$C$7:$C$256,"&gt;=6",'complete data'!$C$7:$C$256,"&lt;=10")</f>
        <v>77</v>
      </c>
      <c r="C9" s="38">
        <v>5</v>
      </c>
      <c r="D9" s="38">
        <v>10</v>
      </c>
      <c r="E9" s="38">
        <f>_xlfn.EXPON.DIST(D9,$B$16,TRUE)-_xlfn.EXPON.DIST(C9,$B$16,TRUE)</f>
        <v>0.24738690457216456</v>
      </c>
      <c r="F9" s="49">
        <f>$B$13*E9</f>
        <v>61.846726143041138</v>
      </c>
      <c r="G9" s="50">
        <f>POWER(B9-F9,2)/F9</f>
        <v>3.7127544642042372</v>
      </c>
      <c r="H9" s="64"/>
      <c r="I9" s="24"/>
      <c r="J9" s="14"/>
      <c r="K9" s="24"/>
      <c r="L9" s="25"/>
      <c r="M9" s="14"/>
      <c r="N9" s="24"/>
    </row>
    <row r="10" spans="1:14">
      <c r="A10" s="37" t="s">
        <v>18</v>
      </c>
      <c r="B10" s="38">
        <f>COUNTIFS('complete data'!$C$7:$C$256,"&gt;=11",'complete data'!$C$7:$C$256,"&lt;=15")</f>
        <v>40</v>
      </c>
      <c r="C10" s="38">
        <v>10</v>
      </c>
      <c r="D10" s="38">
        <v>15</v>
      </c>
      <c r="E10" s="38">
        <f>_xlfn.EXPON.DIST(D10,$B$16,TRUE)-_xlfn.EXPON.DIST(C10,$B$16,TRUE)</f>
        <v>0.13633948618202651</v>
      </c>
      <c r="F10" s="49">
        <f>$B$13*E10</f>
        <v>34.08487154550663</v>
      </c>
      <c r="G10" s="50">
        <f>POWER(B10-F10,2)/F10</f>
        <v>1.0265183069985679</v>
      </c>
      <c r="H10" s="64"/>
      <c r="I10" s="24"/>
      <c r="J10" s="14"/>
      <c r="K10" s="24"/>
      <c r="L10" s="25"/>
      <c r="M10" s="14"/>
      <c r="N10" s="24"/>
    </row>
    <row r="11" spans="1:14">
      <c r="A11" s="37" t="s">
        <v>19</v>
      </c>
      <c r="B11" s="38">
        <f>COUNTIFS('complete data'!$C$7:$C$256,"&gt;=16",'complete data'!$C$7:$C$256,"&lt;=20")</f>
        <v>22</v>
      </c>
      <c r="C11" s="38">
        <v>15</v>
      </c>
      <c r="D11" s="38">
        <v>20</v>
      </c>
      <c r="E11" s="38">
        <f>_xlfn.EXPON.DIST(D11,$B$16,TRUE)-_xlfn.EXPON.DIST(C11,$B$16,TRUE)</f>
        <v>7.5139205628229178E-2</v>
      </c>
      <c r="F11" s="49">
        <f>$B$13*E11</f>
        <v>18.784801407057294</v>
      </c>
      <c r="G11" s="50">
        <f>POWER(B11-F11,2)/F11</f>
        <v>0.55031201917189498</v>
      </c>
      <c r="H11" s="64"/>
      <c r="I11" s="24"/>
      <c r="J11" s="14"/>
      <c r="K11" s="24"/>
      <c r="L11" s="24"/>
      <c r="M11" s="24"/>
      <c r="N11" s="24"/>
    </row>
    <row r="12" spans="1:14">
      <c r="A12" s="81" t="s">
        <v>40</v>
      </c>
      <c r="B12" s="81">
        <f>COUNTIFS('complete data'!$C$7:$C$256,"&gt;=21",'complete data'!$C$7:$C$256,"&lt;=25")</f>
        <v>13</v>
      </c>
      <c r="C12" s="81">
        <v>20</v>
      </c>
      <c r="D12" s="81">
        <v>25</v>
      </c>
      <c r="E12" s="81">
        <f>_xlfn.EXPON.DIST(D12,$B$16,TRUE)-_xlfn.EXPON.DIST(C12,$B$16,TRUE)</f>
        <v>4.1410602170698141E-2</v>
      </c>
      <c r="F12" s="81">
        <f>$B$13*E12</f>
        <v>10.352650542674535</v>
      </c>
      <c r="G12" s="50">
        <f>POWER(B12-F12,2)/F12</f>
        <v>0.67697244491272535</v>
      </c>
      <c r="H12" s="25"/>
      <c r="I12" s="14"/>
      <c r="J12" s="14"/>
      <c r="K12" s="24"/>
      <c r="L12" s="24"/>
      <c r="M12" s="24"/>
      <c r="N12" s="24"/>
    </row>
    <row r="13" spans="1:14" ht="16.5" thickBot="1">
      <c r="A13" s="42" t="s">
        <v>15</v>
      </c>
      <c r="B13" s="43">
        <f>SUM(B8:B12)</f>
        <v>250</v>
      </c>
      <c r="C13" s="43"/>
      <c r="D13" s="43"/>
      <c r="E13" s="51">
        <f>SUM(E8:E12)</f>
        <v>0.94915775346883069</v>
      </c>
      <c r="F13" s="51">
        <f>SUM(F8:F12)</f>
        <v>237.28943836720765</v>
      </c>
      <c r="G13" s="52">
        <f>SUM(G8:G12)</f>
        <v>7.7685422211912982</v>
      </c>
      <c r="H13" s="25"/>
      <c r="I13" s="14"/>
      <c r="J13" s="14"/>
      <c r="K13" s="24"/>
      <c r="L13" s="24"/>
      <c r="M13" s="24"/>
      <c r="N13" s="24"/>
    </row>
    <row r="14" spans="1:14" ht="15.75" thickTop="1">
      <c r="A14" s="15"/>
      <c r="B14" s="16"/>
      <c r="C14" s="16"/>
      <c r="D14" s="16"/>
      <c r="E14" s="16"/>
      <c r="F14" s="16"/>
      <c r="G14" s="17"/>
    </row>
    <row r="15" spans="1:14" ht="15.75">
      <c r="A15" s="77" t="s">
        <v>0</v>
      </c>
      <c r="B15" s="84">
        <f>'complete data'!C257</f>
        <v>8.3919999999999995</v>
      </c>
      <c r="C15" s="82"/>
      <c r="D15" s="16"/>
      <c r="E15" s="16"/>
      <c r="F15" s="16"/>
      <c r="G15" s="17"/>
    </row>
    <row r="16" spans="1:14" ht="15.75">
      <c r="A16" s="46" t="s">
        <v>14</v>
      </c>
      <c r="B16" s="83">
        <f>1/B15</f>
        <v>0.11916110581506197</v>
      </c>
      <c r="C16" s="14"/>
      <c r="D16" s="16"/>
      <c r="E16" s="16"/>
      <c r="F16" s="16"/>
      <c r="G16" s="17"/>
    </row>
    <row r="17" spans="1:7" ht="15.75">
      <c r="A17" s="46" t="s">
        <v>3</v>
      </c>
      <c r="B17" s="47">
        <v>5</v>
      </c>
      <c r="C17" s="53"/>
      <c r="D17" s="16"/>
      <c r="E17" s="16"/>
      <c r="F17" s="16"/>
      <c r="G17" s="17"/>
    </row>
    <row r="18" spans="1:7" ht="15.75">
      <c r="A18" s="46" t="s">
        <v>4</v>
      </c>
      <c r="B18" s="47">
        <v>1</v>
      </c>
      <c r="C18" s="53"/>
      <c r="D18" s="16"/>
      <c r="E18" s="16"/>
      <c r="F18" s="16"/>
      <c r="G18" s="17"/>
    </row>
    <row r="19" spans="1:7" ht="15.75">
      <c r="A19" s="46" t="s">
        <v>23</v>
      </c>
      <c r="B19" s="54"/>
      <c r="C19" s="65"/>
      <c r="D19" s="16"/>
      <c r="E19" s="16"/>
      <c r="F19" s="16"/>
      <c r="G19" s="17"/>
    </row>
    <row r="20" spans="1:7" ht="15.75">
      <c r="A20" s="46" t="s">
        <v>41</v>
      </c>
      <c r="B20" s="47">
        <v>7.8150000000000004</v>
      </c>
      <c r="C20" s="53"/>
      <c r="D20" s="16"/>
      <c r="E20" s="16"/>
      <c r="F20" s="16"/>
      <c r="G20" s="17"/>
    </row>
    <row r="21" spans="1:7">
      <c r="A21" s="15"/>
      <c r="B21" s="16"/>
      <c r="C21" s="16"/>
      <c r="D21" s="16"/>
      <c r="E21" s="16"/>
      <c r="F21" s="16"/>
      <c r="G21" s="17"/>
    </row>
    <row r="22" spans="1:7" ht="15.75" customHeight="1">
      <c r="A22" s="92" t="str">
        <f>IF(G13&gt;B20,"Null Hypothesis Rejected","Null Hypothesis Accepted")</f>
        <v>Null Hypothesis Accepted</v>
      </c>
      <c r="B22" s="93"/>
      <c r="C22" s="14"/>
      <c r="D22" s="16"/>
      <c r="E22" s="16"/>
      <c r="F22" s="16"/>
      <c r="G22" s="17"/>
    </row>
    <row r="23" spans="1:7">
      <c r="A23" s="15"/>
      <c r="B23" s="16"/>
      <c r="C23" s="16"/>
      <c r="D23" s="16"/>
      <c r="E23" s="16"/>
      <c r="F23" s="16"/>
      <c r="G23" s="17"/>
    </row>
    <row r="24" spans="1:7" ht="15.75">
      <c r="A24" s="56"/>
      <c r="B24" s="53"/>
      <c r="C24" s="18"/>
      <c r="D24" s="18"/>
      <c r="E24" s="95" t="s">
        <v>11</v>
      </c>
      <c r="F24" s="95"/>
      <c r="G24" s="19"/>
    </row>
    <row r="25" spans="1:7" ht="15.75" thickBot="1">
      <c r="A25" s="20" t="s">
        <v>20</v>
      </c>
      <c r="B25" s="21"/>
      <c r="C25" s="21"/>
      <c r="D25" s="21"/>
      <c r="E25" s="21"/>
      <c r="F25" s="21"/>
      <c r="G25" s="22"/>
    </row>
  </sheetData>
  <mergeCells count="2">
    <mergeCell ref="A22:B22"/>
    <mergeCell ref="E24:F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 data</vt:lpstr>
      <vt:lpstr>arrival proved</vt:lpstr>
      <vt:lpstr>service proved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MEHTAB</dc:creator>
  <cp:lastModifiedBy>Waqas Ahmed</cp:lastModifiedBy>
  <dcterms:created xsi:type="dcterms:W3CDTF">2023-06-18T20:51:00Z</dcterms:created>
  <dcterms:modified xsi:type="dcterms:W3CDTF">2023-08-19T10:46:35Z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2B17C54B21CC4E8998A90A79B7DF50CF</vt:lpwstr>
  </property>
  <property fmtid="{D5CDD505-2E9C-101B-9397-08002B2CF9AE}" pid="3" name="KSOProductBuildVer">
    <vt:lpwstr>1033-11.2.0.11537</vt:lpwstr>
  </property>
</Properties>
</file>