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rka\Documents\"/>
    </mc:Choice>
  </mc:AlternateContent>
  <xr:revisionPtr revIDLastSave="0" documentId="8_{F01F4DFC-A4E5-48F2-81A5-9B218F61C794}" xr6:coauthVersionLast="47" xr6:coauthVersionMax="47" xr10:uidLastSave="{00000000-0000-0000-0000-000000000000}"/>
  <bookViews>
    <workbookView xWindow="-108" yWindow="-108" windowWidth="23256" windowHeight="13176" activeTab="2" xr2:uid="{3678E489-985A-4CA3-AC7F-09D2ECA1C5EC}"/>
  </bookViews>
  <sheets>
    <sheet name="Catalogue" sheetId="2" r:id="rId1"/>
    <sheet name="RECHERCHE" sheetId="3" r:id="rId2"/>
    <sheet name="FACTURE" sheetId="4" r:id="rId3"/>
    <sheet name="Nom" sheetId="1" r:id="rId4"/>
  </sheets>
  <definedNames>
    <definedName name="adulte">Nom!$B$16</definedName>
    <definedName name="enfant">Nom!$B$17</definedName>
    <definedName name="Matrice" localSheetId="0">Catalogue!$A$1:$C$4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4" l="1"/>
  <c r="E5" i="4" s="1"/>
  <c r="C6" i="4"/>
  <c r="E6" i="4" s="1"/>
  <c r="C4" i="4"/>
  <c r="E4" i="4" s="1"/>
  <c r="B5" i="4"/>
  <c r="B6" i="4"/>
  <c r="B4" i="4"/>
  <c r="A24" i="1"/>
  <c r="F5" i="1"/>
  <c r="F6" i="1"/>
  <c r="F4" i="1"/>
  <c r="C11" i="1"/>
  <c r="C12" i="1"/>
  <c r="C13" i="1"/>
  <c r="C14" i="1"/>
  <c r="C10" i="1"/>
  <c r="E5" i="1"/>
  <c r="E6" i="1"/>
  <c r="E4" i="1"/>
  <c r="D5" i="1"/>
  <c r="D6" i="1"/>
  <c r="D4" i="1"/>
</calcChain>
</file>

<file path=xl/sharedStrings.xml><?xml version="1.0" encoding="utf-8"?>
<sst xmlns="http://schemas.openxmlformats.org/spreadsheetml/2006/main" count="39" uniqueCount="39">
  <si>
    <t>Section 2019</t>
  </si>
  <si>
    <t>Français</t>
  </si>
  <si>
    <t>Maths</t>
  </si>
  <si>
    <t>Moyenne</t>
  </si>
  <si>
    <t>Récompense</t>
  </si>
  <si>
    <t>Christine</t>
  </si>
  <si>
    <t>Claude</t>
  </si>
  <si>
    <t>Victor</t>
  </si>
  <si>
    <t>Prénom</t>
  </si>
  <si>
    <t>Age</t>
  </si>
  <si>
    <t>Tarif</t>
  </si>
  <si>
    <t>Raoul</t>
  </si>
  <si>
    <t>Rachid</t>
  </si>
  <si>
    <t>Ramirès</t>
  </si>
  <si>
    <t>Rambo</t>
  </si>
  <si>
    <t>Raphaël</t>
  </si>
  <si>
    <t>Tarif adulte</t>
  </si>
  <si>
    <t>Tarif enfant</t>
  </si>
  <si>
    <t>Soutien scolaire</t>
  </si>
  <si>
    <t>Nombres</t>
  </si>
  <si>
    <t>REF</t>
  </si>
  <si>
    <t>PATES</t>
  </si>
  <si>
    <t>PRIX</t>
  </si>
  <si>
    <t>Coq</t>
  </si>
  <si>
    <t>Tor</t>
  </si>
  <si>
    <t>Ver</t>
  </si>
  <si>
    <t>Coquillettes</t>
  </si>
  <si>
    <t>Torsades</t>
  </si>
  <si>
    <t>Vermicelles</t>
  </si>
  <si>
    <t>Facture</t>
  </si>
  <si>
    <t>Réf</t>
  </si>
  <si>
    <t>Nom</t>
  </si>
  <si>
    <t>Prix</t>
  </si>
  <si>
    <t>Qté</t>
  </si>
  <si>
    <t>Total</t>
  </si>
  <si>
    <t>COQ</t>
  </si>
  <si>
    <t>TOR</t>
  </si>
  <si>
    <t>VER</t>
  </si>
  <si>
    <t>Montant globlal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</si>
</sst>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#,##0\ &quot;€&quot;;[Red]\-#,##0\ &quot;€&quot;"/>
    <numFmt numFmtId="8" formatCode="#,##0.00\ &quot;€&quot;;[Red]\-#,##0.00\ &quot;€&quot;"/>
    <numFmt numFmtId="44" formatCode="_-* #,##0.00\ &quot;€&quot;_-;\-* #,##0.00\ &quot;€&quot;_-;_-* &quot;-&quot;??\ &quot;€&quot;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6" fontId="0" fillId="0" borderId="0" xfId="0" applyNumberFormat="1"/>
    <xf numFmtId="44" fontId="0" fillId="0" borderId="0" xfId="1" applyFont="1"/>
    <xf numFmtId="0" fontId="2" fillId="0" borderId="0" xfId="0" applyFont="1"/>
    <xf numFmtId="8" fontId="0" fillId="0" borderId="0" xfId="1" applyNumberFormat="1" applyFont="1"/>
  </cellXfs>
  <cellStyles count="2">
    <cellStyle name="Monétaire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130118-A6AC-455C-8EBF-CA5D91460497}">
  <dimension ref="A1:C4"/>
  <sheetViews>
    <sheetView workbookViewId="0">
      <selection sqref="A1:C4"/>
    </sheetView>
  </sheetViews>
  <sheetFormatPr baseColWidth="10" defaultRowHeight="14.4" x14ac:dyDescent="0.3"/>
  <sheetData>
    <row r="1" spans="1:3" x14ac:dyDescent="0.3">
      <c r="A1" t="s">
        <v>20</v>
      </c>
      <c r="B1" t="s">
        <v>21</v>
      </c>
      <c r="C1" t="s">
        <v>22</v>
      </c>
    </row>
    <row r="2" spans="1:3" x14ac:dyDescent="0.3">
      <c r="A2" t="s">
        <v>23</v>
      </c>
      <c r="B2" t="s">
        <v>26</v>
      </c>
      <c r="C2" s="2">
        <v>2.5</v>
      </c>
    </row>
    <row r="3" spans="1:3" x14ac:dyDescent="0.3">
      <c r="A3" t="s">
        <v>24</v>
      </c>
      <c r="B3" t="s">
        <v>27</v>
      </c>
      <c r="C3" s="2">
        <v>3</v>
      </c>
    </row>
    <row r="4" spans="1:3" x14ac:dyDescent="0.3">
      <c r="A4" t="s">
        <v>25</v>
      </c>
      <c r="B4" t="s">
        <v>28</v>
      </c>
      <c r="C4" s="4">
        <v>1.8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9E41C-E6FA-4381-9586-20B29C5A634F}">
  <dimension ref="A1"/>
  <sheetViews>
    <sheetView workbookViewId="0">
      <selection activeCell="L14" sqref="L14"/>
    </sheetView>
  </sheetViews>
  <sheetFormatPr baseColWidth="10"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4DC56E-7EA9-4816-86FF-DE581696E9E2}">
  <dimension ref="A1:E8"/>
  <sheetViews>
    <sheetView tabSelected="1" workbookViewId="0">
      <selection activeCell="E4" sqref="E4:E6"/>
    </sheetView>
  </sheetViews>
  <sheetFormatPr baseColWidth="10" defaultRowHeight="14.4" x14ac:dyDescent="0.3"/>
  <cols>
    <col min="2" max="2" width="14.21875" customWidth="1"/>
  </cols>
  <sheetData>
    <row r="1" spans="1:5" x14ac:dyDescent="0.3">
      <c r="A1" t="s">
        <v>29</v>
      </c>
    </row>
    <row r="3" spans="1:5" x14ac:dyDescent="0.3">
      <c r="A3" t="s">
        <v>30</v>
      </c>
      <c r="B3" t="s">
        <v>31</v>
      </c>
      <c r="C3" t="s">
        <v>32</v>
      </c>
      <c r="D3" t="s">
        <v>33</v>
      </c>
      <c r="E3" t="s">
        <v>34</v>
      </c>
    </row>
    <row r="4" spans="1:5" x14ac:dyDescent="0.3">
      <c r="A4" t="s">
        <v>35</v>
      </c>
      <c r="B4" t="str">
        <f>+VLOOKUP(A4,Catalogue!Matrice,2,0)</f>
        <v>Coquillettes</v>
      </c>
      <c r="C4" s="2">
        <f>VLOOKUP(A4,Catalogue!Matrice,3,0)</f>
        <v>2.5</v>
      </c>
      <c r="D4">
        <v>150</v>
      </c>
      <c r="E4" s="2">
        <f>C4*D4</f>
        <v>375</v>
      </c>
    </row>
    <row r="5" spans="1:5" x14ac:dyDescent="0.3">
      <c r="A5" t="s">
        <v>36</v>
      </c>
      <c r="B5" t="str">
        <f>+VLOOKUP(A5,Catalogue!Matrice,2,0)</f>
        <v>Torsades</v>
      </c>
      <c r="C5" s="2">
        <f>VLOOKUP(A5,Catalogue!Matrice,3,0)</f>
        <v>3</v>
      </c>
      <c r="D5">
        <v>120</v>
      </c>
      <c r="E5" s="2">
        <f t="shared" ref="E5:E6" si="0">C5*D5</f>
        <v>360</v>
      </c>
    </row>
    <row r="6" spans="1:5" x14ac:dyDescent="0.3">
      <c r="A6" t="s">
        <v>37</v>
      </c>
      <c r="B6" t="str">
        <f>+VLOOKUP(A6,Catalogue!Matrice,2,0)</f>
        <v>Vermicelles</v>
      </c>
      <c r="C6" s="2">
        <f>VLOOKUP(A6,Catalogue!Matrice,3,0)</f>
        <v>1.8</v>
      </c>
      <c r="D6">
        <v>260</v>
      </c>
      <c r="E6" s="2">
        <f t="shared" si="0"/>
        <v>468</v>
      </c>
    </row>
    <row r="8" spans="1:5" x14ac:dyDescent="0.3">
      <c r="B8" t="s">
        <v>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B0C2E-5A0A-44CA-B427-0C34DDB245CC}">
  <dimension ref="A1:F24"/>
  <sheetViews>
    <sheetView workbookViewId="0">
      <selection activeCell="C19" sqref="C19"/>
    </sheetView>
  </sheetViews>
  <sheetFormatPr baseColWidth="10" defaultRowHeight="14.4" x14ac:dyDescent="0.3"/>
  <cols>
    <col min="5" max="5" width="18.77734375" customWidth="1"/>
    <col min="6" max="6" width="14.6640625" customWidth="1"/>
  </cols>
  <sheetData>
    <row r="1" spans="1:6" x14ac:dyDescent="0.3">
      <c r="A1" t="s">
        <v>0</v>
      </c>
    </row>
    <row r="3" spans="1:6" x14ac:dyDescent="0.3">
      <c r="B3" t="s">
        <v>1</v>
      </c>
      <c r="C3" t="s">
        <v>2</v>
      </c>
      <c r="D3" t="s">
        <v>3</v>
      </c>
      <c r="E3" t="s">
        <v>4</v>
      </c>
      <c r="F3" t="s">
        <v>18</v>
      </c>
    </row>
    <row r="4" spans="1:6" x14ac:dyDescent="0.3">
      <c r="A4" t="s">
        <v>5</v>
      </c>
      <c r="B4">
        <v>17</v>
      </c>
      <c r="C4">
        <v>16</v>
      </c>
      <c r="D4">
        <f>AVERAGE(B4:C4)</f>
        <v>16.5</v>
      </c>
      <c r="E4" t="str">
        <f>IF(D4&gt;10,"PASSAGE","REDOUBLEMENT")</f>
        <v>PASSAGE</v>
      </c>
      <c r="F4" t="str">
        <f>IF(D4&lt;10,"Soutien scolaire",IF(D4&gt;15,"Pas de soutien","accompagne aux devoirs"))</f>
        <v>Pas de soutien</v>
      </c>
    </row>
    <row r="5" spans="1:6" x14ac:dyDescent="0.3">
      <c r="A5" t="s">
        <v>6</v>
      </c>
      <c r="B5">
        <v>19</v>
      </c>
      <c r="C5">
        <v>16</v>
      </c>
      <c r="D5">
        <f t="shared" ref="D5:D6" si="0">AVERAGE(B5:C5)</f>
        <v>17.5</v>
      </c>
      <c r="E5" t="str">
        <f t="shared" ref="E5:E6" si="1">IF(D5&gt;10,"PASSAGE","REDOUBLEMENT")</f>
        <v>PASSAGE</v>
      </c>
      <c r="F5" t="str">
        <f t="shared" ref="F5:F6" si="2">IF(D5&lt;10,"Soutien scolaire",IF(D5&gt;15,"Pas de soutien","accompagne aux devoirs"))</f>
        <v>Pas de soutien</v>
      </c>
    </row>
    <row r="6" spans="1:6" x14ac:dyDescent="0.3">
      <c r="A6" t="s">
        <v>7</v>
      </c>
      <c r="B6">
        <v>4</v>
      </c>
      <c r="C6">
        <v>5</v>
      </c>
      <c r="D6">
        <f t="shared" si="0"/>
        <v>4.5</v>
      </c>
      <c r="E6" t="str">
        <f t="shared" si="1"/>
        <v>REDOUBLEMENT</v>
      </c>
      <c r="F6" t="str">
        <f t="shared" si="2"/>
        <v>Soutien scolaire</v>
      </c>
    </row>
    <row r="9" spans="1:6" x14ac:dyDescent="0.3">
      <c r="A9" t="s">
        <v>8</v>
      </c>
      <c r="B9" t="s">
        <v>9</v>
      </c>
      <c r="C9" t="s">
        <v>10</v>
      </c>
    </row>
    <row r="10" spans="1:6" x14ac:dyDescent="0.3">
      <c r="A10" t="s">
        <v>11</v>
      </c>
      <c r="B10">
        <v>15</v>
      </c>
      <c r="C10" s="2">
        <f>IF(B10&lt;16,enfant,adulte)</f>
        <v>21</v>
      </c>
    </row>
    <row r="11" spans="1:6" x14ac:dyDescent="0.3">
      <c r="A11" t="s">
        <v>12</v>
      </c>
      <c r="B11">
        <v>28</v>
      </c>
      <c r="C11" s="2">
        <f>IF(B11&lt;16,enfant,adulte)</f>
        <v>32</v>
      </c>
    </row>
    <row r="12" spans="1:6" x14ac:dyDescent="0.3">
      <c r="A12" t="s">
        <v>13</v>
      </c>
      <c r="B12">
        <v>64</v>
      </c>
      <c r="C12" s="2">
        <f>IF(B12&lt;16,enfant,adulte)</f>
        <v>32</v>
      </c>
    </row>
    <row r="13" spans="1:6" x14ac:dyDescent="0.3">
      <c r="A13" t="s">
        <v>14</v>
      </c>
      <c r="B13">
        <v>32</v>
      </c>
      <c r="C13" s="2">
        <f>IF(B13&lt;16,enfant,adulte)</f>
        <v>32</v>
      </c>
    </row>
    <row r="14" spans="1:6" x14ac:dyDescent="0.3">
      <c r="A14" t="s">
        <v>15</v>
      </c>
      <c r="B14">
        <v>9</v>
      </c>
      <c r="C14" s="2">
        <f>IF(B14&lt;16,enfant,adulte)</f>
        <v>21</v>
      </c>
    </row>
    <row r="16" spans="1:6" x14ac:dyDescent="0.3">
      <c r="A16" t="s">
        <v>16</v>
      </c>
      <c r="B16" s="1">
        <v>32</v>
      </c>
    </row>
    <row r="17" spans="1:2" x14ac:dyDescent="0.3">
      <c r="A17" t="s">
        <v>17</v>
      </c>
      <c r="B17" s="1">
        <v>21</v>
      </c>
    </row>
    <row r="19" spans="1:2" x14ac:dyDescent="0.3">
      <c r="A19" t="s">
        <v>19</v>
      </c>
    </row>
    <row r="20" spans="1:2" x14ac:dyDescent="0.3">
      <c r="A20">
        <v>1520</v>
      </c>
    </row>
    <row r="21" spans="1:2" x14ac:dyDescent="0.3">
      <c r="A21">
        <v>2305</v>
      </c>
    </row>
    <row r="22" spans="1:2" x14ac:dyDescent="0.3">
      <c r="A22">
        <v>4169</v>
      </c>
    </row>
    <row r="23" spans="1:2" x14ac:dyDescent="0.3">
      <c r="A23">
        <v>6233</v>
      </c>
    </row>
    <row r="24" spans="1:2" x14ac:dyDescent="0.3">
      <c r="A24" s="3" t="str">
        <f>IF(SUM(A20:A23)&gt;20,"Oui","Non")</f>
        <v>Oui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4</vt:i4>
      </vt:variant>
      <vt:variant>
        <vt:lpstr>Plages nommées</vt:lpstr>
      </vt:variant>
      <vt:variant>
        <vt:i4>3</vt:i4>
      </vt:variant>
    </vt:vector>
  </HeadingPairs>
  <TitlesOfParts>
    <vt:vector size="7" baseType="lpstr">
      <vt:lpstr>Catalogue</vt:lpstr>
      <vt:lpstr>RECHERCHE</vt:lpstr>
      <vt:lpstr>FACTURE</vt:lpstr>
      <vt:lpstr>Nom</vt:lpstr>
      <vt:lpstr>adulte</vt:lpstr>
      <vt:lpstr>enfant</vt:lpstr>
      <vt:lpstr>Catalogue!Matrice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Xavier Cinomme</dc:creator>
  <cp:lastModifiedBy>Xavier Cinomme</cp:lastModifiedBy>
  <dcterms:created xsi:type="dcterms:W3CDTF">2025-07-28T16:35:31Z</dcterms:created>
  <dcterms:modified xsi:type="dcterms:W3CDTF">2025-07-28T18:59:18Z</dcterms:modified>
</cp:coreProperties>
</file>