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543B60C5-D918-439D-91E0-CE2D8F19DAA8}"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 i="9" l="1"/>
  <c r="E49" i="9"/>
  <c r="A49" i="9"/>
  <c r="E26" i="9"/>
  <c r="E25" i="9"/>
  <c r="E24" i="9"/>
  <c r="F12" i="9"/>
  <c r="I12" i="9" s="1"/>
  <c r="E14" i="9"/>
  <c r="E15" i="9"/>
  <c r="E13" i="9"/>
  <c r="F9" i="9"/>
  <c r="I49" i="9" l="1"/>
  <c r="E50" i="9"/>
  <c r="F8" i="9"/>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I48" i="9" s="1"/>
  <c r="F43" i="9"/>
  <c r="E44" i="9"/>
  <c r="AE6" i="9"/>
  <c r="AB7" i="9"/>
  <c r="I43" i="9" l="1"/>
  <c r="E54" i="9"/>
  <c r="F44" i="9"/>
  <c r="I44" i="9" s="1"/>
  <c r="E45" i="9"/>
  <c r="F45" i="9" s="1"/>
  <c r="I45" i="9" s="1"/>
  <c r="I46" i="9"/>
  <c r="E47" i="9"/>
  <c r="F47" i="9" s="1"/>
  <c r="AF6" i="9"/>
  <c r="AC7" i="9"/>
  <c r="F54" i="9" l="1"/>
  <c r="I54" i="9" s="1"/>
  <c r="E55" i="9"/>
  <c r="F55" i="9" s="1"/>
  <c r="I47" i="9"/>
  <c r="AG6" i="9"/>
  <c r="AD7" i="9"/>
  <c r="I55" i="9" l="1"/>
  <c r="E56" i="9"/>
  <c r="F56" i="9" s="1"/>
  <c r="F50" i="9"/>
  <c r="AH6" i="9"/>
  <c r="AE7" i="9"/>
  <c r="I50" i="9" l="1"/>
  <c r="E51" i="9"/>
  <c r="F51" i="9" s="1"/>
  <c r="I51" i="9" s="1"/>
  <c r="I56" i="9"/>
  <c r="E57" i="9"/>
  <c r="F57" i="9" s="1"/>
  <c r="AI6" i="9"/>
  <c r="AF4" i="9"/>
  <c r="AF7" i="9"/>
  <c r="AF5" i="9"/>
  <c r="E52" i="9" l="1"/>
  <c r="F52" i="9" s="1"/>
  <c r="I52" i="9" s="1"/>
  <c r="I57" i="9"/>
  <c r="E59" i="9"/>
  <c r="F59" i="9" s="1"/>
  <c r="I59" i="9" s="1"/>
  <c r="E58" i="9"/>
  <c r="F58" i="9" s="1"/>
  <c r="I58" i="9" s="1"/>
  <c r="AJ6" i="9"/>
  <c r="AG7" i="9"/>
  <c r="E53" i="9" l="1"/>
  <c r="F53" i="9" s="1"/>
  <c r="I53" i="9" s="1"/>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50" i="9" s="1"/>
  <c r="A51" i="9" l="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<sst xmlns="http://schemas.openxmlformats.org/spreadsheetml/2006/main" count="240" uniqueCount="193">
  <si>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</si>
  <si>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</si>
  <si>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</si>
  <si>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</si>
  <si>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</si>
  <si>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</si>
  <si>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</si>
  <si>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</si>
  <si>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</si>
  <si>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</si>
  <si>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</si>
  <si>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</si>
  <si>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</si>
  <si>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</si>
  <si>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</si>
  <si>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</si>
  <si>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</si>
  <si>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</si>
  <si>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</si>
  <si>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</si>
  <si>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</si>
  <si>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</si>
  <si>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</si>
  <si>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</si>
  <si>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</si>
  <si>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</si>
  <si>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</si>
  <si>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</si>
  <si>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</si>
  <si>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</si>
  <si>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</si>
  <si>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</si>
  <si>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</si>
  <si>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</si>
  <si>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</si>
  <si>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</si>
  <si>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</si>
  <si>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</si>
  <si>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</si>
  <si>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</si>
  <si>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</si>
  <si>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</si>
  <si>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</si>
  <si>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</si>
  <si>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</si>
  <si>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</si>
  <si>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</si>
  <si>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</si>
  <si>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</si>
  <si>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</si>
  <si>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</si>
  <si>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</si>
  <si>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</si>
  <si>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</si>
  <si>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</si>
  <si>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</si>
  <si>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</si>
  <si>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</si>
  <si>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</si>
  <si>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</si>
  <si>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</si>
  <si>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</si>
  <si>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</si>
  <si>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</si>
  <si>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</si>
  <si>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</si>
  <si>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</si>
  <si>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</si>
  <si>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</si>
  <si>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</si>
  <si>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</si>
  <si>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</si>
  <si>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</si>
  <si>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</si>
  <si>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</si>
  <si>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</si>
  <si>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</si>
  <si>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</si>
  <si>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</si>
  <si>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</si>
  <si>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</si>
  <si>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</si>
  <si>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</si>
  <si>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</si>
  <si>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</si>
  <si>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</si>
  <si>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</si>
  <si>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</si>
  <si>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</si>
  <si>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</si>
  <si>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</si>
  <si>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</si>
  <si>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</si>
  <si>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</si>
  <si>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</si>
  <si>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</si>
  <si>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</si>
  <si>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</si>
  <si>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</si>
  <si>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</si>
  <si>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</si>
  <si>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</si>
  <si>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</si>
  <si>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</si>
  <si>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</si>
  <si>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</si>
  <si>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</si>
  <si>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</si>
  <si>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</si>
  <si>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</si>
  <si>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</si>
  <si>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</si>
  <si>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</si>
  <si>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</si>
  <si>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</si>
  <si>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</si>
  <si>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</si>
  <si>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</si>
  <si>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</si>
  <si>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</si>
  <si>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</si>
  <si>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</si>
  <si>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</si>
  <si>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</si>
  <si>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</si>
  <si>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</si>
  <si>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</si>
  <si>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</si>
  <si>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</si>
  <si>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</si>
  <si>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</si>
  <si>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</si>
  <si>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</si>
  <si>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</si>
  <si>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</si>
  <si>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</si>
  <si>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</si>
  <si>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</si>
  <si>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</si>
  <si>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</si>
  <si>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</si>
  <si>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</si>
  <si>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</si>
  <si>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</si>
  <si>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</si>
  <si>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</si>
  <si>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</si>
  <si>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</si>
  <si>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</si>
  <si>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</si>
  <si>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</si>
  <si>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</si>
  <si>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</si>
  <si>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</si>
  <si>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</si>
  <si>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</si>
  <si>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</si>
  <si>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</si>
  <si>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</si>
  <si>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</si>
  <si>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</si>
  <si>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</si>
  <si>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</si>
  <si>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</si>
  <si>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</si>
  <si>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</si>
  <si>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</si>
  <si>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</si>
  <si>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</si>
  <si>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</si>
  <si>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</si>
  <si>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</si>
  <si>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</si>
  <si>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</si>
  <si>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</si>
  <si>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</si>
  <si>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</si>
  <si>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</si>
  <si>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</si>
  <si>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</si>
  <si>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</si>
  <si>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</si>
  <si>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</si>
  <si>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</si>
  <si>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</si>
  <si>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</si>
  <si>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</si>
  <si>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</si>
  <si>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</si>
  <si>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</si>
  <si>
    <t>Newsletter Admin Mockup</t>
  </si>
  <si>
    <t>Newsletter Admin Frontend</t>
  </si>
  <si>
    <t>Newsletter 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</si>
</sst>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43" activePane="bottomLeft" state="frozen"/>
      <selection pane="bottomLeft" activeCell="AE50" sqref="AE50"/>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7</v>
      </c>
      <c r="I4" s="2"/>
      <c r="J4" s="30"/>
      <c r="K4" s="111" t="str">
        <f>"Week "&amp;(K6-($C$4-WEEKDAY($C$4,1)+2))/7+1</f>
        <v>Week 7</v>
      </c>
      <c r="L4" s="112"/>
      <c r="M4" s="112"/>
      <c r="N4" s="112"/>
      <c r="O4" s="112"/>
      <c r="P4" s="112"/>
      <c r="Q4" s="113"/>
      <c r="R4" s="111" t="str">
        <f>"Week "&amp;(R6-($C$4-WEEKDAY($C$4,1)+2))/7+1</f>
        <v>Week 8</v>
      </c>
      <c r="S4" s="112"/>
      <c r="T4" s="112"/>
      <c r="U4" s="112"/>
      <c r="V4" s="112"/>
      <c r="W4" s="112"/>
      <c r="X4" s="113"/>
      <c r="Y4" s="111" t="str">
        <f>"Week "&amp;(Y6-($C$4-WEEKDAY($C$4,1)+2))/7+1</f>
        <v>Week 9</v>
      </c>
      <c r="Z4" s="112"/>
      <c r="AA4" s="112"/>
      <c r="AB4" s="112"/>
      <c r="AC4" s="112"/>
      <c r="AD4" s="112"/>
      <c r="AE4" s="113"/>
      <c r="AF4" s="111" t="str">
        <f>"Week "&amp;(AF6-($C$4-WEEKDAY($C$4,1)+2))/7+1</f>
        <v>Week 10</v>
      </c>
      <c r="AG4" s="112"/>
      <c r="AH4" s="112"/>
      <c r="AI4" s="112"/>
      <c r="AJ4" s="112"/>
      <c r="AK4" s="112"/>
      <c r="AL4" s="113"/>
      <c r="AM4" s="111" t="str">
        <f>"Week "&amp;(AM6-($C$4-WEEKDAY($C$4,1)+2))/7+1</f>
        <v>Week 11</v>
      </c>
      <c r="AN4" s="112"/>
      <c r="AO4" s="112"/>
      <c r="AP4" s="112"/>
      <c r="AQ4" s="112"/>
      <c r="AR4" s="112"/>
      <c r="AS4" s="113"/>
      <c r="AT4" s="111" t="str">
        <f>"Week "&amp;(AT6-($C$4-WEEKDAY($C$4,1)+2))/7+1</f>
        <v>Week 12</v>
      </c>
      <c r="AU4" s="112"/>
      <c r="AV4" s="112"/>
      <c r="AW4" s="112"/>
      <c r="AX4" s="112"/>
      <c r="AY4" s="112"/>
      <c r="AZ4" s="113"/>
      <c r="BA4" s="111" t="str">
        <f>"Week "&amp;(BA6-($C$4-WEEKDAY($C$4,1)+2))/7+1</f>
        <v>Week 13</v>
      </c>
      <c r="BB4" s="112"/>
      <c r="BC4" s="112"/>
      <c r="BD4" s="112"/>
      <c r="BE4" s="112"/>
      <c r="BF4" s="112"/>
      <c r="BG4" s="113"/>
      <c r="BH4" s="111" t="str">
        <f>"Week "&amp;(BH6-($C$4-WEEKDAY($C$4,1)+2))/7+1</f>
        <v>Week 14</v>
      </c>
      <c r="BI4" s="112"/>
      <c r="BJ4" s="112"/>
      <c r="BK4" s="112"/>
      <c r="BL4" s="112"/>
      <c r="BM4" s="112"/>
      <c r="BN4" s="113"/>
    </row>
    <row r="5" spans="1:66" ht="17.25" customHeight="1" x14ac:dyDescent="0.2">
      <c r="A5" s="64"/>
      <c r="B5" s="65" t="s">
        <v>70</v>
      </c>
      <c r="C5" s="118" t="s">
        <v>132</v>
      </c>
      <c r="D5" s="118"/>
      <c r="E5" s="118"/>
      <c r="F5" s="64"/>
      <c r="G5" s="64"/>
      <c r="H5" s="64"/>
      <c r="I5" s="64"/>
      <c r="J5" s="30"/>
      <c r="K5" s="114">
        <f>K6</f>
        <v>45236</v>
      </c>
      <c r="L5" s="115"/>
      <c r="M5" s="115"/>
      <c r="N5" s="115"/>
      <c r="O5" s="115"/>
      <c r="P5" s="115"/>
      <c r="Q5" s="116"/>
      <c r="R5" s="114">
        <f>R6</f>
        <v>45243</v>
      </c>
      <c r="S5" s="115"/>
      <c r="T5" s="115"/>
      <c r="U5" s="115"/>
      <c r="V5" s="115"/>
      <c r="W5" s="115"/>
      <c r="X5" s="116"/>
      <c r="Y5" s="114">
        <f>Y6</f>
        <v>45250</v>
      </c>
      <c r="Z5" s="115"/>
      <c r="AA5" s="115"/>
      <c r="AB5" s="115"/>
      <c r="AC5" s="115"/>
      <c r="AD5" s="115"/>
      <c r="AE5" s="116"/>
      <c r="AF5" s="114">
        <f>AF6</f>
        <v>45257</v>
      </c>
      <c r="AG5" s="115"/>
      <c r="AH5" s="115"/>
      <c r="AI5" s="115"/>
      <c r="AJ5" s="115"/>
      <c r="AK5" s="115"/>
      <c r="AL5" s="116"/>
      <c r="AM5" s="114">
        <f>AM6</f>
        <v>45264</v>
      </c>
      <c r="AN5" s="115"/>
      <c r="AO5" s="115"/>
      <c r="AP5" s="115"/>
      <c r="AQ5" s="115"/>
      <c r="AR5" s="115"/>
      <c r="AS5" s="116"/>
      <c r="AT5" s="114">
        <f>AT6</f>
        <v>45271</v>
      </c>
      <c r="AU5" s="115"/>
      <c r="AV5" s="115"/>
      <c r="AW5" s="115"/>
      <c r="AX5" s="115"/>
      <c r="AY5" s="115"/>
      <c r="AZ5" s="116"/>
      <c r="BA5" s="114">
        <f>BA6</f>
        <v>45278</v>
      </c>
      <c r="BB5" s="115"/>
      <c r="BC5" s="115"/>
      <c r="BD5" s="115"/>
      <c r="BE5" s="115"/>
      <c r="BF5" s="115"/>
      <c r="BG5" s="116"/>
      <c r="BH5" s="114">
        <f>BH6</f>
        <v>45285</v>
      </c>
      <c r="BI5" s="115"/>
      <c r="BJ5" s="115"/>
      <c r="BK5" s="115"/>
      <c r="BL5" s="115"/>
      <c r="BM5" s="115"/>
      <c r="BN5" s="116"/>
    </row>
    <row r="6" spans="1:66" x14ac:dyDescent="0.2">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190</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191</v>
      </c>
      <c r="C49" s="40" t="s">
        <v>148</v>
      </c>
      <c r="D49" s="76"/>
      <c r="E49" s="58">
        <f>F48+1</f>
        <v>45240</v>
      </c>
      <c r="F49" s="59">
        <f>IF(ISBLANK(E49)," - ",IF(G49=0,E49,E49+G49-1))</f>
        <v>45241</v>
      </c>
      <c r="G49" s="41">
        <v>2</v>
      </c>
      <c r="H49" s="42">
        <v>1</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24" x14ac:dyDescent="0.2">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192</v>
      </c>
      <c r="C51" s="40" t="s">
        <v>153</v>
      </c>
      <c r="D51" s="76"/>
      <c r="E51" s="58">
        <f>F50+1</f>
        <v>45244</v>
      </c>
      <c r="F51" s="59">
        <f t="shared" ref="F51" si="27">IF(ISBLANK(E51)," - ",IF(G51=0,E51,E51+G51-1))</f>
        <v>45245</v>
      </c>
      <c r="G51" s="41">
        <v>2</v>
      </c>
      <c r="H51" s="42">
        <v>0</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8" x14ac:dyDescent="0.2">
      <c r="A52" s="39" t="str">
        <f t="shared" si="24"/>
        <v>5.9</v>
      </c>
      <c r="B52" s="75" t="s">
        <v>182</v>
      </c>
      <c r="C52" s="40" t="s">
        <v>134</v>
      </c>
      <c r="D52" s="76"/>
      <c r="E52" s="58">
        <f>F51+1</f>
        <v>45246</v>
      </c>
      <c r="F52" s="59">
        <f>IF(ISBLANK(E52)," - ",IF(G52=0,E52,E52+G52-1))</f>
        <v>45246</v>
      </c>
      <c r="G52" s="41">
        <v>1</v>
      </c>
      <c r="H52" s="42">
        <v>0</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 t="shared" si="24"/>
        <v>5.10</v>
      </c>
      <c r="B53" s="75" t="s">
        <v>177</v>
      </c>
      <c r="C53" s="40" t="s">
        <v>134</v>
      </c>
      <c r="D53" s="76"/>
      <c r="E53" s="58">
        <f>F52+1</f>
        <v>45247</v>
      </c>
      <c r="F53" s="59">
        <f>IF(ISBLANK(E53)," - ",IF(G53=0,E53,E53+G53-1))</f>
        <v>45247</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8" x14ac:dyDescent="0.2">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184</v>
      </c>
      <c r="C55" s="40" t="s">
        <v>134</v>
      </c>
      <c r="D55" s="76"/>
      <c r="E55" s="58">
        <f>E54</f>
        <v>45250</v>
      </c>
      <c r="F55" s="59">
        <f>IF(ISBLANK(E55)," - ",IF(G55=0,E55,E55+G55-1))</f>
        <v>45251</v>
      </c>
      <c r="G55" s="41">
        <v>2</v>
      </c>
      <c r="H55" s="42">
        <v>0</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185</v>
      </c>
      <c r="C56" s="40" t="s">
        <v>134</v>
      </c>
      <c r="D56" s="76"/>
      <c r="E56" s="58">
        <f>F55+1</f>
        <v>45252</v>
      </c>
      <c r="F56" s="59">
        <f t="shared" ref="F56" si="31">IF(ISBLANK(E56)," - ",IF(G56=0,E56,E56+G56-1))</f>
        <v>45252</v>
      </c>
      <c r="G56" s="41">
        <v>1</v>
      </c>
      <c r="H56" s="42">
        <v>0</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186</v>
      </c>
      <c r="C57" s="40" t="s">
        <v>187</v>
      </c>
      <c r="D57" s="76"/>
      <c r="E57" s="58">
        <f>F56+1</f>
        <v>45253</v>
      </c>
      <c r="F57" s="59">
        <f>IF(ISBLANK(E57)," - ",IF(G57=0,E57,E57+G57-1))</f>
        <v>45253</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18" x14ac:dyDescent="0.2">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188</v>
      </c>
      <c r="C58" s="40" t="s">
        <v>134</v>
      </c>
      <c r="D58" s="76"/>
      <c r="E58" s="58">
        <f>F57+1</f>
        <v>45254</v>
      </c>
      <c r="F58" s="59">
        <f>IF(ISBLANK(E58)," - ",IF(G58=0,E58,E58+G58-1))</f>
        <v>45254</v>
      </c>
      <c r="G58" s="41">
        <v>1</v>
      </c>
      <c r="H58" s="42">
        <v>0</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8" x14ac:dyDescent="0.2">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189</v>
      </c>
      <c r="C59" s="40" t="s">
        <v>134</v>
      </c>
      <c r="D59" s="76"/>
      <c r="E59" s="58">
        <f>F57+1</f>
        <v>45254</v>
      </c>
      <c r="F59" s="59">
        <f>IF(ISBLANK(E59)," - ",IF(G59=0,E59,E59+G59-1))</f>
        <v>45254</v>
      </c>
      <c r="G59" s="41">
        <v>1</v>
      </c>
      <c r="H59" s="42">
        <v>0</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15:H21 H37:H41 H50:H53">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8" priority="131">
      <formula>K$6=TODAY()</formula>
    </cfRule>
  </conditionalFormatting>
  <conditionalFormatting sqref="K8:BN13 K15:BN47 K50:BN59">
    <cfRule type="expression" dxfId="27" priority="134">
      <formula>AND($E8&lt;=K$6,ROUNDDOWN(($F8-$E8+1)*$H8,0)+$E8-1&gt;=K$6)</formula>
    </cfRule>
    <cfRule type="expression" dxfId="26" priority="135">
      <formula>AND(NOT(ISBLANK($E8)),$E8&lt;=K$6,$F8&gt;=K$6)</formula>
    </cfRule>
  </conditionalFormatting>
  <conditionalFormatting sqref="K6:BN13 K23:BN28 K15:BN21 K37:BN41 K50:BN53">
    <cfRule type="expression" dxfId="25"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24" priority="85">
      <formula>AND($E14&lt;=K$6,ROUNDDOWN(($F14-$E14+1)*$H14,0)+$E14-1&gt;=K$6)</formula>
    </cfRule>
    <cfRule type="expression" dxfId="23" priority="86">
      <formula>AND(NOT(ISBLANK($E14)),$E14&lt;=K$6,$F14&gt;=K$6)</formula>
    </cfRule>
  </conditionalFormatting>
  <conditionalFormatting sqref="K14:BN14">
    <cfRule type="expression" dxfId="22"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21"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20"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9"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8"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17"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16" priority="36">
      <formula>K$6=TODAY()</formula>
    </cfRule>
  </conditionalFormatting>
  <conditionalFormatting sqref="H59">
    <cfRule type="dataBar" priority="15">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15" priority="16">
      <formula>K$6=TODAY()</formula>
    </cfRule>
  </conditionalFormatting>
  <conditionalFormatting sqref="H54:H58">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14"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13" priority="11">
      <formula>AND($E48&lt;=K$6,ROUNDDOWN(($F48-$E48+1)*$H48,0)+$E48-1&gt;=K$6)</formula>
    </cfRule>
    <cfRule type="expression" dxfId="12" priority="136">
      <formula>AND(NOT(ISBLANK($E48)),$E48&lt;=K$6,$F48&gt;=K$6)</formula>
    </cfRule>
  </conditionalFormatting>
  <conditionalFormatting sqref="K48:BN48">
    <cfRule type="expression" dxfId="11"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5" priority="3">
      <formula>AND($E49&lt;=K$6,ROUNDDOWN(($F49-$E49+1)*$H49,0)+$E49-1&gt;=K$6)</formula>
    </cfRule>
    <cfRule type="expression" dxfId="4" priority="4">
      <formula>AND(NOT(ISBLANK($E49)),$E49&lt;=K$6,$F49&gt;=K$6)</formula>
    </cfRule>
  </conditionalFormatting>
  <conditionalFormatting sqref="K49:BN49">
    <cfRule type="expression" dxfId="1"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2023-11-09T06:45:19Z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