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
    </mc:Choice>
  </mc:AlternateContent>
  <xr:revisionPtr revIDLastSave="0" documentId="13_ncr:1_{963D25DB-5EFA-4DFD-B2E6-A7A172356C5E}"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9" l="1"/>
  <c r="I22" i="9" s="1"/>
  <c r="E22" i="9"/>
  <c r="E20" i="9"/>
  <c r="E19" i="9"/>
  <c r="E18" i="9"/>
  <c r="E17" i="9"/>
  <c r="F12" i="9"/>
  <c r="I12" i="9" s="1"/>
  <c r="E14" i="9"/>
  <c r="E15" i="9"/>
  <c r="E13" i="9"/>
  <c r="F9" i="9"/>
  <c r="A37" i="9"/>
  <c r="I30" i="9" l="1"/>
  <c r="I29" i="9"/>
  <c r="F34" i="9" l="1"/>
  <c r="F35" i="9" s="1"/>
  <c r="I35" i="9" s="1"/>
  <c r="F33" i="9"/>
  <c r="I33" i="9" s="1"/>
  <c r="F8" i="9"/>
  <c r="I8" i="9" s="1"/>
  <c r="F23" i="9"/>
  <c r="I23" i="9" s="1"/>
  <c r="F16" i="9"/>
  <c r="I16" i="9" s="1"/>
  <c r="F36" i="9" l="1"/>
  <c r="I36" i="9" s="1"/>
  <c r="I34" i="9"/>
  <c r="K6" i="9" l="1"/>
  <c r="F10" i="9" l="1"/>
  <c r="I9" i="9"/>
  <c r="K7" i="9"/>
  <c r="K4" i="9"/>
  <c r="A8" i="9"/>
  <c r="A33" i="9"/>
  <c r="A34" i="9" s="1"/>
  <c r="A35" i="9" s="1"/>
  <c r="A36" i="9" s="1"/>
  <c r="I10" i="9" l="1"/>
  <c r="E11" i="9"/>
  <c r="F14" i="9" s="1"/>
  <c r="I14" i="9" s="1"/>
  <c r="L6" i="9"/>
  <c r="F15" i="9" l="1"/>
  <c r="I15" i="9" s="1"/>
  <c r="F13" i="9"/>
  <c r="I13" i="9" s="1"/>
  <c r="F18" i="9"/>
  <c r="I18" i="9" s="1"/>
  <c r="F17" i="9"/>
  <c r="I17" i="9" s="1"/>
  <c r="F25" i="9"/>
  <c r="I25" i="9" s="1"/>
  <c r="F24" i="9"/>
  <c r="I24" i="9" s="1"/>
  <c r="M6" i="9"/>
  <c r="F19" i="9"/>
  <c r="I19" i="9" l="1"/>
  <c r="F26" i="9"/>
  <c r="I26" i="9" s="1"/>
  <c r="N6" i="9"/>
  <c r="F27" i="9" l="1"/>
  <c r="I27" i="9" s="1"/>
  <c r="F20" i="9"/>
  <c r="O6" i="9"/>
  <c r="K5" i="9"/>
  <c r="I20" i="9" l="1"/>
  <c r="E21" i="9"/>
  <c r="F28" i="9"/>
  <c r="I28" i="9" s="1"/>
  <c r="F21" i="9"/>
  <c r="I21" i="9" s="1"/>
  <c r="F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s="1"/>
  <c r="A21" i="9" l="1"/>
  <c r="A22" i="9" l="1"/>
  <c r="A23" i="9" s="1"/>
  <c r="A24" i="9" s="1"/>
  <c r="A25" i="9" s="1"/>
  <c r="A26" i="9" s="1"/>
  <c r="A27" i="9" s="1"/>
  <c r="A2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<sst xmlns="http://schemas.openxmlformats.org/spreadsheetml/2006/main" count="181" uniqueCount="162">
  <si>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</si>
  <si>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</si>
  <si>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</si>
  <si>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</si>
  <si>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</si>
  <si>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</si>
  <si>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</si>
  <si>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</si>
  <si>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</si>
  <si>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</si>
  <si>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</si>
  <si>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</si>
  <si>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</si>
  <si>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</si>
  <si>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</si>
  <si>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</si>
  <si>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</si>
  <si>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</si>
  <si>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</si>
  <si>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</si>
  <si>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</si>
  <si>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</si>
  <si>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</si>
  <si>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</si>
  <si>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</si>
  <si>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</si>
  <si>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</si>
  <si>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</si>
  <si>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</si>
  <si>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</si>
  <si>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</si>
  <si>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</si>
  <si>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</si>
  <si>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</si>
  <si>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</si>
  <si>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</si>
  <si>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</si>
  <si>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</si>
  <si>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</si>
  <si>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</si>
  <si>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</si>
  <si>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</si>
  <si>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</si>
  <si>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</si>
  <si>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</si>
  <si>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</si>
  <si>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</si>
  <si>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</si>
  <si>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</si>
  <si>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</si>
  <si>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</si>
  <si>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</si>
  <si>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</si>
  <si>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</si>
  <si>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</si>
  <si>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</si>
  <si>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</si>
  <si>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</si>
  <si>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</si>
  <si>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</si>
  <si>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</si>
  <si>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</si>
  <si>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</si>
  <si>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</si>
  <si>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</si>
  <si>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</si>
  <si>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</si>
  <si>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</si>
  <si>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</si>
  <si>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</si>
  <si>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</si>
  <si>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</si>
  <si>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</si>
  <si>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</si>
  <si>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</si>
  <si>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</si>
  <si>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</si>
  <si>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</si>
  <si>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</si>
  <si>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</si>
  <si>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</si>
  <si>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</si>
  <si>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</si>
  <si>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</si>
  <si>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</si>
  <si>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</si>
  <si>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</si>
  <si>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</si>
  <si>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</si>
  <si>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</si>
  <si>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</si>
  <si>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</si>
  <si>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</si>
  <si>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</si>
  <si>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</si>
  <si>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</si>
  <si>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</si>
  <si>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</si>
  <si>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</si>
  <si>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</si>
  <si>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</si>
  <si>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</si>
  <si>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</si>
  <si>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</si>
  <si>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</si>
  <si>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</si>
  <si>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</si>
  <si>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</si>
  <si>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</si>
  <si>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</si>
  <si>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</si>
  <si>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</si>
  <si>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</si>
  <si>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</si>
  <si>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</si>
  <si>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</si>
  <si>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</si>
  <si>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</si>
  <si>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</si>
  <si>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</si>
  <si>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</si>
  <si>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</si>
  <si>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</si>
  <si>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</si>
  <si>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</si>
  <si>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</si>
  <si>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</si>
  <si>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</si>
  <si>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</si>
  <si>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</si>
  <si>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</si>
  <si>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</si>
  <si>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</si>
  <si>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</si>
  <si>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</si>
  <si>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</si>
  <si>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</si>
  <si>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</si>
  <si>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</si>
  <si>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</si>
  <si>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</si>
  <si>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</si>
  <si>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</si>
  <si>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</si>
  <si>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</si>
  <si>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</si>
  <si>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</si>
  <si>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</si>
  <si>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</si>
  <si>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</si>
  <si>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</si>
  <si>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</si>
  <si>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</si>
  <si>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Initiation 2</t>
  </si>
  <si>
    <t>Design &amp; Typography (rev)</t>
  </si>
  <si>
    <t>Navbar Mockup</t>
  </si>
  <si>
    <t>Initiation &amp; Web Build 1</t>
  </si>
  <si>
    <t>Navbar &amp; Home Frontend</t>
  </si>
  <si>
    <t>Dewi</t>
  </si>
  <si>
    <t>About Us Frontend</t>
  </si>
  <si>
    <t>Joy</t>
  </si>
  <si>
    <t>Home &amp; About Us Mockup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</si>
</sst>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7"/>
  <sheetViews>
    <sheetView showGridLines="0" tabSelected="1" zoomScaleNormal="100" workbookViewId="0">
      <pane ySplit="7" topLeftCell="A8" activePane="bottomLeft" state="frozen"/>
      <selection pane="bottomLeft" activeCell="AY13" sqref="AY1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138</v>
      </c>
      <c r="B1" s="46"/>
      <c r="C1" s="46"/>
      <c r="D1" s="46"/>
      <c r="E1" s="46"/>
      <c r="F1" s="46"/>
      <c r="I1" s="130"/>
      <c r="K1" s="162" t="s">
        <v>79</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139</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76</v>
      </c>
      <c r="C4" s="167">
        <v>45194</v>
      </c>
      <c r="D4" s="167"/>
      <c r="E4" s="167"/>
      <c r="F4" s="110"/>
      <c r="G4" s="113" t="s">
        <v>75</v>
      </c>
      <c r="H4" s="127">
        <v>1</v>
      </c>
      <c r="I4" s="111"/>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
      <c r="A5" s="109"/>
      <c r="B5" s="113" t="s">
        <v>77</v>
      </c>
      <c r="C5" s="163" t="s">
        <v>140</v>
      </c>
      <c r="D5" s="163"/>
      <c r="E5" s="163"/>
      <c r="F5" s="112"/>
      <c r="G5" s="112"/>
      <c r="H5" s="112"/>
      <c r="I5" s="112"/>
      <c r="J5" s="49"/>
      <c r="K5" s="168">
        <f>K6</f>
        <v>45194</v>
      </c>
      <c r="L5" s="169"/>
      <c r="M5" s="169"/>
      <c r="N5" s="169"/>
      <c r="O5" s="169"/>
      <c r="P5" s="169"/>
      <c r="Q5" s="170"/>
      <c r="R5" s="168">
        <f>R6</f>
        <v>45201</v>
      </c>
      <c r="S5" s="169"/>
      <c r="T5" s="169"/>
      <c r="U5" s="169"/>
      <c r="V5" s="169"/>
      <c r="W5" s="169"/>
      <c r="X5" s="170"/>
      <c r="Y5" s="168">
        <f>Y6</f>
        <v>45208</v>
      </c>
      <c r="Z5" s="169"/>
      <c r="AA5" s="169"/>
      <c r="AB5" s="169"/>
      <c r="AC5" s="169"/>
      <c r="AD5" s="169"/>
      <c r="AE5" s="170"/>
      <c r="AF5" s="168">
        <f>AF6</f>
        <v>45215</v>
      </c>
      <c r="AG5" s="169"/>
      <c r="AH5" s="169"/>
      <c r="AI5" s="169"/>
      <c r="AJ5" s="169"/>
      <c r="AK5" s="169"/>
      <c r="AL5" s="170"/>
      <c r="AM5" s="168">
        <f>AM6</f>
        <v>45222</v>
      </c>
      <c r="AN5" s="169"/>
      <c r="AO5" s="169"/>
      <c r="AP5" s="169"/>
      <c r="AQ5" s="169"/>
      <c r="AR5" s="169"/>
      <c r="AS5" s="170"/>
      <c r="AT5" s="168">
        <f>AT6</f>
        <v>45229</v>
      </c>
      <c r="AU5" s="169"/>
      <c r="AV5" s="169"/>
      <c r="AW5" s="169"/>
      <c r="AX5" s="169"/>
      <c r="AY5" s="169"/>
      <c r="AZ5" s="170"/>
      <c r="BA5" s="168">
        <f>BA6</f>
        <v>45236</v>
      </c>
      <c r="BB5" s="169"/>
      <c r="BC5" s="169"/>
      <c r="BD5" s="169"/>
      <c r="BE5" s="169"/>
      <c r="BF5" s="169"/>
      <c r="BG5" s="170"/>
      <c r="BH5" s="168">
        <f>BH6</f>
        <v>45243</v>
      </c>
      <c r="BI5" s="169"/>
      <c r="BJ5" s="169"/>
      <c r="BK5" s="169"/>
      <c r="BL5" s="169"/>
      <c r="BM5" s="169"/>
      <c r="BN5" s="170"/>
    </row>
    <row r="6" spans="1:66" x14ac:dyDescent="0.2">
      <c r="A6" s="48"/>
      <c r="B6" s="49"/>
      <c r="C6" s="49"/>
      <c r="D6" s="50"/>
      <c r="E6" s="49"/>
      <c r="F6" s="49"/>
      <c r="G6" s="49"/>
      <c r="H6" s="49"/>
      <c r="I6" s="49"/>
      <c r="J6" s="49"/>
      <c r="K6" s="91">
        <f>C4-WEEKDAY(C4,1)+2+7*(H4-1)</f>
        <v>45194</v>
      </c>
      <c r="L6" s="82">
        <f t="shared" ref="L6:AQ6" si="0">K6+1</f>
        <v>45195</v>
      </c>
      <c r="M6" s="82">
        <f t="shared" si="0"/>
        <v>45196</v>
      </c>
      <c r="N6" s="82">
        <f t="shared" si="0"/>
        <v>45197</v>
      </c>
      <c r="O6" s="82">
        <f t="shared" si="0"/>
        <v>45198</v>
      </c>
      <c r="P6" s="82">
        <f t="shared" si="0"/>
        <v>45199</v>
      </c>
      <c r="Q6" s="92">
        <f t="shared" si="0"/>
        <v>45200</v>
      </c>
      <c r="R6" s="91">
        <f t="shared" si="0"/>
        <v>45201</v>
      </c>
      <c r="S6" s="82">
        <f t="shared" si="0"/>
        <v>45202</v>
      </c>
      <c r="T6" s="82">
        <f t="shared" si="0"/>
        <v>45203</v>
      </c>
      <c r="U6" s="82">
        <f t="shared" si="0"/>
        <v>45204</v>
      </c>
      <c r="V6" s="82">
        <f t="shared" si="0"/>
        <v>45205</v>
      </c>
      <c r="W6" s="82">
        <f t="shared" si="0"/>
        <v>45206</v>
      </c>
      <c r="X6" s="92">
        <f t="shared" si="0"/>
        <v>45207</v>
      </c>
      <c r="Y6" s="91">
        <f t="shared" si="0"/>
        <v>45208</v>
      </c>
      <c r="Z6" s="82">
        <f t="shared" si="0"/>
        <v>45209</v>
      </c>
      <c r="AA6" s="82">
        <f t="shared" si="0"/>
        <v>45210</v>
      </c>
      <c r="AB6" s="82">
        <f t="shared" si="0"/>
        <v>45211</v>
      </c>
      <c r="AC6" s="82">
        <f t="shared" si="0"/>
        <v>45212</v>
      </c>
      <c r="AD6" s="82">
        <f t="shared" si="0"/>
        <v>45213</v>
      </c>
      <c r="AE6" s="92">
        <f t="shared" si="0"/>
        <v>45214</v>
      </c>
      <c r="AF6" s="91">
        <f t="shared" si="0"/>
        <v>45215</v>
      </c>
      <c r="AG6" s="82">
        <f t="shared" si="0"/>
        <v>45216</v>
      </c>
      <c r="AH6" s="82">
        <f t="shared" si="0"/>
        <v>45217</v>
      </c>
      <c r="AI6" s="82">
        <f t="shared" si="0"/>
        <v>45218</v>
      </c>
      <c r="AJ6" s="82">
        <f t="shared" si="0"/>
        <v>45219</v>
      </c>
      <c r="AK6" s="82">
        <f t="shared" si="0"/>
        <v>45220</v>
      </c>
      <c r="AL6" s="92">
        <f t="shared" si="0"/>
        <v>45221</v>
      </c>
      <c r="AM6" s="91">
        <f t="shared" si="0"/>
        <v>45222</v>
      </c>
      <c r="AN6" s="82">
        <f t="shared" si="0"/>
        <v>45223</v>
      </c>
      <c r="AO6" s="82">
        <f t="shared" si="0"/>
        <v>45224</v>
      </c>
      <c r="AP6" s="82">
        <f t="shared" si="0"/>
        <v>45225</v>
      </c>
      <c r="AQ6" s="82">
        <f t="shared" si="0"/>
        <v>45226</v>
      </c>
      <c r="AR6" s="82">
        <f t="shared" ref="AR6:BN6" si="1">AQ6+1</f>
        <v>45227</v>
      </c>
      <c r="AS6" s="92">
        <f t="shared" si="1"/>
        <v>45228</v>
      </c>
      <c r="AT6" s="91">
        <f t="shared" si="1"/>
        <v>45229</v>
      </c>
      <c r="AU6" s="82">
        <f t="shared" si="1"/>
        <v>45230</v>
      </c>
      <c r="AV6" s="82">
        <f t="shared" si="1"/>
        <v>45231</v>
      </c>
      <c r="AW6" s="82">
        <f t="shared" si="1"/>
        <v>45232</v>
      </c>
      <c r="AX6" s="82">
        <f t="shared" si="1"/>
        <v>45233</v>
      </c>
      <c r="AY6" s="82">
        <f t="shared" si="1"/>
        <v>45234</v>
      </c>
      <c r="AZ6" s="92">
        <f t="shared" si="1"/>
        <v>45235</v>
      </c>
      <c r="BA6" s="91">
        <f t="shared" si="1"/>
        <v>45236</v>
      </c>
      <c r="BB6" s="82">
        <f t="shared" si="1"/>
        <v>45237</v>
      </c>
      <c r="BC6" s="82">
        <f t="shared" si="1"/>
        <v>45238</v>
      </c>
      <c r="BD6" s="82">
        <f t="shared" si="1"/>
        <v>45239</v>
      </c>
      <c r="BE6" s="82">
        <f t="shared" si="1"/>
        <v>45240</v>
      </c>
      <c r="BF6" s="82">
        <f t="shared" si="1"/>
        <v>45241</v>
      </c>
      <c r="BG6" s="92">
        <f t="shared" si="1"/>
        <v>45242</v>
      </c>
      <c r="BH6" s="91">
        <f t="shared" si="1"/>
        <v>45243</v>
      </c>
      <c r="BI6" s="82">
        <f t="shared" si="1"/>
        <v>45244</v>
      </c>
      <c r="BJ6" s="82">
        <f t="shared" si="1"/>
        <v>45245</v>
      </c>
      <c r="BK6" s="82">
        <f t="shared" si="1"/>
        <v>45246</v>
      </c>
      <c r="BL6" s="82">
        <f t="shared" si="1"/>
        <v>45247</v>
      </c>
      <c r="BM6" s="82">
        <f t="shared" si="1"/>
        <v>45248</v>
      </c>
      <c r="BN6" s="92">
        <f t="shared" si="1"/>
        <v>45249</v>
      </c>
    </row>
    <row r="7" spans="1:66" s="123" customFormat="1" ht="24.75" thickBot="1" x14ac:dyDescent="0.25">
      <c r="A7" s="115" t="s">
        <v>0</v>
      </c>
      <c r="B7" s="116" t="s">
        <v>67</v>
      </c>
      <c r="C7" s="117" t="s">
        <v>68</v>
      </c>
      <c r="D7" s="118" t="s">
        <v>74</v>
      </c>
      <c r="E7" s="119" t="s">
        <v>69</v>
      </c>
      <c r="F7" s="119" t="s">
        <v>70</v>
      </c>
      <c r="G7" s="117" t="s">
        <v>71</v>
      </c>
      <c r="H7" s="117" t="s">
        <v>72</v>
      </c>
      <c r="I7" s="117" t="s">
        <v>73</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141</v>
      </c>
      <c r="C8" s="85"/>
      <c r="D8" s="86"/>
      <c r="E8" s="87">
        <v>45194</v>
      </c>
      <c r="F8" s="114">
        <f>IF(ISBLANK(E8)," - ",IF(G8=0,E8,E8+G8-1))</f>
        <v>45198</v>
      </c>
      <c r="G8" s="88">
        <v>5</v>
      </c>
      <c r="H8" s="89"/>
      <c r="I8" s="90">
        <f t="shared" ref="I8:I30" si="4">IF(OR(F8=0,E8=0)," - ",NETWORKDAYS(E8,F8))</f>
        <v>5</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143</v>
      </c>
      <c r="C9" s="60" t="s">
        <v>142</v>
      </c>
      <c r="D9" s="126"/>
      <c r="E9" s="99">
        <v>45194</v>
      </c>
      <c r="F9" s="100">
        <f>IF(ISBLANK(E9)," - ",IF(G9=0,E9,E9+G9-1))</f>
        <v>45194</v>
      </c>
      <c r="G9" s="61">
        <v>1</v>
      </c>
      <c r="H9" s="62">
        <v>1</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144</v>
      </c>
      <c r="C10" s="60" t="s">
        <v>145</v>
      </c>
      <c r="D10" s="126"/>
      <c r="E10" s="99">
        <v>45195</v>
      </c>
      <c r="F10" s="100">
        <f t="shared" ref="F10:F28" si="6">IF(ISBLANK(E10)," - ",IF(G10=0,E10,E10+G10-1))</f>
        <v>45197</v>
      </c>
      <c r="G10" s="61">
        <v>3</v>
      </c>
      <c r="H10" s="62">
        <v>1</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148</v>
      </c>
      <c r="C11" s="60" t="s">
        <v>145</v>
      </c>
      <c r="D11" s="126"/>
      <c r="E11" s="99">
        <f>F10+1</f>
        <v>45198</v>
      </c>
      <c r="F11" s="100">
        <f t="shared" si="6"/>
        <v>45198</v>
      </c>
      <c r="G11" s="61">
        <v>1</v>
      </c>
      <c r="H11" s="62">
        <v>1</v>
      </c>
      <c r="I11" s="63">
        <v>5</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54" customFormat="1" ht="18" x14ac:dyDescent="0.2">
      <c r="A12" s="52" t="str">
        <f>IF(ISERROR(VALUE(SUBSTITUTE(prevWBS,".",""))),"1",IF(ISERROR(FIND("`",SUBSTITUTE(prevWBS,".","`",1))),TEXT(VALUE(prevWBS)+1,"#"),TEXT(VALUE(LEFT(prevWBS,FIND("`",SUBSTITUTE(prevWBS,".","`",1))-1))+1,"#")))</f>
        <v>2</v>
      </c>
      <c r="B12" s="53" t="s">
        <v>153</v>
      </c>
      <c r="D12" s="55"/>
      <c r="E12" s="101">
        <v>45201</v>
      </c>
      <c r="F12" s="101">
        <f>IF(ISBLANK(E12)," - ",IF(G12=0,E12,E12+G12-1))</f>
        <v>45205</v>
      </c>
      <c r="G12" s="56">
        <v>5</v>
      </c>
      <c r="H12" s="57"/>
      <c r="I12" s="58">
        <f>IF(OR(F12=0,E12=0)," - ",NETWORKDAYS(E12,F12))</f>
        <v>5</v>
      </c>
      <c r="J12" s="95"/>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row>
    <row r="13" spans="1:66" s="60" customFormat="1" ht="18" x14ac:dyDescent="0.2">
      <c r="A1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25" t="s">
        <v>146</v>
      </c>
      <c r="C13" s="60" t="s">
        <v>147</v>
      </c>
      <c r="D13" s="126"/>
      <c r="E13" s="99">
        <f>E12</f>
        <v>45201</v>
      </c>
      <c r="F13" s="100">
        <f t="shared" si="6"/>
        <v>45203</v>
      </c>
      <c r="G13" s="61">
        <v>3</v>
      </c>
      <c r="H13" s="62">
        <v>1</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125" t="s">
        <v>149</v>
      </c>
      <c r="C14" s="60" t="s">
        <v>142</v>
      </c>
      <c r="D14" s="126"/>
      <c r="E14" s="99">
        <f>E12</f>
        <v>45201</v>
      </c>
      <c r="F14" s="100">
        <f t="shared" ref="F14" si="7">IF(ISBLANK(E14)," - ",IF(G14=0,E14,E14+G14-1))</f>
        <v>45205</v>
      </c>
      <c r="G14" s="61">
        <v>5</v>
      </c>
      <c r="H14" s="62">
        <v>1</v>
      </c>
      <c r="I14" s="63">
        <f t="shared" ref="I14" si="8">IF(OR(F14=0,E14=0)," - ",NETWORKDAYS(E14,F14))</f>
        <v>5</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125" t="s">
        <v>151</v>
      </c>
      <c r="C15" s="60" t="s">
        <v>152</v>
      </c>
      <c r="D15" s="126"/>
      <c r="E15" s="99">
        <f>E12</f>
        <v>45201</v>
      </c>
      <c r="F15" s="100">
        <f t="shared" si="6"/>
        <v>45205</v>
      </c>
      <c r="G15" s="61">
        <v>5</v>
      </c>
      <c r="H15" s="62">
        <v>1</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54" customFormat="1" ht="18" x14ac:dyDescent="0.2">
      <c r="A16" s="52" t="str">
        <f>IF(ISERROR(VALUE(SUBSTITUTE(prevWBS,".",""))),"1",IF(ISERROR(FIND("`",SUBSTITUTE(prevWBS,".","`",1))),TEXT(VALUE(prevWBS)+1,"#"),TEXT(VALUE(LEFT(prevWBS,FIND("`",SUBSTITUTE(prevWBS,".","`",1))-1))+1,"#")))</f>
        <v>3</v>
      </c>
      <c r="B16" s="53" t="s">
        <v>156</v>
      </c>
      <c r="D16" s="55"/>
      <c r="E16" s="101">
        <v>45208</v>
      </c>
      <c r="F16" s="101">
        <f t="shared" si="6"/>
        <v>45212</v>
      </c>
      <c r="G16" s="56">
        <v>5</v>
      </c>
      <c r="H16" s="57"/>
      <c r="I16" s="58">
        <f t="shared" si="4"/>
        <v>5</v>
      </c>
      <c r="J16" s="95"/>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125" t="s">
        <v>150</v>
      </c>
      <c r="C17" s="60" t="s">
        <v>145</v>
      </c>
      <c r="D17" s="126"/>
      <c r="E17" s="99">
        <f>E16</f>
        <v>45208</v>
      </c>
      <c r="F17" s="100">
        <f t="shared" si="6"/>
        <v>45211</v>
      </c>
      <c r="G17" s="61">
        <v>4</v>
      </c>
      <c r="H17" s="62">
        <v>0.5</v>
      </c>
      <c r="I17" s="63">
        <f t="shared" si="4"/>
        <v>4</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24"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125" t="s">
        <v>154</v>
      </c>
      <c r="C18" s="60" t="s">
        <v>152</v>
      </c>
      <c r="D18" s="126"/>
      <c r="E18" s="99">
        <f>E16</f>
        <v>45208</v>
      </c>
      <c r="F18" s="100">
        <f t="shared" si="6"/>
        <v>45210</v>
      </c>
      <c r="G18" s="61">
        <v>3</v>
      </c>
      <c r="H18" s="62">
        <v>0</v>
      </c>
      <c r="I18" s="63">
        <f t="shared" si="4"/>
        <v>3</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125" t="s">
        <v>155</v>
      </c>
      <c r="C19" s="60" t="s">
        <v>142</v>
      </c>
      <c r="D19" s="126"/>
      <c r="E19" s="99">
        <f>E16</f>
        <v>45208</v>
      </c>
      <c r="F19" s="100">
        <f t="shared" si="6"/>
        <v>45208</v>
      </c>
      <c r="G19" s="61">
        <v>1</v>
      </c>
      <c r="H19" s="62">
        <v>1</v>
      </c>
      <c r="I19" s="63">
        <f t="shared" si="4"/>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24"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0" s="125" t="s">
        <v>161</v>
      </c>
      <c r="C20" s="60" t="s">
        <v>142</v>
      </c>
      <c r="D20" s="126"/>
      <c r="E20" s="99">
        <f>E16+1</f>
        <v>45209</v>
      </c>
      <c r="F20" s="100">
        <f t="shared" si="6"/>
        <v>45209</v>
      </c>
      <c r="G20" s="61">
        <v>1</v>
      </c>
      <c r="H20" s="62">
        <v>0</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1" s="125" t="s">
        <v>157</v>
      </c>
      <c r="C21" s="60" t="s">
        <v>158</v>
      </c>
      <c r="D21" s="126"/>
      <c r="E21" s="99">
        <f>F20+1</f>
        <v>45210</v>
      </c>
      <c r="F21" s="100">
        <f t="shared" si="6"/>
        <v>45210</v>
      </c>
      <c r="G21" s="61">
        <v>1</v>
      </c>
      <c r="H21" s="62">
        <v>0</v>
      </c>
      <c r="I21" s="63">
        <f t="shared" si="4"/>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2" s="125" t="s">
        <v>159</v>
      </c>
      <c r="C22" s="60" t="s">
        <v>160</v>
      </c>
      <c r="D22" s="172"/>
      <c r="E22" s="173">
        <f>F20+1</f>
        <v>45210</v>
      </c>
      <c r="F22" s="174">
        <f t="shared" si="6"/>
        <v>45210</v>
      </c>
      <c r="G22" s="175">
        <v>1</v>
      </c>
      <c r="H22" s="176">
        <v>0</v>
      </c>
      <c r="I22" s="177">
        <f t="shared" si="4"/>
        <v>1</v>
      </c>
      <c r="J22" s="178"/>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8</v>
      </c>
      <c r="D23" s="55"/>
      <c r="E23" s="101"/>
      <c r="F23" s="101" t="str">
        <f t="shared" si="6"/>
        <v xml:space="preserve"> - </v>
      </c>
      <c r="G23" s="56"/>
      <c r="H23" s="57"/>
      <c r="I23" s="58" t="str">
        <f t="shared" si="4"/>
        <v xml:space="preserve"> - </v>
      </c>
      <c r="J23" s="95"/>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5" t="s">
        <v>9</v>
      </c>
      <c r="D24" s="126"/>
      <c r="E24" s="99">
        <v>43129</v>
      </c>
      <c r="F24" s="100">
        <f t="shared" si="6"/>
        <v>43129</v>
      </c>
      <c r="G24" s="61">
        <v>1</v>
      </c>
      <c r="H24" s="62">
        <v>0</v>
      </c>
      <c r="I24" s="63">
        <f t="shared" si="4"/>
        <v>1</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25" t="s">
        <v>9</v>
      </c>
      <c r="D25" s="126"/>
      <c r="E25" s="99">
        <v>43130</v>
      </c>
      <c r="F25" s="100">
        <f t="shared" si="6"/>
        <v>43130</v>
      </c>
      <c r="G25" s="61">
        <v>1</v>
      </c>
      <c r="H25" s="62">
        <v>0</v>
      </c>
      <c r="I25" s="63">
        <f t="shared" si="4"/>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125" t="s">
        <v>9</v>
      </c>
      <c r="D26" s="126"/>
      <c r="E26" s="99">
        <v>43131</v>
      </c>
      <c r="F26" s="100">
        <f t="shared" si="6"/>
        <v>43131</v>
      </c>
      <c r="G26" s="61">
        <v>1</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125" t="s">
        <v>9</v>
      </c>
      <c r="D27" s="126"/>
      <c r="E27" s="99">
        <v>43132</v>
      </c>
      <c r="F27" s="100">
        <f t="shared" si="6"/>
        <v>43132</v>
      </c>
      <c r="G27" s="61">
        <v>1</v>
      </c>
      <c r="H27" s="62">
        <v>0</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8" s="125" t="s">
        <v>9</v>
      </c>
      <c r="D28" s="126"/>
      <c r="E28" s="99">
        <v>43133</v>
      </c>
      <c r="F28" s="100">
        <f t="shared" si="6"/>
        <v>43133</v>
      </c>
      <c r="G28" s="61">
        <v>1</v>
      </c>
      <c r="H28" s="62">
        <v>0</v>
      </c>
      <c r="I28" s="63">
        <f t="shared" si="4"/>
        <v>1</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9" customFormat="1" ht="18" x14ac:dyDescent="0.2">
      <c r="A29" s="59"/>
      <c r="B29" s="64"/>
      <c r="C29" s="64"/>
      <c r="D29" s="65"/>
      <c r="E29" s="102"/>
      <c r="F29" s="102"/>
      <c r="G29" s="66"/>
      <c r="H29" s="67"/>
      <c r="I29" s="68" t="str">
        <f t="shared" si="4"/>
        <v xml:space="preserve"> - </v>
      </c>
      <c r="J29" s="9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9" customFormat="1" ht="18" x14ac:dyDescent="0.2">
      <c r="A30" s="59"/>
      <c r="B30" s="64"/>
      <c r="C30" s="64"/>
      <c r="D30" s="65"/>
      <c r="E30" s="102"/>
      <c r="F30" s="102"/>
      <c r="G30" s="66"/>
      <c r="H30" s="67"/>
      <c r="I30" s="68" t="str">
        <f t="shared" si="4"/>
        <v xml:space="preserve"> - </v>
      </c>
      <c r="J30" s="9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74" customFormat="1" ht="18" x14ac:dyDescent="0.2">
      <c r="A31" s="70" t="s">
        <v>1</v>
      </c>
      <c r="B31" s="71"/>
      <c r="C31" s="72"/>
      <c r="D31" s="72"/>
      <c r="E31" s="103"/>
      <c r="F31" s="103"/>
      <c r="G31" s="73"/>
      <c r="H31" s="73"/>
      <c r="I31" s="73"/>
      <c r="J31" s="97"/>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9" customFormat="1" ht="18" x14ac:dyDescent="0.2">
      <c r="A32" s="75" t="s">
        <v>39</v>
      </c>
      <c r="B32" s="76"/>
      <c r="C32" s="76"/>
      <c r="D32" s="76"/>
      <c r="E32" s="104"/>
      <c r="F32" s="104"/>
      <c r="G32" s="76"/>
      <c r="H32" s="76"/>
      <c r="I32" s="76"/>
      <c r="J32" s="97"/>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128" t="str">
        <f>IF(ISERROR(VALUE(SUBSTITUTE(prevWBS,".",""))),"1",IF(ISERROR(FIND("`",SUBSTITUTE(prevWBS,".","`",1))),TEXT(VALUE(prevWBS)+1,"#"),TEXT(VALUE(LEFT(prevWBS,FIND("`",SUBSTITUTE(prevWBS,".","`",1))-1))+1,"#")))</f>
        <v>1</v>
      </c>
      <c r="B33" s="129" t="s">
        <v>78</v>
      </c>
      <c r="C33" s="77"/>
      <c r="D33" s="78"/>
      <c r="E33" s="99"/>
      <c r="F33" s="100" t="str">
        <f t="shared" ref="F33:F36" si="9">IF(ISBLANK(E33)," - ",IF(G33=0,E33,E33+G33-1))</f>
        <v xml:space="preserve"> - </v>
      </c>
      <c r="G33" s="61"/>
      <c r="H33" s="62"/>
      <c r="I33" s="79" t="str">
        <f>IF(OR(F33=0,E33=0)," - ",NETWORKDAYS(E33,F33))</f>
        <v xml:space="preserve"> - </v>
      </c>
      <c r="J33" s="98"/>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4" s="80" t="s">
        <v>64</v>
      </c>
      <c r="C34" s="80"/>
      <c r="D34" s="78"/>
      <c r="E34" s="99"/>
      <c r="F34" s="100" t="str">
        <f t="shared" si="9"/>
        <v xml:space="preserve"> - </v>
      </c>
      <c r="G34" s="61"/>
      <c r="H34" s="62"/>
      <c r="I34" s="79" t="str">
        <f t="shared" ref="I34:I36" si="10">IF(OR(F34=0,E34=0)," - ",NETWORKDAYS(E34,F34))</f>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5" s="81" t="s">
        <v>65</v>
      </c>
      <c r="C35" s="80"/>
      <c r="D35" s="78"/>
      <c r="E35" s="99"/>
      <c r="F35" s="100" t="str">
        <f t="shared" si="9"/>
        <v xml:space="preserve"> - </v>
      </c>
      <c r="G35" s="61"/>
      <c r="H35" s="62"/>
      <c r="I35" s="79" t="str">
        <f t="shared" si="10"/>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6" s="81" t="s">
        <v>66</v>
      </c>
      <c r="C36" s="80"/>
      <c r="D36" s="78"/>
      <c r="E36" s="99"/>
      <c r="F36" s="100" t="str">
        <f t="shared" si="9"/>
        <v xml:space="preserve"> - </v>
      </c>
      <c r="G36" s="61"/>
      <c r="H36" s="62"/>
      <c r="I36" s="79" t="str">
        <f t="shared" si="10"/>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32" customFormat="1" x14ac:dyDescent="0.2">
      <c r="A37" s="161" t="str">
        <f>HYPERLINK("https://vertex42.link/HowToCreateAGanttChart","► Watch How to Create a Gantt Chart in Excel")</f>
        <v>► Watch How to Create a Gantt Chart in Excel</v>
      </c>
      <c r="B37" s="30"/>
      <c r="C37" s="30"/>
      <c r="D37" s="31"/>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15:H36">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53">
      <formula>K$6=TODAY()</formula>
    </cfRule>
  </conditionalFormatting>
  <conditionalFormatting sqref="K8:BN13 K15:BN36">
    <cfRule type="expression" dxfId="5" priority="56">
      <formula>AND($E8&lt;=K$6,ROUNDDOWN(($F8-$E8+1)*$H8,0)+$E8-1&gt;=K$6)</formula>
    </cfRule>
    <cfRule type="expression" dxfId="4" priority="57">
      <formula>AND(NOT(ISBLANK($E8)),$E8&lt;=K$6,$F8&gt;=K$6)</formula>
    </cfRule>
  </conditionalFormatting>
  <conditionalFormatting sqref="K6:BN13 K15:BN36">
    <cfRule type="expression" dxfId="3" priority="16">
      <formula>K$6=TODAY()</formula>
    </cfRule>
  </conditionalFormatting>
  <conditionalFormatting sqref="H14">
    <cfRule type="dataBar" priority="5">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2" priority="7">
      <formula>AND($E14&lt;=K$6,ROUNDDOWN(($F14-$E14+1)*$H14,0)+$E14-1&gt;=K$6)</formula>
    </cfRule>
    <cfRule type="expression" dxfId="1" priority="8">
      <formula>AND(NOT(ISBLANK($E14)),$E14&lt;=K$6,$F14&gt;=K$6)</formula>
    </cfRule>
  </conditionalFormatting>
  <conditionalFormatting sqref="K14:BN14">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29:B30 B24 B25:B27 A32:B32 B31 E23 E29:H32 H12 H16 G23:H27 G33 G34:G35 G36 H18 H20" unlockedFormula="1"/>
    <ignoredError sqref="A23 A16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H15:H36</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124</v>
      </c>
      <c r="B1" s="40"/>
      <c r="C1" s="41"/>
    </row>
    <row r="2" spans="1:3" ht="14.25" x14ac:dyDescent="0.2">
      <c r="A2" s="136" t="s">
        <v>50</v>
      </c>
      <c r="B2" s="9"/>
      <c r="C2" s="8"/>
    </row>
    <row r="3" spans="1:3" s="20" customFormat="1" x14ac:dyDescent="0.2">
      <c r="A3" s="8"/>
      <c r="B3" s="9"/>
      <c r="C3" s="8"/>
    </row>
    <row r="4" spans="1:3" s="8" customFormat="1" ht="18" x14ac:dyDescent="0.25">
      <c r="A4" s="131" t="s">
        <v>91</v>
      </c>
      <c r="B4" s="38"/>
    </row>
    <row r="5" spans="1:3" s="8" customFormat="1" ht="57" x14ac:dyDescent="0.2">
      <c r="B5" s="137" t="s">
        <v>80</v>
      </c>
    </row>
    <row r="7" spans="1:3" ht="28.5" x14ac:dyDescent="0.2">
      <c r="B7" s="137" t="s">
        <v>92</v>
      </c>
    </row>
    <row r="9" spans="1:3" ht="14.25" x14ac:dyDescent="0.2">
      <c r="B9" s="136" t="s">
        <v>62</v>
      </c>
    </row>
    <row r="11" spans="1:3" ht="28.5" x14ac:dyDescent="0.2">
      <c r="B11" s="135" t="s">
        <v>63</v>
      </c>
    </row>
    <row r="12" spans="1:3" s="20" customFormat="1" x14ac:dyDescent="0.2"/>
    <row r="13" spans="1:3" ht="18" x14ac:dyDescent="0.25">
      <c r="A13" s="171" t="s">
        <v>4</v>
      </c>
      <c r="B13" s="171"/>
    </row>
    <row r="14" spans="1:3" s="20" customFormat="1" x14ac:dyDescent="0.2"/>
    <row r="15" spans="1:3" s="132" customFormat="1" ht="18" x14ac:dyDescent="0.2">
      <c r="A15" s="140"/>
      <c r="B15" s="138" t="s">
        <v>83</v>
      </c>
    </row>
    <row r="16" spans="1:3" s="132" customFormat="1" ht="18" x14ac:dyDescent="0.2">
      <c r="A16" s="140"/>
      <c r="B16" s="139" t="s">
        <v>81</v>
      </c>
      <c r="C16" s="134" t="s">
        <v>3</v>
      </c>
    </row>
    <row r="17" spans="1:3" ht="18" x14ac:dyDescent="0.25">
      <c r="A17" s="141"/>
      <c r="B17" s="139" t="s">
        <v>85</v>
      </c>
    </row>
    <row r="18" spans="1:3" s="20" customFormat="1" ht="18" x14ac:dyDescent="0.25">
      <c r="A18" s="141"/>
      <c r="B18" s="139" t="s">
        <v>93</v>
      </c>
    </row>
    <row r="19" spans="1:3" s="41" customFormat="1" ht="18" x14ac:dyDescent="0.25">
      <c r="A19" s="144"/>
      <c r="B19" s="139" t="s">
        <v>94</v>
      </c>
    </row>
    <row r="20" spans="1:3" s="132" customFormat="1" ht="18" x14ac:dyDescent="0.2">
      <c r="A20" s="140"/>
      <c r="B20" s="138" t="s">
        <v>82</v>
      </c>
      <c r="C20" s="133" t="s">
        <v>2</v>
      </c>
    </row>
    <row r="21" spans="1:3" ht="18" x14ac:dyDescent="0.25">
      <c r="A21" s="141"/>
      <c r="B21" s="139" t="s">
        <v>84</v>
      </c>
    </row>
    <row r="22" spans="1:3" s="8" customFormat="1" ht="18" x14ac:dyDescent="0.25">
      <c r="A22" s="142"/>
      <c r="B22" s="143" t="s">
        <v>86</v>
      </c>
    </row>
    <row r="23" spans="1:3" s="8" customFormat="1" ht="18" x14ac:dyDescent="0.25">
      <c r="A23" s="142"/>
      <c r="B23" s="10"/>
    </row>
    <row r="24" spans="1:3" s="8" customFormat="1" ht="18" x14ac:dyDescent="0.25">
      <c r="A24" s="171" t="s">
        <v>87</v>
      </c>
      <c r="B24" s="171"/>
    </row>
    <row r="25" spans="1:3" s="8" customFormat="1" ht="43.5" x14ac:dyDescent="0.25">
      <c r="A25" s="142"/>
      <c r="B25" s="139" t="s">
        <v>95</v>
      </c>
    </row>
    <row r="26" spans="1:3" s="8" customFormat="1" ht="18" x14ac:dyDescent="0.25">
      <c r="A26" s="142"/>
      <c r="B26" s="139"/>
    </row>
    <row r="27" spans="1:3" s="8" customFormat="1" ht="18" x14ac:dyDescent="0.25">
      <c r="A27" s="142"/>
      <c r="B27" s="160" t="s">
        <v>99</v>
      </c>
    </row>
    <row r="28" spans="1:3" s="8" customFormat="1" ht="18" x14ac:dyDescent="0.25">
      <c r="A28" s="142"/>
      <c r="B28" s="139" t="s">
        <v>88</v>
      </c>
    </row>
    <row r="29" spans="1:3" s="8" customFormat="1" ht="28.5" x14ac:dyDescent="0.25">
      <c r="A29" s="142"/>
      <c r="B29" s="139" t="s">
        <v>90</v>
      </c>
    </row>
    <row r="30" spans="1:3" s="8" customFormat="1" ht="18" x14ac:dyDescent="0.25">
      <c r="A30" s="142"/>
      <c r="B30" s="139"/>
    </row>
    <row r="31" spans="1:3" s="8" customFormat="1" ht="18" x14ac:dyDescent="0.25">
      <c r="A31" s="142"/>
      <c r="B31" s="160" t="s">
        <v>96</v>
      </c>
    </row>
    <row r="32" spans="1:3" s="8" customFormat="1" ht="18" x14ac:dyDescent="0.25">
      <c r="A32" s="142"/>
      <c r="B32" s="139" t="s">
        <v>89</v>
      </c>
    </row>
    <row r="33" spans="1:2" s="8" customFormat="1" ht="18" x14ac:dyDescent="0.25">
      <c r="A33" s="142"/>
      <c r="B33" s="139" t="s">
        <v>97</v>
      </c>
    </row>
    <row r="34" spans="1:2" s="8" customFormat="1" ht="18" x14ac:dyDescent="0.25">
      <c r="A34" s="142"/>
      <c r="B34" s="10"/>
    </row>
    <row r="35" spans="1:2" s="8" customFormat="1" ht="28.5" x14ac:dyDescent="0.25">
      <c r="A35" s="142"/>
      <c r="B35" s="139" t="s">
        <v>134</v>
      </c>
    </row>
    <row r="36" spans="1:2" s="8" customFormat="1" ht="18" x14ac:dyDescent="0.25">
      <c r="A36" s="142"/>
      <c r="B36" s="145" t="s">
        <v>98</v>
      </c>
    </row>
    <row r="37" spans="1:2" s="8" customFormat="1" ht="18" x14ac:dyDescent="0.25">
      <c r="A37" s="142"/>
      <c r="B37" s="10"/>
    </row>
    <row r="38" spans="1:2" ht="18" x14ac:dyDescent="0.25">
      <c r="A38" s="171" t="s">
        <v>11</v>
      </c>
      <c r="B38" s="171"/>
    </row>
    <row r="39" spans="1:2" ht="28.5" x14ac:dyDescent="0.2">
      <c r="B39" s="139" t="s">
        <v>101</v>
      </c>
    </row>
    <row r="40" spans="1:2" s="20" customFormat="1" x14ac:dyDescent="0.2"/>
    <row r="41" spans="1:2" s="20" customFormat="1" ht="14.25" x14ac:dyDescent="0.2">
      <c r="B41" s="139" t="s">
        <v>102</v>
      </c>
    </row>
    <row r="42" spans="1:2" s="20" customFormat="1" x14ac:dyDescent="0.2"/>
    <row r="43" spans="1:2" s="20" customFormat="1" ht="28.5" x14ac:dyDescent="0.2">
      <c r="B43" s="139" t="s">
        <v>100</v>
      </c>
    </row>
    <row r="44" spans="1:2" s="20" customFormat="1" x14ac:dyDescent="0.2"/>
    <row r="45" spans="1:2" ht="28.5" x14ac:dyDescent="0.2">
      <c r="B45" s="139" t="s">
        <v>103</v>
      </c>
    </row>
    <row r="46" spans="1:2" x14ac:dyDescent="0.2">
      <c r="B46" s="21"/>
    </row>
    <row r="47" spans="1:2" ht="28.5" x14ac:dyDescent="0.2">
      <c r="B47" s="139" t="s">
        <v>104</v>
      </c>
    </row>
    <row r="48" spans="1:2" x14ac:dyDescent="0.2">
      <c r="B48" s="11"/>
    </row>
    <row r="49" spans="1:2" ht="18" x14ac:dyDescent="0.25">
      <c r="A49" s="171" t="s">
        <v>7</v>
      </c>
      <c r="B49" s="171"/>
    </row>
    <row r="50" spans="1:2" ht="28.5" x14ac:dyDescent="0.2">
      <c r="B50" s="139" t="s">
        <v>135</v>
      </c>
    </row>
    <row r="51" spans="1:2" x14ac:dyDescent="0.2">
      <c r="B51" s="11"/>
    </row>
    <row r="52" spans="1:2" ht="14.25" x14ac:dyDescent="0.2">
      <c r="A52" s="146" t="s">
        <v>12</v>
      </c>
      <c r="B52" s="139" t="s">
        <v>13</v>
      </c>
    </row>
    <row r="53" spans="1:2" ht="14.25" x14ac:dyDescent="0.2">
      <c r="A53" s="146" t="s">
        <v>14</v>
      </c>
      <c r="B53" s="139" t="s">
        <v>15</v>
      </c>
    </row>
    <row r="54" spans="1:2" ht="14.25" x14ac:dyDescent="0.2">
      <c r="A54" s="146" t="s">
        <v>16</v>
      </c>
      <c r="B54" s="139" t="s">
        <v>17</v>
      </c>
    </row>
    <row r="55" spans="1:2" ht="28.5" x14ac:dyDescent="0.2">
      <c r="A55" s="135"/>
      <c r="B55" s="139" t="s">
        <v>105</v>
      </c>
    </row>
    <row r="56" spans="1:2" ht="28.5" x14ac:dyDescent="0.2">
      <c r="A56" s="135"/>
      <c r="B56" s="139" t="s">
        <v>106</v>
      </c>
    </row>
    <row r="57" spans="1:2" ht="14.25" x14ac:dyDescent="0.2">
      <c r="A57" s="146" t="s">
        <v>18</v>
      </c>
      <c r="B57" s="139" t="s">
        <v>19</v>
      </c>
    </row>
    <row r="58" spans="1:2" ht="14.25" x14ac:dyDescent="0.2">
      <c r="A58" s="135"/>
      <c r="B58" s="139" t="s">
        <v>107</v>
      </c>
    </row>
    <row r="59" spans="1:2" ht="14.25" x14ac:dyDescent="0.2">
      <c r="A59" s="135"/>
      <c r="B59" s="139" t="s">
        <v>108</v>
      </c>
    </row>
    <row r="60" spans="1:2" ht="14.25" x14ac:dyDescent="0.2">
      <c r="A60" s="146" t="s">
        <v>20</v>
      </c>
      <c r="B60" s="139" t="s">
        <v>21</v>
      </c>
    </row>
    <row r="61" spans="1:2" ht="28.5" x14ac:dyDescent="0.2">
      <c r="A61" s="135"/>
      <c r="B61" s="139" t="s">
        <v>109</v>
      </c>
    </row>
    <row r="62" spans="1:2" ht="14.25" x14ac:dyDescent="0.2">
      <c r="A62" s="146" t="s">
        <v>110</v>
      </c>
      <c r="B62" s="139" t="s">
        <v>111</v>
      </c>
    </row>
    <row r="63" spans="1:2" ht="14.25" x14ac:dyDescent="0.2">
      <c r="A63" s="147"/>
      <c r="B63" s="139" t="s">
        <v>112</v>
      </c>
    </row>
    <row r="64" spans="1:2" s="20" customFormat="1" x14ac:dyDescent="0.2">
      <c r="B64" s="12"/>
    </row>
    <row r="65" spans="1:2" s="20" customFormat="1" ht="18" x14ac:dyDescent="0.25">
      <c r="A65" s="171" t="s">
        <v>10</v>
      </c>
      <c r="B65" s="171"/>
    </row>
    <row r="66" spans="1:2" s="20" customFormat="1" ht="42.75" x14ac:dyDescent="0.2">
      <c r="B66" s="139" t="s">
        <v>113</v>
      </c>
    </row>
    <row r="67" spans="1:2" s="20" customFormat="1" x14ac:dyDescent="0.2">
      <c r="B67" s="13"/>
    </row>
    <row r="68" spans="1:2" s="8" customFormat="1" ht="18" x14ac:dyDescent="0.25">
      <c r="A68" s="171" t="s">
        <v>5</v>
      </c>
      <c r="B68" s="171"/>
    </row>
    <row r="69" spans="1:2" s="20" customFormat="1" ht="15" x14ac:dyDescent="0.25">
      <c r="A69" s="154" t="s">
        <v>6</v>
      </c>
      <c r="B69" s="155" t="s">
        <v>114</v>
      </c>
    </row>
    <row r="70" spans="1:2" s="8" customFormat="1" ht="28.5" x14ac:dyDescent="0.2">
      <c r="A70" s="148"/>
      <c r="B70" s="153" t="s">
        <v>116</v>
      </c>
    </row>
    <row r="71" spans="1:2" s="8" customFormat="1" ht="14.25" x14ac:dyDescent="0.2">
      <c r="A71" s="148"/>
      <c r="B71" s="149"/>
    </row>
    <row r="72" spans="1:2" s="20" customFormat="1" ht="15" x14ac:dyDescent="0.25">
      <c r="A72" s="154" t="s">
        <v>6</v>
      </c>
      <c r="B72" s="155" t="s">
        <v>133</v>
      </c>
    </row>
    <row r="73" spans="1:2" s="8" customFormat="1" ht="28.5" x14ac:dyDescent="0.2">
      <c r="A73" s="148"/>
      <c r="B73" s="153" t="s">
        <v>137</v>
      </c>
    </row>
    <row r="74" spans="1:2" s="8" customFormat="1" ht="14.25" x14ac:dyDescent="0.2">
      <c r="A74" s="148"/>
      <c r="B74" s="149"/>
    </row>
    <row r="75" spans="1:2" ht="15" x14ac:dyDescent="0.25">
      <c r="A75" s="154" t="s">
        <v>6</v>
      </c>
      <c r="B75" s="157" t="s">
        <v>119</v>
      </c>
    </row>
    <row r="76" spans="1:2" s="8" customFormat="1" ht="42.75" x14ac:dyDescent="0.2">
      <c r="A76" s="148"/>
      <c r="B76" s="137" t="s">
        <v>136</v>
      </c>
    </row>
    <row r="77" spans="1:2" ht="14.25" x14ac:dyDescent="0.2">
      <c r="A77" s="147"/>
      <c r="B77" s="147"/>
    </row>
    <row r="78" spans="1:2" s="20" customFormat="1" ht="15" x14ac:dyDescent="0.25">
      <c r="A78" s="154" t="s">
        <v>6</v>
      </c>
      <c r="B78" s="157" t="s">
        <v>125</v>
      </c>
    </row>
    <row r="79" spans="1:2" s="8" customFormat="1" ht="28.5" x14ac:dyDescent="0.2">
      <c r="A79" s="148"/>
      <c r="B79" s="137" t="s">
        <v>120</v>
      </c>
    </row>
    <row r="80" spans="1:2" s="20" customFormat="1" ht="14.25" x14ac:dyDescent="0.2">
      <c r="A80" s="147"/>
      <c r="B80" s="147"/>
    </row>
    <row r="81" spans="1:2" ht="15" x14ac:dyDescent="0.25">
      <c r="A81" s="154" t="s">
        <v>6</v>
      </c>
      <c r="B81" s="157" t="s">
        <v>126</v>
      </c>
    </row>
    <row r="82" spans="1:2" s="8" customFormat="1" ht="14.25" x14ac:dyDescent="0.2">
      <c r="A82" s="148"/>
      <c r="B82" s="152" t="s">
        <v>121</v>
      </c>
    </row>
    <row r="83" spans="1:2" s="8" customFormat="1" ht="14.25" x14ac:dyDescent="0.2">
      <c r="A83" s="148"/>
      <c r="B83" s="152" t="s">
        <v>122</v>
      </c>
    </row>
    <row r="84" spans="1:2" s="8" customFormat="1" ht="14.25" x14ac:dyDescent="0.2">
      <c r="A84" s="148"/>
      <c r="B84" s="152" t="s">
        <v>123</v>
      </c>
    </row>
    <row r="85" spans="1:2" ht="15" x14ac:dyDescent="0.25">
      <c r="A85" s="147"/>
      <c r="B85" s="151"/>
    </row>
    <row r="86" spans="1:2" ht="15" x14ac:dyDescent="0.25">
      <c r="A86" s="154" t="s">
        <v>6</v>
      </c>
      <c r="B86" s="157" t="s">
        <v>127</v>
      </c>
    </row>
    <row r="87" spans="1:2" s="8" customFormat="1" ht="42.75" x14ac:dyDescent="0.2">
      <c r="A87" s="148"/>
      <c r="B87" s="137" t="s">
        <v>115</v>
      </c>
    </row>
    <row r="88" spans="1:2" s="8" customFormat="1" ht="14.25" x14ac:dyDescent="0.2">
      <c r="A88" s="148"/>
      <c r="B88" s="150" t="s">
        <v>117</v>
      </c>
    </row>
    <row r="89" spans="1:2" s="8" customFormat="1" ht="57" x14ac:dyDescent="0.2">
      <c r="A89" s="148"/>
      <c r="B89" s="156" t="s">
        <v>118</v>
      </c>
    </row>
    <row r="90" spans="1:2" ht="14.25" x14ac:dyDescent="0.2">
      <c r="A90" s="147"/>
      <c r="B90" s="147"/>
    </row>
    <row r="91" spans="1:2" ht="15" x14ac:dyDescent="0.25">
      <c r="A91" s="154" t="s">
        <v>6</v>
      </c>
      <c r="B91" s="159" t="s">
        <v>128</v>
      </c>
    </row>
    <row r="92" spans="1:2" ht="28.5" x14ac:dyDescent="0.2">
      <c r="A92" s="135"/>
      <c r="B92" s="152"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2023-10-10T16:07:51Z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