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ardc\Documents\Stockton\Fall 24\CSCI-3327 Prob Stats\"/>
    </mc:Choice>
  </mc:AlternateContent>
  <xr:revisionPtr revIDLastSave="0" documentId="13_ncr:1_{1E42798F-1D09-41F2-A2D6-A166F6137C60}" xr6:coauthVersionLast="47" xr6:coauthVersionMax="47" xr10:uidLastSave="{00000000-0000-0000-0000-000000000000}"/>
  <bookViews>
    <workbookView xWindow="-108" yWindow="-108" windowWidth="24792" windowHeight="13440" firstSheet="1" activeTab="3" xr2:uid="{A631E07B-EC41-4BCA-9CD4-F79EBD6C65DF}"/>
  </bookViews>
  <sheets>
    <sheet name="Results Pivot Table" sheetId="2" r:id="rId1"/>
    <sheet name="Wind Data" sheetId="1" r:id="rId2"/>
    <sheet name="1.3 Results" sheetId="4" r:id="rId3"/>
    <sheet name="1.3" sheetId="3" r:id="rId4"/>
    <sheet name="1.5" sheetId="6" r:id="rId5"/>
  </sheets>
  <calcPr calcId="191029"/>
  <pivotCaches>
    <pivotCache cacheId="0" r:id="rId6"/>
    <pivotCache cacheId="1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3" l="1"/>
  <c r="D4" i="3" s="1"/>
  <c r="E27" i="3" s="1"/>
  <c r="E28" i="3" s="1"/>
  <c r="E29" i="3" s="1"/>
  <c r="A28" i="3"/>
  <c r="D3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" i="3"/>
  <c r="B3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" i="3"/>
  <c r="C1" i="3"/>
</calcChain>
</file>

<file path=xl/sharedStrings.xml><?xml version="1.0" encoding="utf-8"?>
<sst xmlns="http://schemas.openxmlformats.org/spreadsheetml/2006/main" count="29" uniqueCount="27">
  <si>
    <t>Wind Data</t>
  </si>
  <si>
    <t>Row Labels</t>
  </si>
  <si>
    <t>Grand Total</t>
  </si>
  <si>
    <t>Count of Wind Data</t>
  </si>
  <si>
    <t>5.7-7.7</t>
  </si>
  <si>
    <t>7.7-9.7</t>
  </si>
  <si>
    <t>9.7-11.7</t>
  </si>
  <si>
    <t>11.7-13.7</t>
  </si>
  <si>
    <t>33.7-35.7</t>
  </si>
  <si>
    <t>238U in soil</t>
  </si>
  <si>
    <t>Sum of 238U in soil</t>
  </si>
  <si>
    <t>0.32-2.32</t>
  </si>
  <si>
    <t>2.32-4.32</t>
  </si>
  <si>
    <t>4.32-6.32</t>
  </si>
  <si>
    <t>6.32-8.32</t>
  </si>
  <si>
    <t>8.32-10.32</t>
  </si>
  <si>
    <t>12.32-14.32</t>
  </si>
  <si>
    <t>1.5a</t>
  </si>
  <si>
    <t>1.5b</t>
  </si>
  <si>
    <t>1.5c</t>
  </si>
  <si>
    <t>14 out of 30</t>
  </si>
  <si>
    <t>16 out of 30</t>
  </si>
  <si>
    <t>mean:</t>
  </si>
  <si>
    <t>squared</t>
  </si>
  <si>
    <t>sum</t>
  </si>
  <si>
    <t>variance:</t>
  </si>
  <si>
    <t>std dev: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</si>
</sst>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[Sept11_inclasswork.xlsx]Results Pivot Table!PivotTable1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'Results Pivot Table'!$B$3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'Results Pivot Table'!$A$4:$A$9</c:f>
              <c:strCache>
                <c:ptCount val="5"/>
                <c:pt idx="0">
                  <c:v>5.7-7.7</c:v>
                </c:pt>
                <c:pt idx="1">
                  <c:v>7.7-9.7</c:v>
                </c:pt>
                <c:pt idx="2">
                  <c:v>9.7-11.7</c:v>
                </c:pt>
                <c:pt idx="3">
                  <c:v>11.7-13.7</c:v>
                </c:pt>
                <c:pt idx="4">
                  <c:v>33.7-35.7</c:v>
                </c:pt>
              </c:strCache>
            </c:strRef>
          </c:cat>
          <c:val>
            <c:numRef>
              <c:f>'Results Pivot Table'!$B$4:$B$9</c:f>
              <c:numCache>
                <c:formatCode>0.000</c:formatCode>
                <c:ptCount val="5"/>
                <c:pt idx="0">
                  <c:v>0.11363636363636363</c:v>
                </c:pt>
                <c:pt idx="1">
                  <c:v>0.56818181818181823</c:v>
                </c:pt>
                <c:pt idx="2">
                  <c:v>0.22727272727272727</c:v>
                </c:pt>
                <c:pt idx="3">
                  <c:v>6.8181818181818177E-2</c:v>
                </c:pt>
                <c:pt idx="4">
                  <c:v>2.2727272727272728E-2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94-4960-A5D3-30550E8A13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7219055"/>
        <c:axId val="1467228655"/>
      </c:barChart>
      <c:catAx>
        <c:axId val="1467219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7228655"/>
        <c:crosses val="autoZero"/>
        <c:auto val="1"/>
        <c:lblAlgn val="ctr"/>
        <c:lblOffset val="100"/>
        <c:noMultiLvlLbl val="0"/>
      </c:catAx>
      <c:valAx>
        <c:axId val="1467228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7219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[Sept11_inclasswork.xlsx]1.3 Results!PivotTable2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'1.3 Results'!$B$1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'1.3 Results'!$A$2:$A$8</c:f>
              <c:strCache>
                <c:ptCount val="6"/>
                <c:pt idx="0">
                  <c:v>0.32-2.32</c:v>
                </c:pt>
                <c:pt idx="1">
                  <c:v>2.32-4.32</c:v>
                </c:pt>
                <c:pt idx="2">
                  <c:v>4.32-6.32</c:v>
                </c:pt>
                <c:pt idx="3">
                  <c:v>6.32-8.32</c:v>
                </c:pt>
                <c:pt idx="4">
                  <c:v>8.32-10.32</c:v>
                </c:pt>
                <c:pt idx="5">
                  <c:v>12.32-14.32</c:v>
                </c:pt>
              </c:strCache>
            </c:strRef>
          </c:cat>
          <c:val>
            <c:numRef>
              <c:f>'1.3 Results'!$B$2:$B$8</c:f>
              <c:numCache>
                <c:formatCode>0.000</c:formatCode>
                <c:ptCount val="6"/>
                <c:pt idx="0">
                  <c:v>0.1791208791208791</c:v>
                </c:pt>
                <c:pt idx="1">
                  <c:v>0.18522588522588518</c:v>
                </c:pt>
                <c:pt idx="2">
                  <c:v>0.1807081807081807</c:v>
                </c:pt>
                <c:pt idx="3">
                  <c:v>7.8998778998778996E-2</c:v>
                </c:pt>
                <c:pt idx="4">
                  <c:v>0.22356532356532358</c:v>
                </c:pt>
                <c:pt idx="5">
                  <c:v>0.15238095238095237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76-4D15-913D-105F71CAB6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467232495"/>
        <c:axId val="1467238255"/>
      </c:barChart>
      <c:catAx>
        <c:axId val="1467232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7238255"/>
        <c:crosses val="autoZero"/>
        <c:auto val="1"/>
        <c:lblAlgn val="ctr"/>
        <c:lblOffset val="100"/>
        <c:noMultiLvlLbl val="0"/>
      </c:catAx>
      <c:valAx>
        <c:axId val="1467238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7232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'1.3'!$A$1</c:f>
              <c:strCache>
                <c:ptCount val="1"/>
                <c:pt idx="0">
                  <c:v>238U in soil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'1.3'!$A$2:$A$26</c:f>
              <c:numCache>
                <c:formatCode>General</c:formatCode>
                <c:ptCount val="25"/>
                <c:pt idx="0">
                  <c:v>0.74</c:v>
                </c:pt>
                <c:pt idx="1">
                  <c:v>0.32</c:v>
                </c:pt>
                <c:pt idx="2">
                  <c:v>1.66</c:v>
                </c:pt>
                <c:pt idx="3">
                  <c:v>3.59</c:v>
                </c:pt>
                <c:pt idx="4">
                  <c:v>4.55</c:v>
                </c:pt>
                <c:pt idx="5">
                  <c:v>6.47</c:v>
                </c:pt>
                <c:pt idx="6">
                  <c:v>9.99</c:v>
                </c:pt>
                <c:pt idx="7">
                  <c:v>0.7</c:v>
                </c:pt>
                <c:pt idx="8">
                  <c:v>0.37</c:v>
                </c:pt>
                <c:pt idx="9">
                  <c:v>0.76</c:v>
                </c:pt>
                <c:pt idx="10">
                  <c:v>1.9</c:v>
                </c:pt>
                <c:pt idx="11">
                  <c:v>1.77</c:v>
                </c:pt>
                <c:pt idx="12">
                  <c:v>2.42</c:v>
                </c:pt>
                <c:pt idx="13">
                  <c:v>1.0900000000000001</c:v>
                </c:pt>
                <c:pt idx="14">
                  <c:v>2.0299999999999998</c:v>
                </c:pt>
                <c:pt idx="15">
                  <c:v>2.69</c:v>
                </c:pt>
                <c:pt idx="16">
                  <c:v>2.41</c:v>
                </c:pt>
                <c:pt idx="17">
                  <c:v>0.54</c:v>
                </c:pt>
                <c:pt idx="18">
                  <c:v>8.32</c:v>
                </c:pt>
                <c:pt idx="19">
                  <c:v>4.0599999999999996</c:v>
                </c:pt>
                <c:pt idx="20">
                  <c:v>4.55</c:v>
                </c:pt>
                <c:pt idx="21">
                  <c:v>0.76</c:v>
                </c:pt>
                <c:pt idx="22">
                  <c:v>2.0299999999999998</c:v>
                </c:pt>
                <c:pt idx="23">
                  <c:v>5.7</c:v>
                </c:pt>
                <c:pt idx="24">
                  <c:v>12.48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AF-4CEE-842B-D2AE4A383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7227215"/>
        <c:axId val="1467242095"/>
      </c:barChart>
      <c:catAx>
        <c:axId val="14672272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7242095"/>
        <c:crosses val="autoZero"/>
        <c:auto val="1"/>
        <c:lblAlgn val="ctr"/>
        <c:lblOffset val="100"/>
        <c:noMultiLvlLbl val="0"/>
      </c:catAx>
      <c:valAx>
        <c:axId val="1467242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7227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586740</xdr:colOff>
      <xdr:row>2</xdr:row>
      <xdr:rowOff>7620</xdr:rowOff>
    </xdr:from>
    <xdr:to>
      <xdr:col>10</xdr:col>
      <xdr:colOff>281940</xdr:colOff>
      <xdr:row>17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905802-30F3-CDD8-3E4C-2FE34862DD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</xdr:colOff>
      <xdr:row>4</xdr:row>
      <xdr:rowOff>38100</xdr:rowOff>
    </xdr:from>
    <xdr:to>
      <xdr:col>10</xdr:col>
      <xdr:colOff>335280</xdr:colOff>
      <xdr:row>19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5F44E7-320B-53C1-2DE5-87551106AA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411480</xdr:colOff>
      <xdr:row>7</xdr:row>
      <xdr:rowOff>171450</xdr:rowOff>
    </xdr:from>
    <xdr:to>
      <xdr:col>16</xdr:col>
      <xdr:colOff>106680</xdr:colOff>
      <xdr:row>22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BE56A7-3091-4AF5-B495-9B7DA6C2B2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ris Ward" refreshedDate="45546.758527083337" createdVersion="8" refreshedVersion="8" minRefreshableVersion="3" recordCount="45" xr:uid="{9B507FCA-776D-49E7-AE02-F809BFE3F627}">
  <cacheSource type="worksheet">
    <worksheetSource ref="A1:A1048576" sheet="Wind Data"/>
  </cacheSource>
  <cacheFields count="1">
    <cacheField name="Wind Data" numFmtId="0">
      <sharedItems containsString="0" containsBlank="1" containsNumber="1" minValue="5.7" maxValue="35.1" count="35">
        <n v="8.9"/>
        <n v="12.4"/>
        <n v="8.6"/>
        <n v="11.3"/>
        <n v="9.1999999999999993"/>
        <n v="8.8000000000000007"/>
        <n v="35.1"/>
        <n v="6.2"/>
        <n v="7"/>
        <n v="7.1"/>
        <n v="11.8"/>
        <n v="10.7"/>
        <n v="7.6"/>
        <n v="9.1"/>
        <n v="8.1999999999999993"/>
        <n v="9"/>
        <n v="8.6999999999999993"/>
        <n v="10.9"/>
        <n v="10.3"/>
        <n v="9.6"/>
        <n v="7.8"/>
        <n v="11.5"/>
        <n v="9.3000000000000007"/>
        <n v="7.9"/>
        <n v="12.7"/>
        <n v="8.4"/>
        <n v="5.7"/>
        <n v="10.5"/>
        <n v="10.199999999999999"/>
        <n v="7.7"/>
        <n v="10.6"/>
        <n v="8.3000000000000007"/>
        <n v="9.5"/>
        <n v="9.4"/>
        <m/>
      </sharedItems>
      <fieldGroup base="0">
        <rangePr startNum="5.7" endNum="35.1" groupInterval="2"/>
        <groupItems count="17">
          <s v="(blank)"/>
          <s v="5.7-7.7"/>
          <s v="7.7-9.7"/>
          <s v="9.7-11.7"/>
          <s v="11.7-13.7"/>
          <s v="13.7-15.7"/>
          <s v="15.7-17.7"/>
          <s v="17.7-19.7"/>
          <s v="19.7-21.7"/>
          <s v="21.7-23.7"/>
          <s v="23.7-25.7"/>
          <s v="25.7-27.7"/>
          <s v="27.7-29.7"/>
          <s v="29.7-31.7"/>
          <s v="31.7-33.7"/>
          <s v="33.7-35.7"/>
          <s v="&gt;35.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ris Ward" refreshedDate="45546.772128356482" createdVersion="8" refreshedVersion="8" minRefreshableVersion="3" recordCount="25" xr:uid="{D349A8EC-B738-43BF-9B02-3D6CACB71A22}">
  <cacheSource type="worksheet">
    <worksheetSource ref="A1:A26" sheet="1.3"/>
  </cacheSource>
  <cacheFields count="1">
    <cacheField name="238U in soil" numFmtId="0">
      <sharedItems containsSemiMixedTypes="0" containsString="0" containsNumber="1" minValue="0.32" maxValue="12.48" count="22">
        <n v="0.74"/>
        <n v="0.32"/>
        <n v="1.66"/>
        <n v="3.59"/>
        <n v="4.55"/>
        <n v="6.47"/>
        <n v="9.99"/>
        <n v="0.7"/>
        <n v="0.37"/>
        <n v="0.76"/>
        <n v="1.9"/>
        <n v="1.77"/>
        <n v="2.42"/>
        <n v="1.0900000000000001"/>
        <n v="2.0299999999999998"/>
        <n v="2.69"/>
        <n v="2.41"/>
        <n v="0.54"/>
        <n v="8.32"/>
        <n v="4.0599999999999996"/>
        <n v="5.7"/>
        <n v="12.48"/>
      </sharedItems>
      <fieldGroup base="0">
        <rangePr startNum="0.32" endNum="12.48" groupInterval="2"/>
        <groupItems count="9">
          <s v="&lt;0.32"/>
          <s v="0.32-2.32"/>
          <s v="2.32-4.32"/>
          <s v="4.32-6.32"/>
          <s v="6.32-8.32"/>
          <s v="8.32-10.32"/>
          <s v="10.32-12.32"/>
          <s v="12.32-14.32"/>
          <s v="&gt;14.3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5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4"/>
  </r>
  <r>
    <x v="14"/>
  </r>
  <r>
    <x v="15"/>
  </r>
  <r>
    <x v="16"/>
  </r>
  <r>
    <x v="13"/>
  </r>
  <r>
    <x v="17"/>
  </r>
  <r>
    <x v="18"/>
  </r>
  <r>
    <x v="19"/>
  </r>
  <r>
    <x v="20"/>
  </r>
  <r>
    <x v="21"/>
  </r>
  <r>
    <x v="22"/>
  </r>
  <r>
    <x v="23"/>
  </r>
  <r>
    <x v="5"/>
  </r>
  <r>
    <x v="5"/>
  </r>
  <r>
    <x v="24"/>
  </r>
  <r>
    <x v="25"/>
  </r>
  <r>
    <x v="20"/>
  </r>
  <r>
    <x v="26"/>
  </r>
  <r>
    <x v="27"/>
  </r>
  <r>
    <x v="27"/>
  </r>
  <r>
    <x v="19"/>
  </r>
  <r>
    <x v="0"/>
  </r>
  <r>
    <x v="28"/>
  </r>
  <r>
    <x v="18"/>
  </r>
  <r>
    <x v="29"/>
  </r>
  <r>
    <x v="30"/>
  </r>
  <r>
    <x v="31"/>
  </r>
  <r>
    <x v="32"/>
  </r>
  <r>
    <x v="5"/>
  </r>
  <r>
    <x v="33"/>
  </r>
  <r>
    <x v="3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4"/>
  </r>
  <r>
    <x v="9"/>
  </r>
  <r>
    <x v="14"/>
  </r>
  <r>
    <x v="20"/>
  </r>
  <r>
    <x v="2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B35598-8A76-4DB4-BB72-B70B3F582B8B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B9" firstHeaderRow="1" firstDataRow="1" firstDataCol="1"/>
  <pivotFields count="1">
    <pivotField axis="axisRow" dataField="1" showAll="0">
      <items count="18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</pivotFields>
  <rowFields count="1">
    <field x="0"/>
  </rowFields>
  <rowItems count="6">
    <i>
      <x v="1"/>
    </i>
    <i>
      <x v="2"/>
    </i>
    <i>
      <x v="3"/>
    </i>
    <i>
      <x v="4"/>
    </i>
    <i>
      <x v="15"/>
    </i>
    <i t="grand">
      <x/>
    </i>
  </rowItems>
  <colItems count="1">
    <i/>
  </colItems>
  <dataFields count="1">
    <dataField name="Count of Wind Data" fld="0" subtotal="count" showDataAs="percentOfTotal" baseField="0" baseItem="4" numFmtId="164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5A8A9E-3202-4549-AD49-9EB00C5E7DB3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1:B8" firstHeaderRow="1" firstDataRow="1" firstDataCol="1"/>
  <pivotFields count="1">
    <pivotField axis="axisRow" dataField="1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</pivotFields>
  <rowFields count="1">
    <field x="0"/>
  </rowFields>
  <rowItems count="7">
    <i>
      <x v="1"/>
    </i>
    <i>
      <x v="2"/>
    </i>
    <i>
      <x v="3"/>
    </i>
    <i>
      <x v="4"/>
    </i>
    <i>
      <x v="5"/>
    </i>
    <i>
      <x v="7"/>
    </i>
    <i t="grand">
      <x/>
    </i>
  </rowItems>
  <colItems count="1">
    <i/>
  </colItems>
  <dataFields count="1">
    <dataField name="Sum of 238U in soil" fld="0" showDataAs="percentOfTotal" baseField="0" baseItem="8" numFmtId="164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166D8-EB86-49E6-811B-F31A7860412D}">
  <dimension ref="A3:B9"/>
  <sheetViews>
    <sheetView workbookViewId="0">
      <selection activeCell="F24" sqref="F24"/>
    </sheetView>
  </sheetViews>
  <sheetFormatPr defaultRowHeight="14.4" x14ac:dyDescent="0.3"/>
  <cols>
    <col min="1" max="1" width="12.44140625" bestFit="1" customWidth="1"/>
    <col min="2" max="2" width="16.77734375" bestFit="1" customWidth="1"/>
  </cols>
  <sheetData>
    <row r="3" spans="1:2" x14ac:dyDescent="0.3">
      <c r="A3" s="2" t="s">
        <v>1</v>
      </c>
      <c r="B3" t="s">
        <v>3</v>
      </c>
    </row>
    <row r="4" spans="1:2" x14ac:dyDescent="0.3">
      <c r="A4" s="3" t="s">
        <v>4</v>
      </c>
      <c r="B4" s="4">
        <v>0.11363636363636363</v>
      </c>
    </row>
    <row r="5" spans="1:2" x14ac:dyDescent="0.3">
      <c r="A5" s="3" t="s">
        <v>5</v>
      </c>
      <c r="B5" s="4">
        <v>0.56818181818181823</v>
      </c>
    </row>
    <row r="6" spans="1:2" x14ac:dyDescent="0.3">
      <c r="A6" s="3" t="s">
        <v>6</v>
      </c>
      <c r="B6" s="4">
        <v>0.22727272727272727</v>
      </c>
    </row>
    <row r="7" spans="1:2" x14ac:dyDescent="0.3">
      <c r="A7" s="3" t="s">
        <v>7</v>
      </c>
      <c r="B7" s="4">
        <v>6.8181818181818177E-2</v>
      </c>
    </row>
    <row r="8" spans="1:2" x14ac:dyDescent="0.3">
      <c r="A8" s="3" t="s">
        <v>8</v>
      </c>
      <c r="B8" s="4">
        <v>2.2727272727272728E-2</v>
      </c>
    </row>
    <row r="9" spans="1:2" x14ac:dyDescent="0.3">
      <c r="A9" s="3" t="s">
        <v>2</v>
      </c>
      <c r="B9" s="4">
        <v>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2475B-98C5-4381-97A7-2F3AFC1ADEE5}">
  <dimension ref="A1:A45"/>
  <sheetViews>
    <sheetView workbookViewId="0">
      <selection activeCell="A45" sqref="A1:A45"/>
    </sheetView>
  </sheetViews>
  <sheetFormatPr defaultRowHeight="14.4" x14ac:dyDescent="0.3"/>
  <sheetData>
    <row r="1" spans="1:1" x14ac:dyDescent="0.3">
      <c r="A1" s="1" t="s">
        <v>0</v>
      </c>
    </row>
    <row r="2" spans="1:1" x14ac:dyDescent="0.3">
      <c r="A2">
        <v>8.9</v>
      </c>
    </row>
    <row r="3" spans="1:1" x14ac:dyDescent="0.3">
      <c r="A3">
        <v>12.4</v>
      </c>
    </row>
    <row r="4" spans="1:1" x14ac:dyDescent="0.3">
      <c r="A4">
        <v>8.6</v>
      </c>
    </row>
    <row r="5" spans="1:1" x14ac:dyDescent="0.3">
      <c r="A5">
        <v>11.3</v>
      </c>
    </row>
    <row r="6" spans="1:1" x14ac:dyDescent="0.3">
      <c r="A6">
        <v>9.1999999999999993</v>
      </c>
    </row>
    <row r="7" spans="1:1" x14ac:dyDescent="0.3">
      <c r="A7">
        <v>8.8000000000000007</v>
      </c>
    </row>
    <row r="8" spans="1:1" x14ac:dyDescent="0.3">
      <c r="A8">
        <v>35.1</v>
      </c>
    </row>
    <row r="9" spans="1:1" x14ac:dyDescent="0.3">
      <c r="A9">
        <v>6.2</v>
      </c>
    </row>
    <row r="10" spans="1:1" x14ac:dyDescent="0.3">
      <c r="A10">
        <v>7</v>
      </c>
    </row>
    <row r="11" spans="1:1" x14ac:dyDescent="0.3">
      <c r="A11">
        <v>7.1</v>
      </c>
    </row>
    <row r="12" spans="1:1" x14ac:dyDescent="0.3">
      <c r="A12">
        <v>11.8</v>
      </c>
    </row>
    <row r="13" spans="1:1" x14ac:dyDescent="0.3">
      <c r="A13">
        <v>10.7</v>
      </c>
    </row>
    <row r="14" spans="1:1" x14ac:dyDescent="0.3">
      <c r="A14">
        <v>7.6</v>
      </c>
    </row>
    <row r="15" spans="1:1" x14ac:dyDescent="0.3">
      <c r="A15">
        <v>9.1</v>
      </c>
    </row>
    <row r="16" spans="1:1" x14ac:dyDescent="0.3">
      <c r="A16">
        <v>9.1999999999999993</v>
      </c>
    </row>
    <row r="17" spans="1:1" x14ac:dyDescent="0.3">
      <c r="A17">
        <v>8.1999999999999993</v>
      </c>
    </row>
    <row r="18" spans="1:1" x14ac:dyDescent="0.3">
      <c r="A18">
        <v>9</v>
      </c>
    </row>
    <row r="19" spans="1:1" x14ac:dyDescent="0.3">
      <c r="A19">
        <v>8.6999999999999993</v>
      </c>
    </row>
    <row r="20" spans="1:1" x14ac:dyDescent="0.3">
      <c r="A20">
        <v>9.1</v>
      </c>
    </row>
    <row r="21" spans="1:1" x14ac:dyDescent="0.3">
      <c r="A21">
        <v>10.9</v>
      </c>
    </row>
    <row r="22" spans="1:1" x14ac:dyDescent="0.3">
      <c r="A22">
        <v>10.3</v>
      </c>
    </row>
    <row r="23" spans="1:1" x14ac:dyDescent="0.3">
      <c r="A23">
        <v>9.6</v>
      </c>
    </row>
    <row r="24" spans="1:1" x14ac:dyDescent="0.3">
      <c r="A24">
        <v>7.8</v>
      </c>
    </row>
    <row r="25" spans="1:1" x14ac:dyDescent="0.3">
      <c r="A25">
        <v>11.5</v>
      </c>
    </row>
    <row r="26" spans="1:1" x14ac:dyDescent="0.3">
      <c r="A26">
        <v>9.3000000000000007</v>
      </c>
    </row>
    <row r="27" spans="1:1" x14ac:dyDescent="0.3">
      <c r="A27">
        <v>7.9</v>
      </c>
    </row>
    <row r="28" spans="1:1" x14ac:dyDescent="0.3">
      <c r="A28">
        <v>8.8000000000000007</v>
      </c>
    </row>
    <row r="29" spans="1:1" x14ac:dyDescent="0.3">
      <c r="A29">
        <v>8.8000000000000007</v>
      </c>
    </row>
    <row r="30" spans="1:1" x14ac:dyDescent="0.3">
      <c r="A30">
        <v>12.7</v>
      </c>
    </row>
    <row r="31" spans="1:1" x14ac:dyDescent="0.3">
      <c r="A31">
        <v>8.4</v>
      </c>
    </row>
    <row r="32" spans="1:1" x14ac:dyDescent="0.3">
      <c r="A32">
        <v>7.8</v>
      </c>
    </row>
    <row r="33" spans="1:1" x14ac:dyDescent="0.3">
      <c r="A33">
        <v>5.7</v>
      </c>
    </row>
    <row r="34" spans="1:1" x14ac:dyDescent="0.3">
      <c r="A34">
        <v>10.5</v>
      </c>
    </row>
    <row r="35" spans="1:1" x14ac:dyDescent="0.3">
      <c r="A35">
        <v>10.5</v>
      </c>
    </row>
    <row r="36" spans="1:1" x14ac:dyDescent="0.3">
      <c r="A36">
        <v>9.6</v>
      </c>
    </row>
    <row r="37" spans="1:1" x14ac:dyDescent="0.3">
      <c r="A37">
        <v>8.9</v>
      </c>
    </row>
    <row r="38" spans="1:1" x14ac:dyDescent="0.3">
      <c r="A38">
        <v>10.199999999999999</v>
      </c>
    </row>
    <row r="39" spans="1:1" x14ac:dyDescent="0.3">
      <c r="A39">
        <v>10.3</v>
      </c>
    </row>
    <row r="40" spans="1:1" x14ac:dyDescent="0.3">
      <c r="A40">
        <v>7.7</v>
      </c>
    </row>
    <row r="41" spans="1:1" x14ac:dyDescent="0.3">
      <c r="A41">
        <v>10.6</v>
      </c>
    </row>
    <row r="42" spans="1:1" x14ac:dyDescent="0.3">
      <c r="A42">
        <v>8.3000000000000007</v>
      </c>
    </row>
    <row r="43" spans="1:1" x14ac:dyDescent="0.3">
      <c r="A43">
        <v>9.5</v>
      </c>
    </row>
    <row r="44" spans="1:1" x14ac:dyDescent="0.3">
      <c r="A44">
        <v>8.8000000000000007</v>
      </c>
    </row>
    <row r="45" spans="1:1" x14ac:dyDescent="0.3">
      <c r="A45">
        <v>9.4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FF059-18FE-4BE2-A0C7-60CFDB29ADBE}">
  <dimension ref="A1:B8"/>
  <sheetViews>
    <sheetView workbookViewId="0">
      <selection activeCell="A10" sqref="A10"/>
    </sheetView>
  </sheetViews>
  <sheetFormatPr defaultRowHeight="14.4" x14ac:dyDescent="0.3"/>
  <cols>
    <col min="1" max="1" width="12.44140625" bestFit="1" customWidth="1"/>
    <col min="2" max="2" width="16.5546875" bestFit="1" customWidth="1"/>
  </cols>
  <sheetData>
    <row r="1" spans="1:2" x14ac:dyDescent="0.3">
      <c r="A1" s="2" t="s">
        <v>1</v>
      </c>
      <c r="B1" t="s">
        <v>10</v>
      </c>
    </row>
    <row r="2" spans="1:2" x14ac:dyDescent="0.3">
      <c r="A2" s="3" t="s">
        <v>11</v>
      </c>
      <c r="B2" s="4">
        <v>0.1791208791208791</v>
      </c>
    </row>
    <row r="3" spans="1:2" x14ac:dyDescent="0.3">
      <c r="A3" s="3" t="s">
        <v>12</v>
      </c>
      <c r="B3" s="4">
        <v>0.18522588522588518</v>
      </c>
    </row>
    <row r="4" spans="1:2" x14ac:dyDescent="0.3">
      <c r="A4" s="3" t="s">
        <v>13</v>
      </c>
      <c r="B4" s="4">
        <v>0.1807081807081807</v>
      </c>
    </row>
    <row r="5" spans="1:2" x14ac:dyDescent="0.3">
      <c r="A5" s="3" t="s">
        <v>14</v>
      </c>
      <c r="B5" s="4">
        <v>7.8998778998778996E-2</v>
      </c>
    </row>
    <row r="6" spans="1:2" x14ac:dyDescent="0.3">
      <c r="A6" s="3" t="s">
        <v>15</v>
      </c>
      <c r="B6" s="4">
        <v>0.22356532356532358</v>
      </c>
    </row>
    <row r="7" spans="1:2" x14ac:dyDescent="0.3">
      <c r="A7" s="3" t="s">
        <v>16</v>
      </c>
      <c r="B7" s="4">
        <v>0.15238095238095237</v>
      </c>
    </row>
    <row r="8" spans="1:2" x14ac:dyDescent="0.3">
      <c r="A8" s="3" t="s">
        <v>2</v>
      </c>
      <c r="B8" s="4">
        <v>1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616B3-D531-453F-9461-E3F260B56D5F}">
  <dimension ref="A1:E29"/>
  <sheetViews>
    <sheetView tabSelected="1" workbookViewId="0">
      <selection activeCell="A28" sqref="A28"/>
    </sheetView>
  </sheetViews>
  <sheetFormatPr defaultRowHeight="14.4" x14ac:dyDescent="0.3"/>
  <sheetData>
    <row r="1" spans="1:4" x14ac:dyDescent="0.3">
      <c r="A1" t="s">
        <v>9</v>
      </c>
      <c r="B1" t="s">
        <v>22</v>
      </c>
      <c r="C1">
        <f>GEOMEAN(A2:A26)</f>
        <v>2.077565177750035</v>
      </c>
      <c r="D1" t="s">
        <v>23</v>
      </c>
    </row>
    <row r="2" spans="1:4" x14ac:dyDescent="0.3">
      <c r="A2">
        <v>0.74</v>
      </c>
      <c r="B2">
        <f>SUM(A2-C$1)</f>
        <v>-1.337565177750035</v>
      </c>
      <c r="D2">
        <f>B2^2</f>
        <v>1.7890806047294827</v>
      </c>
    </row>
    <row r="3" spans="1:4" x14ac:dyDescent="0.3">
      <c r="A3">
        <v>0.32</v>
      </c>
      <c r="B3">
        <f t="shared" ref="B3:B26" si="0">SUM(A3-C$1)</f>
        <v>-1.757565177750035</v>
      </c>
      <c r="D3">
        <f>B3^2</f>
        <v>3.0890353540395119</v>
      </c>
    </row>
    <row r="4" spans="1:4" x14ac:dyDescent="0.3">
      <c r="A4">
        <v>1.66</v>
      </c>
      <c r="B4">
        <f>SUM(A4-C$1)</f>
        <v>-0.4175651777500351</v>
      </c>
      <c r="D4">
        <f t="shared" ref="D3:D26" si="1">B4^2</f>
        <v>0.1743606776694184</v>
      </c>
    </row>
    <row r="5" spans="1:4" x14ac:dyDescent="0.3">
      <c r="A5">
        <v>3.59</v>
      </c>
      <c r="B5">
        <f t="shared" si="0"/>
        <v>1.5124348222499648</v>
      </c>
      <c r="D5">
        <f t="shared" si="1"/>
        <v>2.287459091554283</v>
      </c>
    </row>
    <row r="6" spans="1:4" x14ac:dyDescent="0.3">
      <c r="A6">
        <v>4.55</v>
      </c>
      <c r="B6">
        <f t="shared" si="0"/>
        <v>2.4724348222499648</v>
      </c>
      <c r="D6">
        <f t="shared" si="1"/>
        <v>6.1129339502742148</v>
      </c>
    </row>
    <row r="7" spans="1:4" x14ac:dyDescent="0.3">
      <c r="A7">
        <v>6.47</v>
      </c>
      <c r="B7">
        <f t="shared" si="0"/>
        <v>4.3924348222499647</v>
      </c>
      <c r="D7">
        <f t="shared" si="1"/>
        <v>19.293483667714078</v>
      </c>
    </row>
    <row r="8" spans="1:4" x14ac:dyDescent="0.3">
      <c r="A8">
        <v>9.99</v>
      </c>
      <c r="B8">
        <f t="shared" si="0"/>
        <v>7.9124348222499652</v>
      </c>
      <c r="D8">
        <f t="shared" si="1"/>
        <v>62.606624816353836</v>
      </c>
    </row>
    <row r="9" spans="1:4" x14ac:dyDescent="0.3">
      <c r="A9">
        <v>0.7</v>
      </c>
      <c r="B9">
        <f t="shared" si="0"/>
        <v>-1.3775651777500351</v>
      </c>
      <c r="D9">
        <f t="shared" si="1"/>
        <v>1.8976858189494856</v>
      </c>
    </row>
    <row r="10" spans="1:4" x14ac:dyDescent="0.3">
      <c r="A10">
        <v>0.37</v>
      </c>
      <c r="B10">
        <f t="shared" si="0"/>
        <v>-1.7075651777500349</v>
      </c>
      <c r="D10">
        <f t="shared" si="1"/>
        <v>2.9157788362645083</v>
      </c>
    </row>
    <row r="11" spans="1:4" x14ac:dyDescent="0.3">
      <c r="A11">
        <v>0.76</v>
      </c>
      <c r="B11">
        <f t="shared" si="0"/>
        <v>-1.317565177750035</v>
      </c>
      <c r="D11">
        <f t="shared" si="1"/>
        <v>1.7359779976194814</v>
      </c>
    </row>
    <row r="12" spans="1:4" x14ac:dyDescent="0.3">
      <c r="A12">
        <v>1.9</v>
      </c>
      <c r="B12">
        <f t="shared" si="0"/>
        <v>-0.17756517775003511</v>
      </c>
      <c r="D12">
        <f t="shared" si="1"/>
        <v>3.152939234940156E-2</v>
      </c>
    </row>
    <row r="13" spans="1:4" x14ac:dyDescent="0.3">
      <c r="A13">
        <v>1.77</v>
      </c>
      <c r="B13">
        <f t="shared" si="0"/>
        <v>-0.307565177750035</v>
      </c>
      <c r="D13">
        <f t="shared" si="1"/>
        <v>9.4596338564410631E-2</v>
      </c>
    </row>
    <row r="14" spans="1:4" x14ac:dyDescent="0.3">
      <c r="A14">
        <v>2.42</v>
      </c>
      <c r="B14">
        <f t="shared" si="0"/>
        <v>0.34243482224996491</v>
      </c>
      <c r="D14">
        <f t="shared" si="1"/>
        <v>0.11726160748936507</v>
      </c>
    </row>
    <row r="15" spans="1:4" x14ac:dyDescent="0.3">
      <c r="A15">
        <v>1.0900000000000001</v>
      </c>
      <c r="B15">
        <f t="shared" si="0"/>
        <v>-0.98756517775003494</v>
      </c>
      <c r="D15">
        <f t="shared" si="1"/>
        <v>0.97528498030445809</v>
      </c>
    </row>
    <row r="16" spans="1:4" x14ac:dyDescent="0.3">
      <c r="A16">
        <v>2.0299999999999998</v>
      </c>
      <c r="B16">
        <f t="shared" si="0"/>
        <v>-4.7565177750035215E-2</v>
      </c>
      <c r="D16">
        <f t="shared" si="1"/>
        <v>2.2624461343924451E-3</v>
      </c>
    </row>
    <row r="17" spans="1:5" x14ac:dyDescent="0.3">
      <c r="A17">
        <v>2.69</v>
      </c>
      <c r="B17">
        <f t="shared" si="0"/>
        <v>0.61243482224996493</v>
      </c>
      <c r="D17">
        <f t="shared" si="1"/>
        <v>0.37507641150434612</v>
      </c>
    </row>
    <row r="18" spans="1:5" x14ac:dyDescent="0.3">
      <c r="A18">
        <v>2.41</v>
      </c>
      <c r="B18">
        <f t="shared" si="0"/>
        <v>0.33243482224996512</v>
      </c>
      <c r="D18">
        <f t="shared" si="1"/>
        <v>0.11051291104436591</v>
      </c>
    </row>
    <row r="19" spans="1:5" x14ac:dyDescent="0.3">
      <c r="A19">
        <v>0.54</v>
      </c>
      <c r="B19">
        <f t="shared" si="0"/>
        <v>-1.537565177750035</v>
      </c>
      <c r="D19">
        <f t="shared" si="1"/>
        <v>2.3641066758294969</v>
      </c>
    </row>
    <row r="20" spans="1:5" x14ac:dyDescent="0.3">
      <c r="A20">
        <v>8.32</v>
      </c>
      <c r="B20">
        <f t="shared" si="0"/>
        <v>6.2424348222499653</v>
      </c>
      <c r="D20">
        <f t="shared" si="1"/>
        <v>38.967992510038954</v>
      </c>
    </row>
    <row r="21" spans="1:5" x14ac:dyDescent="0.3">
      <c r="A21">
        <v>4.0599999999999996</v>
      </c>
      <c r="B21">
        <f t="shared" si="0"/>
        <v>1.9824348222499646</v>
      </c>
      <c r="D21">
        <f t="shared" si="1"/>
        <v>3.9300478244692485</v>
      </c>
    </row>
    <row r="22" spans="1:5" x14ac:dyDescent="0.3">
      <c r="A22">
        <v>4.55</v>
      </c>
      <c r="B22">
        <f t="shared" si="0"/>
        <v>2.4724348222499648</v>
      </c>
      <c r="D22">
        <f t="shared" si="1"/>
        <v>6.1129339502742148</v>
      </c>
    </row>
    <row r="23" spans="1:5" x14ac:dyDescent="0.3">
      <c r="A23">
        <v>0.76</v>
      </c>
      <c r="B23">
        <f t="shared" si="0"/>
        <v>-1.317565177750035</v>
      </c>
      <c r="D23">
        <f t="shared" si="1"/>
        <v>1.7359779976194814</v>
      </c>
    </row>
    <row r="24" spans="1:5" x14ac:dyDescent="0.3">
      <c r="A24">
        <v>2.0299999999999998</v>
      </c>
      <c r="B24">
        <f t="shared" si="0"/>
        <v>-4.7565177750035215E-2</v>
      </c>
      <c r="D24">
        <f t="shared" si="1"/>
        <v>2.2624461343924451E-3</v>
      </c>
    </row>
    <row r="25" spans="1:5" x14ac:dyDescent="0.3">
      <c r="A25">
        <v>5.7</v>
      </c>
      <c r="B25">
        <f t="shared" si="0"/>
        <v>3.6224348222499652</v>
      </c>
      <c r="D25">
        <f t="shared" si="1"/>
        <v>13.122034041449137</v>
      </c>
    </row>
    <row r="26" spans="1:5" x14ac:dyDescent="0.3">
      <c r="A26">
        <v>12.48</v>
      </c>
      <c r="B26">
        <f t="shared" si="0"/>
        <v>10.402434822249965</v>
      </c>
      <c r="D26">
        <f t="shared" si="1"/>
        <v>108.21065023115867</v>
      </c>
    </row>
    <row r="27" spans="1:5" x14ac:dyDescent="0.3">
      <c r="D27" t="s">
        <v>24</v>
      </c>
      <c r="E27">
        <f>SUM(D2:D26)</f>
        <v>278.0549505795326</v>
      </c>
    </row>
    <row r="28" spans="1:5" x14ac:dyDescent="0.3">
      <c r="A28">
        <f>_xlfn.STDEV.S(A2:A26)</f>
        <v>3.1764025773401787</v>
      </c>
      <c r="D28" t="s">
        <v>25</v>
      </c>
      <c r="E28">
        <f>E27/24</f>
        <v>11.585622940813858</v>
      </c>
    </row>
    <row r="29" spans="1:5" x14ac:dyDescent="0.3">
      <c r="D29" t="s">
        <v>26</v>
      </c>
      <c r="E29">
        <f>SQRT(E28)</f>
        <v>3.4037659938388622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B2BB1-497B-4C68-9F3B-9ADC202C2009}">
  <dimension ref="A1:A9"/>
  <sheetViews>
    <sheetView workbookViewId="0">
      <selection activeCell="B10" sqref="B10"/>
    </sheetView>
  </sheetViews>
  <sheetFormatPr defaultRowHeight="14.4" x14ac:dyDescent="0.3"/>
  <cols>
    <col min="1" max="1" width="10.109375" bestFit="1" customWidth="1"/>
  </cols>
  <sheetData>
    <row r="1" spans="1:1" x14ac:dyDescent="0.3">
      <c r="A1" t="s">
        <v>17</v>
      </c>
    </row>
    <row r="2" spans="1:1" x14ac:dyDescent="0.3">
      <c r="A2">
        <v>2.4500000000000002</v>
      </c>
    </row>
    <row r="3" spans="1:1" x14ac:dyDescent="0.3">
      <c r="A3">
        <v>2.65</v>
      </c>
    </row>
    <row r="5" spans="1:1" x14ac:dyDescent="0.3">
      <c r="A5" t="s">
        <v>18</v>
      </c>
    </row>
    <row r="6" spans="1:1" x14ac:dyDescent="0.3">
      <c r="A6" s="5" t="s">
        <v>20</v>
      </c>
    </row>
    <row r="8" spans="1:1" x14ac:dyDescent="0.3">
      <c r="A8" t="s">
        <v>19</v>
      </c>
    </row>
    <row r="9" spans="1:1" x14ac:dyDescent="0.3">
      <c r="A9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Results Pivot Table</vt:lpstr>
      <vt:lpstr>Wind Data</vt:lpstr>
      <vt:lpstr>1.3 Results</vt:lpstr>
      <vt:lpstr>1.3</vt:lpstr>
      <vt:lpstr>1.5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Ward</dc:creator>
  <cp:lastModifiedBy>Christopher Ward</cp:lastModifiedBy>
  <dcterms:created xsi:type="dcterms:W3CDTF">2024-09-11T22:06:30Z</dcterms:created>
  <dcterms:modified xsi:type="dcterms:W3CDTF">2024-09-11T23:34:59Z</dcterms:modified>
</cp:coreProperties>
</file>