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or\Documents\"/>
    </mc:Choice>
  </mc:AlternateContent>
  <xr:revisionPtr revIDLastSave="0" documentId="8_{D4AC66BA-393A-42BA-8FC2-C6BE01BB278F}" xr6:coauthVersionLast="47" xr6:coauthVersionMax="47" xr10:uidLastSave="{00000000-0000-0000-0000-000000000000}"/>
  <bookViews>
    <workbookView xWindow="-120" yWindow="-120" windowWidth="29040" windowHeight="15840" activeTab="1" xr2:uid="{AE49D265-1F59-424F-800B-B7FC813AA90A}"/>
  </bookViews>
  <sheets>
    <sheet name="14" sheetId="1" r:id="rId1"/>
    <sheet name="1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2" l="1"/>
  <c r="I23" i="2"/>
  <c r="I24" i="2"/>
  <c r="I25" i="2"/>
  <c r="I26" i="2"/>
  <c r="I27" i="2"/>
  <c r="I28" i="2"/>
  <c r="I29" i="2"/>
  <c r="I30" i="2"/>
  <c r="I31" i="2"/>
  <c r="I32" i="2"/>
  <c r="I33" i="2"/>
  <c r="I22" i="2"/>
  <c r="G22" i="2"/>
  <c r="G23" i="2"/>
  <c r="G24" i="2"/>
  <c r="G25" i="2"/>
  <c r="G26" i="2"/>
  <c r="G27" i="2"/>
  <c r="G28" i="2"/>
  <c r="G29" i="2"/>
  <c r="G30" i="2"/>
  <c r="G31" i="2"/>
  <c r="G32" i="2"/>
  <c r="G33" i="2"/>
  <c r="I21" i="2"/>
  <c r="H20" i="2"/>
  <c r="G21" i="2"/>
  <c r="I20" i="2"/>
  <c r="G20" i="2"/>
  <c r="I14" i="2"/>
  <c r="I15" i="2"/>
  <c r="I16" i="2"/>
  <c r="I17" i="2"/>
  <c r="I18" i="2"/>
  <c r="I19" i="2"/>
  <c r="H14" i="2"/>
  <c r="H15" i="2"/>
  <c r="H16" i="2"/>
  <c r="H17" i="2"/>
  <c r="H18" i="2"/>
  <c r="H19" i="2"/>
  <c r="G15" i="2"/>
  <c r="G16" i="2"/>
  <c r="G17" i="2"/>
  <c r="G18" i="2"/>
  <c r="G19" i="2"/>
  <c r="G14" i="2"/>
  <c r="I13" i="2"/>
  <c r="G13" i="2"/>
  <c r="H13" i="2"/>
  <c r="I3" i="2"/>
  <c r="I4" i="2"/>
  <c r="I5" i="2"/>
  <c r="I6" i="2"/>
  <c r="I7" i="2"/>
  <c r="I8" i="2"/>
  <c r="I9" i="2"/>
  <c r="I10" i="2"/>
  <c r="I11" i="2"/>
  <c r="I12" i="2"/>
  <c r="I2" i="2"/>
  <c r="G3" i="2"/>
  <c r="G4" i="2"/>
  <c r="G5" i="2"/>
  <c r="G6" i="2"/>
  <c r="G7" i="2"/>
  <c r="G8" i="2"/>
  <c r="G9" i="2"/>
  <c r="G10" i="2"/>
  <c r="G11" i="2"/>
  <c r="G12" i="2"/>
  <c r="F3" i="2"/>
  <c r="F4" i="2"/>
  <c r="F5" i="2"/>
  <c r="F6" i="2"/>
  <c r="F7" i="2"/>
  <c r="F8" i="2"/>
  <c r="F9" i="2"/>
  <c r="F10" i="2"/>
  <c r="F11" i="2"/>
  <c r="F12" i="2"/>
  <c r="F2" i="2"/>
  <c r="G2" i="2" s="1"/>
  <c r="J21" i="1"/>
  <c r="J12" i="1"/>
  <c r="J3" i="1"/>
  <c r="I3" i="1"/>
  <c r="L2" i="1"/>
  <c r="L22" i="1"/>
  <c r="L21" i="1"/>
  <c r="I21" i="1"/>
  <c r="L14" i="1"/>
  <c r="L15" i="1"/>
  <c r="L16" i="1"/>
  <c r="L17" i="1"/>
  <c r="L18" i="1"/>
  <c r="L19" i="1"/>
  <c r="L20" i="1"/>
  <c r="J14" i="1"/>
  <c r="J15" i="1"/>
  <c r="J16" i="1"/>
  <c r="J17" i="1"/>
  <c r="J18" i="1"/>
  <c r="J19" i="1"/>
  <c r="J20" i="1"/>
  <c r="J13" i="1"/>
  <c r="L13" i="1"/>
  <c r="L4" i="1"/>
  <c r="L5" i="1"/>
  <c r="L6" i="1"/>
  <c r="L7" i="1"/>
  <c r="L8" i="1"/>
  <c r="L9" i="1"/>
  <c r="L10" i="1"/>
  <c r="L11" i="1"/>
  <c r="L12" i="1"/>
  <c r="L3" i="1"/>
  <c r="J4" i="1"/>
  <c r="J5" i="1"/>
  <c r="J6" i="1"/>
  <c r="J7" i="1"/>
  <c r="J8" i="1"/>
  <c r="J9" i="1"/>
  <c r="J10" i="1"/>
  <c r="J11" i="1"/>
  <c r="I4" i="1"/>
  <c r="I5" i="1"/>
  <c r="I6" i="1"/>
  <c r="I7" i="1"/>
  <c r="I8" i="1"/>
  <c r="I9" i="1"/>
  <c r="I10" i="1"/>
  <c r="I11" i="1"/>
  <c r="I12" i="1"/>
  <c r="J2" i="1"/>
</calcChain>
</file>

<file path=xl/sharedStrings.xml><?xml version="1.0" encoding="utf-8"?>
<sst xmlns="http://schemas.openxmlformats.org/spreadsheetml/2006/main" count="40" uniqueCount="6">
  <si>
    <t>t</t>
  </si>
  <si>
    <t>TIE</t>
  </si>
  <si>
    <t>TASA</t>
  </si>
  <si>
    <t>FLUJO</t>
  </si>
  <si>
    <t>RESULTADO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</si>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</sst>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DA94-4673-4D29-B015-D2D21E9957CC}">
  <dimension ref="H1:L22"/>
  <sheetViews>
    <sheetView topLeftCell="G13" zoomScale="270" zoomScaleNormal="270" workbookViewId="0">
      <selection activeCell="L22" sqref="L22"/>
    </sheetView>
  </sheetViews>
  <sheetFormatPr baseColWidth="10" defaultRowHeight="15" x14ac:dyDescent="0.25"/>
  <sheetData>
    <row r="1" spans="8:12" x14ac:dyDescent="0.25"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8:12" x14ac:dyDescent="0.25">
      <c r="H2">
        <v>1</v>
      </c>
      <c r="I2" t="s">
        <v>5</v>
      </c>
      <c r="J2">
        <f>(1+0.07)^H2</f>
        <v>1.07</v>
      </c>
      <c r="K2">
        <v>6000</v>
      </c>
      <c r="L2">
        <f>K2/J2</f>
        <v>5607.4766355140182</v>
      </c>
    </row>
    <row r="3" spans="8:12" x14ac:dyDescent="0.25">
      <c r="H3">
        <v>1</v>
      </c>
      <c r="I3">
        <f>((1+0.075/6)^6)-1</f>
        <v>7.7383180545806729E-2</v>
      </c>
      <c r="J3">
        <f>(1+I3)^H3</f>
        <v>1.0773831805458067</v>
      </c>
      <c r="K3">
        <v>5500</v>
      </c>
      <c r="L3">
        <f>K3/J3</f>
        <v>5104.9618179612544</v>
      </c>
    </row>
    <row r="4" spans="8:12" x14ac:dyDescent="0.25">
      <c r="H4">
        <v>2</v>
      </c>
      <c r="I4">
        <f t="shared" ref="I4:I12" si="0">((1+0.075/6)^6)-1</f>
        <v>7.7383180545806729E-2</v>
      </c>
      <c r="J4">
        <f t="shared" ref="J4:J12" si="1">(1+I4)^H4</f>
        <v>1.1607545177229983</v>
      </c>
      <c r="K4">
        <v>5500</v>
      </c>
      <c r="L4">
        <f t="shared" ref="L4:L21" si="2">K4/J4</f>
        <v>4738.2973023349596</v>
      </c>
    </row>
    <row r="5" spans="8:12" x14ac:dyDescent="0.25">
      <c r="H5">
        <v>3</v>
      </c>
      <c r="I5">
        <f t="shared" si="0"/>
        <v>7.7383180545806729E-2</v>
      </c>
      <c r="J5">
        <f t="shared" si="1"/>
        <v>1.2505773941373179</v>
      </c>
      <c r="K5">
        <v>5500</v>
      </c>
      <c r="L5">
        <f t="shared" si="2"/>
        <v>4397.9685110125056</v>
      </c>
    </row>
    <row r="6" spans="8:12" x14ac:dyDescent="0.25">
      <c r="H6">
        <v>4</v>
      </c>
      <c r="I6">
        <f t="shared" si="0"/>
        <v>7.7383180545806729E-2</v>
      </c>
      <c r="J6">
        <f t="shared" si="1"/>
        <v>1.3473510504143504</v>
      </c>
      <c r="K6">
        <v>5500</v>
      </c>
      <c r="L6">
        <f t="shared" si="2"/>
        <v>4082.0838773299556</v>
      </c>
    </row>
    <row r="7" spans="8:12" x14ac:dyDescent="0.25">
      <c r="H7">
        <v>5</v>
      </c>
      <c r="I7">
        <f t="shared" si="0"/>
        <v>7.7383180545806729E-2</v>
      </c>
      <c r="J7">
        <f t="shared" si="1"/>
        <v>1.4516133600071464</v>
      </c>
      <c r="K7">
        <v>5500</v>
      </c>
      <c r="L7">
        <f t="shared" si="2"/>
        <v>3788.8876966335743</v>
      </c>
    </row>
    <row r="8" spans="8:12" x14ac:dyDescent="0.25">
      <c r="H8">
        <v>6</v>
      </c>
      <c r="I8">
        <f t="shared" si="0"/>
        <v>7.7383180545806729E-2</v>
      </c>
      <c r="J8">
        <f t="shared" si="1"/>
        <v>1.5639438187272845</v>
      </c>
      <c r="K8">
        <v>5500</v>
      </c>
      <c r="L8">
        <f t="shared" si="2"/>
        <v>3516.7503679741021</v>
      </c>
    </row>
    <row r="9" spans="8:12" x14ac:dyDescent="0.25">
      <c r="H9">
        <v>7</v>
      </c>
      <c r="I9">
        <f t="shared" si="0"/>
        <v>7.7383180545806729E-2</v>
      </c>
      <c r="J9">
        <f t="shared" si="1"/>
        <v>1.6849667656153564</v>
      </c>
      <c r="K9">
        <v>5500</v>
      </c>
      <c r="L9">
        <f t="shared" si="2"/>
        <v>3264.1593366925422</v>
      </c>
    </row>
    <row r="10" spans="8:12" x14ac:dyDescent="0.25">
      <c r="H10">
        <v>8</v>
      </c>
      <c r="I10">
        <f t="shared" si="0"/>
        <v>7.7383180545806729E-2</v>
      </c>
      <c r="J10">
        <f t="shared" si="1"/>
        <v>1.8153548530526535</v>
      </c>
      <c r="K10">
        <v>5500</v>
      </c>
      <c r="L10">
        <f t="shared" si="2"/>
        <v>3029.7106875558479</v>
      </c>
    </row>
    <row r="11" spans="8:12" x14ac:dyDescent="0.25">
      <c r="H11">
        <v>9</v>
      </c>
      <c r="I11">
        <f t="shared" si="0"/>
        <v>7.7383180545806729E-2</v>
      </c>
      <c r="J11">
        <f t="shared" si="1"/>
        <v>1.9558327854011335</v>
      </c>
      <c r="K11">
        <v>5500</v>
      </c>
      <c r="L11">
        <f t="shared" si="2"/>
        <v>2812.1013417166805</v>
      </c>
    </row>
    <row r="12" spans="8:12" x14ac:dyDescent="0.25">
      <c r="H12">
        <v>10</v>
      </c>
      <c r="I12">
        <f t="shared" si="0"/>
        <v>7.7383180545806729E-2</v>
      </c>
      <c r="J12">
        <f>(1+I12)^H12</f>
        <v>2.1071813469512373</v>
      </c>
      <c r="K12">
        <v>5500</v>
      </c>
      <c r="L12">
        <f t="shared" si="2"/>
        <v>2610.1218141275035</v>
      </c>
    </row>
    <row r="13" spans="8:12" x14ac:dyDescent="0.25">
      <c r="H13">
        <v>1</v>
      </c>
      <c r="I13" t="s">
        <v>5</v>
      </c>
      <c r="J13">
        <f>(1+0.085)^H13</f>
        <v>1.085</v>
      </c>
      <c r="K13">
        <v>-7000</v>
      </c>
      <c r="L13">
        <f t="shared" si="2"/>
        <v>-6451.6129032258068</v>
      </c>
    </row>
    <row r="14" spans="8:12" x14ac:dyDescent="0.25">
      <c r="H14">
        <v>2</v>
      </c>
      <c r="I14" t="s">
        <v>5</v>
      </c>
      <c r="J14">
        <f t="shared" ref="J14:J21" si="3">(1+0.085)^H14</f>
        <v>1.177225</v>
      </c>
      <c r="K14">
        <v>-7000</v>
      </c>
      <c r="L14">
        <f t="shared" si="2"/>
        <v>-5946.1870075813886</v>
      </c>
    </row>
    <row r="15" spans="8:12" x14ac:dyDescent="0.25">
      <c r="H15">
        <v>3</v>
      </c>
      <c r="I15" t="s">
        <v>5</v>
      </c>
      <c r="J15">
        <f t="shared" si="3"/>
        <v>1.277289125</v>
      </c>
      <c r="K15">
        <v>-7000</v>
      </c>
      <c r="L15">
        <f t="shared" si="2"/>
        <v>-5480.3566890151042</v>
      </c>
    </row>
    <row r="16" spans="8:12" x14ac:dyDescent="0.25">
      <c r="H16">
        <v>4</v>
      </c>
      <c r="I16" t="s">
        <v>5</v>
      </c>
      <c r="J16">
        <f t="shared" si="3"/>
        <v>1.3858587006249998</v>
      </c>
      <c r="K16">
        <v>-7000</v>
      </c>
      <c r="L16">
        <f t="shared" si="2"/>
        <v>-5051.0199898756728</v>
      </c>
    </row>
    <row r="17" spans="8:12" x14ac:dyDescent="0.25">
      <c r="H17">
        <v>5</v>
      </c>
      <c r="I17" t="s">
        <v>5</v>
      </c>
      <c r="J17">
        <f t="shared" si="3"/>
        <v>1.5036566901781248</v>
      </c>
      <c r="K17">
        <v>-7000</v>
      </c>
      <c r="L17">
        <f t="shared" si="2"/>
        <v>-4655.3179630190534</v>
      </c>
    </row>
    <row r="18" spans="8:12" x14ac:dyDescent="0.25">
      <c r="H18">
        <v>6</v>
      </c>
      <c r="I18" t="s">
        <v>5</v>
      </c>
      <c r="J18">
        <f t="shared" si="3"/>
        <v>1.6314675088432653</v>
      </c>
      <c r="K18">
        <v>-7000</v>
      </c>
      <c r="L18">
        <f t="shared" si="2"/>
        <v>-4290.6156341189435</v>
      </c>
    </row>
    <row r="19" spans="8:12" x14ac:dyDescent="0.25">
      <c r="H19">
        <v>7</v>
      </c>
      <c r="I19" t="s">
        <v>5</v>
      </c>
      <c r="J19">
        <f t="shared" si="3"/>
        <v>1.7701422470949431</v>
      </c>
      <c r="K19">
        <v>-7000</v>
      </c>
      <c r="L19">
        <f t="shared" si="2"/>
        <v>-3954.4844554091642</v>
      </c>
    </row>
    <row r="20" spans="8:12" x14ac:dyDescent="0.25">
      <c r="H20">
        <v>8</v>
      </c>
      <c r="I20" t="s">
        <v>5</v>
      </c>
      <c r="J20">
        <f t="shared" si="3"/>
        <v>1.9206043380980129</v>
      </c>
      <c r="K20">
        <v>-7000</v>
      </c>
      <c r="L20">
        <f t="shared" si="2"/>
        <v>-3644.6861340176633</v>
      </c>
    </row>
    <row r="21" spans="8:12" x14ac:dyDescent="0.25">
      <c r="H21">
        <v>10</v>
      </c>
      <c r="I21">
        <f>(1+0.085/4)^4</f>
        <v>1.0877479617211911</v>
      </c>
      <c r="J21">
        <f>(1+I21)^H21</f>
        <v>1573.1882119133404</v>
      </c>
      <c r="K21">
        <v>-3500</v>
      </c>
      <c r="L21">
        <f>K21/J21</f>
        <v>-2.2247814810048925</v>
      </c>
    </row>
    <row r="22" spans="8:12" x14ac:dyDescent="0.25">
      <c r="L22">
        <f>SUM(L2:L21)</f>
        <v>3476.0138311091323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FF61-4837-4905-BB38-43874E722351}">
  <dimension ref="E1:I34"/>
  <sheetViews>
    <sheetView tabSelected="1" topLeftCell="A13" zoomScale="160" zoomScaleNormal="160" workbookViewId="0">
      <selection activeCell="I35" sqref="I35"/>
    </sheetView>
  </sheetViews>
  <sheetFormatPr baseColWidth="10" defaultRowHeight="15" x14ac:dyDescent="0.25"/>
  <cols>
    <col min="9" max="9" width="13.85546875" bestFit="1" customWidth="1"/>
  </cols>
  <sheetData>
    <row r="1" spans="5:9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5:9" x14ac:dyDescent="0.25">
      <c r="E2">
        <v>2</v>
      </c>
      <c r="F2">
        <f>((1+0.0177/365)^365)-1</f>
        <v>1.7857136495644799E-2</v>
      </c>
      <c r="G2">
        <f>(1+F2)^E2</f>
        <v>1.0360331503151137</v>
      </c>
      <c r="H2">
        <v>350000</v>
      </c>
      <c r="I2">
        <f>H2*G2</f>
        <v>362611.60261028976</v>
      </c>
    </row>
    <row r="3" spans="5:9" x14ac:dyDescent="0.25">
      <c r="E3">
        <v>3</v>
      </c>
      <c r="F3">
        <f t="shared" ref="F3:F12" si="0">((1+0.0177/365)^365)-1</f>
        <v>1.7857136495644799E-2</v>
      </c>
      <c r="G3">
        <f t="shared" ref="G3:G12" si="1">(1+F3)^E3</f>
        <v>1.0545337356943036</v>
      </c>
      <c r="H3">
        <v>350000</v>
      </c>
      <c r="I3">
        <f t="shared" ref="I3:I12" si="2">H3*G3</f>
        <v>369086.80749300629</v>
      </c>
    </row>
    <row r="4" spans="5:9" x14ac:dyDescent="0.25">
      <c r="E4">
        <v>4</v>
      </c>
      <c r="F4">
        <f t="shared" si="0"/>
        <v>1.7857136495644799E-2</v>
      </c>
      <c r="G4">
        <f t="shared" si="1"/>
        <v>1.0733646885518588</v>
      </c>
      <c r="H4">
        <v>350000</v>
      </c>
      <c r="I4">
        <f t="shared" si="2"/>
        <v>375677.64099315059</v>
      </c>
    </row>
    <row r="5" spans="5:9" x14ac:dyDescent="0.25">
      <c r="E5">
        <v>5</v>
      </c>
      <c r="F5">
        <f t="shared" si="0"/>
        <v>1.7857136495644799E-2</v>
      </c>
      <c r="G5">
        <f t="shared" si="1"/>
        <v>1.0925319083049347</v>
      </c>
      <c r="H5">
        <v>350000</v>
      </c>
      <c r="I5">
        <f t="shared" si="2"/>
        <v>382386.16790672718</v>
      </c>
    </row>
    <row r="6" spans="5:9" x14ac:dyDescent="0.25">
      <c r="E6">
        <v>6</v>
      </c>
      <c r="F6">
        <f t="shared" si="0"/>
        <v>1.7857136495644799E-2</v>
      </c>
      <c r="G6">
        <f t="shared" si="1"/>
        <v>1.1120413997173832</v>
      </c>
      <c r="H6">
        <v>350000</v>
      </c>
      <c r="I6">
        <f t="shared" si="2"/>
        <v>389214.48990108416</v>
      </c>
    </row>
    <row r="7" spans="5:9" x14ac:dyDescent="0.25">
      <c r="E7">
        <v>7</v>
      </c>
      <c r="F7">
        <f t="shared" si="0"/>
        <v>1.7857136495644799E-2</v>
      </c>
      <c r="G7">
        <f t="shared" si="1"/>
        <v>1.1318992747809444</v>
      </c>
      <c r="H7">
        <v>350000</v>
      </c>
      <c r="I7">
        <f t="shared" si="2"/>
        <v>396164.74617333052</v>
      </c>
    </row>
    <row r="8" spans="5:9" x14ac:dyDescent="0.25">
      <c r="E8">
        <v>8</v>
      </c>
      <c r="F8">
        <f t="shared" si="0"/>
        <v>1.7857136495644799E-2</v>
      </c>
      <c r="G8">
        <f t="shared" si="1"/>
        <v>1.152111754630029</v>
      </c>
      <c r="H8">
        <v>350000</v>
      </c>
      <c r="I8">
        <f t="shared" si="2"/>
        <v>403239.11412051017</v>
      </c>
    </row>
    <row r="9" spans="5:9" x14ac:dyDescent="0.25">
      <c r="E9">
        <v>9</v>
      </c>
      <c r="F9">
        <f t="shared" si="0"/>
        <v>1.7857136495644799E-2</v>
      </c>
      <c r="G9">
        <f t="shared" si="1"/>
        <v>1.1726851714906943</v>
      </c>
      <c r="H9">
        <v>350000</v>
      </c>
      <c r="I9">
        <f t="shared" si="2"/>
        <v>410439.810021743</v>
      </c>
    </row>
    <row r="10" spans="5:9" x14ac:dyDescent="0.25">
      <c r="E10">
        <v>10</v>
      </c>
      <c r="F10">
        <f t="shared" si="0"/>
        <v>1.7857136495644799E-2</v>
      </c>
      <c r="G10">
        <f t="shared" si="1"/>
        <v>1.1936259706644221</v>
      </c>
      <c r="H10">
        <v>350000</v>
      </c>
      <c r="I10">
        <f t="shared" si="2"/>
        <v>417769.08973254776</v>
      </c>
    </row>
    <row r="11" spans="5:9" x14ac:dyDescent="0.25">
      <c r="E11">
        <v>11</v>
      </c>
      <c r="F11">
        <f t="shared" si="0"/>
        <v>1.7857136495644799E-2</v>
      </c>
      <c r="G11">
        <f t="shared" si="1"/>
        <v>1.2149407125473235</v>
      </c>
      <c r="H11">
        <v>350000</v>
      </c>
      <c r="I11">
        <f t="shared" si="2"/>
        <v>425229.24939156324</v>
      </c>
    </row>
    <row r="12" spans="5:9" x14ac:dyDescent="0.25">
      <c r="E12">
        <v>12</v>
      </c>
      <c r="F12">
        <f t="shared" si="0"/>
        <v>1.7857136495644799E-2</v>
      </c>
      <c r="G12">
        <f t="shared" si="1"/>
        <v>1.2366360746853968</v>
      </c>
      <c r="H12">
        <v>350000</v>
      </c>
      <c r="I12">
        <f t="shared" si="2"/>
        <v>432822.62613988889</v>
      </c>
    </row>
    <row r="13" spans="5:9" x14ac:dyDescent="0.25">
      <c r="E13">
        <v>7</v>
      </c>
      <c r="F13" t="s">
        <v>5</v>
      </c>
      <c r="G13">
        <f>(1+0.06)^E13</f>
        <v>1.5036302589913608</v>
      </c>
      <c r="H13">
        <f>20000*10</f>
        <v>200000</v>
      </c>
      <c r="I13">
        <f>H13*G13</f>
        <v>300726.05179827218</v>
      </c>
    </row>
    <row r="14" spans="5:9" x14ac:dyDescent="0.25">
      <c r="E14">
        <v>6</v>
      </c>
      <c r="F14" t="s">
        <v>5</v>
      </c>
      <c r="G14">
        <f>(1+0.06)^E14</f>
        <v>1.4185191122560006</v>
      </c>
      <c r="H14">
        <f t="shared" ref="H14:H19" si="3">20000*10</f>
        <v>200000</v>
      </c>
      <c r="I14">
        <f t="shared" ref="I14:I20" si="4">H14*G14</f>
        <v>283703.8224512001</v>
      </c>
    </row>
    <row r="15" spans="5:9" x14ac:dyDescent="0.25">
      <c r="E15">
        <v>5</v>
      </c>
      <c r="F15" t="s">
        <v>5</v>
      </c>
      <c r="G15">
        <f t="shared" ref="G15:G20" si="5">(1+0.06)^E15</f>
        <v>1.3382255776000005</v>
      </c>
      <c r="H15">
        <f t="shared" si="3"/>
        <v>200000</v>
      </c>
      <c r="I15">
        <f t="shared" si="4"/>
        <v>267645.11552000011</v>
      </c>
    </row>
    <row r="16" spans="5:9" x14ac:dyDescent="0.25">
      <c r="E16">
        <v>4</v>
      </c>
      <c r="F16" t="s">
        <v>5</v>
      </c>
      <c r="G16">
        <f t="shared" si="5"/>
        <v>1.2624769600000003</v>
      </c>
      <c r="H16">
        <f t="shared" si="3"/>
        <v>200000</v>
      </c>
      <c r="I16">
        <f t="shared" si="4"/>
        <v>252495.39200000005</v>
      </c>
    </row>
    <row r="17" spans="5:9" x14ac:dyDescent="0.25">
      <c r="E17">
        <v>3</v>
      </c>
      <c r="F17" t="s">
        <v>5</v>
      </c>
      <c r="G17">
        <f t="shared" si="5"/>
        <v>1.1910160000000003</v>
      </c>
      <c r="H17">
        <f t="shared" si="3"/>
        <v>200000</v>
      </c>
      <c r="I17">
        <f t="shared" si="4"/>
        <v>238203.20000000007</v>
      </c>
    </row>
    <row r="18" spans="5:9" x14ac:dyDescent="0.25">
      <c r="E18">
        <v>2</v>
      </c>
      <c r="F18" t="s">
        <v>5</v>
      </c>
      <c r="G18">
        <f t="shared" si="5"/>
        <v>1.1236000000000002</v>
      </c>
      <c r="H18">
        <f t="shared" si="3"/>
        <v>200000</v>
      </c>
      <c r="I18">
        <f t="shared" si="4"/>
        <v>224720.00000000003</v>
      </c>
    </row>
    <row r="19" spans="5:9" x14ac:dyDescent="0.25">
      <c r="E19">
        <v>1</v>
      </c>
      <c r="F19" t="s">
        <v>5</v>
      </c>
      <c r="G19">
        <f t="shared" si="5"/>
        <v>1.06</v>
      </c>
      <c r="H19">
        <f t="shared" si="3"/>
        <v>200000</v>
      </c>
      <c r="I19">
        <f t="shared" si="4"/>
        <v>212000</v>
      </c>
    </row>
    <row r="20" spans="5:9" x14ac:dyDescent="0.25">
      <c r="E20">
        <v>12</v>
      </c>
      <c r="F20" t="s">
        <v>5</v>
      </c>
      <c r="G20">
        <f>(1+0.075)^E20</f>
        <v>2.3817795990265944</v>
      </c>
      <c r="H20">
        <f>-(25000+50000+20000)</f>
        <v>-95000</v>
      </c>
      <c r="I20">
        <f t="shared" si="4"/>
        <v>-226269.06190752648</v>
      </c>
    </row>
    <row r="21" spans="5:9" x14ac:dyDescent="0.25">
      <c r="E21">
        <v>10</v>
      </c>
      <c r="F21" t="s">
        <v>5</v>
      </c>
      <c r="G21">
        <f>(1+0.127)^E21</f>
        <v>3.3055152145404914</v>
      </c>
      <c r="H21">
        <v>-750000</v>
      </c>
      <c r="I21">
        <f>G21*H21</f>
        <v>-2479136.4109053686</v>
      </c>
    </row>
    <row r="22" spans="5:9" x14ac:dyDescent="0.25">
      <c r="E22">
        <v>12</v>
      </c>
      <c r="F22" t="s">
        <v>5</v>
      </c>
      <c r="G22">
        <f>(1+0.081792)^E22</f>
        <v>2.5687697919983057</v>
      </c>
      <c r="H22">
        <v>-225000</v>
      </c>
      <c r="I22">
        <f>G22*H22</f>
        <v>-577973.20319961873</v>
      </c>
    </row>
    <row r="23" spans="5:9" x14ac:dyDescent="0.25">
      <c r="E23">
        <v>11</v>
      </c>
      <c r="F23" t="s">
        <v>5</v>
      </c>
      <c r="G23">
        <f t="shared" ref="G23:G33" si="6">(1+0.081792)^E23</f>
        <v>2.3745505531546778</v>
      </c>
      <c r="H23">
        <v>-225000</v>
      </c>
      <c r="I23">
        <f t="shared" ref="I23:I33" si="7">G23*H23</f>
        <v>-534273.87445980252</v>
      </c>
    </row>
    <row r="24" spans="5:9" x14ac:dyDescent="0.25">
      <c r="E24">
        <v>10</v>
      </c>
      <c r="F24" t="s">
        <v>5</v>
      </c>
      <c r="G24">
        <f t="shared" si="6"/>
        <v>2.1950158192653282</v>
      </c>
      <c r="H24">
        <v>-225000</v>
      </c>
      <c r="I24">
        <f t="shared" si="7"/>
        <v>-493878.55933469883</v>
      </c>
    </row>
    <row r="25" spans="5:9" x14ac:dyDescent="0.25">
      <c r="E25">
        <v>9</v>
      </c>
      <c r="F25" t="s">
        <v>5</v>
      </c>
      <c r="G25">
        <f t="shared" si="6"/>
        <v>2.0290553260380255</v>
      </c>
      <c r="H25">
        <v>-225000</v>
      </c>
      <c r="I25">
        <f t="shared" si="7"/>
        <v>-456537.44835855573</v>
      </c>
    </row>
    <row r="26" spans="5:9" x14ac:dyDescent="0.25">
      <c r="E26">
        <v>8</v>
      </c>
      <c r="F26" t="s">
        <v>5</v>
      </c>
      <c r="G26">
        <f t="shared" si="6"/>
        <v>1.8756427539102021</v>
      </c>
      <c r="H26">
        <v>-225000</v>
      </c>
      <c r="I26">
        <f t="shared" si="7"/>
        <v>-422019.61962979549</v>
      </c>
    </row>
    <row r="27" spans="5:9" x14ac:dyDescent="0.25">
      <c r="E27">
        <v>7</v>
      </c>
      <c r="F27" t="s">
        <v>5</v>
      </c>
      <c r="G27">
        <f t="shared" si="6"/>
        <v>1.7338293811658818</v>
      </c>
      <c r="H27">
        <v>-225000</v>
      </c>
      <c r="I27">
        <f t="shared" si="7"/>
        <v>-390111.61076232343</v>
      </c>
    </row>
    <row r="28" spans="5:9" x14ac:dyDescent="0.25">
      <c r="E28">
        <v>6</v>
      </c>
      <c r="F28" t="s">
        <v>5</v>
      </c>
      <c r="G28">
        <f t="shared" si="6"/>
        <v>1.6027382169269895</v>
      </c>
      <c r="H28">
        <v>-225000</v>
      </c>
      <c r="I28">
        <f t="shared" si="7"/>
        <v>-360616.09880857263</v>
      </c>
    </row>
    <row r="29" spans="5:9" x14ac:dyDescent="0.25">
      <c r="E29">
        <v>5</v>
      </c>
      <c r="F29" t="s">
        <v>5</v>
      </c>
      <c r="G29">
        <f t="shared" si="6"/>
        <v>1.4815585777367455</v>
      </c>
      <c r="H29">
        <v>-225000</v>
      </c>
      <c r="I29">
        <f t="shared" si="7"/>
        <v>-333350.67999076773</v>
      </c>
    </row>
    <row r="30" spans="5:9" x14ac:dyDescent="0.25">
      <c r="E30">
        <v>4</v>
      </c>
      <c r="F30" t="s">
        <v>5</v>
      </c>
      <c r="G30">
        <f t="shared" si="6"/>
        <v>1.3695410741960981</v>
      </c>
      <c r="H30">
        <v>-225000</v>
      </c>
      <c r="I30">
        <f t="shared" si="7"/>
        <v>-308146.74169412209</v>
      </c>
    </row>
    <row r="31" spans="5:9" x14ac:dyDescent="0.25">
      <c r="E31">
        <v>3</v>
      </c>
      <c r="F31" t="s">
        <v>5</v>
      </c>
      <c r="G31">
        <f t="shared" si="6"/>
        <v>1.2659929766499454</v>
      </c>
      <c r="H31">
        <v>-225000</v>
      </c>
      <c r="I31">
        <f t="shared" si="7"/>
        <v>-284848.41974623769</v>
      </c>
    </row>
    <row r="32" spans="5:9" x14ac:dyDescent="0.25">
      <c r="E32">
        <v>2</v>
      </c>
      <c r="F32" t="s">
        <v>5</v>
      </c>
      <c r="G32">
        <f t="shared" si="6"/>
        <v>1.1702739312640003</v>
      </c>
      <c r="H32">
        <v>-225000</v>
      </c>
      <c r="I32">
        <f t="shared" si="7"/>
        <v>-263311.63453440007</v>
      </c>
    </row>
    <row r="33" spans="5:9" x14ac:dyDescent="0.25">
      <c r="E33">
        <v>1</v>
      </c>
      <c r="F33" t="s">
        <v>5</v>
      </c>
      <c r="G33">
        <f t="shared" si="6"/>
        <v>1.0817920000000001</v>
      </c>
      <c r="H33">
        <v>-225000</v>
      </c>
      <c r="I33">
        <f t="shared" si="7"/>
        <v>-243403.2</v>
      </c>
    </row>
    <row r="34" spans="5:9" x14ac:dyDescent="0.25">
      <c r="I34" s="1">
        <f>SUM(I2:I33)</f>
        <v>-1229741.6370784745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2024-04-23T17:39:49Z</dcterms:created>
  <dcterms:modified xsi:type="dcterms:W3CDTF">2024-04-23T18:03:56Z</dcterms:modified>
</cp:coreProperties>
</file>