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wangc\Downloads\"/>
    </mc:Choice>
  </mc:AlternateContent>
  <xr:revisionPtr revIDLastSave="0" documentId="13_ncr:1_{287B22EF-982B-4B39-A961-6637D93C9C5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roundTruth update" sheetId="2" r:id="rId1"/>
    <sheet name="Gumtree-Hydrogen Venn Diagram" sheetId="6" r:id="rId2"/>
    <sheet name="Inspection of real-world case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7" l="1"/>
  <c r="Q24" i="7"/>
  <c r="P24" i="7"/>
  <c r="Q23" i="7"/>
  <c r="S24" i="7" s="1"/>
  <c r="P23" i="7"/>
  <c r="O22" i="7" s="1"/>
  <c r="Q19" i="7"/>
  <c r="P19" i="7"/>
  <c r="Q18" i="7"/>
  <c r="S19" i="7" s="1"/>
  <c r="P18" i="7"/>
  <c r="S18" i="7" s="1"/>
  <c r="O17" i="7"/>
  <c r="Q14" i="7"/>
  <c r="P14" i="7"/>
  <c r="S13" i="7"/>
  <c r="P13" i="7"/>
  <c r="O12" i="7" s="1"/>
  <c r="O15" i="6"/>
  <c r="N15" i="6"/>
  <c r="M15" i="6"/>
  <c r="L15" i="6"/>
  <c r="K15" i="6"/>
  <c r="J15" i="6"/>
  <c r="I15" i="6"/>
  <c r="H15" i="6"/>
  <c r="G15" i="6"/>
  <c r="F15" i="6"/>
  <c r="E15" i="6"/>
  <c r="D15" i="6"/>
  <c r="C14" i="6"/>
  <c r="C13" i="6"/>
  <c r="C12" i="6"/>
  <c r="C11" i="6"/>
  <c r="C10" i="6"/>
  <c r="C9" i="6"/>
  <c r="C8" i="6"/>
  <c r="C7" i="6"/>
  <c r="C6" i="6"/>
  <c r="C5" i="6"/>
  <c r="C4" i="6"/>
  <c r="C3" i="6"/>
  <c r="C15" i="6" s="1"/>
  <c r="S23" i="7" l="1"/>
</calcChain>
</file>

<file path=xl/sharedStrings.xml><?xml version="1.0" encoding="utf-8"?>
<sst xmlns="http://schemas.openxmlformats.org/spreadsheetml/2006/main" count="150" uniqueCount="74">
  <si>
    <t>Benchmark</t>
  </si>
  <si>
    <t>W1</t>
  </si>
  <si>
    <t>Version 2</t>
  </si>
  <si>
    <t>matched</t>
  </si>
  <si>
    <t>make-c7b469f0</t>
  </si>
  <si>
    <t>make-3b1432d8</t>
  </si>
  <si>
    <t>grep-62458291</t>
  </si>
  <si>
    <t>grep-3c3bdace</t>
  </si>
  <si>
    <t>grep-8f9106c4</t>
  </si>
  <si>
    <t>grep-3220317a</t>
  </si>
  <si>
    <t>grep-401d8194</t>
  </si>
  <si>
    <t>grep-54d55bba</t>
  </si>
  <si>
    <t>find-f7197f3a</t>
  </si>
  <si>
    <t>find-dbcb10e9</t>
  </si>
  <si>
    <t>find-183115d0</t>
  </si>
  <si>
    <t>find-07b941b1</t>
  </si>
  <si>
    <t>find-93623752</t>
  </si>
  <si>
    <t>coreutils-7380cf79</t>
  </si>
  <si>
    <t>coreutils-2e636af1</t>
  </si>
  <si>
    <t>coreutils-20c0b870</t>
  </si>
  <si>
    <t>coreutils-51a8f707</t>
  </si>
  <si>
    <t>find-091557f6</t>
  </si>
  <si>
    <t>Fixed | false positive</t>
  </si>
  <si>
    <t>Buggy-fix Benchmark</t>
  </si>
  <si>
    <t>Pair</t>
  </si>
  <si>
    <t>Tool</t>
  </si>
  <si>
    <t>no match</t>
  </si>
  <si>
    <t>match</t>
  </si>
  <si>
    <t>v1: warning; v2: warning</t>
  </si>
  <si>
    <t>match with same statement</t>
  </si>
  <si>
    <t>match with diff statement</t>
  </si>
  <si>
    <t xml:space="preserve">no match with same statement </t>
  </si>
  <si>
    <t>no match with diff statement</t>
  </si>
  <si>
    <t xml:space="preserve">AMD </t>
  </si>
  <si>
    <t>Hydrogen</t>
  </si>
  <si>
    <t>Scale</t>
  </si>
  <si>
    <t>GumTree</t>
  </si>
  <si>
    <t>Zister</t>
  </si>
  <si>
    <t>Toyota</t>
  </si>
  <si>
    <t>buggy | no false negative</t>
  </si>
  <si>
    <t>Buggy-Buggy Benchmark</t>
  </si>
  <si>
    <t xml:space="preserve">v1: warning; v2: warning </t>
  </si>
  <si>
    <t>AMD</t>
  </si>
  <si>
    <t>Hydrogen Match</t>
  </si>
  <si>
    <t>Hydrogen unMatch</t>
  </si>
  <si>
    <t>Gumtree match</t>
  </si>
  <si>
    <t>Gumtree unmatch</t>
  </si>
  <si>
    <t>Scale match</t>
  </si>
  <si>
    <t>Scale unmatch</t>
  </si>
  <si>
    <t>scale match</t>
  </si>
  <si>
    <t>scale unmatch</t>
  </si>
  <si>
    <t>findutils-71f10368</t>
  </si>
  <si>
    <t>findutils-84aef0ea</t>
  </si>
  <si>
    <t>findutils-b46b0d89</t>
  </si>
  <si>
    <t>findutils-daf7f100</t>
  </si>
  <si>
    <t>findutils-e6680237</t>
  </si>
  <si>
    <t>findutils-e8bd5a2c</t>
  </si>
  <si>
    <t>Sum</t>
  </si>
  <si>
    <t>Mean of colors:</t>
  </si>
  <si>
    <t>Tools have different result</t>
  </si>
  <si>
    <t>Tools have same result</t>
  </si>
  <si>
    <t>Tools</t>
  </si>
  <si>
    <t>Cataglories</t>
  </si>
  <si>
    <t>Common across three tools</t>
  </si>
  <si>
    <t>Difference among results</t>
  </si>
  <si>
    <t>unmatch</t>
  </si>
  <si>
    <t>Gumtree</t>
  </si>
  <si>
    <t>Confusion Matrix</t>
  </si>
  <si>
    <t>Tool result</t>
  </si>
  <si>
    <t>Num of Warnings</t>
  </si>
  <si>
    <t>unmatched</t>
  </si>
  <si>
    <t>Actual result</t>
  </si>
  <si>
    <t>Correct</t>
  </si>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</sst>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8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  <font>
      <b/>
      <sz val="10"/>
      <color theme="0"/>
      <name val="Arial"/>
      <scheme val="minor"/>
    </font>
    <font>
      <sz val="11"/>
      <color rgb="FF000000"/>
      <name val="Calibri"/>
    </font>
    <font>
      <sz val="11"/>
      <color rgb="FF000000"/>
      <name val="Docs-Calibri"/>
    </font>
    <font>
      <b/>
      <sz val="14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</fills>
  <borders count="3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0" borderId="0" xfId="0" applyFont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5" fillId="0" borderId="0" xfId="0" applyFont="1"/>
    <xf numFmtId="0" fontId="6" fillId="6" borderId="0" xfId="0" applyFont="1" applyFill="1"/>
    <xf numFmtId="0" fontId="5" fillId="0" borderId="6" xfId="0" applyFont="1" applyBorder="1"/>
    <xf numFmtId="0" fontId="3" fillId="5" borderId="1" xfId="0" applyFont="1" applyFill="1" applyBorder="1"/>
    <xf numFmtId="0" fontId="3" fillId="4" borderId="9" xfId="0" applyFont="1" applyFill="1" applyBorder="1"/>
    <xf numFmtId="0" fontId="3" fillId="5" borderId="10" xfId="0" applyFont="1" applyFill="1" applyBorder="1"/>
    <xf numFmtId="0" fontId="3" fillId="0" borderId="11" xfId="0" applyFont="1" applyBorder="1"/>
    <xf numFmtId="0" fontId="3" fillId="5" borderId="11" xfId="0" applyFont="1" applyFill="1" applyBorder="1"/>
    <xf numFmtId="0" fontId="3" fillId="4" borderId="11" xfId="0" applyFont="1" applyFill="1" applyBorder="1"/>
    <xf numFmtId="0" fontId="3" fillId="5" borderId="7" xfId="0" applyFont="1" applyFill="1" applyBorder="1"/>
    <xf numFmtId="0" fontId="3" fillId="4" borderId="8" xfId="0" applyFont="1" applyFill="1" applyBorder="1"/>
    <xf numFmtId="0" fontId="3" fillId="5" borderId="12" xfId="0" applyFont="1" applyFill="1" applyBorder="1"/>
    <xf numFmtId="0" fontId="3" fillId="0" borderId="6" xfId="0" applyFont="1" applyBorder="1"/>
    <xf numFmtId="0" fontId="3" fillId="6" borderId="0" xfId="0" applyFont="1" applyFill="1"/>
    <xf numFmtId="0" fontId="3" fillId="4" borderId="14" xfId="0" applyFont="1" applyFill="1" applyBorder="1"/>
    <xf numFmtId="0" fontId="3" fillId="3" borderId="15" xfId="0" applyFont="1" applyFill="1" applyBorder="1"/>
    <xf numFmtId="0" fontId="3" fillId="0" borderId="16" xfId="0" applyFont="1" applyBorder="1"/>
    <xf numFmtId="0" fontId="4" fillId="2" borderId="17" xfId="0" applyFont="1" applyFill="1" applyBorder="1" applyAlignment="1">
      <alignment horizontal="left"/>
    </xf>
    <xf numFmtId="0" fontId="3" fillId="0" borderId="17" xfId="0" applyFont="1" applyBorder="1"/>
    <xf numFmtId="0" fontId="3" fillId="0" borderId="18" xfId="0" applyFont="1" applyBorder="1"/>
    <xf numFmtId="0" fontId="3" fillId="0" borderId="14" xfId="0" applyFont="1" applyBorder="1"/>
    <xf numFmtId="0" fontId="4" fillId="2" borderId="0" xfId="0" applyFont="1" applyFill="1" applyAlignment="1">
      <alignment horizontal="left"/>
    </xf>
    <xf numFmtId="0" fontId="4" fillId="2" borderId="14" xfId="0" applyFont="1" applyFill="1" applyBorder="1" applyAlignment="1">
      <alignment horizontal="left"/>
    </xf>
    <xf numFmtId="0" fontId="4" fillId="2" borderId="19" xfId="0" applyFont="1" applyFill="1" applyBorder="1" applyAlignment="1">
      <alignment horizontal="left"/>
    </xf>
    <xf numFmtId="0" fontId="7" fillId="0" borderId="0" xfId="0" applyFont="1"/>
    <xf numFmtId="0" fontId="7" fillId="5" borderId="14" xfId="0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0" fontId="7" fillId="5" borderId="0" xfId="0" applyFont="1" applyFill="1" applyAlignment="1">
      <alignment horizontal="right"/>
    </xf>
    <xf numFmtId="0" fontId="7" fillId="5" borderId="19" xfId="0" applyFont="1" applyFill="1" applyBorder="1" applyAlignment="1">
      <alignment horizontal="right"/>
    </xf>
    <xf numFmtId="0" fontId="7" fillId="5" borderId="20" xfId="0" applyFont="1" applyFill="1" applyBorder="1" applyAlignment="1">
      <alignment horizontal="right"/>
    </xf>
    <xf numFmtId="0" fontId="7" fillId="7" borderId="21" xfId="0" applyFont="1" applyFill="1" applyBorder="1" applyAlignment="1">
      <alignment horizontal="right"/>
    </xf>
    <xf numFmtId="0" fontId="7" fillId="5" borderId="21" xfId="0" applyFont="1" applyFill="1" applyBorder="1" applyAlignment="1">
      <alignment horizontal="right"/>
    </xf>
    <xf numFmtId="0" fontId="7" fillId="5" borderId="22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3" fillId="7" borderId="0" xfId="0" applyFont="1" applyFill="1"/>
    <xf numFmtId="0" fontId="3" fillId="8" borderId="0" xfId="0" applyFont="1" applyFill="1"/>
    <xf numFmtId="0" fontId="3" fillId="0" borderId="13" xfId="0" applyFont="1" applyBorder="1"/>
    <xf numFmtId="0" fontId="3" fillId="0" borderId="15" xfId="0" applyFont="1" applyBorder="1"/>
    <xf numFmtId="0" fontId="7" fillId="0" borderId="14" xfId="0" applyFont="1" applyBorder="1"/>
    <xf numFmtId="0" fontId="8" fillId="2" borderId="0" xfId="0" applyFont="1" applyFill="1" applyAlignment="1">
      <alignment horizontal="left"/>
    </xf>
    <xf numFmtId="0" fontId="7" fillId="0" borderId="19" xfId="0" applyFont="1" applyBorder="1"/>
    <xf numFmtId="0" fontId="3" fillId="5" borderId="14" xfId="0" applyFont="1" applyFill="1" applyBorder="1"/>
    <xf numFmtId="0" fontId="3" fillId="4" borderId="19" xfId="0" applyFont="1" applyFill="1" applyBorder="1"/>
    <xf numFmtId="0" fontId="3" fillId="5" borderId="19" xfId="0" applyFont="1" applyFill="1" applyBorder="1"/>
    <xf numFmtId="0" fontId="3" fillId="4" borderId="20" xfId="0" applyFont="1" applyFill="1" applyBorder="1"/>
    <xf numFmtId="0" fontId="3" fillId="4" borderId="21" xfId="0" applyFont="1" applyFill="1" applyBorder="1"/>
    <xf numFmtId="0" fontId="3" fillId="4" borderId="22" xfId="0" applyFont="1" applyFill="1" applyBorder="1"/>
    <xf numFmtId="0" fontId="3" fillId="5" borderId="21" xfId="0" applyFont="1" applyFill="1" applyBorder="1"/>
    <xf numFmtId="0" fontId="3" fillId="5" borderId="22" xfId="0" applyFont="1" applyFill="1" applyBorder="1"/>
    <xf numFmtId="0" fontId="3" fillId="0" borderId="27" xfId="0" applyFont="1" applyBorder="1"/>
    <xf numFmtId="0" fontId="3" fillId="0" borderId="28" xfId="0" applyFont="1" applyBorder="1"/>
    <xf numFmtId="0" fontId="3" fillId="0" borderId="19" xfId="0" applyFont="1" applyBorder="1"/>
    <xf numFmtId="0" fontId="3" fillId="5" borderId="6" xfId="0" applyFont="1" applyFill="1" applyBorder="1"/>
    <xf numFmtId="0" fontId="3" fillId="4" borderId="30" xfId="0" applyFont="1" applyFill="1" applyBorder="1"/>
    <xf numFmtId="0" fontId="5" fillId="0" borderId="16" xfId="0" applyFont="1" applyBorder="1"/>
    <xf numFmtId="0" fontId="3" fillId="0" borderId="18" xfId="0" applyFont="1" applyBorder="1" applyAlignment="1">
      <alignment horizontal="center"/>
    </xf>
    <xf numFmtId="0" fontId="3" fillId="0" borderId="21" xfId="0" applyFont="1" applyBorder="1"/>
    <xf numFmtId="0" fontId="3" fillId="4" borderId="32" xfId="0" applyFont="1" applyFill="1" applyBorder="1"/>
    <xf numFmtId="0" fontId="3" fillId="5" borderId="33" xfId="0" applyFont="1" applyFill="1" applyBorder="1"/>
    <xf numFmtId="0" fontId="5" fillId="0" borderId="20" xfId="0" applyFont="1" applyBorder="1"/>
    <xf numFmtId="0" fontId="3" fillId="0" borderId="22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8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5" fillId="0" borderId="3" xfId="0" applyFont="1" applyBorder="1"/>
    <xf numFmtId="0" fontId="3" fillId="0" borderId="0" xfId="0" applyFont="1"/>
    <xf numFmtId="0" fontId="0" fillId="0" borderId="0" xfId="0"/>
    <xf numFmtId="0" fontId="2" fillId="0" borderId="11" xfId="0" applyFont="1" applyBorder="1"/>
    <xf numFmtId="0" fontId="3" fillId="0" borderId="3" xfId="0" applyFont="1" applyBorder="1"/>
    <xf numFmtId="0" fontId="2" fillId="0" borderId="12" xfId="0" applyFont="1" applyBorder="1"/>
    <xf numFmtId="0" fontId="1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16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3" fillId="0" borderId="1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" xfId="0" applyFont="1" applyBorder="1"/>
    <xf numFmtId="0" fontId="3" fillId="0" borderId="10" xfId="0" applyFont="1" applyBorder="1"/>
    <xf numFmtId="0" fontId="2" fillId="0" borderId="10" xfId="0" applyFont="1" applyBorder="1"/>
    <xf numFmtId="0" fontId="9" fillId="0" borderId="0" xfId="0" applyFont="1" applyAlignment="1">
      <alignment horizontal="center"/>
    </xf>
    <xf numFmtId="0" fontId="3" fillId="0" borderId="29" xfId="0" applyFont="1" applyBorder="1"/>
    <xf numFmtId="0" fontId="2" fillId="0" borderId="31" xfId="0" applyFont="1" applyBorder="1"/>
    <xf numFmtId="0" fontId="5" fillId="0" borderId="23" xfId="0" applyFont="1" applyBorder="1"/>
    <xf numFmtId="0" fontId="2" fillId="0" borderId="24" xfId="0" applyFont="1" applyBorder="1"/>
    <xf numFmtId="0" fontId="3" fillId="0" borderId="25" xfId="0" applyFont="1" applyBorder="1"/>
    <xf numFmtId="0" fontId="2" fillId="0" borderId="2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6"/>
  <sheetViews>
    <sheetView workbookViewId="0">
      <selection activeCell="F31" sqref="F31"/>
    </sheetView>
  </sheetViews>
  <sheetFormatPr defaultColWidth="12.5703125" defaultRowHeight="15.75" customHeight="1"/>
  <cols>
    <col min="1" max="1" width="28.85546875" customWidth="1"/>
    <col min="3" max="4" width="30.5703125" customWidth="1"/>
    <col min="5" max="5" width="18.140625" customWidth="1"/>
    <col min="6" max="9" width="23.5703125" customWidth="1"/>
    <col min="10" max="10" width="25.7109375" customWidth="1"/>
    <col min="11" max="11" width="23.5703125" customWidth="1"/>
  </cols>
  <sheetData>
    <row r="1" spans="1:8" ht="12.75">
      <c r="D1" s="71" t="s">
        <v>22</v>
      </c>
      <c r="E1" s="66"/>
      <c r="F1" s="66"/>
      <c r="G1" s="66"/>
      <c r="H1" s="67"/>
    </row>
    <row r="2" spans="1:8" ht="12.75">
      <c r="A2" s="6" t="s">
        <v>23</v>
      </c>
      <c r="B2" s="5" t="s">
        <v>24</v>
      </c>
      <c r="C2" s="5" t="s">
        <v>25</v>
      </c>
      <c r="D2" s="7" t="s">
        <v>28</v>
      </c>
      <c r="E2" s="7" t="s">
        <v>29</v>
      </c>
      <c r="F2" s="7" t="s">
        <v>30</v>
      </c>
      <c r="G2" s="7" t="s">
        <v>31</v>
      </c>
      <c r="H2" s="7" t="s">
        <v>32</v>
      </c>
    </row>
    <row r="3" spans="1:8" ht="12.75">
      <c r="A3" s="72" t="s">
        <v>33</v>
      </c>
      <c r="B3" s="72">
        <v>25</v>
      </c>
      <c r="C3" s="1" t="s">
        <v>34</v>
      </c>
      <c r="D3" s="72">
        <v>13</v>
      </c>
      <c r="E3" s="8">
        <v>10</v>
      </c>
      <c r="F3" s="9">
        <v>0</v>
      </c>
      <c r="G3" s="9">
        <v>0</v>
      </c>
      <c r="H3" s="10">
        <v>3</v>
      </c>
    </row>
    <row r="4" spans="1:8" ht="12.75">
      <c r="A4" s="73"/>
      <c r="B4" s="73"/>
      <c r="C4" s="1" t="s">
        <v>35</v>
      </c>
      <c r="D4" s="73"/>
      <c r="E4" s="8">
        <v>0</v>
      </c>
      <c r="F4" s="9">
        <v>0</v>
      </c>
      <c r="G4" s="9">
        <v>10</v>
      </c>
      <c r="H4" s="10">
        <v>3</v>
      </c>
    </row>
    <row r="5" spans="1:8" ht="12.75">
      <c r="A5" s="74"/>
      <c r="B5" s="74"/>
      <c r="C5" s="11" t="s">
        <v>36</v>
      </c>
      <c r="D5" s="74"/>
      <c r="E5" s="14">
        <v>10</v>
      </c>
      <c r="F5" s="15">
        <v>3</v>
      </c>
      <c r="G5" s="15">
        <v>0</v>
      </c>
      <c r="H5" s="16">
        <v>0</v>
      </c>
    </row>
    <row r="6" spans="1:8" ht="12.75" hidden="1">
      <c r="A6" s="72" t="s">
        <v>37</v>
      </c>
      <c r="B6" s="72">
        <v>14</v>
      </c>
      <c r="C6" s="1" t="s">
        <v>34</v>
      </c>
      <c r="D6" s="72">
        <v>8</v>
      </c>
      <c r="E6" s="8"/>
      <c r="F6" s="9">
        <v>2</v>
      </c>
      <c r="G6" s="9"/>
      <c r="H6" s="10">
        <v>6</v>
      </c>
    </row>
    <row r="7" spans="1:8" ht="12.75" hidden="1">
      <c r="A7" s="73"/>
      <c r="B7" s="73"/>
      <c r="C7" s="1" t="s">
        <v>35</v>
      </c>
      <c r="D7" s="73"/>
      <c r="E7" s="8"/>
      <c r="F7" s="9">
        <v>0</v>
      </c>
      <c r="G7" s="9"/>
      <c r="H7" s="10">
        <v>8</v>
      </c>
    </row>
    <row r="8" spans="1:8" ht="12.75" hidden="1">
      <c r="A8" s="74"/>
      <c r="B8" s="74"/>
      <c r="C8" s="11" t="s">
        <v>36</v>
      </c>
      <c r="D8" s="74"/>
      <c r="E8" s="14"/>
      <c r="F8" s="15">
        <v>2</v>
      </c>
      <c r="G8" s="15"/>
      <c r="H8" s="16">
        <v>6</v>
      </c>
    </row>
    <row r="9" spans="1:8" ht="12.75">
      <c r="A9" s="72" t="s">
        <v>38</v>
      </c>
      <c r="B9" s="72">
        <v>52</v>
      </c>
      <c r="C9" s="1" t="s">
        <v>34</v>
      </c>
      <c r="D9" s="72">
        <v>26</v>
      </c>
      <c r="E9" s="8">
        <v>21</v>
      </c>
      <c r="F9" s="9">
        <v>0</v>
      </c>
      <c r="G9" s="9">
        <v>0</v>
      </c>
      <c r="H9" s="10">
        <v>5</v>
      </c>
    </row>
    <row r="10" spans="1:8" ht="12.75">
      <c r="A10" s="73"/>
      <c r="B10" s="73"/>
      <c r="C10" s="1" t="s">
        <v>35</v>
      </c>
      <c r="D10" s="73"/>
      <c r="E10" s="8">
        <v>0</v>
      </c>
      <c r="F10" s="9">
        <v>0</v>
      </c>
      <c r="G10" s="9">
        <v>21</v>
      </c>
      <c r="H10" s="10">
        <v>5</v>
      </c>
    </row>
    <row r="11" spans="1:8">
      <c r="A11" s="74"/>
      <c r="B11" s="74"/>
      <c r="C11" s="11" t="s">
        <v>36</v>
      </c>
      <c r="D11" s="74"/>
      <c r="E11" s="14">
        <v>21</v>
      </c>
      <c r="F11" s="15">
        <v>3</v>
      </c>
      <c r="G11" s="15">
        <v>0</v>
      </c>
      <c r="H11" s="16">
        <v>2</v>
      </c>
    </row>
    <row r="13" spans="1:8" ht="12.75">
      <c r="D13" s="75" t="s">
        <v>39</v>
      </c>
      <c r="E13" s="66"/>
      <c r="F13" s="67"/>
    </row>
    <row r="14" spans="1:8" ht="12.75">
      <c r="A14" s="6" t="s">
        <v>40</v>
      </c>
      <c r="B14" s="1" t="s">
        <v>24</v>
      </c>
      <c r="C14" s="1" t="s">
        <v>25</v>
      </c>
      <c r="D14" s="7" t="s">
        <v>41</v>
      </c>
      <c r="E14" s="17" t="s">
        <v>26</v>
      </c>
      <c r="F14" s="17" t="s">
        <v>27</v>
      </c>
    </row>
    <row r="15" spans="1:8" ht="12.75">
      <c r="A15" s="72" t="s">
        <v>42</v>
      </c>
      <c r="B15" s="72">
        <v>25</v>
      </c>
      <c r="C15" s="1" t="s">
        <v>34</v>
      </c>
      <c r="D15" s="72">
        <v>20</v>
      </c>
      <c r="E15" s="4">
        <v>20</v>
      </c>
      <c r="F15" s="3">
        <v>0</v>
      </c>
    </row>
    <row r="16" spans="1:8" ht="12.75">
      <c r="A16" s="73"/>
      <c r="B16" s="73"/>
      <c r="C16" s="1" t="s">
        <v>35</v>
      </c>
      <c r="D16" s="73"/>
      <c r="E16" s="4">
        <v>19</v>
      </c>
      <c r="F16" s="3">
        <v>1</v>
      </c>
    </row>
    <row r="17" spans="1:6" ht="12.75">
      <c r="A17" s="74"/>
      <c r="B17" s="74"/>
      <c r="C17" s="11" t="s">
        <v>36</v>
      </c>
      <c r="D17" s="74"/>
      <c r="E17" s="12">
        <v>20</v>
      </c>
      <c r="F17" s="13">
        <v>0</v>
      </c>
    </row>
    <row r="18" spans="1:6" ht="12.75" hidden="1">
      <c r="A18" s="72" t="s">
        <v>37</v>
      </c>
      <c r="B18" s="72">
        <v>14</v>
      </c>
      <c r="C18" s="1" t="s">
        <v>34</v>
      </c>
      <c r="D18" s="72">
        <v>7</v>
      </c>
      <c r="E18" s="4">
        <v>2</v>
      </c>
      <c r="F18" s="3">
        <v>5</v>
      </c>
    </row>
    <row r="19" spans="1:6" ht="12.75" hidden="1">
      <c r="A19" s="73"/>
      <c r="B19" s="73"/>
      <c r="C19" s="1" t="s">
        <v>35</v>
      </c>
      <c r="D19" s="73"/>
      <c r="E19" s="4">
        <v>2</v>
      </c>
      <c r="F19" s="3">
        <v>0</v>
      </c>
    </row>
    <row r="20" spans="1:6" ht="12.75" hidden="1">
      <c r="A20" s="74"/>
      <c r="B20" s="74"/>
      <c r="C20" s="11" t="s">
        <v>36</v>
      </c>
      <c r="D20" s="74"/>
      <c r="E20" s="12"/>
      <c r="F20" s="13"/>
    </row>
    <row r="21" spans="1:6" ht="12.75">
      <c r="A21" s="72" t="s">
        <v>38</v>
      </c>
      <c r="B21" s="72">
        <v>52</v>
      </c>
      <c r="C21" s="1" t="s">
        <v>34</v>
      </c>
      <c r="D21" s="72">
        <v>37</v>
      </c>
      <c r="E21" s="4">
        <v>36</v>
      </c>
      <c r="F21" s="3">
        <v>1</v>
      </c>
    </row>
    <row r="22" spans="1:6" ht="12.75">
      <c r="A22" s="73"/>
      <c r="B22" s="73"/>
      <c r="C22" s="1" t="s">
        <v>35</v>
      </c>
      <c r="D22" s="73"/>
      <c r="E22" s="4">
        <v>35</v>
      </c>
      <c r="F22" s="3">
        <v>2</v>
      </c>
    </row>
    <row r="23" spans="1:6">
      <c r="A23" s="74"/>
      <c r="B23" s="74"/>
      <c r="C23" s="11" t="s">
        <v>36</v>
      </c>
      <c r="D23" s="74"/>
      <c r="E23" s="12">
        <v>36</v>
      </c>
      <c r="F23" s="13">
        <v>1</v>
      </c>
    </row>
    <row r="26" spans="1:6" ht="12.75">
      <c r="C26" s="1" t="s">
        <v>34</v>
      </c>
    </row>
  </sheetData>
  <mergeCells count="20">
    <mergeCell ref="A15:A17"/>
    <mergeCell ref="B15:B17"/>
    <mergeCell ref="D15:D17"/>
    <mergeCell ref="B18:B20"/>
    <mergeCell ref="D18:D20"/>
    <mergeCell ref="A18:A20"/>
    <mergeCell ref="A21:A23"/>
    <mergeCell ref="B21:B23"/>
    <mergeCell ref="D21:D23"/>
    <mergeCell ref="A9:A11"/>
    <mergeCell ref="B9:B11"/>
    <mergeCell ref="D9:D11"/>
    <mergeCell ref="D13:F13"/>
    <mergeCell ref="A6:A8"/>
    <mergeCell ref="B6:B8"/>
    <mergeCell ref="D6:D8"/>
    <mergeCell ref="D1:H1"/>
    <mergeCell ref="A3:A5"/>
    <mergeCell ref="B3:B5"/>
    <mergeCell ref="D3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20"/>
  <sheetViews>
    <sheetView tabSelected="1" workbookViewId="0">
      <selection activeCell="G26" sqref="G26"/>
    </sheetView>
  </sheetViews>
  <sheetFormatPr defaultColWidth="12.5703125" defaultRowHeight="15.75" customHeight="1"/>
  <cols>
    <col min="1" max="1" width="22.28515625" bestFit="1" customWidth="1"/>
    <col min="2" max="2" width="15.140625" hidden="1" customWidth="1"/>
    <col min="4" max="4" width="13.28515625" customWidth="1"/>
    <col min="5" max="5" width="15.140625" customWidth="1"/>
    <col min="6" max="6" width="14.42578125" customWidth="1"/>
    <col min="7" max="7" width="16.7109375" bestFit="1" customWidth="1"/>
    <col min="8" max="10" width="15.42578125" customWidth="1"/>
    <col min="11" max="11" width="16.7109375" bestFit="1" customWidth="1"/>
    <col min="12" max="15" width="15.42578125" customWidth="1"/>
  </cols>
  <sheetData>
    <row r="1" spans="1:15">
      <c r="A1" s="69"/>
      <c r="B1" s="70" t="s">
        <v>2</v>
      </c>
      <c r="C1" s="77" t="s">
        <v>1</v>
      </c>
      <c r="D1" s="21" t="s">
        <v>43</v>
      </c>
      <c r="E1" s="22" t="s">
        <v>43</v>
      </c>
      <c r="F1" s="23" t="s">
        <v>44</v>
      </c>
      <c r="G1" s="23" t="s">
        <v>44</v>
      </c>
      <c r="H1" s="21" t="s">
        <v>43</v>
      </c>
      <c r="I1" s="22" t="s">
        <v>43</v>
      </c>
      <c r="J1" s="23" t="s">
        <v>44</v>
      </c>
      <c r="K1" s="23" t="s">
        <v>44</v>
      </c>
      <c r="L1" s="21" t="s">
        <v>45</v>
      </c>
      <c r="M1" s="23" t="s">
        <v>45</v>
      </c>
      <c r="N1" s="23" t="s">
        <v>46</v>
      </c>
      <c r="O1" s="24" t="s">
        <v>46</v>
      </c>
    </row>
    <row r="2" spans="1:15">
      <c r="A2" s="68"/>
      <c r="B2" s="68"/>
      <c r="C2" s="76"/>
      <c r="D2" s="25" t="s">
        <v>45</v>
      </c>
      <c r="E2" s="1" t="s">
        <v>46</v>
      </c>
      <c r="F2" s="1" t="s">
        <v>45</v>
      </c>
      <c r="G2" s="26" t="s">
        <v>46</v>
      </c>
      <c r="H2" s="25" t="s">
        <v>47</v>
      </c>
      <c r="I2" s="1" t="s">
        <v>48</v>
      </c>
      <c r="J2" s="1" t="s">
        <v>47</v>
      </c>
      <c r="K2" s="26" t="s">
        <v>48</v>
      </c>
      <c r="L2" s="27" t="s">
        <v>47</v>
      </c>
      <c r="M2" s="26" t="s">
        <v>48</v>
      </c>
      <c r="N2" s="26" t="s">
        <v>49</v>
      </c>
      <c r="O2" s="28" t="s">
        <v>50</v>
      </c>
    </row>
    <row r="3" spans="1:15" ht="15.75" customHeight="1">
      <c r="A3" s="29" t="s">
        <v>51</v>
      </c>
      <c r="B3" s="20" t="s">
        <v>5</v>
      </c>
      <c r="C3" s="2">
        <f t="shared" ref="C3:C14" si="0">SUM(L3:O3)</f>
        <v>74</v>
      </c>
      <c r="D3" s="30">
        <v>72</v>
      </c>
      <c r="E3" s="31">
        <v>2</v>
      </c>
      <c r="F3" s="31">
        <v>0</v>
      </c>
      <c r="G3" s="32">
        <v>0</v>
      </c>
      <c r="H3" s="30">
        <v>74</v>
      </c>
      <c r="I3" s="31">
        <v>0</v>
      </c>
      <c r="J3" s="31">
        <v>0</v>
      </c>
      <c r="K3" s="32">
        <v>0</v>
      </c>
      <c r="L3" s="30">
        <v>72</v>
      </c>
      <c r="M3" s="31">
        <v>0</v>
      </c>
      <c r="N3" s="31">
        <v>2</v>
      </c>
      <c r="O3" s="33">
        <v>0</v>
      </c>
    </row>
    <row r="4" spans="1:15" ht="15.75" customHeight="1">
      <c r="A4" s="29" t="s">
        <v>52</v>
      </c>
      <c r="B4" s="2" t="s">
        <v>7</v>
      </c>
      <c r="C4" s="2">
        <f t="shared" si="0"/>
        <v>104</v>
      </c>
      <c r="D4" s="30">
        <v>101</v>
      </c>
      <c r="E4" s="31">
        <v>2</v>
      </c>
      <c r="F4" s="31">
        <v>1</v>
      </c>
      <c r="G4" s="32">
        <v>0</v>
      </c>
      <c r="H4" s="30">
        <v>103</v>
      </c>
      <c r="I4" s="31">
        <v>0</v>
      </c>
      <c r="J4" s="31">
        <v>0</v>
      </c>
      <c r="K4" s="32">
        <v>1</v>
      </c>
      <c r="L4" s="30">
        <v>101</v>
      </c>
      <c r="M4" s="31">
        <v>1</v>
      </c>
      <c r="N4" s="31">
        <v>2</v>
      </c>
      <c r="O4" s="33">
        <v>0</v>
      </c>
    </row>
    <row r="5" spans="1:15" ht="15.75" customHeight="1">
      <c r="A5" s="29" t="s">
        <v>53</v>
      </c>
      <c r="B5" s="2" t="s">
        <v>9</v>
      </c>
      <c r="C5" s="2">
        <f t="shared" si="0"/>
        <v>286</v>
      </c>
      <c r="D5" s="30">
        <v>274</v>
      </c>
      <c r="E5" s="31">
        <v>3</v>
      </c>
      <c r="F5" s="31">
        <v>2</v>
      </c>
      <c r="G5" s="32">
        <v>7</v>
      </c>
      <c r="H5" s="30">
        <v>277</v>
      </c>
      <c r="I5" s="31">
        <v>0</v>
      </c>
      <c r="J5" s="31">
        <v>0</v>
      </c>
      <c r="K5" s="32">
        <v>9</v>
      </c>
      <c r="L5" s="30">
        <v>274</v>
      </c>
      <c r="M5" s="31">
        <v>2</v>
      </c>
      <c r="N5" s="31">
        <v>3</v>
      </c>
      <c r="O5" s="33">
        <v>7</v>
      </c>
    </row>
    <row r="6" spans="1:15" ht="15.75" customHeight="1">
      <c r="A6" s="29" t="s">
        <v>54</v>
      </c>
      <c r="B6" s="2" t="s">
        <v>11</v>
      </c>
      <c r="C6" s="2">
        <f t="shared" si="0"/>
        <v>139</v>
      </c>
      <c r="D6" s="30">
        <v>82</v>
      </c>
      <c r="E6" s="31">
        <v>1</v>
      </c>
      <c r="F6" s="31">
        <v>21</v>
      </c>
      <c r="G6" s="32">
        <v>35</v>
      </c>
      <c r="H6" s="30">
        <v>81</v>
      </c>
      <c r="I6" s="31">
        <v>2</v>
      </c>
      <c r="J6" s="31">
        <v>0</v>
      </c>
      <c r="K6" s="32">
        <v>56</v>
      </c>
      <c r="L6" s="30">
        <v>80</v>
      </c>
      <c r="M6" s="31">
        <v>23</v>
      </c>
      <c r="N6" s="31">
        <v>1</v>
      </c>
      <c r="O6" s="33">
        <v>35</v>
      </c>
    </row>
    <row r="7" spans="1:15" ht="15.75" customHeight="1">
      <c r="A7" s="29" t="s">
        <v>55</v>
      </c>
      <c r="B7" s="2" t="s">
        <v>12</v>
      </c>
      <c r="C7" s="2">
        <f t="shared" si="0"/>
        <v>54</v>
      </c>
      <c r="D7" s="30">
        <v>36</v>
      </c>
      <c r="E7" s="31">
        <v>0</v>
      </c>
      <c r="F7" s="31">
        <v>0</v>
      </c>
      <c r="G7" s="32">
        <v>18</v>
      </c>
      <c r="H7" s="30">
        <v>36</v>
      </c>
      <c r="I7" s="31">
        <v>0</v>
      </c>
      <c r="J7" s="31">
        <v>0</v>
      </c>
      <c r="K7" s="32">
        <v>18</v>
      </c>
      <c r="L7" s="30">
        <v>36</v>
      </c>
      <c r="M7" s="31">
        <v>0</v>
      </c>
      <c r="N7" s="31">
        <v>0</v>
      </c>
      <c r="O7" s="33">
        <v>18</v>
      </c>
    </row>
    <row r="8" spans="1:15" ht="15.75" customHeight="1">
      <c r="A8" s="29" t="s">
        <v>56</v>
      </c>
      <c r="B8" s="2" t="s">
        <v>13</v>
      </c>
      <c r="C8" s="2">
        <f t="shared" si="0"/>
        <v>61</v>
      </c>
      <c r="D8" s="30">
        <v>46</v>
      </c>
      <c r="E8" s="31">
        <v>1</v>
      </c>
      <c r="F8" s="31">
        <v>1</v>
      </c>
      <c r="G8" s="32">
        <v>13</v>
      </c>
      <c r="H8" s="30">
        <v>47</v>
      </c>
      <c r="I8" s="31">
        <v>0</v>
      </c>
      <c r="J8" s="31">
        <v>0</v>
      </c>
      <c r="K8" s="32">
        <v>14</v>
      </c>
      <c r="L8" s="30">
        <v>46</v>
      </c>
      <c r="M8" s="31">
        <v>1</v>
      </c>
      <c r="N8" s="31">
        <v>1</v>
      </c>
      <c r="O8" s="33">
        <v>13</v>
      </c>
    </row>
    <row r="9" spans="1:15" ht="15.75" customHeight="1">
      <c r="A9" s="29" t="s">
        <v>4</v>
      </c>
      <c r="B9" s="2" t="s">
        <v>14</v>
      </c>
      <c r="C9" s="2">
        <f t="shared" si="0"/>
        <v>213</v>
      </c>
      <c r="D9" s="30">
        <v>198</v>
      </c>
      <c r="E9" s="31">
        <v>5</v>
      </c>
      <c r="F9" s="31">
        <v>0</v>
      </c>
      <c r="G9" s="32">
        <v>10</v>
      </c>
      <c r="H9" s="30">
        <v>203</v>
      </c>
      <c r="I9" s="31">
        <v>0</v>
      </c>
      <c r="J9" s="31">
        <v>0</v>
      </c>
      <c r="K9" s="32">
        <v>10</v>
      </c>
      <c r="L9" s="30">
        <v>198</v>
      </c>
      <c r="M9" s="31">
        <v>0</v>
      </c>
      <c r="N9" s="31">
        <v>5</v>
      </c>
      <c r="O9" s="33">
        <v>10</v>
      </c>
    </row>
    <row r="10" spans="1:15" ht="15.75" customHeight="1">
      <c r="A10" s="29" t="s">
        <v>10</v>
      </c>
      <c r="B10" s="2" t="s">
        <v>15</v>
      </c>
      <c r="C10" s="2">
        <f t="shared" si="0"/>
        <v>129</v>
      </c>
      <c r="D10" s="30">
        <v>58</v>
      </c>
      <c r="E10" s="31">
        <v>2</v>
      </c>
      <c r="F10" s="31">
        <v>4</v>
      </c>
      <c r="G10" s="32">
        <v>65</v>
      </c>
      <c r="H10" s="30">
        <v>39</v>
      </c>
      <c r="I10" s="31">
        <v>21</v>
      </c>
      <c r="J10" s="31">
        <v>0</v>
      </c>
      <c r="K10" s="32">
        <v>69</v>
      </c>
      <c r="L10" s="30">
        <v>37</v>
      </c>
      <c r="M10" s="31">
        <v>25</v>
      </c>
      <c r="N10" s="31">
        <v>2</v>
      </c>
      <c r="O10" s="33">
        <v>65</v>
      </c>
    </row>
    <row r="11" spans="1:15" ht="15.75" customHeight="1">
      <c r="A11" s="29" t="s">
        <v>6</v>
      </c>
      <c r="B11" s="2" t="s">
        <v>16</v>
      </c>
      <c r="C11" s="2">
        <f t="shared" si="0"/>
        <v>62</v>
      </c>
      <c r="D11" s="30">
        <v>8</v>
      </c>
      <c r="E11" s="31">
        <v>1</v>
      </c>
      <c r="F11" s="31">
        <v>10</v>
      </c>
      <c r="G11" s="32">
        <v>43</v>
      </c>
      <c r="H11" s="30">
        <v>8</v>
      </c>
      <c r="I11" s="31">
        <v>1</v>
      </c>
      <c r="J11" s="31">
        <v>8</v>
      </c>
      <c r="K11" s="32">
        <v>45</v>
      </c>
      <c r="L11" s="30">
        <v>17</v>
      </c>
      <c r="M11" s="31">
        <v>2</v>
      </c>
      <c r="N11" s="31">
        <v>0</v>
      </c>
      <c r="O11" s="33">
        <v>43</v>
      </c>
    </row>
    <row r="12" spans="1:15" ht="15.75" customHeight="1">
      <c r="A12" s="29" t="s">
        <v>8</v>
      </c>
      <c r="B12" s="2" t="s">
        <v>18</v>
      </c>
      <c r="C12" s="2">
        <f t="shared" si="0"/>
        <v>147</v>
      </c>
      <c r="D12" s="30">
        <v>94</v>
      </c>
      <c r="E12" s="31">
        <v>0</v>
      </c>
      <c r="F12" s="31">
        <v>0</v>
      </c>
      <c r="G12" s="32">
        <v>53</v>
      </c>
      <c r="H12" s="30">
        <v>44</v>
      </c>
      <c r="I12" s="31">
        <v>50</v>
      </c>
      <c r="J12" s="31">
        <v>0</v>
      </c>
      <c r="K12" s="32">
        <v>53</v>
      </c>
      <c r="L12" s="30">
        <v>44</v>
      </c>
      <c r="M12" s="31">
        <v>50</v>
      </c>
      <c r="N12" s="31">
        <v>0</v>
      </c>
      <c r="O12" s="33">
        <v>53</v>
      </c>
    </row>
    <row r="13" spans="1:15" ht="15.75" customHeight="1">
      <c r="A13" s="29" t="s">
        <v>19</v>
      </c>
      <c r="B13" s="2" t="s">
        <v>20</v>
      </c>
      <c r="C13" s="2">
        <f t="shared" si="0"/>
        <v>572</v>
      </c>
      <c r="D13" s="30">
        <v>185</v>
      </c>
      <c r="E13" s="31">
        <v>14</v>
      </c>
      <c r="F13" s="31">
        <v>154</v>
      </c>
      <c r="G13" s="32">
        <v>219</v>
      </c>
      <c r="H13" s="30">
        <v>198</v>
      </c>
      <c r="I13" s="31">
        <v>1</v>
      </c>
      <c r="J13" s="31">
        <v>36</v>
      </c>
      <c r="K13" s="32">
        <v>337</v>
      </c>
      <c r="L13" s="30">
        <v>220</v>
      </c>
      <c r="M13" s="31">
        <v>119</v>
      </c>
      <c r="N13" s="31">
        <v>14</v>
      </c>
      <c r="O13" s="33">
        <v>219</v>
      </c>
    </row>
    <row r="14" spans="1:15" ht="15.75" customHeight="1">
      <c r="A14" s="29" t="s">
        <v>17</v>
      </c>
      <c r="B14" s="2" t="s">
        <v>21</v>
      </c>
      <c r="C14" s="2">
        <f t="shared" si="0"/>
        <v>272</v>
      </c>
      <c r="D14" s="34">
        <v>100</v>
      </c>
      <c r="E14" s="35">
        <v>16</v>
      </c>
      <c r="F14" s="35">
        <v>27</v>
      </c>
      <c r="G14" s="36">
        <v>129</v>
      </c>
      <c r="H14" s="34">
        <v>62</v>
      </c>
      <c r="I14" s="35">
        <v>54</v>
      </c>
      <c r="J14" s="35">
        <v>4</v>
      </c>
      <c r="K14" s="36">
        <v>152</v>
      </c>
      <c r="L14" s="34">
        <v>64</v>
      </c>
      <c r="M14" s="35">
        <v>63</v>
      </c>
      <c r="N14" s="35">
        <v>2</v>
      </c>
      <c r="O14" s="37">
        <v>143</v>
      </c>
    </row>
    <row r="15" spans="1:15">
      <c r="A15" s="78" t="s">
        <v>57</v>
      </c>
      <c r="B15" s="73"/>
      <c r="C15" s="1">
        <f t="shared" ref="C15:O15" si="1">SUM(C3:C14)</f>
        <v>2113</v>
      </c>
      <c r="D15" s="1">
        <f t="shared" si="1"/>
        <v>1254</v>
      </c>
      <c r="E15" s="1">
        <f t="shared" si="1"/>
        <v>47</v>
      </c>
      <c r="F15" s="1">
        <f t="shared" si="1"/>
        <v>220</v>
      </c>
      <c r="G15" s="1">
        <f t="shared" si="1"/>
        <v>592</v>
      </c>
      <c r="H15" s="1">
        <f t="shared" si="1"/>
        <v>1172</v>
      </c>
      <c r="I15" s="1">
        <f t="shared" si="1"/>
        <v>129</v>
      </c>
      <c r="J15" s="1">
        <f t="shared" si="1"/>
        <v>48</v>
      </c>
      <c r="K15" s="1">
        <f t="shared" si="1"/>
        <v>764</v>
      </c>
      <c r="L15" s="1">
        <f t="shared" si="1"/>
        <v>1189</v>
      </c>
      <c r="M15" s="1">
        <f t="shared" si="1"/>
        <v>286</v>
      </c>
      <c r="N15" s="1">
        <f t="shared" si="1"/>
        <v>32</v>
      </c>
      <c r="O15" s="1">
        <f t="shared" si="1"/>
        <v>606</v>
      </c>
    </row>
    <row r="18" spans="1:3">
      <c r="A18" s="79" t="s">
        <v>58</v>
      </c>
      <c r="B18" s="73"/>
    </row>
    <row r="19" spans="1:3">
      <c r="A19" s="1" t="s">
        <v>59</v>
      </c>
      <c r="B19" s="18"/>
      <c r="C19" s="39"/>
    </row>
    <row r="20" spans="1:3">
      <c r="A20" s="1" t="s">
        <v>60</v>
      </c>
      <c r="B20" s="4"/>
      <c r="C20" s="40"/>
    </row>
  </sheetData>
  <mergeCells count="5">
    <mergeCell ref="A1:A2"/>
    <mergeCell ref="B1:B2"/>
    <mergeCell ref="C1:C2"/>
    <mergeCell ref="A15:B15"/>
    <mergeCell ref="A18:B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24"/>
  <sheetViews>
    <sheetView workbookViewId="0">
      <selection activeCell="U27" sqref="U27"/>
    </sheetView>
  </sheetViews>
  <sheetFormatPr defaultColWidth="12.5703125" defaultRowHeight="15.75" customHeight="1"/>
  <cols>
    <col min="2" max="2" width="18.7109375" customWidth="1"/>
    <col min="3" max="4" width="14" customWidth="1"/>
    <col min="5" max="5" width="12.42578125" customWidth="1"/>
    <col min="6" max="7" width="15.28515625" customWidth="1"/>
    <col min="8" max="8" width="15.85546875" customWidth="1"/>
    <col min="9" max="9" width="13.7109375" customWidth="1"/>
    <col min="10" max="10" width="12.42578125" customWidth="1"/>
    <col min="11" max="12" width="14.85546875" customWidth="1"/>
  </cols>
  <sheetData>
    <row r="1" spans="1:19">
      <c r="A1" s="41" t="s">
        <v>61</v>
      </c>
      <c r="B1" s="42" t="s">
        <v>62</v>
      </c>
      <c r="C1" s="80" t="s">
        <v>63</v>
      </c>
      <c r="D1" s="81"/>
      <c r="E1" s="81"/>
      <c r="F1" s="81"/>
      <c r="G1" s="82"/>
      <c r="H1" s="83" t="s">
        <v>64</v>
      </c>
      <c r="I1" s="81"/>
      <c r="J1" s="81"/>
      <c r="K1" s="81"/>
      <c r="L1" s="82"/>
    </row>
    <row r="2" spans="1:19" ht="15.75" customHeight="1">
      <c r="A2" s="84" t="s">
        <v>0</v>
      </c>
      <c r="B2" s="85"/>
      <c r="C2" s="43" t="s">
        <v>4</v>
      </c>
      <c r="D2" s="1" t="s">
        <v>54</v>
      </c>
      <c r="E2" s="44" t="s">
        <v>10</v>
      </c>
      <c r="F2" s="29" t="s">
        <v>17</v>
      </c>
      <c r="G2" s="45" t="s">
        <v>19</v>
      </c>
      <c r="H2" s="29" t="s">
        <v>4</v>
      </c>
      <c r="I2" s="1" t="s">
        <v>54</v>
      </c>
      <c r="J2" s="44" t="s">
        <v>10</v>
      </c>
      <c r="K2" s="29" t="s">
        <v>17</v>
      </c>
      <c r="L2" s="45" t="s">
        <v>19</v>
      </c>
    </row>
    <row r="3" spans="1:19" ht="15.75" customHeight="1">
      <c r="A3" s="86" t="s">
        <v>34</v>
      </c>
      <c r="B3" s="1" t="s">
        <v>27</v>
      </c>
      <c r="C3" s="46">
        <v>25</v>
      </c>
      <c r="D3" s="4">
        <v>33</v>
      </c>
      <c r="E3" s="4">
        <v>22</v>
      </c>
      <c r="F3" s="32">
        <v>32</v>
      </c>
      <c r="G3" s="33">
        <v>30</v>
      </c>
      <c r="H3" s="3">
        <v>0</v>
      </c>
      <c r="I3" s="3">
        <v>1</v>
      </c>
      <c r="J3" s="3">
        <v>0</v>
      </c>
      <c r="K3" s="3">
        <v>18</v>
      </c>
      <c r="L3" s="47">
        <v>21</v>
      </c>
    </row>
    <row r="4" spans="1:19">
      <c r="A4" s="87"/>
      <c r="B4" s="1" t="s">
        <v>65</v>
      </c>
      <c r="C4" s="19">
        <v>0</v>
      </c>
      <c r="D4" s="3">
        <v>0</v>
      </c>
      <c r="E4" s="3">
        <v>0</v>
      </c>
      <c r="F4" s="3">
        <v>0</v>
      </c>
      <c r="G4" s="47">
        <v>0</v>
      </c>
      <c r="H4" s="4">
        <v>10</v>
      </c>
      <c r="I4" s="4">
        <v>20</v>
      </c>
      <c r="J4" s="4">
        <v>24</v>
      </c>
      <c r="K4" s="4">
        <v>12</v>
      </c>
      <c r="L4" s="48">
        <v>19</v>
      </c>
    </row>
    <row r="5" spans="1:19">
      <c r="A5" s="86" t="s">
        <v>66</v>
      </c>
      <c r="B5" s="1" t="s">
        <v>27</v>
      </c>
      <c r="C5" s="46">
        <v>20</v>
      </c>
      <c r="D5" s="4">
        <v>32</v>
      </c>
      <c r="E5" s="4">
        <v>20</v>
      </c>
      <c r="F5" s="4">
        <v>9</v>
      </c>
      <c r="G5" s="48">
        <v>18</v>
      </c>
      <c r="H5" s="3">
        <v>0</v>
      </c>
      <c r="I5" s="3">
        <v>20</v>
      </c>
      <c r="J5" s="3">
        <v>4</v>
      </c>
      <c r="K5" s="3">
        <v>5</v>
      </c>
      <c r="L5" s="47">
        <v>0</v>
      </c>
    </row>
    <row r="6" spans="1:19">
      <c r="A6" s="87"/>
      <c r="B6" s="1" t="s">
        <v>65</v>
      </c>
      <c r="C6" s="19">
        <v>5</v>
      </c>
      <c r="D6" s="3">
        <v>1</v>
      </c>
      <c r="E6" s="3">
        <v>2</v>
      </c>
      <c r="F6" s="3">
        <v>23</v>
      </c>
      <c r="G6" s="47">
        <v>12</v>
      </c>
      <c r="H6" s="4">
        <v>10</v>
      </c>
      <c r="I6" s="4">
        <v>1</v>
      </c>
      <c r="J6" s="4">
        <v>20</v>
      </c>
      <c r="K6" s="4">
        <v>25</v>
      </c>
      <c r="L6" s="48">
        <v>40</v>
      </c>
    </row>
    <row r="7" spans="1:19">
      <c r="A7" s="86" t="s">
        <v>35</v>
      </c>
      <c r="B7" s="1" t="s">
        <v>27</v>
      </c>
      <c r="C7" s="46">
        <v>25</v>
      </c>
      <c r="D7" s="4">
        <v>31</v>
      </c>
      <c r="E7" s="4">
        <v>2</v>
      </c>
      <c r="F7" s="4">
        <v>12</v>
      </c>
      <c r="G7" s="48">
        <v>29</v>
      </c>
      <c r="H7" s="3">
        <v>0</v>
      </c>
      <c r="I7" s="3">
        <v>0</v>
      </c>
      <c r="J7" s="3">
        <v>0</v>
      </c>
      <c r="K7" s="3">
        <v>0</v>
      </c>
      <c r="L7" s="47">
        <v>8</v>
      </c>
    </row>
    <row r="8" spans="1:19">
      <c r="A8" s="76"/>
      <c r="B8" s="11" t="s">
        <v>65</v>
      </c>
      <c r="C8" s="49">
        <v>0</v>
      </c>
      <c r="D8" s="50">
        <v>2</v>
      </c>
      <c r="E8" s="50">
        <v>20</v>
      </c>
      <c r="F8" s="50">
        <v>20</v>
      </c>
      <c r="G8" s="51">
        <v>1</v>
      </c>
      <c r="H8" s="52">
        <v>10</v>
      </c>
      <c r="I8" s="52">
        <v>21</v>
      </c>
      <c r="J8" s="52">
        <v>24</v>
      </c>
      <c r="K8" s="52">
        <v>30</v>
      </c>
      <c r="L8" s="53">
        <v>32</v>
      </c>
    </row>
    <row r="9" spans="1:19">
      <c r="N9" s="88" t="s">
        <v>67</v>
      </c>
      <c r="O9" s="73"/>
      <c r="P9" s="73"/>
      <c r="Q9" s="73"/>
      <c r="R9" s="73"/>
      <c r="S9" s="73"/>
    </row>
    <row r="10" spans="1:19" ht="15.75" customHeight="1">
      <c r="N10" s="73"/>
      <c r="O10" s="73"/>
      <c r="P10" s="73"/>
      <c r="Q10" s="73"/>
      <c r="R10" s="73"/>
      <c r="S10" s="73"/>
    </row>
    <row r="11" spans="1:19">
      <c r="N11" s="91" t="s">
        <v>34</v>
      </c>
      <c r="O11" s="92"/>
      <c r="P11" s="93" t="s">
        <v>68</v>
      </c>
      <c r="Q11" s="94"/>
    </row>
    <row r="12" spans="1:19">
      <c r="N12" s="54" t="s">
        <v>69</v>
      </c>
      <c r="O12" s="55">
        <f>SUM(P13,P14,Q14,Q13)</f>
        <v>267</v>
      </c>
      <c r="P12" s="1" t="s">
        <v>3</v>
      </c>
      <c r="Q12" s="56" t="s">
        <v>70</v>
      </c>
    </row>
    <row r="13" spans="1:19">
      <c r="N13" s="89" t="s">
        <v>71</v>
      </c>
      <c r="O13" s="1" t="s">
        <v>3</v>
      </c>
      <c r="P13" s="57">
        <f>SUM(C3,D3,E3,G3,F3)</f>
        <v>142</v>
      </c>
      <c r="Q13" s="58">
        <v>0</v>
      </c>
      <c r="R13" s="59" t="s">
        <v>72</v>
      </c>
      <c r="S13" s="60">
        <f>SUM(P13,Q14)</f>
        <v>227</v>
      </c>
    </row>
    <row r="14" spans="1:19">
      <c r="N14" s="90"/>
      <c r="O14" s="61" t="s">
        <v>70</v>
      </c>
      <c r="P14" s="62">
        <f>SUM(H3,I3,J3,L3,K3)</f>
        <v>40</v>
      </c>
      <c r="Q14" s="63">
        <f>SUM(H4,I4,J4,L4,K4)</f>
        <v>85</v>
      </c>
      <c r="R14" s="64" t="s">
        <v>73</v>
      </c>
      <c r="S14" s="65">
        <f>SUM(Q13,P14)</f>
        <v>40</v>
      </c>
    </row>
    <row r="15" spans="1:19">
      <c r="R15" s="5"/>
      <c r="S15" s="38"/>
    </row>
    <row r="16" spans="1:19">
      <c r="N16" s="91" t="s">
        <v>66</v>
      </c>
      <c r="O16" s="92"/>
      <c r="P16" s="93" t="s">
        <v>68</v>
      </c>
      <c r="Q16" s="94"/>
      <c r="R16" s="5"/>
      <c r="S16" s="38"/>
    </row>
    <row r="17" spans="14:19">
      <c r="N17" s="54" t="s">
        <v>69</v>
      </c>
      <c r="O17" s="55">
        <f>SUM(P18,P19,Q18,Q19)</f>
        <v>267</v>
      </c>
      <c r="P17" s="1" t="s">
        <v>3</v>
      </c>
      <c r="Q17" s="56" t="s">
        <v>70</v>
      </c>
      <c r="R17" s="5"/>
      <c r="S17" s="38"/>
    </row>
    <row r="18" spans="14:19">
      <c r="N18" s="89" t="s">
        <v>71</v>
      </c>
      <c r="O18" s="1" t="s">
        <v>3</v>
      </c>
      <c r="P18" s="57">
        <f>SUM(C5,D5,E5,G5,F5)</f>
        <v>99</v>
      </c>
      <c r="Q18" s="58">
        <f>SUM(C6,D6,E6,G6,F6)</f>
        <v>43</v>
      </c>
      <c r="R18" s="59" t="s">
        <v>72</v>
      </c>
      <c r="S18" s="60">
        <f>SUM(P18,Q19)</f>
        <v>195</v>
      </c>
    </row>
    <row r="19" spans="14:19">
      <c r="N19" s="90"/>
      <c r="O19" s="61" t="s">
        <v>70</v>
      </c>
      <c r="P19" s="62">
        <f>SUM(H5,I5,J5,L5,K5)</f>
        <v>29</v>
      </c>
      <c r="Q19" s="63">
        <f>SUM(H6,I6,J6,K6,L6)</f>
        <v>96</v>
      </c>
      <c r="R19" s="64" t="s">
        <v>73</v>
      </c>
      <c r="S19" s="65">
        <f>SUM(Q18,P19)</f>
        <v>72</v>
      </c>
    </row>
    <row r="20" spans="14:19">
      <c r="R20" s="5"/>
      <c r="S20" s="38"/>
    </row>
    <row r="21" spans="14:19">
      <c r="N21" s="91" t="s">
        <v>35</v>
      </c>
      <c r="O21" s="92"/>
      <c r="P21" s="93" t="s">
        <v>68</v>
      </c>
      <c r="Q21" s="94"/>
      <c r="R21" s="5"/>
      <c r="S21" s="38"/>
    </row>
    <row r="22" spans="14:19">
      <c r="N22" s="54" t="s">
        <v>69</v>
      </c>
      <c r="O22" s="55">
        <f>SUM(P23,P24,Q23,Q24)</f>
        <v>267</v>
      </c>
      <c r="P22" s="1" t="s">
        <v>3</v>
      </c>
      <c r="Q22" s="56" t="s">
        <v>70</v>
      </c>
      <c r="R22" s="5"/>
      <c r="S22" s="38"/>
    </row>
    <row r="23" spans="14:19">
      <c r="N23" s="89" t="s">
        <v>71</v>
      </c>
      <c r="O23" s="1" t="s">
        <v>3</v>
      </c>
      <c r="P23" s="57">
        <f>SUM(C7,D7,E7,F7,G7)</f>
        <v>99</v>
      </c>
      <c r="Q23" s="58">
        <f>SUM(C8,D8,E8,F8,G8)</f>
        <v>43</v>
      </c>
      <c r="R23" s="59" t="s">
        <v>72</v>
      </c>
      <c r="S23" s="60">
        <f>SUM(P23,Q24)</f>
        <v>216</v>
      </c>
    </row>
    <row r="24" spans="14:19">
      <c r="N24" s="90"/>
      <c r="O24" s="61" t="s">
        <v>70</v>
      </c>
      <c r="P24" s="62">
        <f>SUM(H7,I7,J7,K7,L7)</f>
        <v>8</v>
      </c>
      <c r="Q24" s="63">
        <f>SUM(H8,I8,J8,K8,L8)</f>
        <v>117</v>
      </c>
      <c r="R24" s="64" t="s">
        <v>73</v>
      </c>
      <c r="S24" s="65">
        <f>SUM(Q23,P24)</f>
        <v>51</v>
      </c>
    </row>
  </sheetData>
  <mergeCells count="16">
    <mergeCell ref="A7:A8"/>
    <mergeCell ref="N9:S10"/>
    <mergeCell ref="N18:N19"/>
    <mergeCell ref="N23:N24"/>
    <mergeCell ref="N11:O11"/>
    <mergeCell ref="P11:Q11"/>
    <mergeCell ref="N13:N14"/>
    <mergeCell ref="N16:O16"/>
    <mergeCell ref="P16:Q16"/>
    <mergeCell ref="N21:O21"/>
    <mergeCell ref="P21:Q21"/>
    <mergeCell ref="C1:G1"/>
    <mergeCell ref="H1:L1"/>
    <mergeCell ref="A2:B2"/>
    <mergeCell ref="A3:A4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GroundTruth update</vt:lpstr>
      <vt:lpstr>Gumtree-Hydrogen Venn Diagram</vt:lpstr>
      <vt:lpstr>Inspection of real-world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collinskeze wang</cp:lastModifiedBy>
  <dcterms:modified xsi:type="dcterms:W3CDTF">2023-02-17T04:01:39Z</dcterms:modified>
</cp:coreProperties>
</file>