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Traceability Matrix" sheetId="4" r:id="rId7"/>
    <sheet state="visible" name="Authentication" sheetId="5" r:id="rId8"/>
    <sheet state="visible" name="Voice Consent" sheetId="6" r:id="rId9"/>
    <sheet state="visible" name="Password Management" sheetId="7" r:id="rId10"/>
    <sheet state="visible" name="Profile Management" sheetId="8" r:id="rId11"/>
    <sheet state="visible" name="User Settings" sheetId="9" r:id="rId12"/>
    <sheet state="visible" name="Workspace Invitation" sheetId="10" r:id="rId13"/>
    <sheet state="visible" name="Workspace Management" sheetId="11" r:id="rId14"/>
    <sheet state="visible" name="Workspace Domain" sheetId="12" r:id="rId15"/>
    <sheet state="visible" name="Workspace Join Request" sheetId="13" r:id="rId16"/>
    <sheet state="visible" name="Workspace Member Role" sheetId="14" r:id="rId17"/>
    <sheet state="visible" name="Room Participant" sheetId="15" r:id="rId18"/>
    <sheet state="visible" name="Translation Room Lifecycle" sheetId="16" r:id="rId19"/>
    <sheet state="visible" name="Translation Room Resume" sheetId="17" r:id="rId20"/>
    <sheet state="visible" name="Voice Clone Consent" sheetId="18" r:id="rId21"/>
    <sheet state="visible" name="Translation Room Join" sheetId="19" r:id="rId22"/>
    <sheet state="visible" name="Poll Management" sheetId="20" r:id="rId23"/>
    <sheet state="visible" name="Meeting Lifecycle" sheetId="21" r:id="rId24"/>
    <sheet state="visible" name="Meeting Join" sheetId="22" r:id="rId25"/>
    <sheet state="visible" name="Poll Voting" sheetId="23" r:id="rId26"/>
    <sheet state="visible" name="Question List" sheetId="24" r:id="rId27"/>
    <sheet state="visible" name="Billing Authorization" sheetId="25" r:id="rId28"/>
    <sheet state="visible" name="Credit Consumption" sheetId="26" r:id="rId29"/>
    <sheet state="visible" name="Webhook Handling" sheetId="27" r:id="rId30"/>
    <sheet state="visible" name="Usage Recording" sheetId="28" r:id="rId31"/>
    <sheet state="visible" name="Contract Terms" sheetId="29" r:id="rId32"/>
    <sheet state="visible" name="Messaging" sheetId="30" r:id="rId33"/>
    <sheet state="visible" name="Notification Read Status" sheetId="31" r:id="rId34"/>
    <sheet state="visible" name="Validation Test" sheetId="32" r:id="rId35"/>
    <sheet state="visible" name="Validation" sheetId="33" r:id="rId36"/>
    <sheet state="visible" name="Session Start" sheetId="34" r:id="rId37"/>
    <sheet state="visible" name="Workspace Suspension" sheetId="35" r:id="rId38"/>
    <sheet state="visible" name="Meeting Validation" sheetId="36" r:id="rId39"/>
    <sheet state="visible" name="Token Refresh" sheetId="37" r:id="rId40"/>
    <sheet state="visible" name="Assistant Q&amp;A" sheetId="38" r:id="rId41"/>
    <sheet state="visible" name="Workspace Knowledge" sheetId="39" r:id="rId42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43" roundtripDataChecksum="E5md90S19Iq6lVtf2MPhtH19U8NHNb/tkm4GjAy9VY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ID#AAAB25jvZqE
    (2026-04-01 13:50:06)
*A: Add
  M: Modify
  D: Delete</t>
      </text>
    </comment>
  </commentList>
</comments>
</file>

<file path=xl/sharedStrings.xml><?xml version="1.0" encoding="utf-8"?>
<sst xmlns="http://schemas.openxmlformats.org/spreadsheetml/2006/main" count="4719" uniqueCount="1228">
  <si>
    <t>WarpTalk System/API Test Traceability Matrix</t>
  </si>
  <si>
    <t>TEST STATISTICS</t>
  </si>
  <si>
    <t>TEST CASE LIST</t>
  </si>
  <si>
    <t>Requirement ID</t>
  </si>
  <si>
    <t>Type</t>
  </si>
  <si>
    <t>Feature / Function</t>
  </si>
  <si>
    <t>System/API Sheet</t>
  </si>
  <si>
    <t>TEST REPORT DOCUMENT</t>
  </si>
  <si>
    <t>Report5 Testcase Pattern</t>
  </si>
  <si>
    <t>Unit Sheet</t>
  </si>
  <si>
    <t>Actual Test File</t>
  </si>
  <si>
    <t>Evidence Tool</t>
  </si>
  <si>
    <t>Notes</t>
  </si>
  <si>
    <t>F001</t>
  </si>
  <si>
    <t>FR</t>
  </si>
  <si>
    <t>LoginAsync</t>
  </si>
  <si>
    <t>Authentication</t>
  </si>
  <si>
    <t>F001-xx</t>
  </si>
  <si>
    <t>F001_Login</t>
  </si>
  <si>
    <t>warptalk-backend/auth/tests/WarpTalk.AuthService.Tests/AuthServiceTests.cs; warptalk-backend/gateway/tests/WarpTalk.Gateway.Tests/LoginRateLimitPartitioningTests.cs</t>
  </si>
  <si>
    <t>Project Name</t>
  </si>
  <si>
    <t>xUnit/Moq where implemented; manual/API support via Swagger UI/Scalar</t>
  </si>
  <si>
    <t>Authenticate user with credentials</t>
  </si>
  <si>
    <t>WarpTalk - Real-Time Translation and Communication Platform</t>
  </si>
  <si>
    <t>F002</t>
  </si>
  <si>
    <t>Creator</t>
  </si>
  <si>
    <t>Grant</t>
  </si>
  <si>
    <t>Voice Consent</t>
  </si>
  <si>
    <t>Huỳnh Thái Tú</t>
  </si>
  <si>
    <t>F002-xx</t>
  </si>
  <si>
    <t>F002_Grant</t>
  </si>
  <si>
    <t>warptalk-backend/auth/tests/WarpTalk.AuthService.Tests/VoiceConsentServiceTests.cs</t>
  </si>
  <si>
    <t>xUnit/Moq where implemented</t>
  </si>
  <si>
    <t>Save the user's consent decision.</t>
  </si>
  <si>
    <t>F003</t>
  </si>
  <si>
    <t>ChangePassword</t>
  </si>
  <si>
    <t>Project Code</t>
  </si>
  <si>
    <t>Password Management</t>
  </si>
  <si>
    <t>SU26SE112</t>
  </si>
  <si>
    <t>F003-xx</t>
  </si>
  <si>
    <t>Reviewer/Approver</t>
  </si>
  <si>
    <t>F003_ChangePassword</t>
  </si>
  <si>
    <t>warptalk-backend/auth/tests/WarpTalk.AuthService.Tests/ProfileServiceTests.cs</t>
  </si>
  <si>
    <t>Process account action: Change Password.</t>
  </si>
  <si>
    <t>F004</t>
  </si>
  <si>
    <t>GetProfile</t>
  </si>
  <si>
    <t>WarpTalk</t>
  </si>
  <si>
    <t>Profile Management</t>
  </si>
  <si>
    <t>F004-xx</t>
  </si>
  <si>
    <t>F004_GetProfile</t>
  </si>
  <si>
    <t>Document Code</t>
  </si>
  <si>
    <t>Process account action: Get Profile.</t>
  </si>
  <si>
    <t>F005</t>
  </si>
  <si>
    <t>GetSettings</t>
  </si>
  <si>
    <t>User Settings</t>
  </si>
  <si>
    <t>F005-xx</t>
  </si>
  <si>
    <t>F005_GetSettings</t>
  </si>
  <si>
    <t>Issue Date</t>
  </si>
  <si>
    <t>warptalk-backend/auth/tests/WarpTalk.AuthService.Tests/UserSettingsServiceTests.cs</t>
  </si>
  <si>
    <t>Process account action: Get Settings.</t>
  </si>
  <si>
    <t>F006</t>
  </si>
  <si>
    <t>AcceptInvitation</t>
  </si>
  <si>
    <t>Workspace Invitation</t>
  </si>
  <si>
    <t>F006-xx</t>
  </si>
  <si>
    <t>F006_AcceptInvitation</t>
  </si>
  <si>
    <t>Test Environment Setup Description</t>
  </si>
  <si>
    <t>warptalk-backend/workspace/tests/WarpTalk.WorkspaceService.Tests/WorkspaceInvitationServiceTests.cs; warptalk-backend/auth/tests/WarpTalk.AuthService.Tests/Integration/AuthControllerIntegrationTests.cs</t>
  </si>
  <si>
    <t>Invited user accepts an invitation and joins the workspace.</t>
  </si>
  <si>
    <t>Release includes 35 functions. Statistics are linked to actual WarpTalk feature sheets; old unrelated template rows are not used.</t>
  </si>
  <si>
    <t>List environment requirements in this system
1. Server / Operating System
- OS: Windows 10/11 (Development), Linux/Docker target
- Runtime: .NET 8 (ASP.NET Core Web API)
- Background Jobs: Hangfire Dashboard (/hangfire)
- API Docs: Swagger + Scalar
- Local Host: https://localhost:&lt;port&gt; or http://localhost:&lt;port&gt;
2. Database and Messaging
- PostgreSQL (EF Core 8 + Npgsql)
- Redis (StackExchange.Redis)
- Docker/Testcontainers for selected integration-style backend tests
3. Testing Tools
- Backend automated tests: xUnit, Microsoft.NET.Test.Sdk, Moq, FluentAssertions, coverlet.collector where configured
- Backend integration-style tests: Testcontainers.PostgreSql, Microsoft.AspNetCore.Mvc.Testing / WebApplicationFactory where applicable
- AI worker tests: pytest, pytest-asyncio, pytest-cov, mocked Redis/provider fixtures
- API/manual support: Swagger UI / Scalar; Postman only if the team has a real collection/export
4. Client and External Services
- Browser: Google Chrome latest; secondary browsers may include Edge, Firefox, or Brave
- Mobile: Android client context
- External providers: LiveKit, OpenAI, Stripe/payment providers, Cartesia, AWS S3, Firebase, Resend through mocks, stubs, test doubles, or sandbox/test modes where applicable
5. Source Control / Evidence
- Git + GitHub repository
- Linear references used for testcase scope: WT-371 (Translation Room/Workspace/AI audio), WT-381 (Billing lifecycle), WT-261 (Notification authorization), WT-240/WT-241 (Transcript/Billing maintainability and testability risks)</t>
  </si>
  <si>
    <t>F007</t>
  </si>
  <si>
    <t>CreateWorkspace</t>
  </si>
  <si>
    <t>Workspace Management</t>
  </si>
  <si>
    <t>F007-xx</t>
  </si>
  <si>
    <t>F007_CreateWorkspace</t>
  </si>
  <si>
    <t>warptalk-backend/workspace/tests/WarpTalk.WorkspaceService.Tests/WorkspaceServiceTests.cs; warptalk-backend/workspace/tests/WarpTalk.WorkspaceService.Tests/WorkspacesControllerTests.cs</t>
  </si>
  <si>
    <t>xUnit/Moq where implemented; Linear WT-371 scope</t>
  </si>
  <si>
    <t>Create the requested business record.</t>
  </si>
  <si>
    <t>F008</t>
  </si>
  <si>
    <t>AddDomain</t>
  </si>
  <si>
    <t>Workspace Domain</t>
  </si>
  <si>
    <t>F008-xx</t>
  </si>
  <si>
    <t>F008_AddDomain</t>
  </si>
  <si>
    <t>warptalk-backend/workspace/tests/WarpTalk.WorkspaceService.Tests/VerifiedDomainServiceTests.cs</t>
  </si>
  <si>
    <t>Version</t>
  </si>
  <si>
    <t>Process workspace action: Add Domain.</t>
  </si>
  <si>
    <t>1.3</t>
  </si>
  <si>
    <t>F009</t>
  </si>
  <si>
    <t>ApproveJoinRequest</t>
  </si>
  <si>
    <t>Workspace Join Request</t>
  </si>
  <si>
    <t>Full term</t>
  </si>
  <si>
    <t>F009-xx</t>
  </si>
  <si>
    <t>Abbreviation</t>
  </si>
  <si>
    <t>F009_ApproveJoinRequest</t>
  </si>
  <si>
    <t>warptalk-backend/workspace/tests/WarpTalk.WorkspaceService.Tests/WorkspaceInvitationServiceTests.cs; warptalk-backend/workspace/tests/WarpTalk.WorkspaceService.Tests/WorkspaceInvitationsControllerTests.cs</t>
  </si>
  <si>
    <t>Process workspace action: Approve Join Request.</t>
  </si>
  <si>
    <t>F010</t>
  </si>
  <si>
    <t>ChangeMemberRole</t>
  </si>
  <si>
    <t>Workspace Member Role</t>
  </si>
  <si>
    <t>F010-xx</t>
  </si>
  <si>
    <t>F010_ChangeMemberRole</t>
  </si>
  <si>
    <t>warptalk-backend/workspace/tests/WarpTalk.WorkspaceService.Tests/WorkspaceMemberServiceTests.cs; warptalk-backend/workspace/tests/WarpTalk.WorkspaceService.Tests/WorkspaceMembersControllerTests.cs</t>
  </si>
  <si>
    <t>Process workspace action: Change Member Role.</t>
  </si>
  <si>
    <t>F011</t>
  </si>
  <si>
    <t>AdmitParticipant</t>
  </si>
  <si>
    <t>Room Participant</t>
  </si>
  <si>
    <t>F011-xx</t>
  </si>
  <si>
    <t>F011_AdmitParticipant</t>
  </si>
  <si>
    <t>warptalk-backend/translation-room/tests/WarpTalk.TranslationRoomService.Tests/Application/Services/ParticipantManagementServiceTests.cs; warptalk-backend/translation-room/tests/WarpTalk.TranslationRoomService.Tests/Application/Services/ParticipantAdmittedPublishTests.cs</t>
  </si>
  <si>
    <t>Record of change</t>
  </si>
  <si>
    <t>Host allows a waiting participant to enter the room.</t>
  </si>
  <si>
    <t>F012</t>
  </si>
  <si>
    <t>EndTranslationRoom</t>
  </si>
  <si>
    <t>Translation Room Lifecycle</t>
  </si>
  <si>
    <t>F012-xx</t>
  </si>
  <si>
    <t>F012_EndTranslationRoom</t>
  </si>
  <si>
    <t>warptalk-backend/translation-room/tests/WarpTalk.TranslationRoomService.Tests/Application/Services/TranslationRoomServiceTests.cs</t>
  </si>
  <si>
    <t>Process room/meeting action: End Translation Room.</t>
  </si>
  <si>
    <t>F013</t>
  </si>
  <si>
    <t>Effective Date</t>
  </si>
  <si>
    <t>ResumeTranslationRoom</t>
  </si>
  <si>
    <t>Translation Room Resume</t>
  </si>
  <si>
    <t>F013-xx</t>
  </si>
  <si>
    <t>Change Item</t>
  </si>
  <si>
    <t>F013_ResumeTranslationRoom</t>
  </si>
  <si>
    <t>*A,D,M</t>
  </si>
  <si>
    <t>Change description</t>
  </si>
  <si>
    <t>Reference</t>
  </si>
  <si>
    <t>Process room/meeting action: Resume Translation Room.</t>
  </si>
  <si>
    <t>F014</t>
  </si>
  <si>
    <t>No</t>
  </si>
  <si>
    <t>Module code</t>
  </si>
  <si>
    <t>Passed</t>
  </si>
  <si>
    <t>SetVoiceCloneConsent</t>
  </si>
  <si>
    <t>Failed</t>
  </si>
  <si>
    <t>Pending</t>
  </si>
  <si>
    <t>Voice Clone Consent</t>
  </si>
  <si>
    <t>N/A</t>
  </si>
  <si>
    <t>Number of  test cases</t>
  </si>
  <si>
    <t>F014-xx</t>
  </si>
  <si>
    <t>Pass rate</t>
  </si>
  <si>
    <t>Requirement trace</t>
  </si>
  <si>
    <t>F014_SetVoiceCloneConsent</t>
  </si>
  <si>
    <t>Unit sheet</t>
  </si>
  <si>
    <t>Actual test file</t>
  </si>
  <si>
    <t>warptalk-backend/translation-room/tests/WarpTalk.TranslationRoomService.Tests/Application/Services/TranslationRoomAudioRouteServiceTests.cs; warptalk-backend/translation-room/tests/WarpTalk.TranslationRoomService.Tests/Application/Services/VoiceCloneConsentGateTests.cs</t>
  </si>
  <si>
    <t>Tool evidence</t>
  </si>
  <si>
    <t>xUnit/Moq where implemented; AI pytest where applicable; Linear WT-371 scope</t>
  </si>
  <si>
    <t>Process room/meeting action: Set Voice Clone Consent.</t>
  </si>
  <si>
    <t>F015</t>
  </si>
  <si>
    <t>JoinTranslationRoom</t>
  </si>
  <si>
    <t>1.0</t>
  </si>
  <si>
    <t>Translation Room Join</t>
  </si>
  <si>
    <t>F015-xx</t>
  </si>
  <si>
    <t>Create document</t>
  </si>
  <si>
    <t>F015_JoinTranslationRoom</t>
  </si>
  <si>
    <t>A</t>
  </si>
  <si>
    <t>warptalk-backend/translation-room/tests/WarpTalk.TranslationRoomService.Tests/Application/Services/TranslationRoomServiceTests.cs; warptalk-backend/translation-room/tests/WarpTalk.TranslationRoomService.Tests/API/Validators/JoinTranslationRoomRequestValidatorTests.cs</t>
  </si>
  <si>
    <t>Created document</t>
  </si>
  <si>
    <t>Participant joins an active translation room.</t>
  </si>
  <si>
    <t>F016</t>
  </si>
  <si>
    <t>Close</t>
  </si>
  <si>
    <t>Poll Management</t>
  </si>
  <si>
    <t>F016-xx</t>
  </si>
  <si>
    <t>F016_Close</t>
  </si>
  <si>
    <t>warptalk-backend/meeting/tests/WarpTalk.MeetingService.Tests/Services/PollsServiceTests.cs</t>
  </si>
  <si>
    <t>Process room/meeting action: Close.</t>
  </si>
  <si>
    <t>F017</t>
  </si>
  <si>
    <t>End</t>
  </si>
  <si>
    <t>Add WarpTalk unit test cases</t>
  </si>
  <si>
    <t>Meeting Lifecycle</t>
  </si>
  <si>
    <t>F017-xx</t>
  </si>
  <si>
    <t>Function Name</t>
  </si>
  <si>
    <t>F017_End</t>
  </si>
  <si>
    <t>Source code</t>
  </si>
  <si>
    <t>warptalk-backend/meeting/tests/WarpTalk.MeetingService.Tests/Services/MeetingRoomServiceTests.cs; warptalk-backend/translation-room/tests/WarpTalk.TranslationRoomService.Tests/Application/Services/TranslationRoomServiceTests.cs</t>
  </si>
  <si>
    <t>Sheet Name</t>
  </si>
  <si>
    <t>Description</t>
  </si>
  <si>
    <t>Process room/meeting action: End.</t>
  </si>
  <si>
    <t>Pre-Condition</t>
  </si>
  <si>
    <t>F018</t>
  </si>
  <si>
    <t>JoinMeeting</t>
  </si>
  <si>
    <t>Meeting Join</t>
  </si>
  <si>
    <t>F018-xx</t>
  </si>
  <si>
    <t>F018_JoinMeeting</t>
  </si>
  <si>
    <t>Process room/meeting action: Join Meeting.</t>
  </si>
  <si>
    <t>F019</t>
  </si>
  <si>
    <t>Vote</t>
  </si>
  <si>
    <t>Poll Voting</t>
  </si>
  <si>
    <t>F019-xx</t>
  </si>
  <si>
    <t>User Management (AD)</t>
  </si>
  <si>
    <t>F019_Vote</t>
  </si>
  <si>
    <t>Process room/meeting action: Vote.</t>
  </si>
  <si>
    <t>F020</t>
  </si>
  <si>
    <t>List</t>
  </si>
  <si>
    <t>Question List</t>
  </si>
  <si>
    <t>F020-xx</t>
  </si>
  <si>
    <t>F020_List</t>
  </si>
  <si>
    <t>warptalk-backend/meeting/tests/WarpTalk.MeetingService.Tests/Services/QuestionsServiceTests.cs</t>
  </si>
  <si>
    <t>Return a filtered list for the current user.</t>
  </si>
  <si>
    <t>F021</t>
  </si>
  <si>
    <t>Authorize</t>
  </si>
  <si>
    <t>Billing Authorization</t>
  </si>
  <si>
    <t>F021-xx</t>
  </si>
  <si>
    <t>F021_Authorize</t>
  </si>
  <si>
    <t>warptalk-backend/billing/tests/WarpTalk.BillingService.Tests/API/Controllers/PaymentsCheckoutAuthorizationTests.cs; warptalk-backend/billing/tests/WarpTalk.BillingService.Tests/API/Controllers/WorkspaceInvoiceAuthorizationTests.cs</t>
  </si>
  <si>
    <t>xUnit/Moq where implemented; Linear WT-381 scope</t>
  </si>
  <si>
    <t>Venue Management (AD)</t>
  </si>
  <si>
    <t>Check whether the workspace can use the requested billing feature.</t>
  </si>
  <si>
    <t>F022</t>
  </si>
  <si>
    <t>ConsumeCredits</t>
  </si>
  <si>
    <t>User is signed in and consent wording is available.</t>
  </si>
  <si>
    <t>Credit Consumption</t>
  </si>
  <si>
    <t>F022-xx</t>
  </si>
  <si>
    <t>F022_ConsumeCredits</t>
  </si>
  <si>
    <t>warptalk-backend/billing/tests/WarpTalk.BillingService.Tests/Application/Services/CreditServiceTests.cs</t>
  </si>
  <si>
    <t>Deduct credits after a paid feature is used.</t>
  </si>
  <si>
    <t>F023</t>
  </si>
  <si>
    <t>Webhook</t>
  </si>
  <si>
    <t>User account data is available and request is valid.</t>
  </si>
  <si>
    <t>Webhook Handling</t>
  </si>
  <si>
    <t>Advertisement Management (AD)</t>
  </si>
  <si>
    <t>F023-xx</t>
  </si>
  <si>
    <t>F023_Webhook</t>
  </si>
  <si>
    <t>warptalk-backend/billing/tests/WarpTalk.BillingService.Tests/Infrastructure/Services/StripeWebhookServiceTests.cs; warptalk-backend/billing/tests/WarpTalk.BillingService.Tests/Application/Services/PaymentAppServiceTests.cs</t>
  </si>
  <si>
    <t>xUnit/Moq where implemented; provider sandbox/test double; Linear WT-381 scope</t>
  </si>
  <si>
    <t>Update payment status from payment provider callback.</t>
  </si>
  <si>
    <t>F024</t>
  </si>
  <si>
    <t>RecordUsage</t>
  </si>
  <si>
    <t>Usage Recording</t>
  </si>
  <si>
    <t>F024-xx</t>
  </si>
  <si>
    <t>F024_RecordUsage</t>
  </si>
  <si>
    <t>warptalk-backend/billing/tests/WarpTalk.BillingService.Tests/Application/Services/UsageServiceTests.cs</t>
  </si>
  <si>
    <t>Save usage amount for billing calculation.</t>
  </si>
  <si>
    <t>F025</t>
  </si>
  <si>
    <t>UpdateContractTerms</t>
  </si>
  <si>
    <t>Contract Terms</t>
  </si>
  <si>
    <t>F025-xx</t>
  </si>
  <si>
    <t>Special Event Management (AD)</t>
  </si>
  <si>
    <t>F025_UpdateContractTerms</t>
  </si>
  <si>
    <t>warptalk-backend/billing/tests/WarpTalk.BillingService.Tests/Application/Services/SubscriptionServiceTests.cs</t>
  </si>
  <si>
    <t>Update contract terms for an active subscription.</t>
  </si>
  <si>
    <t>F026</t>
  </si>
  <si>
    <t>SendMessage</t>
  </si>
  <si>
    <t>Messaging</t>
  </si>
  <si>
    <t>F026-xx</t>
  </si>
  <si>
    <t>F026_SendMessage</t>
  </si>
  <si>
    <t>warptalk-backend/meeting/tests/WarpTalk.MeetingService.Tests/Services/MeetingChatServiceTests.cs</t>
  </si>
  <si>
    <t>User sends a message in a conversation.</t>
  </si>
  <si>
    <t>F027</t>
  </si>
  <si>
    <t>MarkAsRead</t>
  </si>
  <si>
    <t>Notification Read Status</t>
  </si>
  <si>
    <t>F027-xx</t>
  </si>
  <si>
    <t>F027_MarkAsRead</t>
  </si>
  <si>
    <t>warptalk-backend/notification/tests/WarpTalk.NotificationService.Tests/NotificationServiceTests.cs</t>
  </si>
  <si>
    <t>xUnit/Moq where implemented; Linear WT-261 scope</t>
  </si>
  <si>
    <t>User marks a notification as read.</t>
  </si>
  <si>
    <t>Challenge Management (AD)</t>
  </si>
  <si>
    <t>F028</t>
  </si>
  <si>
    <t>Test</t>
  </si>
  <si>
    <t>Invitation exists and is still valid.</t>
  </si>
  <si>
    <t>Validation Test</t>
  </si>
  <si>
    <t>F028-xx</t>
  </si>
  <si>
    <t>F028_Test</t>
  </si>
  <si>
    <t>warptalk-backend/notification/tests/WarpTalk.NotificationService.Tests/API/Controllers/AdminNotificationControllerTests.cs; warptalk-backend/notification/tests/WarpTalk.NotificationService.Tests/Application/Services/AdminNotificationServiceTests.cs</t>
  </si>
  <si>
    <t>Send a test notification to verify delivery.</t>
  </si>
  <si>
    <t>F029</t>
  </si>
  <si>
    <t>Validate</t>
  </si>
  <si>
    <t>Validation</t>
  </si>
  <si>
    <t>F029-xx</t>
  </si>
  <si>
    <t>F029_Validate</t>
  </si>
  <si>
    <t>warptalk-backend/notification/tests/WarpTalk.NotificationService.Tests/NotificationValidatorTests.cs; warptalk-backend/notification/tests/WarpTalk.NotificationService.Tests/Application/Validators/AdminNotifications/CreateAdminNotificationValidatorTests.cs</t>
  </si>
  <si>
    <t>Check notification data before sending.</t>
  </si>
  <si>
    <t>Required input information is valid.</t>
  </si>
  <si>
    <t>F030</t>
  </si>
  <si>
    <t>Start</t>
  </si>
  <si>
    <t>Session Start</t>
  </si>
  <si>
    <t>Voucher Management (AD)</t>
  </si>
  <si>
    <t>F030-xx</t>
  </si>
  <si>
    <t>F030_Start</t>
  </si>
  <si>
    <t>warptalk-backend/meeting/tests/WarpTalk.MeetingService.Tests/Services/BreakoutsServiceTests.cs</t>
  </si>
  <si>
    <t>Host starts a breakout session for a meeting.</t>
  </si>
  <si>
    <t>F031</t>
  </si>
  <si>
    <t>Suspend</t>
  </si>
  <si>
    <t>Workspace Suspension</t>
  </si>
  <si>
    <t>F031-xx</t>
  </si>
  <si>
    <t>F031_Suspend</t>
  </si>
  <si>
    <t>warptalk-backend/workspace/tests/WarpTalk.WorkspaceService.Tests/AdminWorkspaceServiceTests.cs; warptalk-backend/workspace/tests/WarpTalk.WorkspaceService.Tests/AdminWorkspacesControllerTests.cs</t>
  </si>
  <si>
    <t>Workspace and member data exist.</t>
  </si>
  <si>
    <t>Admin suspends a workspace or member access.</t>
  </si>
  <si>
    <t>F032</t>
  </si>
  <si>
    <t>ValidateMeetingCreation</t>
  </si>
  <si>
    <t>Meeting Validation</t>
  </si>
  <si>
    <t>F032-xx</t>
  </si>
  <si>
    <t>F032_ValidateMeetingCreation</t>
  </si>
  <si>
    <t>warptalk-backend/translation-room/tests/WarpTalk.TranslationRoomService.Tests/Application/Services/TranslationRoomServiceTests.cs; warptalk-backend/translation-room/tests/WarpTalk.TranslationRoomService.Tests/Infrastructure/WorkspaceMeetingPolicyGrpcClientTests.cs</t>
  </si>
  <si>
    <t>Report Management (AD)</t>
  </si>
  <si>
    <t>xUnit/Moq where implemented; Linear WT-371/WT-381 scope</t>
  </si>
  <si>
    <t>Check whether a workspace member can create a meeting.</t>
  </si>
  <si>
    <t>F033</t>
  </si>
  <si>
    <t>Refresh</t>
  </si>
  <si>
    <t>Token Refresh</t>
  </si>
  <si>
    <t>F033-xx</t>
  </si>
  <si>
    <t>F033_Refresh</t>
  </si>
  <si>
    <t>warptalk-backend/auth/tests/WarpTalk.AuthService.Tests/TokenServiceTests.cs; warptalk-backend/auth/tests/WarpTalk.AuthService.Tests/AuthCookieControllerTests.cs</t>
  </si>
  <si>
    <t>Issue a new session token when the current session is still valid.</t>
  </si>
  <si>
    <t>F034</t>
  </si>
  <si>
    <t>Ask</t>
  </si>
  <si>
    <t>Assistant Q&amp;A</t>
  </si>
  <si>
    <t>F034-xx</t>
  </si>
  <si>
    <t>F034_Ask</t>
  </si>
  <si>
    <t>warptalk-ai/tests/test_ai_assistant.py; warptalk-ai/tests/test_chat_agent_loop.py; warptalk-ai/tests/test_suggestion_worker.py</t>
  </si>
  <si>
    <t>Participant submits a question in the meeting.</t>
  </si>
  <si>
    <t>F035</t>
  </si>
  <si>
    <t>Personality Test (AD)</t>
  </si>
  <si>
    <t>GetKnowledge</t>
  </si>
  <si>
    <t>Workspace Knowledge</t>
  </si>
  <si>
    <t>F035-xx</t>
  </si>
  <si>
    <t>F035_GetKnowledge</t>
  </si>
  <si>
    <t>warptalk-backend/workspace/tests/WarpTalk.WorkspaceService.Tests/WorkspaceKnowledgeServiceTests.cs; warptalk-ai/tests/test_knowledge_fact_worker.py; warptalk-ai/tests/test_embedding_worker.py</t>
  </si>
  <si>
    <t>xUnit/Moq where implemented; AI pytest where applicable</t>
  </si>
  <si>
    <t>Process workspace action: Get Knowledge.</t>
  </si>
  <si>
    <t>NFR-SEC</t>
  </si>
  <si>
    <t>NFR</t>
  </si>
  <si>
    <t>Authentication and access control</t>
  </si>
  <si>
    <t>Authentication; Workspace Member Role; Billing Authorization; Notification Read Status</t>
  </si>
  <si>
    <t>Room exists and participant is waiting.</t>
  </si>
  <si>
    <t>security/permission cases</t>
  </si>
  <si>
    <t>Related unit sheets</t>
  </si>
  <si>
    <t>See related function rows</t>
  </si>
  <si>
    <t>xUnit/Moq plus manual API support</t>
  </si>
  <si>
    <t>System Configuration (AD)</t>
  </si>
  <si>
    <t>Basic auth/access-control only; no penetration test claim.</t>
  </si>
  <si>
    <t>NFR-REL</t>
  </si>
  <si>
    <t>Reliability and validation handling</t>
  </si>
  <si>
    <t>Validation Test; Validation; Meeting Validation; Webhook Handling</t>
  </si>
  <si>
    <t>failure/invalid cases</t>
  </si>
  <si>
    <t>xUnit/Moq/pytest where mapped</t>
  </si>
  <si>
    <t>Controlled reliability only; no production-scale claim.</t>
  </si>
  <si>
    <t>NFR-MAIN</t>
  </si>
  <si>
    <t>Room or meeting exists and user has access.</t>
  </si>
  <si>
    <t>Maintainability evidence</t>
  </si>
  <si>
    <t>All feature sheets</t>
  </si>
  <si>
    <t>n/a</t>
  </si>
  <si>
    <t>All unit sheets</t>
  </si>
  <si>
    <t>Clean Architecture, Docker, xUnit, pytest, Testcontainers where applicable</t>
  </si>
  <si>
    <t>No high coverage claim without exported coverage report.</t>
  </si>
  <si>
    <t>LINEAR-WT-371</t>
  </si>
  <si>
    <t>Withdraw Management (AD)</t>
  </si>
  <si>
    <t>Scope</t>
  </si>
  <si>
    <t>Translation Room, Workspace, AI audio</t>
  </si>
  <si>
    <t>Translation Room / Workspace related sheets</t>
  </si>
  <si>
    <t>scope reference</t>
  </si>
  <si>
    <t>Linear issue evidence</t>
  </si>
  <si>
    <t>Supports permission, transcript, translation, suggestion, audio behavior scope.</t>
  </si>
  <si>
    <t>LINEAR-WT-381</t>
  </si>
  <si>
    <t>Billing lifecycle</t>
  </si>
  <si>
    <t>Billing Authorization; Credit Consumption; Webhook Handling; Usage Recording; Contract Terms</t>
  </si>
  <si>
    <t>Supports billing cancellation/resume/grace/workspace lifecycle scope.</t>
  </si>
  <si>
    <t>LINEAR-WT-261</t>
  </si>
  <si>
    <t>Notification authorization</t>
  </si>
  <si>
    <t>Notification Read Status; Validation Test; Validation</t>
  </si>
  <si>
    <t>Admin Dashboard (AD)</t>
  </si>
  <si>
    <t>Supports notification authorization/admin-gate scope.</t>
  </si>
  <si>
    <t>LINEAR-WT-382</t>
  </si>
  <si>
    <t>Bug scope</t>
  </si>
  <si>
    <t>Stale kicked session writes transcript after account switch</t>
  </si>
  <si>
    <t>Translation Room Lifecycle; Meeting Join</t>
  </si>
  <si>
    <t>F012/F018</t>
  </si>
  <si>
    <t>Supports stale session/account-switch transcript validation.</t>
  </si>
  <si>
    <t>LINEAR-WT-386</t>
  </si>
  <si>
    <t>Empty opened meetings not reliably auto-ended</t>
  </si>
  <si>
    <t>Translation Room Lifecycle; Meeting Lifecycle</t>
  </si>
  <si>
    <t>F012/F017</t>
  </si>
  <si>
    <t>Room exists and participant has access.</t>
  </si>
  <si>
    <t>Location Management (VO)</t>
  </si>
  <si>
    <t>Supports room lifecycle and quota cleanup validation.</t>
  </si>
  <si>
    <t>LINEAR-WT-387</t>
  </si>
  <si>
    <t>Live transcript stops mid-meeting after Start Translation</t>
  </si>
  <si>
    <t>Translation Room Lifecycle; Assistant Q&amp;A</t>
  </si>
  <si>
    <t>F012/F034</t>
  </si>
  <si>
    <t>Supports live transcript/realtime recovery validation.</t>
  </si>
  <si>
    <t>LINEAR-WT-389</t>
  </si>
  <si>
    <t>Voice cloning/live meeting delay and unstable language output</t>
  </si>
  <si>
    <t>Voice Clone Consent; Translation Room Lifecycle</t>
  </si>
  <si>
    <t>F014/F012</t>
  </si>
  <si>
    <t>Supports voice clone, latency, transcript/translation stability validation.</t>
  </si>
  <si>
    <t>LINEAR-WT-313</t>
  </si>
  <si>
    <t>Advertisement Management (VO)</t>
  </si>
  <si>
    <t>Workspace Owner 403 listing participants</t>
  </si>
  <si>
    <t>Room Participant; Workspace Member Role</t>
  </si>
  <si>
    <t>F011/F010</t>
  </si>
  <si>
    <t>Supports participant read/admit authorization validation.</t>
  </si>
  <si>
    <t>LINEAR-WT-304</t>
  </si>
  <si>
    <t>Non-host participant 403 listing participants / waiting room unavailable</t>
  </si>
  <si>
    <t>Room Participant; Translation Room Join</t>
  </si>
  <si>
    <t>F011/F015</t>
  </si>
  <si>
    <t>Supports waiting-room and participant permission validation.</t>
  </si>
  <si>
    <t>LINEAR-WT-364</t>
  </si>
  <si>
    <t>Notification opens /rooms/{roomId} Page Not Found</t>
  </si>
  <si>
    <t>Supports notification navigation/read-state validation.</t>
  </si>
  <si>
    <t>LINEAR-WT-349</t>
  </si>
  <si>
    <t>Voucher Management (VO)</t>
  </si>
  <si>
    <t>Workspace document/billing retention and purge after subscription expiry</t>
  </si>
  <si>
    <t>Workspace Knowledge; Billing Authorization; Workspace Suspension</t>
  </si>
  <si>
    <t>F035/F021/F031</t>
  </si>
  <si>
    <t>Supports billing lifecycle and workspace data retention validation.</t>
  </si>
  <si>
    <t>Subscription Package (VO)</t>
  </si>
  <si>
    <t>User is signed in and related records exist.</t>
  </si>
  <si>
    <t>Wallet (VO)</t>
  </si>
  <si>
    <t>Workspace subscription exists.</t>
  </si>
  <si>
    <t>Subscription has available credits.</t>
  </si>
  <si>
    <t>Venue Dashboard &amp; Insights (VO)</t>
  </si>
  <si>
    <t>Payment transaction exists.</t>
  </si>
  <si>
    <t>Redeem Voucher (Staff)</t>
  </si>
  <si>
    <t>Mood Identification (Member)</t>
  </si>
  <si>
    <t>Subscription exists and user has permission.</t>
  </si>
  <si>
    <t>Conversation exists and user has access.</t>
  </si>
  <si>
    <t>Personality Test (Member)</t>
  </si>
  <si>
    <t>Notification exists and belongs to the user.</t>
  </si>
  <si>
    <t>Couple Matching (Member)</t>
  </si>
  <si>
    <t>Recipient account exists.</t>
  </si>
  <si>
    <t>Notification request is provided.</t>
  </si>
  <si>
    <t>Recommend Locations (Member)</t>
  </si>
  <si>
    <t>Meeting exists and host has permission.</t>
  </si>
  <si>
    <t>Date Plan (Member)</t>
  </si>
  <si>
    <t>Admin account is valid and target workspace exists.</t>
  </si>
  <si>
    <t>Collection (Member)</t>
  </si>
  <si>
    <t>Workspace and member account exist.</t>
  </si>
  <si>
    <t>User has a valid active session.</t>
  </si>
  <si>
    <t>Blog (Member)</t>
  </si>
  <si>
    <t>Meeting exists and participant has access.</t>
  </si>
  <si>
    <t>Challenge (Member)</t>
  </si>
  <si>
    <t>Voucher (Member)</t>
  </si>
  <si>
    <t>Wallet (Member)</t>
  </si>
  <si>
    <t>Accessories Shop (Member)</t>
  </si>
  <si>
    <t>Chat (Member)</t>
  </si>
  <si>
    <t>Map (Member)</t>
  </si>
  <si>
    <t>Review Location (Member)</t>
  </si>
  <si>
    <t>Membership (Member)</t>
  </si>
  <si>
    <t>Notifications</t>
  </si>
  <si>
    <t>Sub total</t>
  </si>
  <si>
    <t>Test coverage</t>
  </si>
  <si>
    <t>%</t>
  </si>
  <si>
    <t>Test successful coverage</t>
  </si>
  <si>
    <t>Evidence note</t>
  </si>
  <si>
    <t>Statistics are rebuilt from actual WarpTalk feature sheets. Coverage here is workbook execution coverage, not code coverage. Postman is manual only unless collection/Newman export is attached.</t>
  </si>
  <si>
    <t>Feature</t>
  </si>
  <si>
    <t>LoginAsync (F001)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</si>
  <si>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</si>
  <si>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</si>
  <si>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</si>
  <si>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</si>
  <si>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</si>
  <si>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</si>
  <si>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</si>
  <si>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</si>
  <si>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</si>
  <si>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</si>
  <si>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</si>
  <si>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</si>
  <si>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</si>
  <si>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</si>
  <si>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F001-01</t>
  </si>
  <si>
    <t>LoginAsync - UTCID01</t>
  </si>
  <si>
    <t>Execute LoginAsync.
Verify returned result and side effects.</t>
  </si>
  <si>
    <t>- Expected result returned
- Data validated
- login successful; secure session created</t>
  </si>
  <si>
    <t>- User account exists and password is correct.
- member01@gmail.com
- Password123@</t>
  </si>
  <si>
    <t>Huynh Thai Tu</t>
  </si>
  <si>
    <t>Type: N</t>
  </si>
  <si>
    <t>F001-02</t>
  </si>
  <si>
    <t>LoginAsync - UTCID02</t>
  </si>
  <si>
    <t>- Expected result returned
- Data validated
- response does not show refresh token</t>
  </si>
  <si>
    <t>- Login response must not expose renewal token.
- user@example.com
- Password123@</t>
  </si>
  <si>
    <t>F001-03</t>
  </si>
  <si>
    <t>LoginAsync - UTCID03</t>
  </si>
  <si>
    <t>- invalid email or password</t>
  </si>
  <si>
    <t>- Email is not registered in database.
- unknown@gmail.com
- Password123@</t>
  </si>
  <si>
    <t>F001-04</t>
  </si>
  <si>
    <t>LoginAsync - UTCID04</t>
  </si>
  <si>
    <t>- email is required</t>
  </si>
  <si>
    <t>- Email field is empty.
- empty string
- Password123@</t>
  </si>
  <si>
    <t>F001-05</t>
  </si>
  <si>
    <t>LoginAsync - UTCID05</t>
  </si>
  <si>
    <t>- password is required</t>
  </si>
  <si>
    <t>- member01@gmail.com
- empty string</t>
  </si>
  <si>
    <t>F001-06</t>
  </si>
  <si>
    <t>LoginAsync - UTCID06</t>
  </si>
  <si>
    <t>- login service unavailable</t>
  </si>
  <si>
    <t>- user6@example.com
- Password623@</t>
  </si>
  <si>
    <t>F001-07</t>
  </si>
  <si>
    <t>LoginAsync - UTCID07</t>
  </si>
  <si>
    <t>- a@b.c</t>
  </si>
  <si>
    <t>Type: A</t>
  </si>
  <si>
    <t>GrantAsync (F002)</t>
  </si>
  <si>
    <t>Grant user consent</t>
  </si>
  <si>
    <t>GrantAsync</t>
  </si>
  <si>
    <t>F002-01</t>
  </si>
  <si>
    <t>GrantAsync - UTCID01</t>
  </si>
  <si>
    <t>Execute GrantAsync.
Verify returned result and side effects.</t>
  </si>
  <si>
    <t>- Expected result returned
- Data validated
- Consent status saved as GRANTED</t>
  </si>
  <si>
    <t>- User is signed in and consent request exists.
- ConsentId=101
- Decision=GRANTED</t>
  </si>
  <si>
    <t>F002-02</t>
  </si>
  <si>
    <t>GrantAsync - UTCID02</t>
  </si>
  <si>
    <t>- user must login</t>
  </si>
  <si>
    <t>- User is not signed in.
- ConsentId=101
- LoginToken=empty</t>
  </si>
  <si>
    <t>F002-03</t>
  </si>
  <si>
    <t>GrantAsync - UTCID03</t>
  </si>
  <si>
    <t>- consent request not found</t>
  </si>
  <si>
    <t>- Consent request does not exist.
- ConsentId=9999
- Decision=GRANTED</t>
  </si>
  <si>
    <t>F002-04</t>
  </si>
  <si>
    <t>GrantAsync - UTCID04</t>
  </si>
  <si>
    <t>- consent already processed</t>
  </si>
  <si>
    <t>- Consent was already decided.
- ConsentId=102
- Decision=already saved</t>
  </si>
  <si>
    <t>F002-05</t>
  </si>
  <si>
    <t>GrantAsync - UTCID05</t>
  </si>
  <si>
    <t>- consent wording is required</t>
  </si>
  <si>
    <t>- empty consent text
- Decision=GRANTED</t>
  </si>
  <si>
    <t>F002-06</t>
  </si>
  <si>
    <t>GrantAsync - UTCID06</t>
  </si>
  <si>
    <t>- ConsentId=103
- Decision=GRANTED; Note=confirmed by user</t>
  </si>
  <si>
    <t>F002-07</t>
  </si>
  <si>
    <t>GrantAsync - UTCID07</t>
  </si>
  <si>
    <t>- Consent note 100 chars</t>
  </si>
  <si>
    <t>ChangePasswordAsync (F003)</t>
  </si>
  <si>
    <t>Handle user account action: Change Password</t>
  </si>
  <si>
    <t>ChangePasswordAsync</t>
  </si>
  <si>
    <t>F003-01</t>
  </si>
  <si>
    <t>ChangePasswordAsync - UTCID01</t>
  </si>
  <si>
    <t>Execute ChangePasswordAsync.
Verify returned result and side effects.</t>
  </si>
  <si>
    <t>- Expected result returned
- Data validated
- request is accepted and data is saved/returned correctly</t>
  </si>
  <si>
    <t>- User account data is available and request is valid.
- RecordId=5
- Valid user account / login session data</t>
  </si>
  <si>
    <t>F003-02</t>
  </si>
  <si>
    <t>ChangePasswordAsync - UTCID02</t>
  </si>
  <si>
    <t>- service temporarily unavailable</t>
  </si>
  <si>
    <t>- A dependent service is unavailable.
- RecordId=6
- ServiceStatus=unavailable</t>
  </si>
  <si>
    <t>F003-03</t>
  </si>
  <si>
    <t>ChangePasswordAsync - UTCID03</t>
  </si>
  <si>
    <t>- A dependent service is unavailable.
- RecordId=7
- ServiceStatus=unavailable</t>
  </si>
  <si>
    <t>F003-04</t>
  </si>
  <si>
    <t>ChangePasswordAsync - UTCID04</t>
  </si>
  <si>
    <t>- A dependent service is unavailable.
- RecordId=8
- ServiceStatus=unavailable</t>
  </si>
  <si>
    <t>F003-05</t>
  </si>
  <si>
    <t>ChangePasswordAsync - UTCID05</t>
  </si>
  <si>
    <t>- A dependent service is unavailable.
- RecordId=9
- ServiceStatus=unavailable</t>
  </si>
  <si>
    <t>F003-06</t>
  </si>
  <si>
    <t>ChangePasswordAsync - UTCID06</t>
  </si>
  <si>
    <t>- A dependent service is unavailable.
- RecordId=5
- ServiceStatus=unavailable</t>
  </si>
  <si>
    <t>F003-07</t>
  </si>
  <si>
    <t>ChangePasswordAsync - UTCID07</t>
  </si>
  <si>
    <t>- Expected result returned
- Data validated
- request is accepted at boundary value</t>
  </si>
  <si>
    <t>- Input is at accepted boundary value.
- Page=1; PageSize=100</t>
  </si>
  <si>
    <t>GetProfileAsync (F004)</t>
  </si>
  <si>
    <t>Handle user account action: Get Profile</t>
  </si>
  <si>
    <t>GetProfileAsync</t>
  </si>
  <si>
    <t>F004-01</t>
  </si>
  <si>
    <t>GetProfileAsync - UTCID01</t>
  </si>
  <si>
    <t>Execute GetProfileAsync.
Verify returned result and side effects.</t>
  </si>
  <si>
    <t>F004-02</t>
  </si>
  <si>
    <t>GetProfileAsync - UTCID02</t>
  </si>
  <si>
    <t>- User is not signed in or login token is missing.
- LoginToken=empty
- Role=unknown</t>
  </si>
  <si>
    <t>F004-03</t>
  </si>
  <si>
    <t>GetProfileAsync - UTCID03</t>
  </si>
  <si>
    <t>F004-04</t>
  </si>
  <si>
    <t>GetProfileAsync - UTCID04</t>
  </si>
  <si>
    <t>F004-05</t>
  </si>
  <si>
    <t>GetProfileAsync - UTCID05</t>
  </si>
  <si>
    <t>F004-06</t>
  </si>
  <si>
    <t>GetProfileAsync - UTCID06</t>
  </si>
  <si>
    <t>- A dependent service is unavailable.
- RecordId=10
- ServiceStatus=unavailable</t>
  </si>
  <si>
    <t>GetSettingsAsync (F005)</t>
  </si>
  <si>
    <t>Handle user account action: Get Settings</t>
  </si>
  <si>
    <t>GetSettingsAsync</t>
  </si>
  <si>
    <t>F005-01</t>
  </si>
  <si>
    <t>GetSettingsAsync - UTCID01</t>
  </si>
  <si>
    <t>Execute GetSettingsAsync.
Verify returned result and side effects.</t>
  </si>
  <si>
    <t>F005-02</t>
  </si>
  <si>
    <t>GetSettingsAsync - UTCID02</t>
  </si>
  <si>
    <t>F005-03</t>
  </si>
  <si>
    <t>GetSettingsAsync - UTCID03</t>
  </si>
  <si>
    <t>- user has no permission</t>
  </si>
  <si>
    <t>- User is signed in but does not have the required role.
- Role=MEMBER
- RequiredRole=ADMIN</t>
  </si>
  <si>
    <t>F005-04</t>
  </si>
  <si>
    <t>GetSettingsAsync - UTCID04</t>
  </si>
  <si>
    <t>- the requested data was not found</t>
  </si>
  <si>
    <t>- Requested data does not exist.
- RecordId=9999
- Status=not found</t>
  </si>
  <si>
    <t>F005-05</t>
  </si>
  <si>
    <t>GetSettingsAsync - UTCID05</t>
  </si>
  <si>
    <t>F005-06</t>
  </si>
  <si>
    <t>GetSettingsAsync - UTCID06</t>
  </si>
  <si>
    <t>F005-07</t>
  </si>
  <si>
    <t>GetSettingsAsync - UTCID07</t>
  </si>
  <si>
    <t>- A dependent service is unavailable.
- RecordId=11</t>
  </si>
  <si>
    <t>AcceptInvitationAsync (F006)</t>
  </si>
  <si>
    <t>AcceptInvitationAsync</t>
  </si>
  <si>
    <t>F006-01</t>
  </si>
  <si>
    <t>AcceptInvitationAsync - UTCID01</t>
  </si>
  <si>
    <t>Execute AcceptInvitationAsync.
Verify returned result and side effects.</t>
  </si>
  <si>
    <t>- Expected result returned
- Data validated
- Workspace request completed successfully</t>
  </si>
  <si>
    <t>- Workspace exists and user has permission.
- WorkspaceId=5
- Action=ACCEPT_INVITATION; Role=ADMIN</t>
  </si>
  <si>
    <t>Tran Manh Tuan</t>
  </si>
  <si>
    <t>F006-02</t>
  </si>
  <si>
    <t>AcceptInvitationAsync - UTCID02</t>
  </si>
  <si>
    <t>- User is not signed in.
- LoginToken=empty
- Action=ACCEPT_INVITATION</t>
  </si>
  <si>
    <t>F006-03</t>
  </si>
  <si>
    <t>AcceptInvitationAsync - UTCID03</t>
  </si>
  <si>
    <t>- User role is not allowed.
- WorkspaceId=5
- Role=MEMBER</t>
  </si>
  <si>
    <t>F006-04</t>
  </si>
  <si>
    <t>AcceptInvitationAsync - UTCID04</t>
  </si>
  <si>
    <t>- workspace not found</t>
  </si>
  <si>
    <t>- Workspace does not exist.
- WorkspaceId=9999
- Action=ACCEPT_INVITATION</t>
  </si>
  <si>
    <t>F006-05</t>
  </si>
  <si>
    <t>AcceptInvitationAsync - UTCID05</t>
  </si>
  <si>
    <t>- workspace id is required</t>
  </si>
  <si>
    <t>- WorkspaceId=empty
- Action=ACCEPT_INVITATION</t>
  </si>
  <si>
    <t>F006-06</t>
  </si>
  <si>
    <t>AcceptInvitationAsync - UTCID06</t>
  </si>
  <si>
    <t>- workspace already processed</t>
  </si>
  <si>
    <t>- WorkspaceId=6
- Status=SUSPENDED</t>
  </si>
  <si>
    <t>F006-07</t>
  </si>
  <si>
    <t>AcceptInvitationAsync - UTCID07</t>
  </si>
  <si>
    <t>- Expected result returned
- Data validated</t>
  </si>
  <si>
    <t>- Page=1</t>
  </si>
  <si>
    <t>CreateWorkspaceAsync (F007)</t>
  </si>
  <si>
    <t>Create workspace</t>
  </si>
  <si>
    <t>CreateWorkspaceAsync</t>
  </si>
  <si>
    <t>F007-01</t>
  </si>
  <si>
    <t>CreateWorkspaceAsync - UTCID01</t>
  </si>
  <si>
    <t>Execute CreateWorkspaceAsync.
Verify returned result and side effects.</t>
  </si>
  <si>
    <t>- Required input information is valid.
- RecordId=5
- Valid workspace member / workspace data data</t>
  </si>
  <si>
    <t>F007-02</t>
  </si>
  <si>
    <t>CreateWorkspaceAsync - UTCID02</t>
  </si>
  <si>
    <t>F007-03</t>
  </si>
  <si>
    <t>CreateWorkspaceAsync - UTCID03</t>
  </si>
  <si>
    <t>F007-04</t>
  </si>
  <si>
    <t>CreateWorkspaceAsync - UTCID04</t>
  </si>
  <si>
    <t>- requested data not found</t>
  </si>
  <si>
    <t>F007-05</t>
  </si>
  <si>
    <t>CreateWorkspaceAsync - UTCID05</t>
  </si>
  <si>
    <t>- invalid request data</t>
  </si>
  <si>
    <t>- RecordId=9
- Invalid field value</t>
  </si>
  <si>
    <t>F007-06</t>
  </si>
  <si>
    <t>CreateWorkspaceAsync - UTCID06</t>
  </si>
  <si>
    <t>- RecordId=10
- ServiceStatus=unavailable</t>
  </si>
  <si>
    <t>F007-07</t>
  </si>
  <si>
    <t>CreateWorkspaceAsync - UTCID07</t>
  </si>
  <si>
    <t>- Page=1; PageSize=100</t>
  </si>
  <si>
    <t>AddDomain (F008)</t>
  </si>
  <si>
    <t>Handle workspace action: Add Domain</t>
  </si>
  <si>
    <t>F008-01</t>
  </si>
  <si>
    <t>AddDomain - UTCID01</t>
  </si>
  <si>
    <t>Execute AddDomain.
Verify returned result and side effects.</t>
  </si>
  <si>
    <t>- Workspace and member data exist.
- RecordId=5
- Valid workspace member / workspace data data</t>
  </si>
  <si>
    <t>Ngo Xuan Hanh Nhi</t>
  </si>
  <si>
    <t>F008-02</t>
  </si>
  <si>
    <t>AddDomain - UTCID02</t>
  </si>
  <si>
    <t>F008-03</t>
  </si>
  <si>
    <t>AddDomain - UTCID03</t>
  </si>
  <si>
    <t>Type: B</t>
  </si>
  <si>
    <t>F008-04</t>
  </si>
  <si>
    <t>AddDomain - UTCID04</t>
  </si>
  <si>
    <t>F008-05</t>
  </si>
  <si>
    <t>AddDomain - UTCID05</t>
  </si>
  <si>
    <t>- RecordId=5
- Required field is empty</t>
  </si>
  <si>
    <t>ApproveJoinRequestAsync (F009)</t>
  </si>
  <si>
    <t>Handle workspace action: Approve Join Request</t>
  </si>
  <si>
    <t>ApproveJoinRequestAsync</t>
  </si>
  <si>
    <t>F009-01</t>
  </si>
  <si>
    <t>ApproveJoinRequestAsync - UTCID01</t>
  </si>
  <si>
    <t>Execute ApproveJoinRequestAsync.
Verify returned result and side effects.</t>
  </si>
  <si>
    <t>F009-02</t>
  </si>
  <si>
    <t>ApproveJoinRequestAsync - UTCID02</t>
  </si>
  <si>
    <t>- Expected result returned
- Data validated
- request is rejected because the user has no permission</t>
  </si>
  <si>
    <t>F009-03</t>
  </si>
  <si>
    <t>ApproveJoinRequestAsync - UTCID03</t>
  </si>
  <si>
    <t>- User is signed in but does not have the required role.
- WorkspaceId=12
- MemberRole=ADMIN; Action=APPROVE JOIN REQUEST</t>
  </si>
  <si>
    <t>F009-04</t>
  </si>
  <si>
    <t>ApproveJoinRequestAsync - UTCID04</t>
  </si>
  <si>
    <t>- Request data is invalid or not allowed.
- RecordId=8
- Invalid field value</t>
  </si>
  <si>
    <t>F009-05</t>
  </si>
  <si>
    <t>ApproveJoinRequestAsync - UTCID05</t>
  </si>
  <si>
    <t>- Request data is invalid or missing.
- RecordId=5
- Required field is empty</t>
  </si>
  <si>
    <t>ChangeMemberRole (F010)</t>
  </si>
  <si>
    <t>Handle workspace action: Change Member Role</t>
  </si>
  <si>
    <t>F010-01</t>
  </si>
  <si>
    <t>ChangeMemberRole - UTCID01</t>
  </si>
  <si>
    <t>Execute ChangeMemberRole.
Verify returned result and side effects.</t>
  </si>
  <si>
    <t>F010-02</t>
  </si>
  <si>
    <t>ChangeMemberRole - UTCID02</t>
  </si>
  <si>
    <t>F010-03</t>
  </si>
  <si>
    <t>ChangeMemberRole - UTCID03</t>
  </si>
  <si>
    <t>F010-04</t>
  </si>
  <si>
    <t>ChangeMemberRole - UTCID04</t>
  </si>
  <si>
    <t>F010-05</t>
  </si>
  <si>
    <t>ChangeMemberRole - UTCID05</t>
  </si>
  <si>
    <t>F010-06</t>
  </si>
  <si>
    <t>ChangeMemberRole - UTCID06</t>
  </si>
  <si>
    <t>- RecordId=5
- ServiceStatus=unavailable</t>
  </si>
  <si>
    <t>AdmitParticipant (F011)</t>
  </si>
  <si>
    <t>Admit waiting participant</t>
  </si>
  <si>
    <t>F011-01</t>
  </si>
  <si>
    <t>AdmitParticipant - UTCID01</t>
  </si>
  <si>
    <t>Execute AdmitParticipant.
Verify returned result and side effects.</t>
  </si>
  <si>
    <t>- Expected result returned
- Data validated
- Room request completed successfully</t>
  </si>
  <si>
    <t>- Room exists and participant has access.
- RoomId=TR-1001
- ParticipantId=7; Action=ADMIT</t>
  </si>
  <si>
    <t>F011-02</t>
  </si>
  <si>
    <t>AdmitParticipant - UTCID02</t>
  </si>
  <si>
    <t>- User is not signed in.
- LoginToken=empty
- RoomId=TR-1001; Action=ADMIT</t>
  </si>
  <si>
    <t>F011-03</t>
  </si>
  <si>
    <t>AdmitParticipant - UTCID03</t>
  </si>
  <si>
    <t>- participant has no room access</t>
  </si>
  <si>
    <t>- Participant does not have room access.
- RoomId=TR-1001
- ParticipantId=99</t>
  </si>
  <si>
    <t>F011-04</t>
  </si>
  <si>
    <t>AdmitParticipant - UTCID04</t>
  </si>
  <si>
    <t>- room not found</t>
  </si>
  <si>
    <t>- Room does not exist.
- RoomId=TR-9999
- Action=ADMIT</t>
  </si>
  <si>
    <t>F011-05</t>
  </si>
  <si>
    <t>AdmitParticipant - UTCID05</t>
  </si>
  <si>
    <t>- participant already joined</t>
  </si>
  <si>
    <t>- RoomId=TR-1001
- ParticipantStatus=JOINED</t>
  </si>
  <si>
    <t>EndTranslationRoom (F012)</t>
  </si>
  <si>
    <t>F011-06</t>
  </si>
  <si>
    <t>AdmitParticipant - UTCID06</t>
  </si>
  <si>
    <t>- room service unavailable</t>
  </si>
  <si>
    <t>- RoomId=TR-1001
- ServiceStatus=unavailable</t>
  </si>
  <si>
    <t>F011-07</t>
  </si>
  <si>
    <t>AdmitParticipant - UTCID07</t>
  </si>
  <si>
    <t>- RoomId=TR-1001</t>
  </si>
  <si>
    <t>Handle meeting room action: End Translation Room</t>
  </si>
  <si>
    <t>F012-01</t>
  </si>
  <si>
    <t>EndTranslationRoom - UTCID01</t>
  </si>
  <si>
    <t>Execute EndTranslationRoom.
Verify returned result and side effects.</t>
  </si>
  <si>
    <t>- Room or meeting exists and user has access.
- RecordId=5
- Valid translation room / participant data</t>
  </si>
  <si>
    <t>F012-02</t>
  </si>
  <si>
    <t>EndTranslationRoom - UTCID02</t>
  </si>
  <si>
    <t>F012-03</t>
  </si>
  <si>
    <t>EndTranslationRoom - UTCID03</t>
  </si>
  <si>
    <t>F012-04</t>
  </si>
  <si>
    <t>EndTranslationRoom - UTCID04</t>
  </si>
  <si>
    <t>F012-05</t>
  </si>
  <si>
    <t>EndTranslationRoom - UTCID05</t>
  </si>
  <si>
    <t>F012-06</t>
  </si>
  <si>
    <t>EndTranslationRoom - UTCID06</t>
  </si>
  <si>
    <t>ResumeTranslationRoom (F013)</t>
  </si>
  <si>
    <t>Handle meeting room action: Resume Translation Room</t>
  </si>
  <si>
    <t>F013-01</t>
  </si>
  <si>
    <t>ResumeTranslationRoom - UTCID01</t>
  </si>
  <si>
    <t>Execute ResumeTranslationRoom.
Verify returned result and side effects.</t>
  </si>
  <si>
    <t>F013-02</t>
  </si>
  <si>
    <t>ResumeTranslationRoom - UTCID02</t>
  </si>
  <si>
    <t>F013-03</t>
  </si>
  <si>
    <t>ResumeTranslationRoom - UTCID03</t>
  </si>
  <si>
    <t>F013-04</t>
  </si>
  <si>
    <t>ResumeTranslationRoom - UTCID04</t>
  </si>
  <si>
    <t>F013-05</t>
  </si>
  <si>
    <t>ResumeTranslationRoom - UTCID05</t>
  </si>
  <si>
    <t>SetVoiceCloneConsentAsync (F014)</t>
  </si>
  <si>
    <t>Handle meeting room action: Set Voice Clone Consent</t>
  </si>
  <si>
    <t>SetVoiceCloneConsentAsync</t>
  </si>
  <si>
    <t>JoinTranslationRoomAsync (F015)</t>
  </si>
  <si>
    <t>Join translation room</t>
  </si>
  <si>
    <t>F014-01</t>
  </si>
  <si>
    <t>SetVoiceCloneConsentAsync - UTCID01</t>
  </si>
  <si>
    <t>Execute SetVoiceCloneConsentAsync.
Verify returned result and side effects.</t>
  </si>
  <si>
    <t>F014-02</t>
  </si>
  <si>
    <t>SetVoiceCloneConsentAsync - UTCID02</t>
  </si>
  <si>
    <t>- system shows that the requested data was not found</t>
  </si>
  <si>
    <t>F014-03</t>
  </si>
  <si>
    <t>SetVoiceCloneConsentAsync - UTCID03</t>
  </si>
  <si>
    <t>F014-04</t>
  </si>
  <si>
    <t>SetVoiceCloneConsentAsync - UTCID04</t>
  </si>
  <si>
    <t>- Requested data does not exist.
- RoomId=TR-1003
- ParticipantId=10; Language=vi-VN</t>
  </si>
  <si>
    <t>F014-05</t>
  </si>
  <si>
    <t>SetVoiceCloneConsentAsync - UTCID05</t>
  </si>
  <si>
    <t>JoinTranslationRoomAsync</t>
  </si>
  <si>
    <t>F015-01</t>
  </si>
  <si>
    <t>JoinTranslationRoomAsync - UTCID01</t>
  </si>
  <si>
    <t>Execute JoinTranslationRoomAsync.
Verify returned result and side effects.</t>
  </si>
  <si>
    <t>- Room exists and participant has access.
- RoomId=TR-1001
- ParticipantId=7; Action=JOIN</t>
  </si>
  <si>
    <t>F015-02</t>
  </si>
  <si>
    <t>JoinTranslationRoomAsync - UTCID02</t>
  </si>
  <si>
    <t>- User is not signed in.
- LoginToken=empty
- RoomId=TR-1001; Action=JOIN</t>
  </si>
  <si>
    <t>F015-03</t>
  </si>
  <si>
    <t>JoinTranslationRoomAsync - UTCID03</t>
  </si>
  <si>
    <t>F015-04</t>
  </si>
  <si>
    <t>JoinTranslationRoomAsync - UTCID04</t>
  </si>
  <si>
    <t>- Room does not exist.
- RoomId=TR-9999
- Action=JOIN</t>
  </si>
  <si>
    <t>F015-05</t>
  </si>
  <si>
    <t>JoinTranslationRoomAsync - UTCID05</t>
  </si>
  <si>
    <t>F015-06</t>
  </si>
  <si>
    <t>JoinTranslationRoomAsync - UTCID06</t>
  </si>
  <si>
    <t>F015-07</t>
  </si>
  <si>
    <t>JoinTranslationRoomAsync - UTCID07</t>
  </si>
  <si>
    <t>CloseAsync (F016)</t>
  </si>
  <si>
    <t>Handle meeting room action: Close</t>
  </si>
  <si>
    <t>CloseAsync</t>
  </si>
  <si>
    <t>F016-01</t>
  </si>
  <si>
    <t>CloseAsync - UTCID01</t>
  </si>
  <si>
    <t>Execute CloseAsync.
Verify returned result and side effects.</t>
  </si>
  <si>
    <t>- Room or meeting exists and user has access.
- RecordId=5
- Valid meeting room / participant data</t>
  </si>
  <si>
    <t>F016-02</t>
  </si>
  <si>
    <t>CloseAsync - UTCID02</t>
  </si>
  <si>
    <t>F016-03</t>
  </si>
  <si>
    <t>CloseAsync - UTCID03</t>
  </si>
  <si>
    <t>- Request data is invalid or not allowed.
- RecordId=7
- Invalid field value</t>
  </si>
  <si>
    <t>F016-04</t>
  </si>
  <si>
    <t>CloseAsync - UTCID04</t>
  </si>
  <si>
    <t>F016-05</t>
  </si>
  <si>
    <t>CloseAsync - UTCID05</t>
  </si>
  <si>
    <t>- Role=MEMBER
- RequiredRole=ADMIN</t>
  </si>
  <si>
    <t>F016-06</t>
  </si>
  <si>
    <t>CloseAsync - UTCID06</t>
  </si>
  <si>
    <t>F016-07</t>
  </si>
  <si>
    <t>CloseAsync - UTCID07</t>
  </si>
  <si>
    <t>End (F017)</t>
  </si>
  <si>
    <t>Handle meeting room action: End</t>
  </si>
  <si>
    <t>F017-01</t>
  </si>
  <si>
    <t>End - UTCID01</t>
  </si>
  <si>
    <t>Execute End.
Verify returned result and side effects.</t>
  </si>
  <si>
    <t>- Expected result returned
- Data validated
- Breakout session ended</t>
  </si>
  <si>
    <t>- Meeting exists and host has permission.
- MeetingId=MT-1001
- BreakoutAction=END</t>
  </si>
  <si>
    <t>F017-02</t>
  </si>
  <si>
    <t>End - UTCID02</t>
  </si>
  <si>
    <t>- Meeting exists and host has permission.
- RoomId=TR-1001
- ParticipantId=8; Language=vi-VN</t>
  </si>
  <si>
    <t>F017-03</t>
  </si>
  <si>
    <t>End - UTCID03</t>
  </si>
  <si>
    <t>- Meeting exists and host has permission.
- RoomId=TR-1002
- ParticipantId=9; Language=en-US</t>
  </si>
  <si>
    <t>F017-04</t>
  </si>
  <si>
    <t>End - UTCID04</t>
  </si>
  <si>
    <t>- Meeting exists and host has permission.
- RoomId=TR-1003
- ParticipantId=10; Language=vi-VN</t>
  </si>
  <si>
    <t>F017-05</t>
  </si>
  <si>
    <t>End - UTCID05</t>
  </si>
  <si>
    <t>- Meeting exists and host has permission.
- RoomId=TR-1004
- ParticipantId=11; Language=en-US</t>
  </si>
  <si>
    <t>F017-06</t>
  </si>
  <si>
    <t>End - UTCID06</t>
  </si>
  <si>
    <t>- Meeting exists and host has permission.
- RoomId=TR-1005
- ParticipantId=12; Language=vi-VN</t>
  </si>
  <si>
    <t>F017-07</t>
  </si>
  <si>
    <t>End - UTCID07</t>
  </si>
  <si>
    <t>- Meeting exists and host has permission.
- RoomId=TR-1006</t>
  </si>
  <si>
    <t>JoinMeetingAsync (F018)</t>
  </si>
  <si>
    <t>Handle meeting room action: Join Meeting</t>
  </si>
  <si>
    <t>JoinMeetingAsync</t>
  </si>
  <si>
    <t>F018-01</t>
  </si>
  <si>
    <t>JoinMeetingAsync - UTCID01</t>
  </si>
  <si>
    <t>Execute JoinMeetingAsync.
Verify returned result and side effects.</t>
  </si>
  <si>
    <t>- Request data is invalid or not allowed.
- RecordId=5
- Invalid field value</t>
  </si>
  <si>
    <t>F018-02</t>
  </si>
  <si>
    <t>JoinMeetingAsync - UTCID02</t>
  </si>
  <si>
    <t>F018-03</t>
  </si>
  <si>
    <t>JoinMeetingAsync - UTCID03</t>
  </si>
  <si>
    <t>F018-04</t>
  </si>
  <si>
    <t>JoinMeetingAsync - UTCID04</t>
  </si>
  <si>
    <t>F018-05</t>
  </si>
  <si>
    <t>JoinMeetingAsync - UTCID05</t>
  </si>
  <si>
    <t>F018-06</t>
  </si>
  <si>
    <t>JoinMeetingAsync - UTCID06</t>
  </si>
  <si>
    <t>F018-07</t>
  </si>
  <si>
    <t>JoinMeetingAsync - UTCID07</t>
  </si>
  <si>
    <t>Vote (F019)</t>
  </si>
  <si>
    <t>Handle meeting room action: Vote</t>
  </si>
  <si>
    <t>F019-01</t>
  </si>
  <si>
    <t>Vote - UTCID01</t>
  </si>
  <si>
    <t>Execute Vote.
Verify returned result and side effects.</t>
  </si>
  <si>
    <t>F019-02</t>
  </si>
  <si>
    <t>Vote - UTCID02</t>
  </si>
  <si>
    <t>- Request data is invalid or not allowed.
- RecordId=6
- Invalid field value</t>
  </si>
  <si>
    <t>F019-03</t>
  </si>
  <si>
    <t>Vote - UTCID03</t>
  </si>
  <si>
    <t>F019-04</t>
  </si>
  <si>
    <t>Vote - UTCID04</t>
  </si>
  <si>
    <t>F019-05</t>
  </si>
  <si>
    <t>Vote - UTCID05</t>
  </si>
  <si>
    <t>F019-06</t>
  </si>
  <si>
    <t>Vote - UTCID06</t>
  </si>
  <si>
    <t>List (F020)</t>
  </si>
  <si>
    <t>Retrieve list data</t>
  </si>
  <si>
    <t>F020-01</t>
  </si>
  <si>
    <t>List - UTCID01</t>
  </si>
  <si>
    <t>Execute List.
Verify returned result and side effects.</t>
  </si>
  <si>
    <t>- User is signed in and related records exist.
- RecordId=5
- Valid meeting room / participant data</t>
  </si>
  <si>
    <t>F020-02</t>
  </si>
  <si>
    <t>List - UTCID02</t>
  </si>
  <si>
    <t>F020-03</t>
  </si>
  <si>
    <t>List - UTCID03</t>
  </si>
  <si>
    <t>F020-04</t>
  </si>
  <si>
    <t>List - UTCID04</t>
  </si>
  <si>
    <t>F020-05</t>
  </si>
  <si>
    <t>List - UTCID05</t>
  </si>
  <si>
    <t>F020-06</t>
  </si>
  <si>
    <t>List - UTCID06</t>
  </si>
  <si>
    <t>F020-07</t>
  </si>
  <si>
    <t>List - UTCID07</t>
  </si>
  <si>
    <t>Authorize (F021)</t>
  </si>
  <si>
    <t>Authorize workspace billing access</t>
  </si>
  <si>
    <t>F021-01</t>
  </si>
  <si>
    <t>Authorize - UTCID01</t>
  </si>
  <si>
    <t>Execute Authorize.
Verify returned result and side effects.</t>
  </si>
  <si>
    <t>- Expected result returned
- Data validated
- Billing request completed successfully</t>
  </si>
  <si>
    <t>- Subscription exists and has available credits.
- SubscriptionId=20
- Action=AUTHORIZE; Credits=5</t>
  </si>
  <si>
    <t>Huynh Ngoc Ky</t>
  </si>
  <si>
    <t>F021-02</t>
  </si>
  <si>
    <t>Authorize - UTCID02</t>
  </si>
  <si>
    <t>- User is not signed in.
- LoginToken=empty
- Action=AUTHORIZE</t>
  </si>
  <si>
    <t>F021-03</t>
  </si>
  <si>
    <t>Authorize - UTCID03</t>
  </si>
  <si>
    <t>- subscription is required</t>
  </si>
  <si>
    <t>- Workspace has no active subscription.
- WorkspaceId=5
- SubscriptionStatus=NONE</t>
  </si>
  <si>
    <t>F021-04</t>
  </si>
  <si>
    <t>Authorize - UTCID04</t>
  </si>
  <si>
    <t>- subscription not found</t>
  </si>
  <si>
    <t>- Subscription does not exist.
- SubscriptionId=9999
- Action=AUTHORIZE</t>
  </si>
  <si>
    <t>F021-05</t>
  </si>
  <si>
    <t>Authorize - UTCID05</t>
  </si>
  <si>
    <t>- credit amount is invalid</t>
  </si>
  <si>
    <t>- SubscriptionId=20
- Credits=-1</t>
  </si>
  <si>
    <t>F021-06</t>
  </si>
  <si>
    <t>Authorize - UTCID06</t>
  </si>
  <si>
    <t>- billing service unavailable</t>
  </si>
  <si>
    <t>- SubscriptionId=20
- ServiceStatus=unavailable</t>
  </si>
  <si>
    <t>F021-07</t>
  </si>
  <si>
    <t>Authorize - UTCID07</t>
  </si>
  <si>
    <t>- SubscriptionId=20</t>
  </si>
  <si>
    <t>ConsumeCredits (F022)</t>
  </si>
  <si>
    <t>Deduct subscription credits</t>
  </si>
  <si>
    <t>Webhook (F023)</t>
  </si>
  <si>
    <t>Process payment callback</t>
  </si>
  <si>
    <t>F022-01</t>
  </si>
  <si>
    <t>ConsumeCredits - UTCID01</t>
  </si>
  <si>
    <t>Execute ConsumeCredits.
Verify returned result and side effects.</t>
  </si>
  <si>
    <t>- Subscription exists and has available credits.
- SubscriptionId=20
- Action=CONSUME_CREDITS; Credits=5</t>
  </si>
  <si>
    <t>F022-02</t>
  </si>
  <si>
    <t>ConsumeCredits - UTCID02</t>
  </si>
  <si>
    <t>- User is not signed in.
- LoginToken=empty
- Action=CONSUME_CREDITS</t>
  </si>
  <si>
    <t>F022-03</t>
  </si>
  <si>
    <t>ConsumeCredits - UTCID03</t>
  </si>
  <si>
    <t>F022-04</t>
  </si>
  <si>
    <t>ConsumeCredits - UTCID04</t>
  </si>
  <si>
    <t>- Subscription does not exist.
- SubscriptionId=9999
- Action=CONSUME_CREDITS</t>
  </si>
  <si>
    <t>F022-05</t>
  </si>
  <si>
    <t>ConsumeCredits - UTCID05</t>
  </si>
  <si>
    <t>F022-06</t>
  </si>
  <si>
    <t>ConsumeCredits - UTCID06</t>
  </si>
  <si>
    <t>F023-01</t>
  </si>
  <si>
    <t>Webhook - UTCID01</t>
  </si>
  <si>
    <t>Execute Webhook.
Verify returned result and side effects.</t>
  </si>
  <si>
    <t>- Expected result returned
- Data validated
- Payment status updated</t>
  </si>
  <si>
    <t>- Payment transaction exists.
- TransactionId=PAY-1001
- PaymentStatus=SUCCESS</t>
  </si>
  <si>
    <t>F023-02</t>
  </si>
  <si>
    <t>Webhook - UTCID02</t>
  </si>
  <si>
    <t>- Payment transaction exists.
- SubscriptionId=21
- Credits=2; Plan=PRO</t>
  </si>
  <si>
    <t>F023-03</t>
  </si>
  <si>
    <t>Webhook - UTCID03</t>
  </si>
  <si>
    <t>- Payment transaction exists.
- SubscriptionId=22
- Credits=3; Plan=PRO</t>
  </si>
  <si>
    <t>F023-04</t>
  </si>
  <si>
    <t>Webhook - UTCID04</t>
  </si>
  <si>
    <t>- Payment transaction exists.
- SubscriptionId=23
- Credits=4; Plan=PRO</t>
  </si>
  <si>
    <t>F023-05</t>
  </si>
  <si>
    <t>Webhook - UTCID05</t>
  </si>
  <si>
    <t>- Payment transaction exists.
- SubscriptionId=24
- Credits=5; Plan=PRO</t>
  </si>
  <si>
    <t>RecordUsageAsync (F024)</t>
  </si>
  <si>
    <t>Record feature usage</t>
  </si>
  <si>
    <t>RecordUsageAsync</t>
  </si>
  <si>
    <t>F024-01</t>
  </si>
  <si>
    <t>RecordUsageAsync - UTCID01</t>
  </si>
  <si>
    <t>Execute RecordUsageAsync.
Verify returned result and side effects.</t>
  </si>
  <si>
    <t>- Subscription exists and has available credits.
- SubscriptionId=20
- Action=RECORD_USAGE; Credits=5</t>
  </si>
  <si>
    <t>F024-02</t>
  </si>
  <si>
    <t>RecordUsageAsync - UTCID02</t>
  </si>
  <si>
    <t>- User is not signed in.
- LoginToken=empty
- Action=RECORD_USAGE</t>
  </si>
  <si>
    <t>F024-03</t>
  </si>
  <si>
    <t>RecordUsageAsync - UTCID03</t>
  </si>
  <si>
    <t>F024-04</t>
  </si>
  <si>
    <t>RecordUsageAsync - UTCID04</t>
  </si>
  <si>
    <t>- Subscription does not exist.
- SubscriptionId=9999
- Action=RECORD_USAGE</t>
  </si>
  <si>
    <t>F024-05</t>
  </si>
  <si>
    <t>RecordUsageAsync - UTCID05</t>
  </si>
  <si>
    <t>F024-06</t>
  </si>
  <si>
    <t>RecordUsageAsync - UTCID06</t>
  </si>
  <si>
    <t>UpdateContractTermsAsync (F025)</t>
  </si>
  <si>
    <t>Update subscription contract terms</t>
  </si>
  <si>
    <t>UpdateContractTermsAsync</t>
  </si>
  <si>
    <t>F025-01</t>
  </si>
  <si>
    <t>UpdateContractTermsAsync - UTCID01</t>
  </si>
  <si>
    <t>Execute UpdateContractTermsAsync.
Verify returned result and side effects.</t>
  </si>
  <si>
    <t>- Expected result returned
- Data validated
- Glossary term published</t>
  </si>
  <si>
    <t>- Glossary term is ready to publish.
- TermId=12
- Action=PUBLISH</t>
  </si>
  <si>
    <t>F025-02</t>
  </si>
  <si>
    <t>UpdateContractTermsAsync - UTCID02</t>
  </si>
  <si>
    <t>- Glossary term is ready to publish.
- SubscriptionId=21
- Credits=2; Plan=PRO</t>
  </si>
  <si>
    <t>F025-03</t>
  </si>
  <si>
    <t>UpdateContractTermsAsync - UTCID03</t>
  </si>
  <si>
    <t>- Glossary term is ready to publish.
- SubscriptionId=22
- Credits=3; Plan=PRO</t>
  </si>
  <si>
    <t>F025-04</t>
  </si>
  <si>
    <t>UpdateContractTermsAsync - UTCID04</t>
  </si>
  <si>
    <t>- Glossary term is ready to publish.
- SubscriptionId=23
- Credits=4; Plan=PRO</t>
  </si>
  <si>
    <t>F025-05</t>
  </si>
  <si>
    <t>UpdateContractTermsAsync - UTCID05</t>
  </si>
  <si>
    <t>- Glossary term is ready to publish.
- SubscriptionId=24
- Credits=5; Plan=PRO</t>
  </si>
  <si>
    <t>F025-06</t>
  </si>
  <si>
    <t>UpdateContractTermsAsync - UTCID06</t>
  </si>
  <si>
    <t>- Glossary term is ready to publish.
- SubscriptionId=25
- Credits=6; Plan=PRO</t>
  </si>
  <si>
    <t>SendMessageAsync (F026)</t>
  </si>
  <si>
    <t>F025-07</t>
  </si>
  <si>
    <t>UpdateContractTermsAsync - UTCID07</t>
  </si>
  <si>
    <t>- Glossary term is ready to publish.
- SubscriptionId=26</t>
  </si>
  <si>
    <t>Send message</t>
  </si>
  <si>
    <t>SendMessageAsync</t>
  </si>
  <si>
    <t>F026-01</t>
  </si>
  <si>
    <t>SendMessageAsync - UTCID01</t>
  </si>
  <si>
    <t>Execute SendMessageAsync.
Verify returned result and side effects.</t>
  </si>
  <si>
    <t>- Expected result returned
- Data validated
- Message sent successfully</t>
  </si>
  <si>
    <t>- Conversation exists and user has access.
- ConversationId=15
- Message=Hello, are you available?</t>
  </si>
  <si>
    <t>F026-02</t>
  </si>
  <si>
    <t>SendMessageAsync - UTCID02</t>
  </si>
  <si>
    <t>- Conversation exists and user has access.
- RecordId=101
- Value=2; Status=VALID</t>
  </si>
  <si>
    <t>F026-03</t>
  </si>
  <si>
    <t>SendMessageAsync - UTCID03</t>
  </si>
  <si>
    <t>- Conversation exists and user has access.
- RecordId=102
- Value=3; Status=VALID</t>
  </si>
  <si>
    <t>F026-04</t>
  </si>
  <si>
    <t>SendMessageAsync - UTCID04</t>
  </si>
  <si>
    <t>- Conversation exists and user has access.
- RecordId=103
- Value=4; Status=VALID</t>
  </si>
  <si>
    <t>F026-05</t>
  </si>
  <si>
    <t>SendMessageAsync - UTCID05</t>
  </si>
  <si>
    <t>- Conversation exists and user has access.
- RecordId=104
- Value=5; Status=VALID</t>
  </si>
  <si>
    <t>F026-06</t>
  </si>
  <si>
    <t>SendMessageAsync - UTCID06</t>
  </si>
  <si>
    <t>- Conversation exists and user has access.
- RecordId=105
- Value=6; Status=VALID</t>
  </si>
  <si>
    <t>F026-07</t>
  </si>
  <si>
    <t>SendMessageAsync - UTCID07</t>
  </si>
  <si>
    <t>- Conversation exists and user has access.
- RecordId=106</t>
  </si>
  <si>
    <t>MarkAsReadAsync (F027)</t>
  </si>
  <si>
    <t>Mark notification as read</t>
  </si>
  <si>
    <t>MarkAsReadAsync</t>
  </si>
  <si>
    <t>F027-01</t>
  </si>
  <si>
    <t>MarkAsReadAsync - UTCID01</t>
  </si>
  <si>
    <t>Execute MarkAsReadAsync.
Verify returned result and side effects.</t>
  </si>
  <si>
    <t>- Expected result returned
- Data validated
- Notification request completed successfully</t>
  </si>
  <si>
    <t>- Recipient and notification data exist.
- RecipientId=7
- Action=MARK_READ; Title=System notice</t>
  </si>
  <si>
    <t>F027-02</t>
  </si>
  <si>
    <t>MarkAsReadAsync - UTCID02</t>
  </si>
  <si>
    <t>- User is not signed in.
- LoginToken=empty
- Action=MARK_READ</t>
  </si>
  <si>
    <t>F027-03</t>
  </si>
  <si>
    <t>MarkAsReadAsync - UTCID03</t>
  </si>
  <si>
    <t>- recipient not found</t>
  </si>
  <si>
    <t>- Recipient does not exist.
- RecipientId=9999
- Title=System notice</t>
  </si>
  <si>
    <t>F027-04</t>
  </si>
  <si>
    <t>MarkAsReadAsync - UTCID04</t>
  </si>
  <si>
    <t>- title is required</t>
  </si>
  <si>
    <t>- Notification title is empty.
- RecipientId=7
- Title=empty</t>
  </si>
  <si>
    <t>F027-05</t>
  </si>
  <si>
    <t>MarkAsReadAsync - UTCID05</t>
  </si>
  <si>
    <t>- body is required</t>
  </si>
  <si>
    <t>- RecipientId=7
- Body=empty</t>
  </si>
  <si>
    <t>Test (F028)</t>
  </si>
  <si>
    <t>Send test notification</t>
  </si>
  <si>
    <t>F028-01</t>
  </si>
  <si>
    <t>Test - UTCID01</t>
  </si>
  <si>
    <t>Execute Test.
Verify returned result and side effects.</t>
  </si>
  <si>
    <t>- Recipient and notification data exist.
- RecipientId=7
- Action=SEND; Title=System notice</t>
  </si>
  <si>
    <t>F028-02</t>
  </si>
  <si>
    <t>Test - UTCID02</t>
  </si>
  <si>
    <t>- User is not signed in.
- LoginToken=empty
- Action=SEND</t>
  </si>
  <si>
    <t>F028-03</t>
  </si>
  <si>
    <t>Test - UTCID03</t>
  </si>
  <si>
    <t>F028-04</t>
  </si>
  <si>
    <t>Test - UTCID04</t>
  </si>
  <si>
    <t>F028-05</t>
  </si>
  <si>
    <t>Test - UTCID05</t>
  </si>
  <si>
    <t>F028-06</t>
  </si>
  <si>
    <t>Test - UTCID06</t>
  </si>
  <si>
    <t>- notification service unavailable</t>
  </si>
  <si>
    <t>- RecipientId=7
- ServiceStatus=unavailable</t>
  </si>
  <si>
    <t>F028-07</t>
  </si>
  <si>
    <t>Test - UTCID07</t>
  </si>
  <si>
    <t>- RecipientId=7</t>
  </si>
  <si>
    <t>Validate (F029)</t>
  </si>
  <si>
    <t>Validate notification request</t>
  </si>
  <si>
    <t>F029-01</t>
  </si>
  <si>
    <t>Validate - UTCID01</t>
  </si>
  <si>
    <t>Execute Validate.
Verify returned result and side effects.</t>
  </si>
  <si>
    <t>F029-02</t>
  </si>
  <si>
    <t>Validate - UTCID02</t>
  </si>
  <si>
    <t>F029-03</t>
  </si>
  <si>
    <t>Validate - UTCID03</t>
  </si>
  <si>
    <t>F029-04</t>
  </si>
  <si>
    <t>Validate - UTCID04</t>
  </si>
  <si>
    <t>F029-05</t>
  </si>
  <si>
    <t>Validate - UTCID05</t>
  </si>
  <si>
    <t>F029-06</t>
  </si>
  <si>
    <t>Validate - UTCID06</t>
  </si>
  <si>
    <t>F029-07</t>
  </si>
  <si>
    <t>Validate - UTCID07</t>
  </si>
  <si>
    <t>Start (F030)</t>
  </si>
  <si>
    <t>Start breakout session</t>
  </si>
  <si>
    <t>F030-01</t>
  </si>
  <si>
    <t>Start - UTCID01</t>
  </si>
  <si>
    <t>Execute Start.
Verify returned result and side effects.</t>
  </si>
  <si>
    <t>- Expected result returned
- Data validated
- Breakout session started</t>
  </si>
  <si>
    <t>- Meeting exists and host has permission.
- MeetingId=MT-1001
- BreakoutAction=START</t>
  </si>
  <si>
    <t>F030-02</t>
  </si>
  <si>
    <t>Start - UTCID02</t>
  </si>
  <si>
    <t>F030-03</t>
  </si>
  <si>
    <t>Start - UTCID03</t>
  </si>
  <si>
    <t>F030-04</t>
  </si>
  <si>
    <t>Start - UTCID04</t>
  </si>
  <si>
    <t>F030-05</t>
  </si>
  <si>
    <t>Start - UTCID05</t>
  </si>
  <si>
    <t>F030-06</t>
  </si>
  <si>
    <t>Start - UTCID06</t>
  </si>
  <si>
    <t>F030-07</t>
  </si>
  <si>
    <t>Start - UTCID07</t>
  </si>
  <si>
    <t>SuspendAsync (F031)</t>
  </si>
  <si>
    <t>Suspend workspace access</t>
  </si>
  <si>
    <t>SuspendAsync</t>
  </si>
  <si>
    <t>F031-01</t>
  </si>
  <si>
    <t>SuspendAsync - UTCID01</t>
  </si>
  <si>
    <t>Execute SuspendAsync.
Verify returned result and side effects.</t>
  </si>
  <si>
    <t>- Workspace exists and user has permission.
- WorkspaceId=5
- Action=SUSPEND; Role=ADMIN</t>
  </si>
  <si>
    <t>F031-02</t>
  </si>
  <si>
    <t>SuspendAsync - UTCID02</t>
  </si>
  <si>
    <t>- User is not signed in.
- LoginToken=empty
- Action=SUSPEND</t>
  </si>
  <si>
    <t>F031-03</t>
  </si>
  <si>
    <t>SuspendAsync - UTCID03</t>
  </si>
  <si>
    <t>F031-04</t>
  </si>
  <si>
    <t>SuspendAsync - UTCID04</t>
  </si>
  <si>
    <t>- Workspace does not exist.
- WorkspaceId=9999
- Action=SUSPEND</t>
  </si>
  <si>
    <t>F031-05</t>
  </si>
  <si>
    <t>SuspendAsync - UTCID05</t>
  </si>
  <si>
    <t>- WorkspaceId=empty
- Action=SUSPEND</t>
  </si>
  <si>
    <t>F031-06</t>
  </si>
  <si>
    <t>SuspendAsync - UTCID06</t>
  </si>
  <si>
    <t>F031-07</t>
  </si>
  <si>
    <t>SuspendAsync - UTCID07</t>
  </si>
  <si>
    <t>ValidateMeetingCreationAsync (F032)</t>
  </si>
  <si>
    <t>Validate meeting creation permission</t>
  </si>
  <si>
    <t>ValidateMeetingCreationAsync</t>
  </si>
  <si>
    <t>F032-01</t>
  </si>
  <si>
    <t>ValidateMeetingCreationAsync - UTCID01</t>
  </si>
  <si>
    <t>Execute ValidateMeetingCreationAsync.
Verify returned result and side effects.</t>
  </si>
  <si>
    <t>- Workspace exists and user has permission.
- WorkspaceId=5
- Action=MEETING_PERMISSION; Role=ADMIN</t>
  </si>
  <si>
    <t>F032-02</t>
  </si>
  <si>
    <t>ValidateMeetingCreationAsync - UTCID02</t>
  </si>
  <si>
    <t>- User is not signed in.
- LoginToken=empty
- Action=MEETING_PERMISSION</t>
  </si>
  <si>
    <t>F032-03</t>
  </si>
  <si>
    <t>ValidateMeetingCreationAsync - UTCID03</t>
  </si>
  <si>
    <t>F032-04</t>
  </si>
  <si>
    <t>ValidateMeetingCreationAsync - UTCID04</t>
  </si>
  <si>
    <t>- Workspace does not exist.
- WorkspaceId=9999
- Action=MEETING_PERMISSION</t>
  </si>
  <si>
    <t>F032-05</t>
  </si>
  <si>
    <t>ValidateMeetingCreationAsync - UTCID05</t>
  </si>
  <si>
    <t>- WorkspaceId=empty
- Action=MEETING_PERMISSION</t>
  </si>
  <si>
    <t>F032-06</t>
  </si>
  <si>
    <t>ValidateMeetingCreationAsync - UTCID06</t>
  </si>
  <si>
    <t>F032-07</t>
  </si>
  <si>
    <t>ValidateMeetingCreationAsync - UTCID07</t>
  </si>
  <si>
    <t>Refresh (F033)</t>
  </si>
  <si>
    <t>Refresh signed-in user session</t>
  </si>
  <si>
    <t>F033-01</t>
  </si>
  <si>
    <t>Refresh - UTCID01</t>
  </si>
  <si>
    <t>Execute Refresh.
Verify returned result and side effects.</t>
  </si>
  <si>
    <t>- user must login again</t>
  </si>
  <si>
    <t>- Browser session token is missing.
- empty refresh token
- remember-me cookie missing</t>
  </si>
  <si>
    <t>F033-02</t>
  </si>
  <si>
    <t>Refresh - UTCID02</t>
  </si>
  <si>
    <t>- Expected result returned
- Data validated
- new session token issued</t>
  </si>
  <si>
    <t>- User has a valid active session.
- valid-refresh-token
- current access token</t>
  </si>
  <si>
    <t>F033-03</t>
  </si>
  <si>
    <t>Refresh - UTCID03</t>
  </si>
  <si>
    <t>- expired browser session is cleared</t>
  </si>
  <si>
    <t>- Browser session token is expired.
- expired-refresh-token
- current access token</t>
  </si>
  <si>
    <t>F033-04</t>
  </si>
  <si>
    <t>Refresh - UTCID04</t>
  </si>
  <si>
    <t>- Browser session token was revoked.
- revoked-refresh-token
- current access token</t>
  </si>
  <si>
    <t>F033-05</t>
  </si>
  <si>
    <t>Refresh - UTCID05</t>
  </si>
  <si>
    <t>- user5@example.com
- Password523@</t>
  </si>
  <si>
    <t>F033-06</t>
  </si>
  <si>
    <t>Refresh - UTCID06</t>
  </si>
  <si>
    <t>- session is kept unchanged</t>
  </si>
  <si>
    <t>F033-07</t>
  </si>
  <si>
    <t>Refresh - UTCID07</t>
  </si>
  <si>
    <t>- refresh-token-256-chars</t>
  </si>
  <si>
    <t>Ask (F034)</t>
  </si>
  <si>
    <t>Submit meeting question</t>
  </si>
  <si>
    <t>F034-01</t>
  </si>
  <si>
    <t>Ask - UTCID01</t>
  </si>
  <si>
    <t>Execute Ask.
Verify returned result and side effects.</t>
  </si>
  <si>
    <t>- Expected result returned
- Data validated
- Question submitted successfully</t>
  </si>
  <si>
    <t>- Participant is in an active meeting.
- MeetingId=MT-1001
- Question=Can you repeat the last point?</t>
  </si>
  <si>
    <t>F034-02</t>
  </si>
  <si>
    <t>Ask - UTCID02</t>
  </si>
  <si>
    <t>- Participant is in an active meeting.
- RoomId=TR-1001
- ParticipantId=8; Language=vi-VN</t>
  </si>
  <si>
    <t>F034-03</t>
  </si>
  <si>
    <t>Ask - UTCID03</t>
  </si>
  <si>
    <t>- Participant is in an active meeting.
- RoomId=TR-1002
- ParticipantId=9; Language=en-US</t>
  </si>
  <si>
    <t>F034-04</t>
  </si>
  <si>
    <t>Ask - UTCID04</t>
  </si>
  <si>
    <t>- Participant is in an active meeting.
- RoomId=TR-1003
- ParticipantId=10; Language=vi-VN</t>
  </si>
  <si>
    <t>F034-05</t>
  </si>
  <si>
    <t>Ask - UTCID05</t>
  </si>
  <si>
    <t>- Participant is in an active meeting.
- RoomId=TR-1004
- ParticipantId=11; Language=en-US</t>
  </si>
  <si>
    <t>F034-06</t>
  </si>
  <si>
    <t>Ask - UTCID06</t>
  </si>
  <si>
    <t>- Participant is in an active meeting.
- RoomId=TR-1005
- ParticipantId=12; Language=vi-VN</t>
  </si>
  <si>
    <t>F034-07</t>
  </si>
  <si>
    <t>Ask - UTCID07</t>
  </si>
  <si>
    <t>- Participant is in an active meeting.
- RoomId=TR-1006</t>
  </si>
  <si>
    <t>GetKnowledge (F035)</t>
  </si>
  <si>
    <t>Handle workspace action: Get Knowledge</t>
  </si>
  <si>
    <t>F035-01</t>
  </si>
  <si>
    <t>GetKnowledge - UTCID01</t>
  </si>
  <si>
    <t>Execute GetKnowledge.
Verify returned result and side effects.</t>
  </si>
  <si>
    <t>F035-02</t>
  </si>
  <si>
    <t>GetKnowledge - UTCID02</t>
  </si>
  <si>
    <t>- User is signed in but does not have the required role.
- WorkspaceId=11
- MemberRole=MEMBER; Action=GET KNOWLEDGE</t>
  </si>
  <si>
    <t>F035-03</t>
  </si>
  <si>
    <t>GetKnowledge - UTCID03</t>
  </si>
  <si>
    <t>- User is signed in but does not have the required role.
- WorkspaceId=12
- MemberRole=ADMIN; Action=GET KNOWLEDGE</t>
  </si>
  <si>
    <t>F035-04</t>
  </si>
  <si>
    <t>GetKnowledge - UTCID04</t>
  </si>
  <si>
    <t>F035-05</t>
  </si>
  <si>
    <t>GetKnowledge - UTCID05</t>
  </si>
  <si>
    <t>- Requested data does not exist.
- WorkspaceId=14
- MemberRole=ADMIN; Action=GET KNOWLEDGE</t>
  </si>
  <si>
    <t>F035-06</t>
  </si>
  <si>
    <t>GetKnowledge - UTCID06</t>
  </si>
  <si>
    <t>- Requested data does not exist.
- WorkspaceId=15
- MemberRole=MEMBER; Action=GET KNOWLEDGE</t>
  </si>
  <si>
    <t>F035-07</t>
  </si>
  <si>
    <t>GetKnowledge - UTCID07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</si>
</sst>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yyyy\-mm\-dd\ h:mm:ss"/>
  </numFmts>
  <fonts count="20">
    <font>
      <sz val="10.0"/>
      <color rgb="FF000000"/>
      <name val="Tahoma"/>
      <scheme val="minor"/>
    </font>
    <font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/>
    <font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FFFFFF"/>
      <name val="Tahoma"/>
    </font>
    <font>
      <sz val="10.0"/>
      <color rgb="FF993300"/>
      <name val="Tahoma"/>
    </font>
    <font>
      <sz val="10.0"/>
      <color rgb="FF0000FF"/>
      <name val="Tahoma"/>
    </font>
    <font>
      <sz val="10.0"/>
      <color rgb="FFFF0000"/>
      <name val="Tahoma"/>
    </font>
    <font>
      <b/>
      <i/>
      <sz val="10.0"/>
      <color theme="1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  <fill>
      <patternFill patternType="solid">
        <fgColor rgb="FF333399"/>
        <bgColor rgb="FF333399"/>
      </patternFill>
    </fill>
    <fill>
      <patternFill patternType="solid">
        <fgColor rgb="FFFFF2CC"/>
        <bgColor rgb="FFFFF2CC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0" fontId="1" numFmtId="0" xfId="0" applyFont="1"/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0" fillId="3" fontId="2" numFmtId="0" xfId="0" applyAlignment="1" applyFill="1" applyFont="1">
      <alignment horizontal="center" shrinkToFit="0" wrapText="1"/>
    </xf>
    <xf borderId="1" fillId="2" fontId="3" numFmtId="0" xfId="0" applyAlignment="1" applyBorder="1" applyFont="1">
      <alignment horizontal="left" shrinkToFit="0" wrapText="1"/>
    </xf>
    <xf borderId="2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left"/>
    </xf>
    <xf borderId="3" fillId="0" fontId="4" numFmtId="0" xfId="0" applyBorder="1" applyFont="1"/>
    <xf borderId="0" fillId="0" fontId="5" numFmtId="0" xfId="0" applyFont="1"/>
    <xf borderId="4" fillId="0" fontId="4" numFmtId="0" xfId="0" applyBorder="1" applyFont="1"/>
    <xf borderId="5" fillId="3" fontId="2" numFmtId="0" xfId="0" applyAlignment="1" applyBorder="1" applyFont="1">
      <alignment shrinkToFit="0" vertical="top" wrapText="1"/>
    </xf>
    <xf borderId="6" fillId="0" fontId="6" numFmtId="0" xfId="0" applyAlignment="1" applyBorder="1" applyFont="1">
      <alignment horizontal="center" vertical="center"/>
    </xf>
    <xf borderId="1" fillId="2" fontId="7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2" fontId="6" numFmtId="0" xfId="0" applyAlignment="1" applyBorder="1" applyFont="1">
      <alignment horizontal="left"/>
    </xf>
    <xf borderId="8" fillId="0" fontId="4" numFmtId="0" xfId="0" applyBorder="1" applyFont="1"/>
    <xf borderId="1" fillId="2" fontId="1" numFmtId="15" xfId="0" applyBorder="1" applyFont="1" applyNumberFormat="1"/>
    <xf borderId="0" fillId="0" fontId="1" numFmtId="0" xfId="0" applyAlignment="1" applyFont="1">
      <alignment horizontal="center" vertical="center"/>
    </xf>
    <xf borderId="5" fillId="0" fontId="5" numFmtId="0" xfId="0" applyAlignment="1" applyBorder="1" applyFont="1">
      <alignment shrinkToFit="0" vertical="top" wrapText="1"/>
    </xf>
    <xf borderId="9" fillId="2" fontId="8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shrinkToFit="0" vertical="center" wrapText="1"/>
    </xf>
    <xf borderId="6" fillId="2" fontId="8" numFmtId="0" xfId="0" applyAlignment="1" applyBorder="1" applyFont="1">
      <alignment horizontal="left" shrinkToFit="0" vertical="center" wrapText="1"/>
    </xf>
    <xf borderId="10" fillId="2" fontId="8" numFmtId="0" xfId="0" applyAlignment="1" applyBorder="1" applyFont="1">
      <alignment horizontal="left"/>
    </xf>
    <xf borderId="6" fillId="2" fontId="8" numFmtId="1" xfId="0" applyAlignment="1" applyBorder="1" applyFont="1" applyNumberFormat="1">
      <alignment shrinkToFit="0" wrapText="1"/>
    </xf>
    <xf borderId="10" fillId="2" fontId="1" numFmtId="0" xfId="0" applyAlignment="1" applyBorder="1" applyFont="1">
      <alignment shrinkToFit="0" vertical="center" wrapText="1"/>
    </xf>
    <xf borderId="11" fillId="0" fontId="4" numFmtId="0" xfId="0" applyBorder="1" applyFont="1"/>
    <xf borderId="1" fillId="2" fontId="8" numFmtId="0" xfId="0" applyAlignment="1" applyBorder="1" applyFont="1">
      <alignment horizontal="left"/>
    </xf>
    <xf borderId="6" fillId="2" fontId="5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/>
    </xf>
    <xf borderId="6" fillId="2" fontId="8" numFmtId="0" xfId="0" applyAlignment="1" applyBorder="1" applyFont="1">
      <alignment horizontal="left" shrinkToFit="0" wrapText="1"/>
    </xf>
    <xf borderId="10" fillId="2" fontId="1" numFmtId="0" xfId="0" applyAlignment="1" applyBorder="1" applyFont="1">
      <alignment vertical="top"/>
    </xf>
    <xf borderId="9" fillId="2" fontId="7" numFmtId="0" xfId="0" applyAlignment="1" applyBorder="1" applyFont="1">
      <alignment horizontal="left" shrinkToFit="0" wrapText="1"/>
    </xf>
    <xf borderId="6" fillId="0" fontId="10" numFmtId="0" xfId="0" applyAlignment="1" applyBorder="1" applyFont="1">
      <alignment horizontal="left" shrinkToFit="0" wrapText="1"/>
    </xf>
    <xf borderId="9" fillId="2" fontId="8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wrapText="1"/>
    </xf>
    <xf borderId="10" fillId="2" fontId="5" numFmtId="164" xfId="0" applyAlignment="1" applyBorder="1" applyFont="1" applyNumberFormat="1">
      <alignment shrinkToFit="0" vertical="top" wrapText="1"/>
    </xf>
    <xf borderId="8" fillId="0" fontId="10" numFmtId="165" xfId="0" applyAlignment="1" applyBorder="1" applyFont="1" applyNumberFormat="1">
      <alignment shrinkToFit="0" wrapText="1"/>
    </xf>
    <xf borderId="1" fillId="2" fontId="1" numFmtId="0" xfId="0" applyAlignment="1" applyBorder="1" applyFont="1">
      <alignment shrinkToFit="0" wrapText="1"/>
    </xf>
    <xf borderId="6" fillId="2" fontId="8" numFmtId="1" xfId="0" applyAlignment="1" applyBorder="1" applyFont="1" applyNumberFormat="1">
      <alignment shrinkToFit="0" vertical="center" wrapText="1"/>
    </xf>
    <xf borderId="6" fillId="2" fontId="5" numFmtId="0" xfId="0" applyAlignment="1" applyBorder="1" applyFont="1">
      <alignment shrinkToFit="0" vertical="top" wrapText="1"/>
    </xf>
    <xf borderId="9" fillId="2" fontId="7" numFmtId="0" xfId="0" applyAlignment="1" applyBorder="1" applyFont="1">
      <alignment shrinkToFit="0" vertical="center" wrapText="1"/>
    </xf>
    <xf borderId="1" fillId="2" fontId="8" numFmtId="0" xfId="0" applyBorder="1" applyFont="1"/>
    <xf borderId="1" fillId="2" fontId="9" numFmtId="0" xfId="0" applyBorder="1" applyFont="1"/>
    <xf borderId="6" fillId="0" fontId="10" numFmtId="0" xfId="0" applyAlignment="1" applyBorder="1" applyFont="1">
      <alignment horizontal="left" shrinkToFit="0" vertical="center" wrapText="1"/>
    </xf>
    <xf borderId="1" fillId="2" fontId="8" numFmtId="1" xfId="0" applyBorder="1" applyFont="1" applyNumberFormat="1"/>
    <xf borderId="8" fillId="0" fontId="10" numFmtId="0" xfId="0" applyAlignment="1" applyBorder="1" applyFont="1">
      <alignment horizontal="left" shrinkToFit="0" wrapText="1"/>
    </xf>
    <xf borderId="9" fillId="4" fontId="2" numFmtId="0" xfId="0" applyAlignment="1" applyBorder="1" applyFill="1" applyFont="1">
      <alignment horizontal="center" shrinkToFit="0" wrapText="1"/>
    </xf>
    <xf borderId="0" fillId="0" fontId="7" numFmtId="0" xfId="0" applyFont="1"/>
    <xf borderId="0" fillId="0" fontId="8" numFmtId="0" xfId="0" applyAlignment="1" applyFont="1">
      <alignment horizontal="left"/>
    </xf>
    <xf borderId="9" fillId="0" fontId="1" numFmtId="0" xfId="0" applyBorder="1" applyFont="1"/>
    <xf borderId="0" fillId="0" fontId="7" numFmtId="0" xfId="0" applyAlignment="1" applyFont="1">
      <alignment horizontal="left" shrinkToFit="0" wrapText="1"/>
    </xf>
    <xf borderId="12" fillId="4" fontId="2" numFmtId="15" xfId="0" applyAlignment="1" applyBorder="1" applyFont="1" applyNumberForma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4" fillId="2" fontId="1" numFmtId="0" xfId="0" applyBorder="1" applyFont="1"/>
    <xf borderId="15" fillId="4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12" fillId="5" fontId="7" numFmtId="164" xfId="0" applyAlignment="1" applyBorder="1" applyFill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vertical="center"/>
    </xf>
    <xf borderId="13" fillId="5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top" wrapText="1"/>
    </xf>
    <xf borderId="15" fillId="5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5" fillId="0" fontId="11" numFmtId="0" xfId="0" applyAlignment="1" applyBorder="1" applyFont="1">
      <alignment shrinkToFit="0" vertical="top" wrapText="1"/>
    </xf>
    <xf borderId="1" fillId="2" fontId="7" numFmtId="0" xfId="0" applyAlignment="1" applyBorder="1" applyFont="1">
      <alignment horizontal="center"/>
    </xf>
    <xf borderId="12" fillId="6" fontId="2" numFmtId="1" xfId="0" applyAlignment="1" applyBorder="1" applyFill="1" applyFont="1" applyNumberForma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6" fillId="6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vertical="center" wrapText="1"/>
    </xf>
    <xf borderId="17" fillId="0" fontId="10" numFmtId="16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vertical="top"/>
    </xf>
    <xf borderId="18" fillId="0" fontId="1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vertical="top"/>
    </xf>
    <xf borderId="19" fillId="0" fontId="1" numFmtId="0" xfId="0" applyAlignment="1" applyBorder="1" applyFont="1">
      <alignment vertical="top"/>
    </xf>
    <xf borderId="17" fillId="2" fontId="1" numFmtId="1" xfId="0" applyAlignment="1" applyBorder="1" applyFont="1" applyNumberFormat="1">
      <alignment shrinkToFit="0" vertical="center" wrapText="1"/>
    </xf>
    <xf borderId="18" fillId="2" fontId="1" numFmtId="49" xfId="0" applyAlignment="1" applyBorder="1" applyFont="1" applyNumberFormat="1">
      <alignment horizontal="left" shrinkToFit="0" vertical="center" wrapText="1"/>
    </xf>
    <xf borderId="17" fillId="0" fontId="1" numFmtId="15" xfId="0" applyAlignment="1" applyBorder="1" applyFont="1" applyNumberFormat="1">
      <alignment vertical="top"/>
    </xf>
    <xf borderId="18" fillId="2" fontId="12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left" vertical="center"/>
    </xf>
    <xf borderId="19" fillId="2" fontId="1" numFmtId="0" xfId="0" applyAlignment="1" applyBorder="1" applyFont="1">
      <alignment horizontal="left" shrinkToFit="0" vertical="center" wrapText="1"/>
    </xf>
    <xf borderId="20" fillId="0" fontId="1" numFmtId="15" xfId="0" applyAlignment="1" applyBorder="1" applyFont="1" applyNumberFormat="1">
      <alignment vertical="top"/>
    </xf>
    <xf borderId="21" fillId="0" fontId="1" numFmtId="49" xfId="0" applyAlignment="1" applyBorder="1" applyFont="1" applyNumberFormat="1">
      <alignment vertical="top"/>
    </xf>
    <xf borderId="21" fillId="0" fontId="1" numFmtId="0" xfId="0" applyAlignment="1" applyBorder="1" applyFont="1">
      <alignment vertical="top"/>
    </xf>
    <xf borderId="22" fillId="0" fontId="1" numFmtId="0" xfId="0" applyAlignment="1" applyBorder="1" applyFont="1">
      <alignment vertical="top"/>
    </xf>
    <xf borderId="5" fillId="7" fontId="5" numFmtId="0" xfId="0" applyAlignment="1" applyBorder="1" applyFill="1" applyFont="1">
      <alignment shrinkToFit="0" vertical="top" wrapText="1"/>
    </xf>
    <xf borderId="23" fillId="2" fontId="1" numFmtId="49" xfId="0" applyAlignment="1" applyBorder="1" applyFont="1" applyNumberFormat="1">
      <alignment horizontal="left" shrinkToFit="0" vertical="center" wrapText="1"/>
    </xf>
    <xf borderId="23" fillId="2" fontId="13" numFmtId="0" xfId="0" applyAlignment="1" applyBorder="1" applyFont="1">
      <alignment horizontal="left" shrinkToFit="0" vertical="center" wrapText="1"/>
    </xf>
    <xf borderId="24" fillId="2" fontId="1" numFmtId="0" xfId="0" applyAlignment="1" applyBorder="1" applyFont="1">
      <alignment horizontal="left" shrinkToFit="0" vertical="center" wrapText="1"/>
    </xf>
    <xf borderId="25" fillId="2" fontId="1" numFmtId="1" xfId="0" applyAlignment="1" applyBorder="1" applyFont="1" applyNumberFormat="1">
      <alignment shrinkToFit="0" vertical="center" wrapText="1"/>
    </xf>
    <xf borderId="9" fillId="2" fontId="1" numFmtId="1" xfId="0" applyAlignment="1" applyBorder="1" applyFont="1" applyNumberFormat="1">
      <alignment shrinkToFit="0" vertical="center" wrapText="1"/>
    </xf>
    <xf borderId="9" fillId="2" fontId="1" numFmtId="49" xfId="0" applyAlignment="1" applyBorder="1" applyFont="1" applyNumberFormat="1">
      <alignment horizontal="left" shrinkToFit="0" vertical="center" wrapText="1"/>
    </xf>
    <xf borderId="9" fillId="2" fontId="14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26" fillId="4" fontId="15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" fillId="2" fontId="1" numFmtId="10" xfId="0" applyAlignment="1" applyBorder="1" applyFont="1" applyNumberFormat="1">
      <alignment shrinkToFit="0" vertical="top" wrapText="1"/>
    </xf>
    <xf borderId="5" fillId="2" fontId="1" numFmtId="9" xfId="0" applyAlignment="1" applyBorder="1" applyFont="1" applyNumberFormat="1">
      <alignment shrinkToFit="0" vertical="top" wrapText="1"/>
    </xf>
    <xf borderId="5" fillId="2" fontId="16" numFmtId="0" xfId="0" applyAlignment="1" applyBorder="1" applyFont="1">
      <alignment shrinkToFit="0" vertical="top" wrapText="1"/>
    </xf>
    <xf borderId="5" fillId="2" fontId="17" numFmtId="2" xfId="0" applyAlignment="1" applyBorder="1" applyFont="1" applyNumberFormat="1">
      <alignment shrinkToFit="0" vertical="top" wrapText="1"/>
    </xf>
    <xf borderId="1" fillId="2" fontId="5" numFmtId="0" xfId="0" applyAlignment="1" applyBorder="1" applyFont="1">
      <alignment horizontal="center" shrinkToFit="0" wrapText="1"/>
    </xf>
    <xf borderId="5" fillId="7" fontId="1" numFmtId="0" xfId="0" applyAlignment="1" applyBorder="1" applyFont="1">
      <alignment shrinkToFit="0" vertical="top" wrapText="1"/>
    </xf>
    <xf borderId="1" fillId="2" fontId="18" numFmtId="0" xfId="0" applyBorder="1" applyFont="1"/>
    <xf borderId="27" fillId="2" fontId="7" numFmtId="0" xfId="0" applyAlignment="1" applyBorder="1" applyFont="1">
      <alignment horizontal="center" shrinkToFit="0" vertical="top" wrapText="1"/>
    </xf>
    <xf borderId="28" fillId="2" fontId="1" numFmtId="0" xfId="0" applyAlignment="1" applyBorder="1" applyFont="1">
      <alignment horizontal="left" shrinkToFit="0" vertical="top" wrapText="1"/>
    </xf>
    <xf borderId="29" fillId="0" fontId="4" numFmtId="0" xfId="0" applyBorder="1" applyFont="1"/>
    <xf borderId="30" fillId="0" fontId="4" numFmtId="0" xfId="0" applyBorder="1" applyFont="1"/>
    <xf borderId="1" fillId="2" fontId="9" numFmtId="0" xfId="0" applyAlignment="1" applyBorder="1" applyFont="1">
      <alignment shrinkToFit="0" wrapText="1"/>
    </xf>
    <xf borderId="1" fillId="2" fontId="18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5" numFmtId="0" xfId="0" applyBorder="1" applyFont="1"/>
    <xf borderId="31" fillId="2" fontId="7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32" fillId="0" fontId="4" numFmtId="0" xfId="0" applyBorder="1" applyFont="1"/>
    <xf borderId="31" fillId="2" fontId="19" numFmtId="0" xfId="0" applyAlignment="1" applyBorder="1" applyFont="1">
      <alignment horizontal="center" shrinkToFit="0" vertical="top" wrapText="1"/>
    </xf>
    <xf borderId="9" fillId="2" fontId="19" numFmtId="0" xfId="0" applyAlignment="1" applyBorder="1" applyFont="1">
      <alignment horizontal="center" shrinkToFit="0" vertical="top" wrapText="1"/>
    </xf>
    <xf borderId="33" fillId="2" fontId="19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wrapText="1"/>
    </xf>
    <xf borderId="1" fillId="2" fontId="18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vertical="top" wrapText="1"/>
    </xf>
    <xf borderId="33" fillId="2" fontId="1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center" shrinkToFit="0" vertical="center" wrapText="1"/>
    </xf>
    <xf borderId="34" fillId="2" fontId="19" numFmtId="0" xfId="0" applyAlignment="1" applyBorder="1" applyFont="1">
      <alignment horizontal="center" shrinkToFit="0" vertical="top" wrapText="1"/>
    </xf>
    <xf borderId="35" fillId="2" fontId="1" numFmtId="0" xfId="0" applyAlignment="1" applyBorder="1" applyFont="1">
      <alignment horizontal="center" shrinkToFit="0" vertical="top" wrapText="1"/>
    </xf>
    <xf borderId="36" fillId="2" fontId="1" numFmtId="0" xfId="0" applyAlignment="1" applyBorder="1" applyFont="1">
      <alignment horizontal="center" shrinkToFit="0" vertical="top" wrapText="1"/>
    </xf>
    <xf borderId="9" fillId="8" fontId="2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37" fillId="9" fontId="7" numFmtId="0" xfId="0" applyAlignment="1" applyBorder="1" applyFill="1" applyFont="1">
      <alignment shrinkToFit="0" wrapText="1"/>
    </xf>
    <xf borderId="37" fillId="9" fontId="1" numFmtId="0" xfId="0" applyBorder="1" applyFont="1"/>
    <xf borderId="38" fillId="9" fontId="1" numFmtId="0" xfId="0" applyBorder="1" applyFont="1"/>
    <xf borderId="38" fillId="9" fontId="7" numFmtId="0" xfId="0" applyAlignment="1" applyBorder="1" applyFont="1">
      <alignment horizontal="left" vertical="center"/>
    </xf>
    <xf borderId="39" fillId="9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9" fillId="2" fontId="1" numFmtId="0" xfId="0" applyAlignment="1" applyBorder="1" applyFont="1">
      <alignment shrinkToFit="0" vertical="top" wrapText="1"/>
    </xf>
    <xf borderId="9" fillId="2" fontId="1" numFmtId="164" xfId="0" applyAlignment="1" applyBorder="1" applyFont="1" applyNumberFormat="1">
      <alignment shrinkToFit="0" vertical="top" wrapText="1"/>
    </xf>
    <xf borderId="1" fillId="2" fontId="18" numFmtId="0" xfId="0" applyAlignment="1" applyBorder="1" applyFont="1">
      <alignment shrinkToFit="0" vertical="top" wrapText="1"/>
    </xf>
    <xf borderId="40" fillId="9" fontId="1" numFmtId="0" xfId="0" applyAlignment="1" applyBorder="1" applyFont="1">
      <alignment shrinkToFit="0" wrapText="1"/>
    </xf>
    <xf borderId="41" fillId="9" fontId="1" numFmtId="0" xfId="0" applyAlignment="1" applyBorder="1" applyFont="1">
      <alignment shrinkToFit="0" wrapText="1"/>
    </xf>
    <xf borderId="38" fillId="9" fontId="7" numFmtId="0" xfId="0" applyAlignment="1" applyBorder="1" applyFont="1">
      <alignment horizontal="left" shrinkToFit="0" vertical="center" wrapText="1"/>
    </xf>
    <xf borderId="38" fillId="9" fontId="7" numFmtId="166" xfId="0" applyAlignment="1" applyBorder="1" applyFont="1" applyNumberFormat="1">
      <alignment horizontal="left" shrinkToFit="0" vertical="center" wrapText="1"/>
    </xf>
    <xf borderId="39" fillId="9" fontId="7" numFmtId="0" xfId="0" applyAlignment="1" applyBorder="1" applyFont="1">
      <alignment horizontal="left" shrinkToFit="0" vertical="center" wrapText="1"/>
    </xf>
    <xf borderId="37" fillId="9" fontId="7" numFmtId="0" xfId="0" applyAlignment="1" applyBorder="1" applyFont="1">
      <alignment horizontal="left" shrinkToFit="0" vertical="center" wrapText="1"/>
    </xf>
    <xf borderId="37" fillId="9" fontId="7" numFmtId="0" xfId="0" applyAlignment="1" applyBorder="1" applyFont="1">
      <alignment horizontal="left" vertical="center"/>
    </xf>
    <xf borderId="9" fillId="2" fontId="5" numFmtId="0" xfId="0" applyAlignment="1" applyBorder="1" applyFont="1">
      <alignment horizontal="left" shrinkToFit="0" vertical="top" wrapText="1"/>
    </xf>
    <xf borderId="9" fillId="2" fontId="1" numFmtId="165" xfId="0" applyAlignment="1" applyBorder="1" applyFont="1" applyNumberFormat="1">
      <alignment shrinkToFit="0" vertical="top" wrapText="1"/>
    </xf>
    <xf borderId="9" fillId="2" fontId="1" numFmtId="49" xfId="0" applyAlignment="1" applyBorder="1" applyFont="1" applyNumberFormat="1">
      <alignment shrinkToFit="0" vertical="top" wrapText="1"/>
    </xf>
    <xf borderId="40" fillId="9" fontId="7" numFmtId="0" xfId="0" applyAlignment="1" applyBorder="1" applyFont="1">
      <alignment horizontal="left" shrinkToFit="0" vertical="top" wrapText="1"/>
    </xf>
    <xf borderId="41" fillId="9" fontId="7" numFmtId="0" xfId="0" applyAlignment="1" applyBorder="1" applyFont="1">
      <alignment horizontal="left" shrinkToFit="0" vertical="center" wrapText="1"/>
    </xf>
    <xf borderId="41" fillId="9" fontId="7" numFmtId="166" xfId="0" applyAlignment="1" applyBorder="1" applyFont="1" applyNumberFormat="1">
      <alignment horizontal="left" shrinkToFit="0" vertical="center" wrapText="1"/>
    </xf>
    <xf borderId="10" fillId="9" fontId="7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shrinkToFit="0" wrapText="1"/>
    </xf>
    <xf borderId="9" fillId="2" fontId="5" numFmtId="0" xfId="0" applyAlignment="1" applyBorder="1" applyFont="1">
      <alignment shrinkToFit="0" vertical="top" wrapText="1"/>
    </xf>
    <xf borderId="9" fillId="2" fontId="9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vertical="top"/>
    </xf>
    <xf borderId="40" fillId="9" fontId="7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shrinkToFit="0" vertical="top" wrapText="1"/>
    </xf>
    <xf borderId="9" fillId="9" fontId="7" numFmtId="0" xfId="0" applyAlignment="1" applyBorder="1" applyFont="1">
      <alignment horizontal="left" shrinkToFit="0" vertical="center" wrapText="1"/>
    </xf>
    <xf borderId="9" fillId="9" fontId="7" numFmtId="166" xfId="0" applyAlignment="1" applyBorder="1" applyFont="1" applyNumberFormat="1">
      <alignment horizontal="left" shrinkToFit="0" vertical="center" wrapText="1"/>
    </xf>
    <xf borderId="9" fillId="2" fontId="1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shrinkToFit="0" vertical="top" wrapText="1"/>
    </xf>
    <xf borderId="42" fillId="2" fontId="1" numFmtId="0" xfId="0" applyAlignment="1" applyBorder="1" applyFont="1">
      <alignment shrinkToFit="0" vertical="top" wrapText="1"/>
    </xf>
    <xf borderId="42" fillId="2" fontId="5" numFmtId="0" xfId="0" applyAlignment="1" applyBorder="1" applyFont="1">
      <alignment horizontal="left" shrinkToFit="0" vertical="top" wrapText="1"/>
    </xf>
    <xf borderId="42" fillId="2" fontId="1" numFmtId="165" xfId="0" applyAlignment="1" applyBorder="1" applyFont="1" applyNumberFormat="1">
      <alignment shrinkToFit="0" vertical="top" wrapText="1"/>
    </xf>
    <xf borderId="9" fillId="2" fontId="9" numFmtId="166" xfId="0" applyAlignment="1" applyBorder="1" applyFont="1" applyNumberFormat="1">
      <alignment shrinkToFit="0" wrapText="1"/>
    </xf>
    <xf borderId="9" fillId="2" fontId="9" numFmtId="0" xfId="0" applyAlignment="1" applyBorder="1" applyFont="1">
      <alignment shrinkToFit="0" wrapText="1"/>
    </xf>
    <xf borderId="1" fillId="5" fontId="5" numFmtId="0" xfId="0" applyBorder="1" applyFont="1"/>
    <xf borderId="1" fillId="5" fontId="6" numFmtId="0" xfId="0" applyAlignment="1" applyBorder="1" applyFont="1">
      <alignment horizontal="left" vertical="center"/>
    </xf>
    <xf borderId="43" fillId="2" fontId="1" numFmtId="0" xfId="0" applyAlignment="1" applyBorder="1" applyFont="1">
      <alignment shrinkToFit="0" vertical="top" wrapText="1"/>
    </xf>
    <xf borderId="43" fillId="2" fontId="5" numFmtId="0" xfId="0" applyAlignment="1" applyBorder="1" applyFont="1">
      <alignment horizontal="left" shrinkToFit="0" vertical="top" wrapText="1"/>
    </xf>
    <xf borderId="1" fillId="5" fontId="1" numFmtId="0" xfId="0" applyBorder="1" applyFont="1"/>
    <xf borderId="1" fillId="5" fontId="18" numFmtId="0" xfId="0" applyAlignment="1" applyBorder="1" applyFont="1">
      <alignment shrinkToFit="0" vertical="top" wrapText="1"/>
    </xf>
    <xf borderId="40" fillId="9" fontId="7" numFmtId="0" xfId="0" applyAlignment="1" applyBorder="1" applyFont="1">
      <alignment horizontal="left" vertical="center"/>
    </xf>
    <xf borderId="41" fillId="9" fontId="7" numFmtId="0" xfId="0" applyAlignment="1" applyBorder="1" applyFont="1">
      <alignment horizontal="left" vertical="center"/>
    </xf>
    <xf borderId="10" fillId="9" fontId="7" numFmtId="0" xfId="0" applyAlignment="1" applyBorder="1" applyFont="1">
      <alignment horizontal="left" vertical="center"/>
    </xf>
    <xf borderId="40" fillId="2" fontId="1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shrinkToFit="0" vertical="top" wrapText="1"/>
    </xf>
    <xf borderId="41" fillId="2" fontId="5" numFmtId="0" xfId="0" applyAlignment="1" applyBorder="1" applyFont="1">
      <alignment horizontal="left" shrinkToFit="0" vertical="top" wrapText="1"/>
    </xf>
    <xf borderId="1" fillId="2" fontId="9" numFmtId="166" xfId="0" applyAlignment="1" applyBorder="1" applyFont="1" applyNumberFormat="1">
      <alignment shrinkToFit="0" wrapText="1"/>
    </xf>
    <xf borderId="9" fillId="2" fontId="1" numFmtId="165" xfId="0" applyAlignment="1" applyBorder="1" applyFont="1" applyNumberFormat="1">
      <alignment horizontal="right" shrinkToFit="0" vertical="top" wrapText="1"/>
    </xf>
    <xf borderId="1" fillId="2" fontId="1" numFmtId="0" xfId="0" applyAlignment="1" applyBorder="1" applyFont="1">
      <alignment vertical="top"/>
    </xf>
    <xf borderId="37" fillId="2" fontId="1" numFmtId="0" xfId="0" applyAlignment="1" applyBorder="1" applyFont="1">
      <alignment shrinkToFit="0" vertical="top" wrapText="1"/>
    </xf>
    <xf borderId="41" fillId="9" fontId="3" numFmtId="0" xfId="0" applyAlignment="1" applyBorder="1" applyFont="1">
      <alignment horizontal="left" shrinkToFit="0" vertical="center" wrapText="1"/>
    </xf>
    <xf borderId="9" fillId="8" fontId="2" numFmtId="0" xfId="0" applyAlignment="1" applyBorder="1" applyFont="1">
      <alignment horizontal="center" shrinkToFit="0" vertical="top" wrapText="1"/>
    </xf>
    <xf borderId="37" fillId="9" fontId="7" numFmtId="0" xfId="0" applyAlignment="1" applyBorder="1" applyFont="1">
      <alignment horizontal="left" shrinkToFit="0" vertical="top" wrapText="1"/>
    </xf>
    <xf borderId="40" fillId="9" fontId="7" numFmtId="0" xfId="0" applyAlignment="1" applyBorder="1" applyFont="1">
      <alignment horizontal="left" vertical="top"/>
    </xf>
    <xf borderId="41" fillId="9" fontId="7" numFmtId="0" xfId="0" applyAlignment="1" applyBorder="1" applyFont="1">
      <alignment horizontal="left" vertical="top"/>
    </xf>
    <xf borderId="10" fillId="9" fontId="7" numFmtId="0" xfId="0" applyAlignment="1" applyBorder="1" applyFont="1">
      <alignment horizontal="left" vertical="top"/>
    </xf>
    <xf borderId="38" fillId="9" fontId="7" numFmtId="0" xfId="0" applyAlignment="1" applyBorder="1" applyFont="1">
      <alignment horizontal="left" shrinkToFit="0" vertical="top" wrapText="1"/>
    </xf>
    <xf borderId="38" fillId="9" fontId="7" numFmtId="166" xfId="0" applyAlignment="1" applyBorder="1" applyFont="1" applyNumberFormat="1">
      <alignment horizontal="left" shrinkToFit="0" vertical="top" wrapText="1"/>
    </xf>
    <xf borderId="39" fillId="9" fontId="7" numFmtId="0" xfId="0" applyAlignment="1" applyBorder="1" applyFont="1">
      <alignment horizontal="left" shrinkToFit="0" vertical="top" wrapText="1"/>
    </xf>
    <xf borderId="37" fillId="9" fontId="7" numFmtId="0" xfId="0" applyAlignment="1" applyBorder="1" applyFont="1">
      <alignment shrinkToFit="0" vertical="top" wrapText="1"/>
    </xf>
    <xf borderId="40" fillId="9" fontId="1" numFmtId="0" xfId="0" applyAlignment="1" applyBorder="1" applyFont="1">
      <alignment shrinkToFit="0" vertical="top" wrapText="1"/>
    </xf>
    <xf borderId="41" fillId="9" fontId="1" numFmtId="0" xfId="0" applyAlignment="1" applyBorder="1" applyFont="1">
      <alignment shrinkToFit="0" vertical="top" wrapText="1"/>
    </xf>
    <xf borderId="41" fillId="9" fontId="7" numFmtId="0" xfId="0" applyAlignment="1" applyBorder="1" applyFont="1">
      <alignment horizontal="left" shrinkToFit="0" vertical="top" wrapText="1"/>
    </xf>
    <xf borderId="41" fillId="9" fontId="7" numFmtId="166" xfId="0" applyAlignment="1" applyBorder="1" applyFont="1" applyNumberFormat="1">
      <alignment horizontal="left" shrinkToFit="0" vertical="top" wrapText="1"/>
    </xf>
    <xf borderId="10" fillId="9" fontId="1" numFmtId="0" xfId="0" applyAlignment="1" applyBorder="1" applyFont="1">
      <alignment shrinkToFit="0" vertical="top" wrapText="1"/>
    </xf>
    <xf borderId="37" fillId="9" fontId="1" numFmtId="0" xfId="0" applyAlignment="1" applyBorder="1" applyFont="1">
      <alignment vertical="top"/>
    </xf>
    <xf borderId="38" fillId="9" fontId="1" numFmtId="0" xfId="0" applyAlignment="1" applyBorder="1" applyFont="1">
      <alignment vertical="top"/>
    </xf>
    <xf borderId="39" fillId="9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28.14"/>
    <col customWidth="1" min="2" max="2" width="10.0"/>
    <col customWidth="1" min="3" max="3" width="29.0"/>
    <col customWidth="1" min="4" max="4" width="8.0"/>
    <col customWidth="1" min="5" max="5" width="38.0"/>
    <col customWidth="1" min="6" max="6" width="48.14"/>
    <col customWidth="1" min="7" max="26" width="9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14"/>
      <c r="B2" s="16" t="s">
        <v>7</v>
      </c>
      <c r="C2" s="17"/>
      <c r="D2" s="17"/>
      <c r="E2" s="17"/>
      <c r="F2" s="19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75" customHeight="1">
      <c r="A3" s="30"/>
      <c r="B3" s="32"/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5" t="s">
        <v>20</v>
      </c>
      <c r="B4" s="36" t="s">
        <v>46</v>
      </c>
      <c r="C4" s="17"/>
      <c r="D4" s="19"/>
      <c r="E4" s="35" t="s">
        <v>25</v>
      </c>
      <c r="F4" s="38" t="s">
        <v>28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5" t="s">
        <v>36</v>
      </c>
      <c r="B5" s="36" t="s">
        <v>38</v>
      </c>
      <c r="C5" s="17"/>
      <c r="D5" s="19"/>
      <c r="E5" s="35" t="s">
        <v>57</v>
      </c>
      <c r="F5" s="40">
        <v>46248.0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4" t="s">
        <v>50</v>
      </c>
      <c r="B6" s="47" t="str">
        <f>B5&amp;"_"&amp;"Test Report"&amp;"_"&amp;"v1.3"</f>
        <v>SU26SE112_Test Report_v1.3</v>
      </c>
      <c r="C6" s="17"/>
      <c r="D6" s="19"/>
      <c r="E6" s="35" t="s">
        <v>84</v>
      </c>
      <c r="F6" s="49" t="s">
        <v>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1"/>
      <c r="B7" s="32"/>
      <c r="C7" s="3"/>
      <c r="D7" s="3"/>
      <c r="E7" s="52"/>
      <c r="F7" s="3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54" t="s">
        <v>109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55" t="s">
        <v>119</v>
      </c>
      <c r="B10" s="56" t="s">
        <v>84</v>
      </c>
      <c r="C10" s="56" t="s">
        <v>123</v>
      </c>
      <c r="D10" s="56" t="s">
        <v>125</v>
      </c>
      <c r="E10" s="56" t="s">
        <v>126</v>
      </c>
      <c r="F10" s="58" t="s">
        <v>127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2.75" customHeight="1">
      <c r="A11" s="61">
        <v>46248.0</v>
      </c>
      <c r="B11" s="63" t="s">
        <v>151</v>
      </c>
      <c r="C11" s="63" t="s">
        <v>154</v>
      </c>
      <c r="D11" s="63" t="s">
        <v>156</v>
      </c>
      <c r="E11" s="63" t="s">
        <v>158</v>
      </c>
      <c r="F11" s="66" t="s">
        <v>137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2.75" customHeight="1">
      <c r="A12" s="61">
        <v>46248.0</v>
      </c>
      <c r="B12" s="63" t="s">
        <v>86</v>
      </c>
      <c r="C12" s="63" t="s">
        <v>169</v>
      </c>
      <c r="D12" s="63" t="s">
        <v>156</v>
      </c>
      <c r="E12" s="63" t="s">
        <v>169</v>
      </c>
      <c r="F12" s="66" t="s">
        <v>174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39.0" customHeight="1">
      <c r="A13" s="74"/>
      <c r="B13" s="75"/>
      <c r="C13" s="76"/>
      <c r="D13" s="77"/>
      <c r="E13" s="76"/>
      <c r="F13" s="78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21.75" customHeight="1">
      <c r="A14" s="81"/>
      <c r="B14" s="75"/>
      <c r="C14" s="77"/>
      <c r="D14" s="77"/>
      <c r="E14" s="77"/>
      <c r="F14" s="78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9.5" customHeight="1">
      <c r="A15" s="81"/>
      <c r="B15" s="75"/>
      <c r="C15" s="77"/>
      <c r="D15" s="77"/>
      <c r="E15" s="77"/>
      <c r="F15" s="78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21.75" customHeight="1">
      <c r="A16" s="81"/>
      <c r="B16" s="75"/>
      <c r="C16" s="77"/>
      <c r="D16" s="77"/>
      <c r="E16" s="77"/>
      <c r="F16" s="78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9.5" customHeight="1">
      <c r="A17" s="85"/>
      <c r="B17" s="86"/>
      <c r="C17" s="87"/>
      <c r="D17" s="87"/>
      <c r="E17" s="87"/>
      <c r="F17" s="88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B2:F2"/>
    <mergeCell ref="B4:D4"/>
    <mergeCell ref="B5:D5"/>
    <mergeCell ref="B6:D6"/>
  </mergeCells>
  <printOptions/>
  <pageMargins bottom="0.3513888888888889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 outlineLevelRow="1"/>
  <cols>
    <col customWidth="1" min="1" max="1" width="1.43"/>
    <col customWidth="1" min="2" max="2" width="11.86"/>
    <col customWidth="1" min="3" max="3" width="29.0"/>
    <col customWidth="1" min="4" max="4" width="31.43"/>
    <col customWidth="1" min="5" max="5" width="58.43"/>
    <col customWidth="1" min="6" max="6" width="44.57"/>
    <col customWidth="1" min="7" max="26" width="9.0"/>
  </cols>
  <sheetData>
    <row r="1" ht="29.25" customHeight="1">
      <c r="A1" s="2"/>
      <c r="B1" s="4"/>
      <c r="C1" s="5"/>
      <c r="D1" s="7" t="s">
        <v>2</v>
      </c>
      <c r="E1" s="9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4"/>
      <c r="C2" s="5"/>
      <c r="D2" s="18"/>
      <c r="E2" s="18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7" t="s">
        <v>20</v>
      </c>
      <c r="C3" s="29"/>
      <c r="D3" s="31" t="s">
        <v>23</v>
      </c>
      <c r="E3" s="17"/>
      <c r="F3" s="1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7" t="s">
        <v>36</v>
      </c>
      <c r="C4" s="29"/>
      <c r="D4" s="31" t="s">
        <v>38</v>
      </c>
      <c r="E4" s="17"/>
      <c r="F4" s="1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8.25" customHeight="1">
      <c r="A5" s="41"/>
      <c r="B5" s="42" t="s">
        <v>65</v>
      </c>
      <c r="C5" s="19"/>
      <c r="D5" s="43" t="s">
        <v>69</v>
      </c>
      <c r="E5" s="17"/>
      <c r="F5" s="19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2.75" customHeight="1">
      <c r="A6" s="2"/>
      <c r="B6" s="4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50" t="s">
        <v>90</v>
      </c>
      <c r="C7" s="50" t="s">
        <v>92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53"/>
      <c r="C8" s="5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53"/>
      <c r="C9" s="5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0"/>
      <c r="B10" s="62"/>
      <c r="C10" s="64"/>
      <c r="D10" s="64"/>
      <c r="E10" s="64"/>
      <c r="F10" s="64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1.0" customHeight="1">
      <c r="A11" s="69"/>
      <c r="B11" s="70" t="s">
        <v>130</v>
      </c>
      <c r="C11" s="71" t="s">
        <v>172</v>
      </c>
      <c r="D11" s="71" t="s">
        <v>176</v>
      </c>
      <c r="E11" s="72" t="s">
        <v>177</v>
      </c>
      <c r="F11" s="73" t="s">
        <v>179</v>
      </c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2.75" customHeight="1">
      <c r="A12" s="2"/>
      <c r="B12" s="79">
        <v>1.0</v>
      </c>
      <c r="C12" s="80" t="s">
        <v>15</v>
      </c>
      <c r="D12" s="82" t="s">
        <v>16</v>
      </c>
      <c r="E12" s="80" t="s">
        <v>22</v>
      </c>
      <c r="F12" s="8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79">
        <v>2.0</v>
      </c>
      <c r="C13" s="80" t="s">
        <v>26</v>
      </c>
      <c r="D13" s="82" t="s">
        <v>27</v>
      </c>
      <c r="E13" s="80" t="s">
        <v>33</v>
      </c>
      <c r="F13" s="84" t="s">
        <v>211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79">
        <v>3.0</v>
      </c>
      <c r="C14" s="80" t="s">
        <v>35</v>
      </c>
      <c r="D14" s="82" t="s">
        <v>37</v>
      </c>
      <c r="E14" s="80" t="s">
        <v>43</v>
      </c>
      <c r="F14" s="84" t="s">
        <v>219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79">
        <v>4.0</v>
      </c>
      <c r="C15" s="80" t="s">
        <v>45</v>
      </c>
      <c r="D15" s="82" t="s">
        <v>47</v>
      </c>
      <c r="E15" s="80" t="s">
        <v>51</v>
      </c>
      <c r="F15" s="84" t="s">
        <v>219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79">
        <v>5.0</v>
      </c>
      <c r="C16" s="80" t="s">
        <v>53</v>
      </c>
      <c r="D16" s="82" t="s">
        <v>54</v>
      </c>
      <c r="E16" s="80" t="s">
        <v>59</v>
      </c>
      <c r="F16" s="84" t="s">
        <v>219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79">
        <v>6.0</v>
      </c>
      <c r="C17" s="80" t="s">
        <v>61</v>
      </c>
      <c r="D17" s="82" t="s">
        <v>62</v>
      </c>
      <c r="E17" s="80" t="s">
        <v>67</v>
      </c>
      <c r="F17" s="84" t="s">
        <v>260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79">
        <v>7.0</v>
      </c>
      <c r="C18" s="80" t="s">
        <v>71</v>
      </c>
      <c r="D18" s="82" t="s">
        <v>72</v>
      </c>
      <c r="E18" s="80" t="s">
        <v>77</v>
      </c>
      <c r="F18" s="84" t="s">
        <v>273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79">
        <v>8.0</v>
      </c>
      <c r="C19" s="80" t="s">
        <v>79</v>
      </c>
      <c r="D19" s="82" t="s">
        <v>80</v>
      </c>
      <c r="E19" s="80" t="s">
        <v>85</v>
      </c>
      <c r="F19" s="84" t="s">
        <v>288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79">
        <v>9.0</v>
      </c>
      <c r="C20" s="80" t="s">
        <v>88</v>
      </c>
      <c r="D20" s="82" t="s">
        <v>89</v>
      </c>
      <c r="E20" s="80" t="s">
        <v>95</v>
      </c>
      <c r="F20" s="84" t="s">
        <v>288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79">
        <v>10.0</v>
      </c>
      <c r="C21" s="80" t="s">
        <v>97</v>
      </c>
      <c r="D21" s="82" t="s">
        <v>98</v>
      </c>
      <c r="E21" s="80" t="s">
        <v>102</v>
      </c>
      <c r="F21" s="84" t="s">
        <v>288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79">
        <v>11.0</v>
      </c>
      <c r="C22" s="80" t="s">
        <v>104</v>
      </c>
      <c r="D22" s="82" t="s">
        <v>105</v>
      </c>
      <c r="E22" s="80" t="s">
        <v>110</v>
      </c>
      <c r="F22" s="84" t="s">
        <v>326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79">
        <v>12.0</v>
      </c>
      <c r="C23" s="80" t="s">
        <v>112</v>
      </c>
      <c r="D23" s="82" t="s">
        <v>113</v>
      </c>
      <c r="E23" s="80" t="s">
        <v>117</v>
      </c>
      <c r="F23" s="84" t="s">
        <v>340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9">
        <v>13.0</v>
      </c>
      <c r="C24" s="90" t="s">
        <v>120</v>
      </c>
      <c r="D24" s="91" t="s">
        <v>121</v>
      </c>
      <c r="E24" s="80" t="s">
        <v>128</v>
      </c>
      <c r="F24" s="92" t="s">
        <v>340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79">
        <v>14.0</v>
      </c>
      <c r="C25" s="90" t="s">
        <v>133</v>
      </c>
      <c r="D25" s="91" t="s">
        <v>136</v>
      </c>
      <c r="E25" s="80" t="s">
        <v>148</v>
      </c>
      <c r="F25" s="92" t="s">
        <v>340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79">
        <v>15.0</v>
      </c>
      <c r="C26" s="90" t="s">
        <v>150</v>
      </c>
      <c r="D26" s="91" t="s">
        <v>152</v>
      </c>
      <c r="E26" s="80" t="s">
        <v>159</v>
      </c>
      <c r="F26" s="92" t="s">
        <v>374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79">
        <v>16.0</v>
      </c>
      <c r="C27" s="90" t="s">
        <v>161</v>
      </c>
      <c r="D27" s="91" t="s">
        <v>162</v>
      </c>
      <c r="E27" s="80" t="s">
        <v>166</v>
      </c>
      <c r="F27" s="92" t="s">
        <v>340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79">
        <v>17.0</v>
      </c>
      <c r="C28" s="90" t="s">
        <v>168</v>
      </c>
      <c r="D28" s="91" t="s">
        <v>170</v>
      </c>
      <c r="E28" s="80" t="s">
        <v>178</v>
      </c>
      <c r="F28" s="92" t="s">
        <v>340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79">
        <v>18.0</v>
      </c>
      <c r="C29" s="90" t="s">
        <v>181</v>
      </c>
      <c r="D29" s="91" t="s">
        <v>182</v>
      </c>
      <c r="E29" s="80" t="s">
        <v>185</v>
      </c>
      <c r="F29" s="92" t="s">
        <v>340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79">
        <v>19.0</v>
      </c>
      <c r="C30" s="90" t="s">
        <v>187</v>
      </c>
      <c r="D30" s="91" t="s">
        <v>188</v>
      </c>
      <c r="E30" s="80" t="s">
        <v>192</v>
      </c>
      <c r="F30" s="92" t="s">
        <v>340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79">
        <v>20.0</v>
      </c>
      <c r="C31" s="90" t="s">
        <v>194</v>
      </c>
      <c r="D31" s="91" t="s">
        <v>195</v>
      </c>
      <c r="E31" s="80" t="s">
        <v>199</v>
      </c>
      <c r="F31" s="92" t="s">
        <v>408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79">
        <v>21.0</v>
      </c>
      <c r="C32" s="90" t="s">
        <v>201</v>
      </c>
      <c r="D32" s="91" t="s">
        <v>202</v>
      </c>
      <c r="E32" s="80" t="s">
        <v>208</v>
      </c>
      <c r="F32" s="92" t="s">
        <v>410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79">
        <v>22.0</v>
      </c>
      <c r="C33" s="90" t="s">
        <v>210</v>
      </c>
      <c r="D33" s="91" t="s">
        <v>212</v>
      </c>
      <c r="E33" s="80" t="s">
        <v>216</v>
      </c>
      <c r="F33" s="92" t="s">
        <v>411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79">
        <v>23.0</v>
      </c>
      <c r="C34" s="90" t="s">
        <v>218</v>
      </c>
      <c r="D34" s="91" t="s">
        <v>220</v>
      </c>
      <c r="E34" s="80" t="s">
        <v>226</v>
      </c>
      <c r="F34" s="92" t="s">
        <v>413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79">
        <v>24.0</v>
      </c>
      <c r="C35" s="90" t="s">
        <v>228</v>
      </c>
      <c r="D35" s="91" t="s">
        <v>229</v>
      </c>
      <c r="E35" s="80" t="s">
        <v>233</v>
      </c>
      <c r="F35" s="92" t="s">
        <v>410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79">
        <v>25.0</v>
      </c>
      <c r="C36" s="90" t="s">
        <v>235</v>
      </c>
      <c r="D36" s="91" t="s">
        <v>236</v>
      </c>
      <c r="E36" s="80" t="s">
        <v>241</v>
      </c>
      <c r="F36" s="92" t="s">
        <v>416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79">
        <v>26.0</v>
      </c>
      <c r="C37" s="90" t="s">
        <v>243</v>
      </c>
      <c r="D37" s="91" t="s">
        <v>244</v>
      </c>
      <c r="E37" s="80" t="s">
        <v>248</v>
      </c>
      <c r="F37" s="92" t="s">
        <v>417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79">
        <v>27.0</v>
      </c>
      <c r="C38" s="90" t="s">
        <v>250</v>
      </c>
      <c r="D38" s="91" t="s">
        <v>251</v>
      </c>
      <c r="E38" s="80" t="s">
        <v>256</v>
      </c>
      <c r="F38" s="92" t="s">
        <v>419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79">
        <v>28.0</v>
      </c>
      <c r="C39" s="90" t="s">
        <v>259</v>
      </c>
      <c r="D39" s="91" t="s">
        <v>261</v>
      </c>
      <c r="E39" s="80" t="s">
        <v>265</v>
      </c>
      <c r="F39" s="92" t="s">
        <v>421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79">
        <v>29.0</v>
      </c>
      <c r="C40" s="90" t="s">
        <v>267</v>
      </c>
      <c r="D40" s="91" t="s">
        <v>268</v>
      </c>
      <c r="E40" s="80" t="s">
        <v>272</v>
      </c>
      <c r="F40" s="92" t="s">
        <v>422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79">
        <v>30.0</v>
      </c>
      <c r="C41" s="90" t="s">
        <v>275</v>
      </c>
      <c r="D41" s="91" t="s">
        <v>276</v>
      </c>
      <c r="E41" s="80" t="s">
        <v>281</v>
      </c>
      <c r="F41" s="92" t="s">
        <v>424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79">
        <v>31.0</v>
      </c>
      <c r="C42" s="90" t="s">
        <v>283</v>
      </c>
      <c r="D42" s="91" t="s">
        <v>284</v>
      </c>
      <c r="E42" s="80" t="s">
        <v>289</v>
      </c>
      <c r="F42" s="92" t="s">
        <v>426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79">
        <v>32.0</v>
      </c>
      <c r="C43" s="90" t="s">
        <v>291</v>
      </c>
      <c r="D43" s="91" t="s">
        <v>292</v>
      </c>
      <c r="E43" s="80" t="s">
        <v>298</v>
      </c>
      <c r="F43" s="92" t="s">
        <v>428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93">
        <v>33.0</v>
      </c>
      <c r="C44" s="90" t="s">
        <v>300</v>
      </c>
      <c r="D44" s="91" t="s">
        <v>301</v>
      </c>
      <c r="E44" s="90" t="s">
        <v>305</v>
      </c>
      <c r="F44" s="92" t="s">
        <v>429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94">
        <v>34.0</v>
      </c>
      <c r="C45" s="95" t="s">
        <v>307</v>
      </c>
      <c r="D45" s="96" t="s">
        <v>308</v>
      </c>
      <c r="E45" s="95" t="s">
        <v>312</v>
      </c>
      <c r="F45" s="97" t="s">
        <v>431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94">
        <v>35.0</v>
      </c>
      <c r="C46" s="95" t="s">
        <v>315</v>
      </c>
      <c r="D46" s="96" t="s">
        <v>316</v>
      </c>
      <c r="E46" s="95" t="s">
        <v>321</v>
      </c>
      <c r="F46" s="97" t="s">
        <v>288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4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4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4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4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4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4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4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4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4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4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4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4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4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4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4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4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4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4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4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4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4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4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4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4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4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4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4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4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4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4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4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4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4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4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4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4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4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4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4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4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4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4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4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4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4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4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4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4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4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4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4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4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4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4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4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4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4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4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4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4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4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4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4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4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4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4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4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4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4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4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4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4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4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4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4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4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4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4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4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4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4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4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4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4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4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4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4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4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4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4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4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4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4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4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4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4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4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4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4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4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4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4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4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4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4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4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4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4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4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4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4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4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4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4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4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4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4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4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4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4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4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4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4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4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4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4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4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4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4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4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4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4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4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4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4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4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4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4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4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4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4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4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4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4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4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4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4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4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4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4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4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4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4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4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4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4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4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4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4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4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4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4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4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4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4"/>
      <c r="C211" s="5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4"/>
      <c r="C212" s="5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4"/>
      <c r="C213" s="5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4"/>
      <c r="C214" s="5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4"/>
      <c r="C215" s="5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4"/>
      <c r="C216" s="5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4"/>
      <c r="C217" s="5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4"/>
      <c r="C218" s="5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4"/>
      <c r="C219" s="5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4"/>
      <c r="C220" s="5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4"/>
      <c r="C221" s="5"/>
      <c r="D221" s="5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4"/>
      <c r="C222" s="5"/>
      <c r="D222" s="5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4"/>
      <c r="C223" s="5"/>
      <c r="D223" s="5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4"/>
      <c r="C224" s="5"/>
      <c r="D224" s="5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4"/>
      <c r="C225" s="5"/>
      <c r="D225" s="5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4"/>
      <c r="C226" s="5"/>
      <c r="D226" s="5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4"/>
      <c r="C227" s="5"/>
      <c r="D227" s="5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4"/>
      <c r="C228" s="5"/>
      <c r="D228" s="5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4"/>
      <c r="C229" s="5"/>
      <c r="D229" s="5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4"/>
      <c r="C230" s="5"/>
      <c r="D230" s="5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4"/>
      <c r="C231" s="5"/>
      <c r="D231" s="5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4"/>
      <c r="C232" s="5"/>
      <c r="D232" s="5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4"/>
      <c r="C233" s="5"/>
      <c r="D233" s="5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4"/>
      <c r="C234" s="5"/>
      <c r="D234" s="5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4"/>
      <c r="C235" s="5"/>
      <c r="D235" s="5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4"/>
      <c r="C236" s="5"/>
      <c r="D236" s="5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4"/>
      <c r="C237" s="5"/>
      <c r="D237" s="5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4"/>
      <c r="C238" s="5"/>
      <c r="D238" s="5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4"/>
      <c r="C239" s="5"/>
      <c r="D239" s="5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4"/>
      <c r="C240" s="5"/>
      <c r="D240" s="5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4"/>
      <c r="C241" s="5"/>
      <c r="D241" s="5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4"/>
      <c r="C242" s="5"/>
      <c r="D242" s="5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4"/>
      <c r="C243" s="5"/>
      <c r="D243" s="5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4"/>
      <c r="C244" s="5"/>
      <c r="D244" s="5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4"/>
      <c r="C245" s="5"/>
      <c r="D245" s="5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4"/>
      <c r="C246" s="5"/>
      <c r="D246" s="5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Authentication" location="Authentication!A1" ref="D12"/>
  </hyperlinks>
  <printOptions/>
  <pageMargins bottom="1.150694444444444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 outlineLevelCol="1" outlineLevelRow="1"/>
  <cols>
    <col customWidth="1" min="1" max="1" width="4.43"/>
    <col customWidth="1" min="2" max="2" width="8.0"/>
    <col customWidth="1" min="3" max="3" width="28.0"/>
    <col customWidth="1" min="4" max="7" width="10.0"/>
    <col customWidth="1" min="8" max="8" width="16.0"/>
    <col customWidth="1" min="9" max="9" width="12.0"/>
    <col customWidth="1" min="10" max="10" width="18.0"/>
    <col customWidth="1" min="11" max="11" width="30.0"/>
    <col customWidth="1" min="12" max="12" width="72.0"/>
    <col customWidth="1" min="13" max="13" width="56.0"/>
    <col customWidth="1" min="14" max="26" width="12.0"/>
  </cols>
  <sheetData>
    <row r="1" ht="25.5" customHeight="1">
      <c r="A1" s="2"/>
      <c r="B1" s="8" t="s">
        <v>1</v>
      </c>
      <c r="C1" s="10"/>
      <c r="D1" s="10"/>
      <c r="E1" s="10"/>
      <c r="F1" s="10"/>
      <c r="G1" s="10"/>
      <c r="H1" s="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5"/>
      <c r="B2" s="15"/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2"/>
      <c r="B3" s="23" t="s">
        <v>20</v>
      </c>
      <c r="C3" s="24" t="s">
        <v>23</v>
      </c>
      <c r="D3" s="19"/>
      <c r="E3" s="25" t="s">
        <v>25</v>
      </c>
      <c r="F3" s="19"/>
      <c r="G3" s="26"/>
      <c r="H3" s="28" t="s">
        <v>28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23" t="s">
        <v>36</v>
      </c>
      <c r="C4" s="31" t="s">
        <v>38</v>
      </c>
      <c r="D4" s="19"/>
      <c r="E4" s="33" t="s">
        <v>40</v>
      </c>
      <c r="F4" s="19"/>
      <c r="G4" s="26"/>
      <c r="H4" s="3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37" t="s">
        <v>50</v>
      </c>
      <c r="C5" s="31" t="str">
        <f>C4&amp;"_"&amp;"Test Report"&amp;"_"&amp;"v1.3"</f>
        <v>SU26SE112_Test Report_v1.3</v>
      </c>
      <c r="D5" s="19"/>
      <c r="E5" s="33" t="s">
        <v>57</v>
      </c>
      <c r="F5" s="19"/>
      <c r="G5" s="26"/>
      <c r="H5" s="39">
        <v>46248.0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5"/>
      <c r="B6" s="37" t="s">
        <v>12</v>
      </c>
      <c r="C6" s="43" t="s">
        <v>68</v>
      </c>
      <c r="D6" s="17"/>
      <c r="E6" s="17"/>
      <c r="F6" s="17"/>
      <c r="G6" s="17"/>
      <c r="H6" s="1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5"/>
      <c r="B7" s="45"/>
      <c r="C7" s="46"/>
      <c r="D7" s="2"/>
      <c r="E7" s="2"/>
      <c r="F7" s="2"/>
      <c r="G7" s="2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1"/>
      <c r="U7" s="2"/>
      <c r="V7" s="2"/>
      <c r="W7" s="2"/>
      <c r="X7" s="2"/>
      <c r="Y7" s="2"/>
      <c r="Z7" s="2"/>
    </row>
    <row r="8" ht="12.75" customHeight="1">
      <c r="A8" s="2"/>
      <c r="B8" s="50" t="s">
        <v>90</v>
      </c>
      <c r="C8" s="50" t="s">
        <v>92</v>
      </c>
      <c r="D8" s="2"/>
      <c r="E8" s="2"/>
      <c r="F8" s="2"/>
      <c r="G8" s="2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53"/>
      <c r="C9" s="53"/>
      <c r="D9" s="2"/>
      <c r="E9" s="2"/>
      <c r="F9" s="2"/>
      <c r="G9" s="2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53"/>
      <c r="C10" s="53"/>
      <c r="D10" s="2"/>
      <c r="E10" s="2"/>
      <c r="F10" s="2"/>
      <c r="G10" s="2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7"/>
      <c r="B12" s="13" t="s">
        <v>130</v>
      </c>
      <c r="C12" s="13" t="s">
        <v>131</v>
      </c>
      <c r="D12" s="13" t="s">
        <v>132</v>
      </c>
      <c r="E12" s="13" t="s">
        <v>134</v>
      </c>
      <c r="F12" s="13" t="s">
        <v>135</v>
      </c>
      <c r="G12" s="13" t="s">
        <v>137</v>
      </c>
      <c r="H12" s="13" t="s">
        <v>138</v>
      </c>
      <c r="I12" s="13" t="s">
        <v>140</v>
      </c>
      <c r="J12" s="13" t="s">
        <v>141</v>
      </c>
      <c r="K12" s="13" t="s">
        <v>143</v>
      </c>
      <c r="L12" s="13" t="s">
        <v>144</v>
      </c>
      <c r="M12" s="13" t="s">
        <v>146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1"/>
    </row>
    <row r="13" ht="12.75" customHeight="1">
      <c r="A13" s="57"/>
      <c r="B13" s="65">
        <v>1.0</v>
      </c>
      <c r="C13" s="68" t="s">
        <v>16</v>
      </c>
      <c r="D13" s="65">
        <f>COUNTIF(Authentication!$L$12:$L$999,"Passed")</f>
        <v>7</v>
      </c>
      <c r="E13" s="65">
        <f>COUNTIF(Authentication!$L$12:$L$999,"Failed")</f>
        <v>0</v>
      </c>
      <c r="F13" s="65">
        <f>COUNTIF(Authentication!$L$12:$L$999,"Pending")</f>
        <v>0</v>
      </c>
      <c r="G13" s="65">
        <f>COUNTIF(Authentication!$L$12:$L$999,"N/A")</f>
        <v>0</v>
      </c>
      <c r="H13" s="65">
        <f>COUNTIF(Authentication!$A$12:$A$999,"?*")</f>
        <v>7</v>
      </c>
      <c r="I13" s="65">
        <f t="shared" ref="I13:I47" si="1">IF(H13=0,0,D13/H13)</f>
        <v>1</v>
      </c>
      <c r="J13" s="65" t="s">
        <v>13</v>
      </c>
      <c r="K13" s="65" t="s">
        <v>18</v>
      </c>
      <c r="L13" s="65" t="s">
        <v>19</v>
      </c>
      <c r="M13" s="65" t="s">
        <v>21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57"/>
      <c r="B14" s="65">
        <v>2.0</v>
      </c>
      <c r="C14" s="68" t="s">
        <v>190</v>
      </c>
      <c r="D14" s="65">
        <f>COUNTIF('Voice Consent'!$L$12:$L$999,"Passed")</f>
        <v>7</v>
      </c>
      <c r="E14" s="65">
        <f>COUNTIF('Voice Consent'!$L$12:$L$999,"Failed")</f>
        <v>0</v>
      </c>
      <c r="F14" s="65">
        <f>COUNTIF('Voice Consent'!$L$12:$L$999,"Pending")</f>
        <v>0</v>
      </c>
      <c r="G14" s="65">
        <f>COUNTIF('Voice Consent'!$L$12:$L$999,"N/A")</f>
        <v>0</v>
      </c>
      <c r="H14" s="65">
        <f>COUNTIF('Voice Consent'!$A$12:$A$999,"?*")</f>
        <v>7</v>
      </c>
      <c r="I14" s="65">
        <f t="shared" si="1"/>
        <v>1</v>
      </c>
      <c r="J14" s="65" t="s">
        <v>24</v>
      </c>
      <c r="K14" s="65" t="s">
        <v>30</v>
      </c>
      <c r="L14" s="65" t="s">
        <v>31</v>
      </c>
      <c r="M14" s="65" t="s">
        <v>32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57"/>
      <c r="B15" s="65">
        <v>3.0</v>
      </c>
      <c r="C15" s="68" t="s">
        <v>207</v>
      </c>
      <c r="D15" s="65">
        <f>COUNTIF('Password Management'!$L$12:$L$999,"Passed")</f>
        <v>7</v>
      </c>
      <c r="E15" s="65">
        <f>COUNTIF('Password Management'!$L$12:$L$999,"Failed")</f>
        <v>0</v>
      </c>
      <c r="F15" s="65">
        <f>COUNTIF('Password Management'!$L$12:$L$999,"Pending")</f>
        <v>0</v>
      </c>
      <c r="G15" s="65">
        <f>COUNTIF('Password Management'!$L$12:$L$999,"N/A")</f>
        <v>0</v>
      </c>
      <c r="H15" s="65">
        <f>COUNTIF('Password Management'!$A$12:$A$999,"?*")</f>
        <v>7</v>
      </c>
      <c r="I15" s="65">
        <f t="shared" si="1"/>
        <v>1</v>
      </c>
      <c r="J15" s="65" t="s">
        <v>34</v>
      </c>
      <c r="K15" s="65" t="s">
        <v>41</v>
      </c>
      <c r="L15" s="65" t="s">
        <v>42</v>
      </c>
      <c r="M15" s="65" t="s">
        <v>32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57"/>
      <c r="B16" s="65">
        <v>4.0</v>
      </c>
      <c r="C16" s="68" t="s">
        <v>221</v>
      </c>
      <c r="D16" s="65">
        <f>COUNTIF('Profile Management'!$L$12:$L$999,"Passed")</f>
        <v>6</v>
      </c>
      <c r="E16" s="65">
        <f>COUNTIF('Profile Management'!$L$12:$L$999,"Failed")</f>
        <v>0</v>
      </c>
      <c r="F16" s="65">
        <f>COUNTIF('Profile Management'!$L$12:$L$999,"Pending")</f>
        <v>0</v>
      </c>
      <c r="G16" s="65">
        <f>COUNTIF('Profile Management'!$L$12:$L$999,"N/A")</f>
        <v>0</v>
      </c>
      <c r="H16" s="65">
        <f>COUNTIF('Profile Management'!$A$12:$A$999,"?*")</f>
        <v>6</v>
      </c>
      <c r="I16" s="22">
        <f t="shared" si="1"/>
        <v>1</v>
      </c>
      <c r="J16" s="65" t="s">
        <v>44</v>
      </c>
      <c r="K16" s="65" t="s">
        <v>49</v>
      </c>
      <c r="L16" s="65" t="s">
        <v>42</v>
      </c>
      <c r="M16" s="65" t="s">
        <v>32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57"/>
      <c r="B17" s="65">
        <v>5.0</v>
      </c>
      <c r="C17" s="68" t="s">
        <v>238</v>
      </c>
      <c r="D17" s="65">
        <f>COUNTIF('User Settings'!$L$12:$L$999,"Passed")</f>
        <v>7</v>
      </c>
      <c r="E17" s="65">
        <f>COUNTIF('User Settings'!$L$12:$L$999,"Failed")</f>
        <v>0</v>
      </c>
      <c r="F17" s="65">
        <f>COUNTIF('User Settings'!$L$12:$L$999,"Pending")</f>
        <v>0</v>
      </c>
      <c r="G17" s="65">
        <f>COUNTIF('User Settings'!$L$12:$L$999,"N/A")</f>
        <v>0</v>
      </c>
      <c r="H17" s="65">
        <f>COUNTIF('User Settings'!$A$12:$A$999,"?*")</f>
        <v>7</v>
      </c>
      <c r="I17" s="65">
        <f t="shared" si="1"/>
        <v>1</v>
      </c>
      <c r="J17" s="65" t="s">
        <v>52</v>
      </c>
      <c r="K17" s="65" t="s">
        <v>56</v>
      </c>
      <c r="L17" s="65" t="s">
        <v>58</v>
      </c>
      <c r="M17" s="65" t="s">
        <v>32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57"/>
      <c r="B18" s="65">
        <v>6.0</v>
      </c>
      <c r="C18" s="68" t="s">
        <v>257</v>
      </c>
      <c r="D18" s="65">
        <f>COUNTIF('Workspace Invitation'!$L$12:$L$999,"Passed")</f>
        <v>7</v>
      </c>
      <c r="E18" s="65">
        <f>COUNTIF('Workspace Invitation'!$L$12:$L$999,"Failed")</f>
        <v>0</v>
      </c>
      <c r="F18" s="65">
        <f>COUNTIF('Workspace Invitation'!$L$12:$L$999,"Pending")</f>
        <v>0</v>
      </c>
      <c r="G18" s="65">
        <f>COUNTIF('Workspace Invitation'!$L$12:$L$999,"N/A")</f>
        <v>0</v>
      </c>
      <c r="H18" s="65">
        <f>COUNTIF('Workspace Invitation'!$A$12:$A$999,"?*")</f>
        <v>7</v>
      </c>
      <c r="I18" s="65">
        <f t="shared" si="1"/>
        <v>1</v>
      </c>
      <c r="J18" s="65" t="s">
        <v>60</v>
      </c>
      <c r="K18" s="65" t="s">
        <v>64</v>
      </c>
      <c r="L18" s="65" t="s">
        <v>66</v>
      </c>
      <c r="M18" s="65" t="s">
        <v>32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57"/>
      <c r="B19" s="65">
        <v>7.0</v>
      </c>
      <c r="C19" s="68" t="s">
        <v>277</v>
      </c>
      <c r="D19" s="65">
        <f>COUNTIF('Workspace Management'!$L$12:$L$999,"Passed")</f>
        <v>7</v>
      </c>
      <c r="E19" s="65">
        <f>COUNTIF('Workspace Management'!$L$12:$L$999,"Failed")</f>
        <v>0</v>
      </c>
      <c r="F19" s="65">
        <f>COUNTIF('Workspace Management'!$L$12:$L$999,"Pending")</f>
        <v>0</v>
      </c>
      <c r="G19" s="65">
        <f>COUNTIF('Workspace Management'!$L$12:$L$999,"N/A")</f>
        <v>0</v>
      </c>
      <c r="H19" s="65">
        <f>COUNTIF('Workspace Management'!$A$12:$A$999,"?*")</f>
        <v>7</v>
      </c>
      <c r="I19" s="65">
        <f t="shared" si="1"/>
        <v>1</v>
      </c>
      <c r="J19" s="65" t="s">
        <v>70</v>
      </c>
      <c r="K19" s="65" t="s">
        <v>74</v>
      </c>
      <c r="L19" s="65" t="s">
        <v>75</v>
      </c>
      <c r="M19" s="65" t="s">
        <v>76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57"/>
      <c r="B20" s="65">
        <v>8.0</v>
      </c>
      <c r="C20" s="68" t="s">
        <v>296</v>
      </c>
      <c r="D20" s="65">
        <f>COUNTIF('Workspace Domain'!$L$12:$L$999,"Passed")</f>
        <v>5</v>
      </c>
      <c r="E20" s="65">
        <f>COUNTIF('Workspace Domain'!$L$12:$L$999,"Failed")</f>
        <v>0</v>
      </c>
      <c r="F20" s="65">
        <f>COUNTIF('Workspace Domain'!$L$12:$L$999,"Pending")</f>
        <v>0</v>
      </c>
      <c r="G20" s="65">
        <f>COUNTIF('Workspace Domain'!$L$12:$L$999,"N/A")</f>
        <v>0</v>
      </c>
      <c r="H20" s="65">
        <f>COUNTIF('Workspace Domain'!$A$12:$A$999,"?*")</f>
        <v>5</v>
      </c>
      <c r="I20" s="65">
        <f t="shared" si="1"/>
        <v>1</v>
      </c>
      <c r="J20" s="65" t="s">
        <v>78</v>
      </c>
      <c r="K20" s="65" t="s">
        <v>82</v>
      </c>
      <c r="L20" s="65" t="s">
        <v>83</v>
      </c>
      <c r="M20" s="65" t="s">
        <v>32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57"/>
      <c r="B21" s="65">
        <v>9.0</v>
      </c>
      <c r="C21" s="68" t="s">
        <v>314</v>
      </c>
      <c r="D21" s="65">
        <f>COUNTIF('Workspace Join Request'!$L$12:$L$999,"Passed")</f>
        <v>5</v>
      </c>
      <c r="E21" s="65">
        <f>COUNTIF('Workspace Join Request'!$L$12:$L$999,"Failed")</f>
        <v>0</v>
      </c>
      <c r="F21" s="65">
        <f>COUNTIF('Workspace Join Request'!$L$12:$L$999,"Pending")</f>
        <v>0</v>
      </c>
      <c r="G21" s="65">
        <f>COUNTIF('Workspace Join Request'!$L$12:$L$999,"N/A")</f>
        <v>0</v>
      </c>
      <c r="H21" s="65">
        <f>COUNTIF('Workspace Join Request'!$A$12:$A$999,"?*")</f>
        <v>5</v>
      </c>
      <c r="I21" s="65">
        <f t="shared" si="1"/>
        <v>1</v>
      </c>
      <c r="J21" s="65" t="s">
        <v>87</v>
      </c>
      <c r="K21" s="65" t="s">
        <v>93</v>
      </c>
      <c r="L21" s="65" t="s">
        <v>94</v>
      </c>
      <c r="M21" s="65" t="s">
        <v>32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57"/>
      <c r="B22" s="65">
        <v>10.0</v>
      </c>
      <c r="C22" s="68" t="s">
        <v>331</v>
      </c>
      <c r="D22" s="65">
        <f>COUNTIF('Workspace Member Role'!$L$12:$L$999,"Passed")</f>
        <v>6</v>
      </c>
      <c r="E22" s="65">
        <f>COUNTIF('Workspace Member Role'!$L$12:$L$999,"Failed")</f>
        <v>0</v>
      </c>
      <c r="F22" s="65">
        <f>COUNTIF('Workspace Member Role'!$L$12:$L$999,"Pending")</f>
        <v>0</v>
      </c>
      <c r="G22" s="65">
        <f>COUNTIF('Workspace Member Role'!$L$12:$L$999,"N/A")</f>
        <v>0</v>
      </c>
      <c r="H22" s="65">
        <f>COUNTIF('Workspace Member Role'!$A$12:$A$999,"?*")</f>
        <v>6</v>
      </c>
      <c r="I22" s="65">
        <f t="shared" si="1"/>
        <v>1</v>
      </c>
      <c r="J22" s="65" t="s">
        <v>96</v>
      </c>
      <c r="K22" s="65" t="s">
        <v>100</v>
      </c>
      <c r="L22" s="65" t="s">
        <v>101</v>
      </c>
      <c r="M22" s="65" t="s">
        <v>76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57"/>
      <c r="B23" s="65">
        <v>11.0</v>
      </c>
      <c r="C23" s="68" t="s">
        <v>348</v>
      </c>
      <c r="D23" s="65">
        <f>COUNTIF('Room Participant'!$L$12:$L$999,"Passed")</f>
        <v>7</v>
      </c>
      <c r="E23" s="65">
        <f>COUNTIF('Room Participant'!$L$12:$L$999,"Failed")</f>
        <v>0</v>
      </c>
      <c r="F23" s="65">
        <f>COUNTIF('Room Participant'!$L$12:$L$999,"Pending")</f>
        <v>0</v>
      </c>
      <c r="G23" s="65">
        <f>COUNTIF('Room Participant'!$L$12:$L$999,"N/A")</f>
        <v>0</v>
      </c>
      <c r="H23" s="65">
        <f>COUNTIF('Room Participant'!$A$12:$A$999,"?*")</f>
        <v>7</v>
      </c>
      <c r="I23" s="65">
        <f t="shared" si="1"/>
        <v>1</v>
      </c>
      <c r="J23" s="65" t="s">
        <v>103</v>
      </c>
      <c r="K23" s="65" t="s">
        <v>107</v>
      </c>
      <c r="L23" s="65" t="s">
        <v>108</v>
      </c>
      <c r="M23" s="65" t="s">
        <v>76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7"/>
      <c r="B24" s="65">
        <v>12.0</v>
      </c>
      <c r="C24" s="68" t="s">
        <v>362</v>
      </c>
      <c r="D24" s="65">
        <f>COUNTIF('Translation Room Lifecycle'!$L$12:$L$999,"Passed")</f>
        <v>6</v>
      </c>
      <c r="E24" s="65">
        <f>COUNTIF('Translation Room Lifecycle'!$L$12:$L$999,"Failed")</f>
        <v>0</v>
      </c>
      <c r="F24" s="65">
        <f>COUNTIF('Translation Room Lifecycle'!$L$12:$L$999,"Pending")</f>
        <v>0</v>
      </c>
      <c r="G24" s="65">
        <f>COUNTIF('Translation Room Lifecycle'!$L$12:$L$999,"N/A")</f>
        <v>0</v>
      </c>
      <c r="H24" s="65">
        <f>COUNTIF('Translation Room Lifecycle'!$A$12:$A$999,"?*")</f>
        <v>6</v>
      </c>
      <c r="I24" s="65">
        <f t="shared" si="1"/>
        <v>1</v>
      </c>
      <c r="J24" s="65" t="s">
        <v>111</v>
      </c>
      <c r="K24" s="65" t="s">
        <v>115</v>
      </c>
      <c r="L24" s="65" t="s">
        <v>116</v>
      </c>
      <c r="M24" s="65" t="s">
        <v>76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57"/>
      <c r="B25" s="65">
        <v>13.0</v>
      </c>
      <c r="C25" s="68" t="s">
        <v>375</v>
      </c>
      <c r="D25" s="65">
        <f>COUNTIF('Translation Room Resume'!$L$12:$L$999,"Passed")</f>
        <v>5</v>
      </c>
      <c r="E25" s="65">
        <f>COUNTIF('Translation Room Resume'!$L$12:$L$999,"Failed")</f>
        <v>0</v>
      </c>
      <c r="F25" s="65">
        <f>COUNTIF('Translation Room Resume'!$L$12:$L$999,"Pending")</f>
        <v>0</v>
      </c>
      <c r="G25" s="65">
        <f>COUNTIF('Translation Room Resume'!$L$12:$L$999,"N/A")</f>
        <v>0</v>
      </c>
      <c r="H25" s="65">
        <f>COUNTIF('Translation Room Resume'!$A$12:$A$999,"?*")</f>
        <v>5</v>
      </c>
      <c r="I25" s="65">
        <f t="shared" si="1"/>
        <v>1</v>
      </c>
      <c r="J25" s="65" t="s">
        <v>118</v>
      </c>
      <c r="K25" s="65" t="s">
        <v>124</v>
      </c>
      <c r="L25" s="65" t="s">
        <v>116</v>
      </c>
      <c r="M25" s="65" t="s">
        <v>76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7"/>
      <c r="B26" s="65">
        <v>14.0</v>
      </c>
      <c r="C26" s="68" t="s">
        <v>388</v>
      </c>
      <c r="D26" s="65">
        <f>COUNTIF('Voice Clone Consent'!$L$12:$L$999,"Passed")</f>
        <v>5</v>
      </c>
      <c r="E26" s="65">
        <f>COUNTIF('Voice Clone Consent'!$L$12:$L$999,"Failed")</f>
        <v>0</v>
      </c>
      <c r="F26" s="65">
        <f>COUNTIF('Voice Clone Consent'!$L$12:$L$999,"Pending")</f>
        <v>0</v>
      </c>
      <c r="G26" s="65">
        <f>COUNTIF('Voice Clone Consent'!$L$12:$L$999,"N/A")</f>
        <v>0</v>
      </c>
      <c r="H26" s="65">
        <f>COUNTIF('Voice Clone Consent'!$A$12:$A$999,"?*")</f>
        <v>5</v>
      </c>
      <c r="I26" s="65">
        <f t="shared" si="1"/>
        <v>1</v>
      </c>
      <c r="J26" s="65" t="s">
        <v>129</v>
      </c>
      <c r="K26" s="65" t="s">
        <v>142</v>
      </c>
      <c r="L26" s="65" t="s">
        <v>145</v>
      </c>
      <c r="M26" s="65" t="s">
        <v>147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57"/>
      <c r="B27" s="65">
        <v>15.0</v>
      </c>
      <c r="C27" s="68" t="s">
        <v>402</v>
      </c>
      <c r="D27" s="65">
        <f>COUNTIF('Translation Room Join'!$L$12:$L$999,"Passed")</f>
        <v>7</v>
      </c>
      <c r="E27" s="65">
        <f>COUNTIF('Translation Room Join'!$L$12:$L$999,"Failed")</f>
        <v>0</v>
      </c>
      <c r="F27" s="65">
        <f>COUNTIF('Translation Room Join'!$L$12:$L$999,"Pending")</f>
        <v>0</v>
      </c>
      <c r="G27" s="65">
        <f>COUNTIF('Translation Room Join'!$L$12:$L$999,"N/A")</f>
        <v>0</v>
      </c>
      <c r="H27" s="65">
        <f>COUNTIF('Translation Room Join'!$A$12:$A$999,"?*")</f>
        <v>7</v>
      </c>
      <c r="I27" s="65">
        <f t="shared" si="1"/>
        <v>1</v>
      </c>
      <c r="J27" s="65" t="s">
        <v>149</v>
      </c>
      <c r="K27" s="65" t="s">
        <v>155</v>
      </c>
      <c r="L27" s="65" t="s">
        <v>157</v>
      </c>
      <c r="M27" s="65" t="s">
        <v>76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7"/>
      <c r="B28" s="65">
        <v>16.0</v>
      </c>
      <c r="C28" s="68" t="s">
        <v>407</v>
      </c>
      <c r="D28" s="65">
        <f>COUNTIF('Poll Management'!$L$12:$L$999,"Passed")</f>
        <v>7</v>
      </c>
      <c r="E28" s="65">
        <f>COUNTIF('Poll Management'!$L$12:$L$999,"Failed")</f>
        <v>0</v>
      </c>
      <c r="F28" s="65">
        <f>COUNTIF('Poll Management'!$L$12:$L$999,"Pending")</f>
        <v>0</v>
      </c>
      <c r="G28" s="65">
        <f>COUNTIF('Poll Management'!$L$12:$L$999,"N/A")</f>
        <v>0</v>
      </c>
      <c r="H28" s="65">
        <f>COUNTIF('Poll Management'!$A$12:$A$999,"?*")</f>
        <v>7</v>
      </c>
      <c r="I28" s="65">
        <f t="shared" si="1"/>
        <v>1</v>
      </c>
      <c r="J28" s="65" t="s">
        <v>160</v>
      </c>
      <c r="K28" s="65" t="s">
        <v>164</v>
      </c>
      <c r="L28" s="65" t="s">
        <v>165</v>
      </c>
      <c r="M28" s="65" t="s">
        <v>32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7"/>
      <c r="B29" s="65">
        <v>17.0</v>
      </c>
      <c r="C29" s="68" t="s">
        <v>409</v>
      </c>
      <c r="D29" s="65">
        <f>COUNTIF('Meeting Lifecycle'!$L$12:$L$999,"Passed")</f>
        <v>7</v>
      </c>
      <c r="E29" s="65">
        <f>COUNTIF('Meeting Lifecycle'!$L$12:$L$999,"Failed")</f>
        <v>0</v>
      </c>
      <c r="F29" s="65">
        <f>COUNTIF('Meeting Lifecycle'!$L$12:$L$999,"Pending")</f>
        <v>0</v>
      </c>
      <c r="G29" s="65">
        <f>COUNTIF('Meeting Lifecycle'!$L$12:$L$999,"N/A")</f>
        <v>0</v>
      </c>
      <c r="H29" s="65">
        <f>COUNTIF('Meeting Lifecycle'!$A$12:$A$999,"?*")</f>
        <v>7</v>
      </c>
      <c r="I29" s="65">
        <f t="shared" si="1"/>
        <v>1</v>
      </c>
      <c r="J29" s="65" t="s">
        <v>167</v>
      </c>
      <c r="K29" s="65" t="s">
        <v>173</v>
      </c>
      <c r="L29" s="65" t="s">
        <v>175</v>
      </c>
      <c r="M29" s="65" t="s">
        <v>76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57"/>
      <c r="B30" s="65">
        <v>18.0</v>
      </c>
      <c r="C30" s="68" t="s">
        <v>412</v>
      </c>
      <c r="D30" s="65">
        <f>COUNTIF('Meeting Join'!$L$12:$L$999,"Passed")</f>
        <v>7</v>
      </c>
      <c r="E30" s="65">
        <f>COUNTIF('Meeting Join'!$L$12:$L$999,"Failed")</f>
        <v>0</v>
      </c>
      <c r="F30" s="65">
        <f>COUNTIF('Meeting Join'!$L$12:$L$999,"Pending")</f>
        <v>0</v>
      </c>
      <c r="G30" s="65">
        <f>COUNTIF('Meeting Join'!$L$12:$L$999,"N/A")</f>
        <v>0</v>
      </c>
      <c r="H30" s="65">
        <f>COUNTIF('Meeting Join'!$A$12:$A$999,"?*")</f>
        <v>7</v>
      </c>
      <c r="I30" s="65">
        <f t="shared" si="1"/>
        <v>1</v>
      </c>
      <c r="J30" s="65" t="s">
        <v>180</v>
      </c>
      <c r="K30" s="65" t="s">
        <v>184</v>
      </c>
      <c r="L30" s="65" t="s">
        <v>175</v>
      </c>
      <c r="M30" s="65" t="s">
        <v>76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57"/>
      <c r="B31" s="65">
        <v>19.0</v>
      </c>
      <c r="C31" s="68" t="s">
        <v>414</v>
      </c>
      <c r="D31" s="65">
        <f>COUNTIF('Poll Voting'!$L$12:$L$999,"Passed")</f>
        <v>6</v>
      </c>
      <c r="E31" s="65">
        <f>COUNTIF('Poll Voting'!$L$12:$L$999,"Failed")</f>
        <v>0</v>
      </c>
      <c r="F31" s="65">
        <f>COUNTIF('Poll Voting'!$L$12:$L$999,"Pending")</f>
        <v>0</v>
      </c>
      <c r="G31" s="65">
        <f>COUNTIF('Poll Voting'!$L$12:$L$999,"N/A")</f>
        <v>0</v>
      </c>
      <c r="H31" s="65">
        <f>COUNTIF('Poll Voting'!$A$12:$A$999,"?*")</f>
        <v>6</v>
      </c>
      <c r="I31" s="65">
        <f t="shared" si="1"/>
        <v>1</v>
      </c>
      <c r="J31" s="65" t="s">
        <v>186</v>
      </c>
      <c r="K31" s="65" t="s">
        <v>191</v>
      </c>
      <c r="L31" s="65" t="s">
        <v>165</v>
      </c>
      <c r="M31" s="65" t="s">
        <v>32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57"/>
      <c r="B32" s="65">
        <v>20.0</v>
      </c>
      <c r="C32" s="68" t="s">
        <v>415</v>
      </c>
      <c r="D32" s="65">
        <f>COUNTIF('Question List'!$L$12:$L$999,"Passed")</f>
        <v>7</v>
      </c>
      <c r="E32" s="65">
        <f>COUNTIF('Question List'!$L$12:$L$999,"Failed")</f>
        <v>0</v>
      </c>
      <c r="F32" s="65">
        <f>COUNTIF('Question List'!$L$12:$L$999,"Pending")</f>
        <v>0</v>
      </c>
      <c r="G32" s="65">
        <f>COUNTIF('Question List'!$L$12:$L$999,"N/A")</f>
        <v>0</v>
      </c>
      <c r="H32" s="65">
        <f>COUNTIF('Question List'!$A$12:$A$999,"?*")</f>
        <v>7</v>
      </c>
      <c r="I32" s="65">
        <f t="shared" si="1"/>
        <v>1</v>
      </c>
      <c r="J32" s="65" t="s">
        <v>193</v>
      </c>
      <c r="K32" s="65" t="s">
        <v>197</v>
      </c>
      <c r="L32" s="65" t="s">
        <v>198</v>
      </c>
      <c r="M32" s="65" t="s">
        <v>32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57"/>
      <c r="B33" s="65">
        <v>21.0</v>
      </c>
      <c r="C33" s="68" t="s">
        <v>418</v>
      </c>
      <c r="D33" s="65">
        <f>COUNTIF('Billing Authorization'!$L$12:$L$999,"Passed")</f>
        <v>7</v>
      </c>
      <c r="E33" s="65">
        <f>COUNTIF('Billing Authorization'!$L$12:$L$999,"Failed")</f>
        <v>0</v>
      </c>
      <c r="F33" s="65">
        <f>COUNTIF('Billing Authorization'!$L$12:$L$999,"Pending")</f>
        <v>0</v>
      </c>
      <c r="G33" s="65">
        <f>COUNTIF('Billing Authorization'!$L$12:$L$999,"N/A")</f>
        <v>0</v>
      </c>
      <c r="H33" s="65">
        <f>COUNTIF('Billing Authorization'!$A$12:$A$999,"?*")</f>
        <v>7</v>
      </c>
      <c r="I33" s="65">
        <f t="shared" si="1"/>
        <v>1</v>
      </c>
      <c r="J33" s="65" t="s">
        <v>200</v>
      </c>
      <c r="K33" s="65" t="s">
        <v>204</v>
      </c>
      <c r="L33" s="65" t="s">
        <v>205</v>
      </c>
      <c r="M33" s="65" t="s">
        <v>206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57"/>
      <c r="B34" s="65">
        <v>22.0</v>
      </c>
      <c r="C34" s="68" t="s">
        <v>420</v>
      </c>
      <c r="D34" s="65">
        <f>COUNTIF('Credit Consumption'!$L$12:$L$999,"Passed")</f>
        <v>6</v>
      </c>
      <c r="E34" s="65">
        <f>COUNTIF('Credit Consumption'!$L$12:$L$999,"Failed")</f>
        <v>0</v>
      </c>
      <c r="F34" s="65">
        <f>COUNTIF('Credit Consumption'!$L$12:$L$999,"Pending")</f>
        <v>0</v>
      </c>
      <c r="G34" s="65">
        <f>COUNTIF('Credit Consumption'!$L$12:$L$999,"N/A")</f>
        <v>0</v>
      </c>
      <c r="H34" s="65">
        <f>COUNTIF('Credit Consumption'!$A$12:$A$999,"?*")</f>
        <v>6</v>
      </c>
      <c r="I34" s="65">
        <f t="shared" si="1"/>
        <v>1</v>
      </c>
      <c r="J34" s="65" t="s">
        <v>209</v>
      </c>
      <c r="K34" s="65" t="s">
        <v>214</v>
      </c>
      <c r="L34" s="65" t="s">
        <v>215</v>
      </c>
      <c r="M34" s="65" t="s">
        <v>206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57"/>
      <c r="B35" s="65">
        <v>23.0</v>
      </c>
      <c r="C35" s="68" t="s">
        <v>423</v>
      </c>
      <c r="D35" s="65">
        <f>COUNTIF('Webhook Handling'!$L$12:$L$999,"Passed")</f>
        <v>5</v>
      </c>
      <c r="E35" s="65">
        <f>COUNTIF('Webhook Handling'!$L$12:$L$999,"Failed")</f>
        <v>0</v>
      </c>
      <c r="F35" s="65">
        <f>COUNTIF('Webhook Handling'!$L$12:$L$999,"Pending")</f>
        <v>0</v>
      </c>
      <c r="G35" s="65">
        <f>COUNTIF('Webhook Handling'!$L$12:$L$999,"N/A")</f>
        <v>0</v>
      </c>
      <c r="H35" s="65">
        <f>COUNTIF('Webhook Handling'!$A$12:$A$999,"?*")</f>
        <v>5</v>
      </c>
      <c r="I35" s="65">
        <f t="shared" si="1"/>
        <v>1</v>
      </c>
      <c r="J35" s="65" t="s">
        <v>217</v>
      </c>
      <c r="K35" s="65" t="s">
        <v>223</v>
      </c>
      <c r="L35" s="65" t="s">
        <v>224</v>
      </c>
      <c r="M35" s="65" t="s">
        <v>225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57"/>
      <c r="B36" s="65">
        <v>24.0</v>
      </c>
      <c r="C36" s="68" t="s">
        <v>425</v>
      </c>
      <c r="D36" s="65">
        <f>COUNTIF('Usage Recording'!$L$12:$L$999,"Passed")</f>
        <v>6</v>
      </c>
      <c r="E36" s="65">
        <f>COUNTIF('Usage Recording'!$L$12:$L$999,"Failed")</f>
        <v>0</v>
      </c>
      <c r="F36" s="65">
        <f>COUNTIF('Usage Recording'!$L$12:$L$999,"Pending")</f>
        <v>0</v>
      </c>
      <c r="G36" s="65">
        <f>COUNTIF('Usage Recording'!$L$12:$L$999,"N/A")</f>
        <v>0</v>
      </c>
      <c r="H36" s="65">
        <f>COUNTIF('Usage Recording'!$A$12:$A$999,"?*")</f>
        <v>6</v>
      </c>
      <c r="I36" s="65">
        <f t="shared" si="1"/>
        <v>1</v>
      </c>
      <c r="J36" s="65" t="s">
        <v>227</v>
      </c>
      <c r="K36" s="65" t="s">
        <v>231</v>
      </c>
      <c r="L36" s="65" t="s">
        <v>232</v>
      </c>
      <c r="M36" s="65" t="s">
        <v>206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57"/>
      <c r="B37" s="65">
        <v>25.0</v>
      </c>
      <c r="C37" s="68" t="s">
        <v>427</v>
      </c>
      <c r="D37" s="65">
        <f>COUNTIF('Contract Terms'!$L$12:$L$999,"Passed")</f>
        <v>7</v>
      </c>
      <c r="E37" s="65">
        <f>COUNTIF('Contract Terms'!$L$12:$L$999,"Failed")</f>
        <v>0</v>
      </c>
      <c r="F37" s="65">
        <f>COUNTIF('Contract Terms'!$L$12:$L$999,"Pending")</f>
        <v>0</v>
      </c>
      <c r="G37" s="65">
        <f>COUNTIF('Contract Terms'!$L$12:$L$999,"N/A")</f>
        <v>0</v>
      </c>
      <c r="H37" s="65">
        <f>COUNTIF('Contract Terms'!$A$12:$A$999,"?*")</f>
        <v>7</v>
      </c>
      <c r="I37" s="65">
        <f t="shared" si="1"/>
        <v>1</v>
      </c>
      <c r="J37" s="65" t="s">
        <v>234</v>
      </c>
      <c r="K37" s="65" t="s">
        <v>239</v>
      </c>
      <c r="L37" s="65" t="s">
        <v>240</v>
      </c>
      <c r="M37" s="65" t="s">
        <v>206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57"/>
      <c r="B38" s="65">
        <v>26.0</v>
      </c>
      <c r="C38" s="68" t="s">
        <v>430</v>
      </c>
      <c r="D38" s="65">
        <f>COUNTIF(Messaging!$L$12:$L$999,"Passed")</f>
        <v>7</v>
      </c>
      <c r="E38" s="65">
        <f>COUNTIF(Messaging!$L$12:$L$999,"Failed")</f>
        <v>0</v>
      </c>
      <c r="F38" s="65">
        <f>COUNTIF(Messaging!$L$12:$L$999,"Pending")</f>
        <v>0</v>
      </c>
      <c r="G38" s="65">
        <f>COUNTIF(Messaging!$L$12:$L$999,"N/A")</f>
        <v>0</v>
      </c>
      <c r="H38" s="65">
        <f>COUNTIF(Messaging!$A$12:$A$999,"?*")</f>
        <v>7</v>
      </c>
      <c r="I38" s="65">
        <f t="shared" si="1"/>
        <v>1</v>
      </c>
      <c r="J38" s="65" t="s">
        <v>242</v>
      </c>
      <c r="K38" s="65" t="s">
        <v>246</v>
      </c>
      <c r="L38" s="65" t="s">
        <v>247</v>
      </c>
      <c r="M38" s="65" t="s">
        <v>32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57"/>
      <c r="B39" s="65">
        <v>27.0</v>
      </c>
      <c r="C39" s="68" t="s">
        <v>432</v>
      </c>
      <c r="D39" s="65">
        <f>COUNTIF('Notification Read Status'!$L$12:$L$999,"Passed")</f>
        <v>5</v>
      </c>
      <c r="E39" s="65">
        <f>COUNTIF('Notification Read Status'!$L$12:$L$999,"Failed")</f>
        <v>0</v>
      </c>
      <c r="F39" s="65">
        <f>COUNTIF('Notification Read Status'!$L$12:$L$999,"Pending")</f>
        <v>0</v>
      </c>
      <c r="G39" s="65">
        <f>COUNTIF('Notification Read Status'!$L$12:$L$999,"N/A")</f>
        <v>0</v>
      </c>
      <c r="H39" s="65">
        <f>COUNTIF('Notification Read Status'!$A$12:$A$999,"?*")</f>
        <v>5</v>
      </c>
      <c r="I39" s="65">
        <f t="shared" si="1"/>
        <v>1</v>
      </c>
      <c r="J39" s="65" t="s">
        <v>249</v>
      </c>
      <c r="K39" s="65" t="s">
        <v>253</v>
      </c>
      <c r="L39" s="65" t="s">
        <v>254</v>
      </c>
      <c r="M39" s="65" t="s">
        <v>255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57"/>
      <c r="B40" s="65">
        <v>28.0</v>
      </c>
      <c r="C40" s="68" t="s">
        <v>433</v>
      </c>
      <c r="D40" s="65">
        <f>COUNTIF('Validation Test'!$L$12:$L$999,"Passed")</f>
        <v>7</v>
      </c>
      <c r="E40" s="65">
        <f>COUNTIF('Validation Test'!$L$12:$L$999,"Failed")</f>
        <v>0</v>
      </c>
      <c r="F40" s="65">
        <f>COUNTIF('Validation Test'!$L$12:$L$999,"Pending")</f>
        <v>0</v>
      </c>
      <c r="G40" s="65">
        <f>COUNTIF('Validation Test'!$L$12:$L$999,"N/A")</f>
        <v>0</v>
      </c>
      <c r="H40" s="65">
        <f>COUNTIF('Validation Test'!$A$12:$A$999,"?*")</f>
        <v>7</v>
      </c>
      <c r="I40" s="65">
        <f t="shared" si="1"/>
        <v>1</v>
      </c>
      <c r="J40" s="65" t="s">
        <v>258</v>
      </c>
      <c r="K40" s="65" t="s">
        <v>263</v>
      </c>
      <c r="L40" s="65" t="s">
        <v>264</v>
      </c>
      <c r="M40" s="65" t="s">
        <v>255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57"/>
      <c r="B41" s="65">
        <v>29.0</v>
      </c>
      <c r="C41" s="68" t="s">
        <v>434</v>
      </c>
      <c r="D41" s="65">
        <f>COUNTIF(Validation!$L$12:$L$999,"Passed")</f>
        <v>7</v>
      </c>
      <c r="E41" s="65">
        <f>COUNTIF(Validation!$L$12:$L$999,"Failed")</f>
        <v>0</v>
      </c>
      <c r="F41" s="65">
        <f>COUNTIF(Validation!$L$12:$L$999,"Pending")</f>
        <v>0</v>
      </c>
      <c r="G41" s="65">
        <f>COUNTIF(Validation!$L$12:$L$999,"N/A")</f>
        <v>0</v>
      </c>
      <c r="H41" s="65">
        <f>COUNTIF(Validation!$A$12:$A$999,"?*")</f>
        <v>7</v>
      </c>
      <c r="I41" s="65">
        <f t="shared" si="1"/>
        <v>1</v>
      </c>
      <c r="J41" s="65" t="s">
        <v>266</v>
      </c>
      <c r="K41" s="65" t="s">
        <v>270</v>
      </c>
      <c r="L41" s="65" t="s">
        <v>271</v>
      </c>
      <c r="M41" s="65" t="s">
        <v>255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57"/>
      <c r="B42" s="65">
        <v>30.0</v>
      </c>
      <c r="C42" s="68" t="s">
        <v>435</v>
      </c>
      <c r="D42" s="65">
        <f>COUNTIF('Session Start'!$L$12:$L$999,"Passed")</f>
        <v>7</v>
      </c>
      <c r="E42" s="65">
        <f>COUNTIF('Session Start'!$L$12:$L$999,"Failed")</f>
        <v>0</v>
      </c>
      <c r="F42" s="65">
        <f>COUNTIF('Session Start'!$L$12:$L$999,"Pending")</f>
        <v>0</v>
      </c>
      <c r="G42" s="65">
        <f>COUNTIF('Session Start'!$L$12:$L$999,"N/A")</f>
        <v>0</v>
      </c>
      <c r="H42" s="65">
        <f>COUNTIF('Session Start'!$A$12:$A$999,"?*")</f>
        <v>7</v>
      </c>
      <c r="I42" s="65">
        <f t="shared" si="1"/>
        <v>1</v>
      </c>
      <c r="J42" s="65" t="s">
        <v>274</v>
      </c>
      <c r="K42" s="65" t="s">
        <v>279</v>
      </c>
      <c r="L42" s="65" t="s">
        <v>280</v>
      </c>
      <c r="M42" s="65" t="s">
        <v>32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57"/>
      <c r="B43" s="65">
        <v>31.0</v>
      </c>
      <c r="C43" s="68" t="s">
        <v>436</v>
      </c>
      <c r="D43" s="65">
        <f>COUNTIF('Workspace Suspension'!$L$12:$L$999,"Passed")</f>
        <v>7</v>
      </c>
      <c r="E43" s="65">
        <f>COUNTIF('Workspace Suspension'!$L$12:$L$999,"Failed")</f>
        <v>0</v>
      </c>
      <c r="F43" s="65">
        <f>COUNTIF('Workspace Suspension'!$L$12:$L$999,"Pending")</f>
        <v>0</v>
      </c>
      <c r="G43" s="65">
        <f>COUNTIF('Workspace Suspension'!$L$12:$L$999,"N/A")</f>
        <v>0</v>
      </c>
      <c r="H43" s="65">
        <f>COUNTIF('Workspace Suspension'!$A$12:$A$999,"?*")</f>
        <v>7</v>
      </c>
      <c r="I43" s="65">
        <f t="shared" si="1"/>
        <v>1</v>
      </c>
      <c r="J43" s="65" t="s">
        <v>282</v>
      </c>
      <c r="K43" s="65" t="s">
        <v>286</v>
      </c>
      <c r="L43" s="65" t="s">
        <v>287</v>
      </c>
      <c r="M43" s="65" t="s">
        <v>206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7"/>
      <c r="B44" s="65">
        <v>32.0</v>
      </c>
      <c r="C44" s="68" t="s">
        <v>437</v>
      </c>
      <c r="D44" s="65">
        <f>COUNTIF('Meeting Validation'!$L$12:$L$999,"Passed")</f>
        <v>7</v>
      </c>
      <c r="E44" s="65">
        <f>COUNTIF('Meeting Validation'!$L$12:$L$999,"Failed")</f>
        <v>0</v>
      </c>
      <c r="F44" s="65">
        <f>COUNTIF('Meeting Validation'!$L$12:$L$999,"Pending")</f>
        <v>0</v>
      </c>
      <c r="G44" s="65">
        <f>COUNTIF('Meeting Validation'!$L$12:$L$999,"N/A")</f>
        <v>0</v>
      </c>
      <c r="H44" s="65">
        <f>COUNTIF('Meeting Validation'!$A$12:$A$999,"?*")</f>
        <v>7</v>
      </c>
      <c r="I44" s="65">
        <f t="shared" si="1"/>
        <v>1</v>
      </c>
      <c r="J44" s="65" t="s">
        <v>290</v>
      </c>
      <c r="K44" s="65" t="s">
        <v>294</v>
      </c>
      <c r="L44" s="65" t="s">
        <v>295</v>
      </c>
      <c r="M44" s="65" t="s">
        <v>297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57"/>
      <c r="B45" s="65">
        <v>33.0</v>
      </c>
      <c r="C45" s="68" t="s">
        <v>438</v>
      </c>
      <c r="D45" s="65">
        <f>COUNTIF('Token Refresh'!$L$12:$L$999,"Passed")</f>
        <v>7</v>
      </c>
      <c r="E45" s="65">
        <f>COUNTIF('Token Refresh'!$L$12:$L$999,"Failed")</f>
        <v>0</v>
      </c>
      <c r="F45" s="65">
        <f>COUNTIF('Token Refresh'!$L$12:$L$999,"Pending")</f>
        <v>0</v>
      </c>
      <c r="G45" s="65">
        <f>COUNTIF('Token Refresh'!$L$12:$L$999,"N/A")</f>
        <v>0</v>
      </c>
      <c r="H45" s="65">
        <f>COUNTIF('Token Refresh'!$A$12:$A$999,"?*")</f>
        <v>7</v>
      </c>
      <c r="I45" s="65">
        <f t="shared" si="1"/>
        <v>1</v>
      </c>
      <c r="J45" s="65" t="s">
        <v>299</v>
      </c>
      <c r="K45" s="65" t="s">
        <v>303</v>
      </c>
      <c r="L45" s="65" t="s">
        <v>304</v>
      </c>
      <c r="M45" s="65" t="s">
        <v>32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57"/>
      <c r="B46" s="65">
        <v>34.0</v>
      </c>
      <c r="C46" s="68" t="s">
        <v>439</v>
      </c>
      <c r="D46" s="65">
        <f>COUNTIF('Assistant Q&amp;A'!$L$12:$L$999,"Passed")</f>
        <v>7</v>
      </c>
      <c r="E46" s="65">
        <f>COUNTIF('Assistant Q&amp;A'!$L$12:$L$999,"Failed")</f>
        <v>0</v>
      </c>
      <c r="F46" s="65">
        <f>COUNTIF('Assistant Q&amp;A'!$L$12:$L$999,"Pending")</f>
        <v>0</v>
      </c>
      <c r="G46" s="65">
        <f>COUNTIF('Assistant Q&amp;A'!$L$12:$L$999,"N/A")</f>
        <v>0</v>
      </c>
      <c r="H46" s="65">
        <f>COUNTIF('Assistant Q&amp;A'!$A$12:$A$999,"?*")</f>
        <v>7</v>
      </c>
      <c r="I46" s="65">
        <f t="shared" si="1"/>
        <v>1</v>
      </c>
      <c r="J46" s="65" t="s">
        <v>306</v>
      </c>
      <c r="K46" s="65" t="s">
        <v>310</v>
      </c>
      <c r="L46" s="65" t="s">
        <v>311</v>
      </c>
      <c r="M46" s="65" t="s">
        <v>147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57"/>
      <c r="B47" s="65">
        <v>35.0</v>
      </c>
      <c r="C47" s="68" t="s">
        <v>440</v>
      </c>
      <c r="D47" s="65">
        <f>COUNTIF('Workspace Knowledge'!$L$12:$L$999,"Passed")</f>
        <v>7</v>
      </c>
      <c r="E47" s="65">
        <f>COUNTIF('Workspace Knowledge'!$L$12:$L$999,"Failed")</f>
        <v>0</v>
      </c>
      <c r="F47" s="65">
        <f>COUNTIF('Workspace Knowledge'!$L$12:$L$999,"Pending")</f>
        <v>0</v>
      </c>
      <c r="G47" s="65">
        <f>COUNTIF('Workspace Knowledge'!$L$12:$L$999,"N/A")</f>
        <v>0</v>
      </c>
      <c r="H47" s="65">
        <f>COUNTIF('Workspace Knowledge'!$A$12:$A$999,"?*")</f>
        <v>7</v>
      </c>
      <c r="I47" s="65">
        <f t="shared" si="1"/>
        <v>1</v>
      </c>
      <c r="J47" s="65" t="s">
        <v>313</v>
      </c>
      <c r="K47" s="65" t="s">
        <v>318</v>
      </c>
      <c r="L47" s="65" t="s">
        <v>319</v>
      </c>
      <c r="M47" s="65" t="s">
        <v>320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57"/>
      <c r="B48" s="98"/>
      <c r="C48" s="13" t="s">
        <v>441</v>
      </c>
      <c r="D48" s="13">
        <f t="shared" ref="D48:H48" si="2">SUM(D13:D47)</f>
        <v>227</v>
      </c>
      <c r="E48" s="13">
        <f t="shared" si="2"/>
        <v>0</v>
      </c>
      <c r="F48" s="13">
        <f t="shared" si="2"/>
        <v>0</v>
      </c>
      <c r="G48" s="13">
        <f t="shared" si="2"/>
        <v>0</v>
      </c>
      <c r="H48" s="13">
        <f t="shared" si="2"/>
        <v>227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99"/>
      <c r="C49" s="65"/>
      <c r="D49" s="100"/>
      <c r="E49" s="101"/>
      <c r="F49" s="101"/>
      <c r="G49" s="101"/>
      <c r="H49" s="101"/>
      <c r="I49" s="6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02" t="s">
        <v>442</v>
      </c>
      <c r="D50" s="2"/>
      <c r="E50" s="103">
        <f>(D48+E48)*100/(H48-G48)</f>
        <v>100</v>
      </c>
      <c r="F50" s="65" t="s">
        <v>443</v>
      </c>
      <c r="G50" s="2"/>
      <c r="H50" s="10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102" t="s">
        <v>444</v>
      </c>
      <c r="D51" s="65"/>
      <c r="E51" s="103">
        <f>D48*100/(H48-G48)</f>
        <v>100</v>
      </c>
      <c r="F51" s="65" t="s">
        <v>443</v>
      </c>
      <c r="G51" s="2"/>
      <c r="H51" s="10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105" t="s">
        <v>445</v>
      </c>
      <c r="D53" s="105" t="s">
        <v>446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hyperlinks>
    <hyperlink display="Authentication" location="Authentication!A1" ref="C13"/>
    <hyperlink display="User Management (AD)" location="null!A1" ref="C14"/>
    <hyperlink display="Venue Management (AD)" location="null!A1" ref="C15"/>
    <hyperlink display="Advertisement Management (AD)" location="null!A1" ref="C16"/>
    <hyperlink display="Special Event Management (AD)" location="null!A1" ref="C17"/>
    <hyperlink display="Challenge Management (AD)" location="null!A1" ref="C18"/>
    <hyperlink display="Voucher Management (AD)" location="null!A1" ref="C19"/>
    <hyperlink display="Report Management (AD)" location="null!A1" ref="C20"/>
    <hyperlink display="Personality Test (AD)" location="null!A1" ref="C21"/>
    <hyperlink display="System Configuration (AD)" location="null!A1" ref="C22"/>
    <hyperlink display="Withdraw Management (AD)" location="null!A1" ref="C23"/>
    <hyperlink display="Admin Dashboard (AD)" location="null!A1" ref="C24"/>
    <hyperlink display="Location Management (VO)" location="null!A1" ref="C25"/>
    <hyperlink display="Advertisement Management (VO)" location="null!A1" ref="C26"/>
    <hyperlink display="Voucher Management (VO)" location="null!A1" ref="C27"/>
    <hyperlink display="Subscription Package (VO)" location="null!A1" ref="C28"/>
    <hyperlink display="Wallet (VO)" location="null!A1" ref="C29"/>
    <hyperlink display="Venue Dashboard &amp; Insights (VO)" location="null!A1" ref="C30"/>
    <hyperlink display="Redeem Voucher (Staff)" location="null!A1" ref="C31"/>
    <hyperlink display="Mood Identification (Member)" location="null!A1" ref="C32"/>
    <hyperlink display="Personality Test (Member)" location="null!A1" ref="C33"/>
    <hyperlink display="Couple Matching (Member)" location="null!A1" ref="C34"/>
    <hyperlink display="Recommend Locations (Member)" location="null!A1" ref="C35"/>
    <hyperlink display="Date Plan (Member)" location="null!A1" ref="C36"/>
    <hyperlink display="Collection (Member)" location="null!A1" ref="C37"/>
    <hyperlink display="Blog (Member)" location="null!A1" ref="C38"/>
    <hyperlink display="Challenge (Member)" location="null!A1" ref="C39"/>
    <hyperlink display="Voucher (Member)" location="null!A1" ref="C40"/>
    <hyperlink display="Wallet (Member)" location="null!A1" ref="C41"/>
    <hyperlink display="Accessories Shop (Member)" location="null!A1" ref="C42"/>
    <hyperlink display="Chat (Member)" location="null!A1" ref="C43"/>
    <hyperlink display="Map (Member)" location="null!A1" ref="C44"/>
    <hyperlink display="Review Location (Member)" location="null!A1" ref="C45"/>
    <hyperlink display="Membership (Member)" location="null!A1" ref="C46"/>
    <hyperlink display="Notifications" location="null!A1" ref="C47"/>
  </hyperlink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 outlineLevelRow="1"/>
  <cols>
    <col customWidth="1" min="1" max="1" width="18.0"/>
    <col customWidth="1" min="2" max="2" width="12.0"/>
    <col customWidth="1" min="3" max="3" width="42.0"/>
    <col customWidth="1" min="4" max="4" width="34.0"/>
    <col customWidth="1" min="5" max="5" width="24.0"/>
    <col customWidth="1" min="6" max="6" width="30.0"/>
    <col customWidth="1" min="7" max="7" width="72.0"/>
    <col customWidth="1" min="8" max="8" width="54.0"/>
    <col customWidth="1" min="9" max="9" width="72.0"/>
    <col customWidth="1" min="10" max="26" width="8.71"/>
  </cols>
  <sheetData>
    <row r="1">
      <c r="A1" s="6" t="s">
        <v>0</v>
      </c>
    </row>
    <row r="2">
      <c r="A2" s="11"/>
      <c r="B2" s="11"/>
      <c r="C2" s="11"/>
      <c r="D2" s="11"/>
      <c r="E2" s="11"/>
      <c r="F2" s="11"/>
      <c r="G2" s="11"/>
      <c r="H2" s="11"/>
      <c r="I2" s="11"/>
    </row>
    <row r="3">
      <c r="A3" s="13" t="s">
        <v>3</v>
      </c>
      <c r="B3" s="13" t="s">
        <v>4</v>
      </c>
      <c r="C3" s="13" t="s">
        <v>5</v>
      </c>
      <c r="D3" s="13" t="s">
        <v>6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</row>
    <row r="4">
      <c r="A4" s="22" t="s">
        <v>13</v>
      </c>
      <c r="B4" s="22" t="s">
        <v>14</v>
      </c>
      <c r="C4" s="22" t="s">
        <v>15</v>
      </c>
      <c r="D4" s="22" t="s">
        <v>16</v>
      </c>
      <c r="E4" s="22" t="s">
        <v>17</v>
      </c>
      <c r="F4" s="22" t="s">
        <v>18</v>
      </c>
      <c r="G4" s="22" t="s">
        <v>19</v>
      </c>
      <c r="H4" s="22" t="s">
        <v>21</v>
      </c>
      <c r="I4" s="22" t="s">
        <v>22</v>
      </c>
    </row>
    <row r="5">
      <c r="A5" s="22" t="s">
        <v>24</v>
      </c>
      <c r="B5" s="22" t="s">
        <v>14</v>
      </c>
      <c r="C5" s="22" t="s">
        <v>26</v>
      </c>
      <c r="D5" s="22" t="s">
        <v>27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</row>
    <row r="6">
      <c r="A6" s="22" t="s">
        <v>34</v>
      </c>
      <c r="B6" s="22" t="s">
        <v>14</v>
      </c>
      <c r="C6" s="22" t="s">
        <v>35</v>
      </c>
      <c r="D6" s="22" t="s">
        <v>37</v>
      </c>
      <c r="E6" s="22" t="s">
        <v>39</v>
      </c>
      <c r="F6" s="22" t="s">
        <v>41</v>
      </c>
      <c r="G6" s="22" t="s">
        <v>42</v>
      </c>
      <c r="H6" s="22" t="s">
        <v>32</v>
      </c>
      <c r="I6" s="22" t="s">
        <v>43</v>
      </c>
    </row>
    <row r="7">
      <c r="A7" s="22" t="s">
        <v>44</v>
      </c>
      <c r="B7" s="22" t="s">
        <v>14</v>
      </c>
      <c r="C7" s="22" t="s">
        <v>45</v>
      </c>
      <c r="D7" s="22" t="s">
        <v>47</v>
      </c>
      <c r="E7" s="22" t="s">
        <v>48</v>
      </c>
      <c r="F7" s="22" t="s">
        <v>49</v>
      </c>
      <c r="G7" s="22" t="s">
        <v>42</v>
      </c>
      <c r="H7" s="22" t="s">
        <v>32</v>
      </c>
      <c r="I7" s="22" t="s">
        <v>51</v>
      </c>
    </row>
    <row r="8">
      <c r="A8" s="22" t="s">
        <v>52</v>
      </c>
      <c r="B8" s="22" t="s">
        <v>14</v>
      </c>
      <c r="C8" s="22" t="s">
        <v>53</v>
      </c>
      <c r="D8" s="22" t="s">
        <v>54</v>
      </c>
      <c r="E8" s="22" t="s">
        <v>55</v>
      </c>
      <c r="F8" s="22" t="s">
        <v>56</v>
      </c>
      <c r="G8" s="22" t="s">
        <v>58</v>
      </c>
      <c r="H8" s="22" t="s">
        <v>32</v>
      </c>
      <c r="I8" s="22" t="s">
        <v>59</v>
      </c>
    </row>
    <row r="9">
      <c r="A9" s="22" t="s">
        <v>60</v>
      </c>
      <c r="B9" s="22" t="s">
        <v>14</v>
      </c>
      <c r="C9" s="22" t="s">
        <v>61</v>
      </c>
      <c r="D9" s="22" t="s">
        <v>62</v>
      </c>
      <c r="E9" s="22" t="s">
        <v>63</v>
      </c>
      <c r="F9" s="22" t="s">
        <v>64</v>
      </c>
      <c r="G9" s="22" t="s">
        <v>66</v>
      </c>
      <c r="H9" s="22" t="s">
        <v>32</v>
      </c>
      <c r="I9" s="22" t="s">
        <v>67</v>
      </c>
    </row>
    <row r="10">
      <c r="A10" s="22" t="s">
        <v>70</v>
      </c>
      <c r="B10" s="22" t="s">
        <v>14</v>
      </c>
      <c r="C10" s="22" t="s">
        <v>71</v>
      </c>
      <c r="D10" s="22" t="s">
        <v>72</v>
      </c>
      <c r="E10" s="22" t="s">
        <v>73</v>
      </c>
      <c r="F10" s="22" t="s">
        <v>74</v>
      </c>
      <c r="G10" s="22" t="s">
        <v>75</v>
      </c>
      <c r="H10" s="22" t="s">
        <v>76</v>
      </c>
      <c r="I10" s="22" t="s">
        <v>77</v>
      </c>
    </row>
    <row r="11">
      <c r="A11" s="22" t="s">
        <v>78</v>
      </c>
      <c r="B11" s="22" t="s">
        <v>14</v>
      </c>
      <c r="C11" s="22" t="s">
        <v>79</v>
      </c>
      <c r="D11" s="22" t="s">
        <v>80</v>
      </c>
      <c r="E11" s="22" t="s">
        <v>81</v>
      </c>
      <c r="F11" s="22" t="s">
        <v>82</v>
      </c>
      <c r="G11" s="22" t="s">
        <v>83</v>
      </c>
      <c r="H11" s="22" t="s">
        <v>32</v>
      </c>
      <c r="I11" s="22" t="s">
        <v>85</v>
      </c>
    </row>
    <row r="12">
      <c r="A12" s="22" t="s">
        <v>87</v>
      </c>
      <c r="B12" s="22" t="s">
        <v>14</v>
      </c>
      <c r="C12" s="22" t="s">
        <v>88</v>
      </c>
      <c r="D12" s="22" t="s">
        <v>89</v>
      </c>
      <c r="E12" s="22" t="s">
        <v>91</v>
      </c>
      <c r="F12" s="22" t="s">
        <v>93</v>
      </c>
      <c r="G12" s="22" t="s">
        <v>94</v>
      </c>
      <c r="H12" s="22" t="s">
        <v>32</v>
      </c>
      <c r="I12" s="22" t="s">
        <v>95</v>
      </c>
    </row>
    <row r="13">
      <c r="A13" s="22" t="s">
        <v>96</v>
      </c>
      <c r="B13" s="22" t="s">
        <v>14</v>
      </c>
      <c r="C13" s="22" t="s">
        <v>97</v>
      </c>
      <c r="D13" s="22" t="s">
        <v>98</v>
      </c>
      <c r="E13" s="22" t="s">
        <v>99</v>
      </c>
      <c r="F13" s="22" t="s">
        <v>100</v>
      </c>
      <c r="G13" s="22" t="s">
        <v>101</v>
      </c>
      <c r="H13" s="22" t="s">
        <v>76</v>
      </c>
      <c r="I13" s="22" t="s">
        <v>102</v>
      </c>
    </row>
    <row r="14">
      <c r="A14" s="22" t="s">
        <v>103</v>
      </c>
      <c r="B14" s="22" t="s">
        <v>14</v>
      </c>
      <c r="C14" s="22" t="s">
        <v>104</v>
      </c>
      <c r="D14" s="22" t="s">
        <v>105</v>
      </c>
      <c r="E14" s="22" t="s">
        <v>106</v>
      </c>
      <c r="F14" s="22" t="s">
        <v>107</v>
      </c>
      <c r="G14" s="22" t="s">
        <v>108</v>
      </c>
      <c r="H14" s="22" t="s">
        <v>76</v>
      </c>
      <c r="I14" s="22" t="s">
        <v>110</v>
      </c>
    </row>
    <row r="15">
      <c r="A15" s="22" t="s">
        <v>111</v>
      </c>
      <c r="B15" s="22" t="s">
        <v>14</v>
      </c>
      <c r="C15" s="22" t="s">
        <v>112</v>
      </c>
      <c r="D15" s="22" t="s">
        <v>113</v>
      </c>
      <c r="E15" s="22" t="s">
        <v>114</v>
      </c>
      <c r="F15" s="22" t="s">
        <v>115</v>
      </c>
      <c r="G15" s="22" t="s">
        <v>116</v>
      </c>
      <c r="H15" s="22" t="s">
        <v>76</v>
      </c>
      <c r="I15" s="22" t="s">
        <v>117</v>
      </c>
    </row>
    <row r="16">
      <c r="A16" s="22" t="s">
        <v>118</v>
      </c>
      <c r="B16" s="22" t="s">
        <v>14</v>
      </c>
      <c r="C16" s="22" t="s">
        <v>120</v>
      </c>
      <c r="D16" s="22" t="s">
        <v>121</v>
      </c>
      <c r="E16" s="22" t="s">
        <v>122</v>
      </c>
      <c r="F16" s="22" t="s">
        <v>124</v>
      </c>
      <c r="G16" s="22" t="s">
        <v>116</v>
      </c>
      <c r="H16" s="22" t="s">
        <v>76</v>
      </c>
      <c r="I16" s="22" t="s">
        <v>128</v>
      </c>
    </row>
    <row r="17">
      <c r="A17" s="22" t="s">
        <v>129</v>
      </c>
      <c r="B17" s="22" t="s">
        <v>14</v>
      </c>
      <c r="C17" s="22" t="s">
        <v>133</v>
      </c>
      <c r="D17" s="22" t="s">
        <v>136</v>
      </c>
      <c r="E17" s="22" t="s">
        <v>139</v>
      </c>
      <c r="F17" s="22" t="s">
        <v>142</v>
      </c>
      <c r="G17" s="22" t="s">
        <v>145</v>
      </c>
      <c r="H17" s="22" t="s">
        <v>147</v>
      </c>
      <c r="I17" s="22" t="s">
        <v>148</v>
      </c>
    </row>
    <row r="18">
      <c r="A18" s="22" t="s">
        <v>149</v>
      </c>
      <c r="B18" s="22" t="s">
        <v>14</v>
      </c>
      <c r="C18" s="22" t="s">
        <v>150</v>
      </c>
      <c r="D18" s="22" t="s">
        <v>152</v>
      </c>
      <c r="E18" s="22" t="s">
        <v>153</v>
      </c>
      <c r="F18" s="22" t="s">
        <v>155</v>
      </c>
      <c r="G18" s="22" t="s">
        <v>157</v>
      </c>
      <c r="H18" s="22" t="s">
        <v>76</v>
      </c>
      <c r="I18" s="22" t="s">
        <v>159</v>
      </c>
    </row>
    <row r="19">
      <c r="A19" s="22" t="s">
        <v>160</v>
      </c>
      <c r="B19" s="22" t="s">
        <v>14</v>
      </c>
      <c r="C19" s="22" t="s">
        <v>161</v>
      </c>
      <c r="D19" s="22" t="s">
        <v>162</v>
      </c>
      <c r="E19" s="22" t="s">
        <v>163</v>
      </c>
      <c r="F19" s="22" t="s">
        <v>164</v>
      </c>
      <c r="G19" s="22" t="s">
        <v>165</v>
      </c>
      <c r="H19" s="22" t="s">
        <v>32</v>
      </c>
      <c r="I19" s="22" t="s">
        <v>166</v>
      </c>
    </row>
    <row r="20">
      <c r="A20" s="22" t="s">
        <v>167</v>
      </c>
      <c r="B20" s="22" t="s">
        <v>14</v>
      </c>
      <c r="C20" s="22" t="s">
        <v>168</v>
      </c>
      <c r="D20" s="22" t="s">
        <v>170</v>
      </c>
      <c r="E20" s="22" t="s">
        <v>171</v>
      </c>
      <c r="F20" s="22" t="s">
        <v>173</v>
      </c>
      <c r="G20" s="22" t="s">
        <v>175</v>
      </c>
      <c r="H20" s="22" t="s">
        <v>76</v>
      </c>
      <c r="I20" s="22" t="s">
        <v>178</v>
      </c>
    </row>
    <row r="21" ht="15.75" customHeight="1">
      <c r="A21" s="22" t="s">
        <v>180</v>
      </c>
      <c r="B21" s="22" t="s">
        <v>14</v>
      </c>
      <c r="C21" s="22" t="s">
        <v>181</v>
      </c>
      <c r="D21" s="22" t="s">
        <v>182</v>
      </c>
      <c r="E21" s="22" t="s">
        <v>183</v>
      </c>
      <c r="F21" s="22" t="s">
        <v>184</v>
      </c>
      <c r="G21" s="22" t="s">
        <v>175</v>
      </c>
      <c r="H21" s="22" t="s">
        <v>76</v>
      </c>
      <c r="I21" s="22" t="s">
        <v>185</v>
      </c>
    </row>
    <row r="22" ht="15.75" customHeight="1">
      <c r="A22" s="22" t="s">
        <v>186</v>
      </c>
      <c r="B22" s="22" t="s">
        <v>14</v>
      </c>
      <c r="C22" s="22" t="s">
        <v>187</v>
      </c>
      <c r="D22" s="22" t="s">
        <v>188</v>
      </c>
      <c r="E22" s="22" t="s">
        <v>189</v>
      </c>
      <c r="F22" s="22" t="s">
        <v>191</v>
      </c>
      <c r="G22" s="22" t="s">
        <v>165</v>
      </c>
      <c r="H22" s="22" t="s">
        <v>32</v>
      </c>
      <c r="I22" s="22" t="s">
        <v>192</v>
      </c>
    </row>
    <row r="23" ht="15.75" customHeight="1">
      <c r="A23" s="22" t="s">
        <v>193</v>
      </c>
      <c r="B23" s="22" t="s">
        <v>14</v>
      </c>
      <c r="C23" s="22" t="s">
        <v>194</v>
      </c>
      <c r="D23" s="22" t="s">
        <v>195</v>
      </c>
      <c r="E23" s="22" t="s">
        <v>196</v>
      </c>
      <c r="F23" s="22" t="s">
        <v>197</v>
      </c>
      <c r="G23" s="22" t="s">
        <v>198</v>
      </c>
      <c r="H23" s="22" t="s">
        <v>32</v>
      </c>
      <c r="I23" s="22" t="s">
        <v>199</v>
      </c>
    </row>
    <row r="24" ht="15.75" customHeight="1">
      <c r="A24" s="22" t="s">
        <v>200</v>
      </c>
      <c r="B24" s="22" t="s">
        <v>14</v>
      </c>
      <c r="C24" s="22" t="s">
        <v>201</v>
      </c>
      <c r="D24" s="22" t="s">
        <v>202</v>
      </c>
      <c r="E24" s="22" t="s">
        <v>203</v>
      </c>
      <c r="F24" s="22" t="s">
        <v>204</v>
      </c>
      <c r="G24" s="22" t="s">
        <v>205</v>
      </c>
      <c r="H24" s="22" t="s">
        <v>206</v>
      </c>
      <c r="I24" s="22" t="s">
        <v>208</v>
      </c>
    </row>
    <row r="25" ht="15.75" customHeight="1">
      <c r="A25" s="22" t="s">
        <v>209</v>
      </c>
      <c r="B25" s="22" t="s">
        <v>14</v>
      </c>
      <c r="C25" s="22" t="s">
        <v>210</v>
      </c>
      <c r="D25" s="22" t="s">
        <v>212</v>
      </c>
      <c r="E25" s="22" t="s">
        <v>213</v>
      </c>
      <c r="F25" s="22" t="s">
        <v>214</v>
      </c>
      <c r="G25" s="22" t="s">
        <v>215</v>
      </c>
      <c r="H25" s="22" t="s">
        <v>206</v>
      </c>
      <c r="I25" s="22" t="s">
        <v>216</v>
      </c>
    </row>
    <row r="26" ht="15.75" customHeight="1">
      <c r="A26" s="22" t="s">
        <v>217</v>
      </c>
      <c r="B26" s="22" t="s">
        <v>14</v>
      </c>
      <c r="C26" s="22" t="s">
        <v>218</v>
      </c>
      <c r="D26" s="22" t="s">
        <v>220</v>
      </c>
      <c r="E26" s="22" t="s">
        <v>222</v>
      </c>
      <c r="F26" s="22" t="s">
        <v>223</v>
      </c>
      <c r="G26" s="22" t="s">
        <v>224</v>
      </c>
      <c r="H26" s="22" t="s">
        <v>225</v>
      </c>
      <c r="I26" s="22" t="s">
        <v>226</v>
      </c>
    </row>
    <row r="27" ht="15.75" customHeight="1">
      <c r="A27" s="22" t="s">
        <v>227</v>
      </c>
      <c r="B27" s="22" t="s">
        <v>14</v>
      </c>
      <c r="C27" s="22" t="s">
        <v>228</v>
      </c>
      <c r="D27" s="22" t="s">
        <v>229</v>
      </c>
      <c r="E27" s="22" t="s">
        <v>230</v>
      </c>
      <c r="F27" s="22" t="s">
        <v>231</v>
      </c>
      <c r="G27" s="22" t="s">
        <v>232</v>
      </c>
      <c r="H27" s="22" t="s">
        <v>206</v>
      </c>
      <c r="I27" s="22" t="s">
        <v>233</v>
      </c>
    </row>
    <row r="28" ht="15.75" customHeight="1">
      <c r="A28" s="22" t="s">
        <v>234</v>
      </c>
      <c r="B28" s="22" t="s">
        <v>14</v>
      </c>
      <c r="C28" s="22" t="s">
        <v>235</v>
      </c>
      <c r="D28" s="22" t="s">
        <v>236</v>
      </c>
      <c r="E28" s="22" t="s">
        <v>237</v>
      </c>
      <c r="F28" s="22" t="s">
        <v>239</v>
      </c>
      <c r="G28" s="22" t="s">
        <v>240</v>
      </c>
      <c r="H28" s="22" t="s">
        <v>206</v>
      </c>
      <c r="I28" s="22" t="s">
        <v>241</v>
      </c>
    </row>
    <row r="29" ht="15.75" customHeight="1">
      <c r="A29" s="22" t="s">
        <v>242</v>
      </c>
      <c r="B29" s="22" t="s">
        <v>14</v>
      </c>
      <c r="C29" s="22" t="s">
        <v>243</v>
      </c>
      <c r="D29" s="22" t="s">
        <v>244</v>
      </c>
      <c r="E29" s="22" t="s">
        <v>245</v>
      </c>
      <c r="F29" s="22" t="s">
        <v>246</v>
      </c>
      <c r="G29" s="22" t="s">
        <v>247</v>
      </c>
      <c r="H29" s="22" t="s">
        <v>32</v>
      </c>
      <c r="I29" s="22" t="s">
        <v>248</v>
      </c>
    </row>
    <row r="30" ht="15.75" customHeight="1">
      <c r="A30" s="22" t="s">
        <v>249</v>
      </c>
      <c r="B30" s="22" t="s">
        <v>14</v>
      </c>
      <c r="C30" s="22" t="s">
        <v>250</v>
      </c>
      <c r="D30" s="22" t="s">
        <v>251</v>
      </c>
      <c r="E30" s="22" t="s">
        <v>252</v>
      </c>
      <c r="F30" s="22" t="s">
        <v>253</v>
      </c>
      <c r="G30" s="22" t="s">
        <v>254</v>
      </c>
      <c r="H30" s="22" t="s">
        <v>255</v>
      </c>
      <c r="I30" s="22" t="s">
        <v>256</v>
      </c>
    </row>
    <row r="31" ht="15.75" customHeight="1">
      <c r="A31" s="22" t="s">
        <v>258</v>
      </c>
      <c r="B31" s="22" t="s">
        <v>14</v>
      </c>
      <c r="C31" s="22" t="s">
        <v>259</v>
      </c>
      <c r="D31" s="22" t="s">
        <v>261</v>
      </c>
      <c r="E31" s="22" t="s">
        <v>262</v>
      </c>
      <c r="F31" s="22" t="s">
        <v>263</v>
      </c>
      <c r="G31" s="22" t="s">
        <v>264</v>
      </c>
      <c r="H31" s="22" t="s">
        <v>255</v>
      </c>
      <c r="I31" s="22" t="s">
        <v>265</v>
      </c>
    </row>
    <row r="32" ht="15.75" customHeight="1">
      <c r="A32" s="22" t="s">
        <v>266</v>
      </c>
      <c r="B32" s="22" t="s">
        <v>14</v>
      </c>
      <c r="C32" s="22" t="s">
        <v>267</v>
      </c>
      <c r="D32" s="22" t="s">
        <v>268</v>
      </c>
      <c r="E32" s="22" t="s">
        <v>269</v>
      </c>
      <c r="F32" s="22" t="s">
        <v>270</v>
      </c>
      <c r="G32" s="22" t="s">
        <v>271</v>
      </c>
      <c r="H32" s="22" t="s">
        <v>255</v>
      </c>
      <c r="I32" s="22" t="s">
        <v>272</v>
      </c>
    </row>
    <row r="33" ht="15.75" customHeight="1">
      <c r="A33" s="22" t="s">
        <v>274</v>
      </c>
      <c r="B33" s="22" t="s">
        <v>14</v>
      </c>
      <c r="C33" s="22" t="s">
        <v>275</v>
      </c>
      <c r="D33" s="22" t="s">
        <v>276</v>
      </c>
      <c r="E33" s="22" t="s">
        <v>278</v>
      </c>
      <c r="F33" s="22" t="s">
        <v>279</v>
      </c>
      <c r="G33" s="22" t="s">
        <v>280</v>
      </c>
      <c r="H33" s="22" t="s">
        <v>32</v>
      </c>
      <c r="I33" s="22" t="s">
        <v>281</v>
      </c>
    </row>
    <row r="34" ht="15.75" customHeight="1">
      <c r="A34" s="22" t="s">
        <v>282</v>
      </c>
      <c r="B34" s="22" t="s">
        <v>14</v>
      </c>
      <c r="C34" s="22" t="s">
        <v>283</v>
      </c>
      <c r="D34" s="22" t="s">
        <v>284</v>
      </c>
      <c r="E34" s="22" t="s">
        <v>285</v>
      </c>
      <c r="F34" s="22" t="s">
        <v>286</v>
      </c>
      <c r="G34" s="22" t="s">
        <v>287</v>
      </c>
      <c r="H34" s="22" t="s">
        <v>206</v>
      </c>
      <c r="I34" s="22" t="s">
        <v>289</v>
      </c>
    </row>
    <row r="35" ht="15.75" customHeight="1">
      <c r="A35" s="22" t="s">
        <v>290</v>
      </c>
      <c r="B35" s="22" t="s">
        <v>14</v>
      </c>
      <c r="C35" s="22" t="s">
        <v>291</v>
      </c>
      <c r="D35" s="22" t="s">
        <v>292</v>
      </c>
      <c r="E35" s="22" t="s">
        <v>293</v>
      </c>
      <c r="F35" s="22" t="s">
        <v>294</v>
      </c>
      <c r="G35" s="22" t="s">
        <v>295</v>
      </c>
      <c r="H35" s="22" t="s">
        <v>297</v>
      </c>
      <c r="I35" s="22" t="s">
        <v>298</v>
      </c>
    </row>
    <row r="36" ht="15.75" customHeight="1">
      <c r="A36" s="22" t="s">
        <v>299</v>
      </c>
      <c r="B36" s="22" t="s">
        <v>14</v>
      </c>
      <c r="C36" s="22" t="s">
        <v>300</v>
      </c>
      <c r="D36" s="22" t="s">
        <v>301</v>
      </c>
      <c r="E36" s="22" t="s">
        <v>302</v>
      </c>
      <c r="F36" s="22" t="s">
        <v>303</v>
      </c>
      <c r="G36" s="22" t="s">
        <v>304</v>
      </c>
      <c r="H36" s="22" t="s">
        <v>32</v>
      </c>
      <c r="I36" s="22" t="s">
        <v>305</v>
      </c>
    </row>
    <row r="37" ht="15.75" customHeight="1">
      <c r="A37" s="22" t="s">
        <v>306</v>
      </c>
      <c r="B37" s="22" t="s">
        <v>14</v>
      </c>
      <c r="C37" s="22" t="s">
        <v>307</v>
      </c>
      <c r="D37" s="22" t="s">
        <v>308</v>
      </c>
      <c r="E37" s="22" t="s">
        <v>309</v>
      </c>
      <c r="F37" s="22" t="s">
        <v>310</v>
      </c>
      <c r="G37" s="22" t="s">
        <v>311</v>
      </c>
      <c r="H37" s="22" t="s">
        <v>147</v>
      </c>
      <c r="I37" s="22" t="s">
        <v>312</v>
      </c>
    </row>
    <row r="38" ht="15.75" customHeight="1">
      <c r="A38" s="22" t="s">
        <v>313</v>
      </c>
      <c r="B38" s="22" t="s">
        <v>14</v>
      </c>
      <c r="C38" s="22" t="s">
        <v>315</v>
      </c>
      <c r="D38" s="22" t="s">
        <v>316</v>
      </c>
      <c r="E38" s="22" t="s">
        <v>317</v>
      </c>
      <c r="F38" s="22" t="s">
        <v>318</v>
      </c>
      <c r="G38" s="22" t="s">
        <v>319</v>
      </c>
      <c r="H38" s="22" t="s">
        <v>320</v>
      </c>
      <c r="I38" s="22" t="s">
        <v>321</v>
      </c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75" customHeight="1">
      <c r="A40" s="89" t="s">
        <v>322</v>
      </c>
      <c r="B40" s="89" t="s">
        <v>323</v>
      </c>
      <c r="C40" s="89" t="s">
        <v>324</v>
      </c>
      <c r="D40" s="89" t="s">
        <v>325</v>
      </c>
      <c r="E40" s="89" t="s">
        <v>327</v>
      </c>
      <c r="F40" s="89" t="s">
        <v>328</v>
      </c>
      <c r="G40" s="89" t="s">
        <v>329</v>
      </c>
      <c r="H40" s="89" t="s">
        <v>330</v>
      </c>
      <c r="I40" s="89" t="s">
        <v>332</v>
      </c>
    </row>
    <row r="41" ht="15.75" customHeight="1">
      <c r="A41" s="89" t="s">
        <v>333</v>
      </c>
      <c r="B41" s="89" t="s">
        <v>323</v>
      </c>
      <c r="C41" s="89" t="s">
        <v>334</v>
      </c>
      <c r="D41" s="89" t="s">
        <v>335</v>
      </c>
      <c r="E41" s="89" t="s">
        <v>336</v>
      </c>
      <c r="F41" s="89" t="s">
        <v>328</v>
      </c>
      <c r="G41" s="89" t="s">
        <v>329</v>
      </c>
      <c r="H41" s="89" t="s">
        <v>337</v>
      </c>
      <c r="I41" s="89" t="s">
        <v>338</v>
      </c>
    </row>
    <row r="42" ht="15.75" customHeight="1">
      <c r="A42" s="89" t="s">
        <v>339</v>
      </c>
      <c r="B42" s="89" t="s">
        <v>323</v>
      </c>
      <c r="C42" s="89" t="s">
        <v>341</v>
      </c>
      <c r="D42" s="89" t="s">
        <v>342</v>
      </c>
      <c r="E42" s="89" t="s">
        <v>343</v>
      </c>
      <c r="F42" s="89" t="s">
        <v>344</v>
      </c>
      <c r="G42" s="89" t="s">
        <v>329</v>
      </c>
      <c r="H42" s="89" t="s">
        <v>345</v>
      </c>
      <c r="I42" s="89" t="s">
        <v>346</v>
      </c>
    </row>
    <row r="43" ht="15.75" customHeight="1">
      <c r="A43" s="22" t="s">
        <v>347</v>
      </c>
      <c r="B43" s="22" t="s">
        <v>349</v>
      </c>
      <c r="C43" s="22" t="s">
        <v>350</v>
      </c>
      <c r="D43" s="22" t="s">
        <v>351</v>
      </c>
      <c r="E43" s="22" t="s">
        <v>352</v>
      </c>
      <c r="F43" s="22" t="s">
        <v>328</v>
      </c>
      <c r="G43" s="22" t="s">
        <v>329</v>
      </c>
      <c r="H43" s="22" t="s">
        <v>353</v>
      </c>
      <c r="I43" s="22" t="s">
        <v>354</v>
      </c>
    </row>
    <row r="44" ht="15.75" customHeight="1">
      <c r="A44" s="22" t="s">
        <v>355</v>
      </c>
      <c r="B44" s="22" t="s">
        <v>349</v>
      </c>
      <c r="C44" s="22" t="s">
        <v>356</v>
      </c>
      <c r="D44" s="22" t="s">
        <v>357</v>
      </c>
      <c r="E44" s="22" t="s">
        <v>352</v>
      </c>
      <c r="F44" s="22" t="s">
        <v>328</v>
      </c>
      <c r="G44" s="22" t="s">
        <v>329</v>
      </c>
      <c r="H44" s="22" t="s">
        <v>353</v>
      </c>
      <c r="I44" s="22" t="s">
        <v>358</v>
      </c>
    </row>
    <row r="45" ht="15.75" customHeight="1">
      <c r="A45" s="22" t="s">
        <v>359</v>
      </c>
      <c r="B45" s="22" t="s">
        <v>349</v>
      </c>
      <c r="C45" s="22" t="s">
        <v>360</v>
      </c>
      <c r="D45" s="22" t="s">
        <v>361</v>
      </c>
      <c r="E45" s="22" t="s">
        <v>352</v>
      </c>
      <c r="F45" s="22" t="s">
        <v>328</v>
      </c>
      <c r="G45" s="22" t="s">
        <v>329</v>
      </c>
      <c r="H45" s="22" t="s">
        <v>353</v>
      </c>
      <c r="I45" s="22" t="s">
        <v>363</v>
      </c>
    </row>
    <row r="46" ht="15.75" customHeight="1">
      <c r="A46" s="22" t="s">
        <v>364</v>
      </c>
      <c r="B46" s="22" t="s">
        <v>365</v>
      </c>
      <c r="C46" s="22" t="s">
        <v>366</v>
      </c>
      <c r="D46" s="22" t="s">
        <v>367</v>
      </c>
      <c r="E46" s="22" t="s">
        <v>352</v>
      </c>
      <c r="F46" s="22" t="s">
        <v>368</v>
      </c>
      <c r="G46" s="22" t="s">
        <v>329</v>
      </c>
      <c r="H46" s="22" t="s">
        <v>353</v>
      </c>
      <c r="I46" s="22" t="s">
        <v>369</v>
      </c>
    </row>
    <row r="47" ht="15.75" customHeight="1">
      <c r="A47" s="22" t="s">
        <v>370</v>
      </c>
      <c r="B47" s="22" t="s">
        <v>365</v>
      </c>
      <c r="C47" s="22" t="s">
        <v>371</v>
      </c>
      <c r="D47" s="22" t="s">
        <v>372</v>
      </c>
      <c r="E47" s="22" t="s">
        <v>352</v>
      </c>
      <c r="F47" s="22" t="s">
        <v>373</v>
      </c>
      <c r="G47" s="22" t="s">
        <v>329</v>
      </c>
      <c r="H47" s="22" t="s">
        <v>353</v>
      </c>
      <c r="I47" s="22" t="s">
        <v>376</v>
      </c>
    </row>
    <row r="48" ht="15.75" customHeight="1">
      <c r="A48" s="22" t="s">
        <v>377</v>
      </c>
      <c r="B48" s="22" t="s">
        <v>365</v>
      </c>
      <c r="C48" s="22" t="s">
        <v>378</v>
      </c>
      <c r="D48" s="22" t="s">
        <v>379</v>
      </c>
      <c r="E48" s="22" t="s">
        <v>352</v>
      </c>
      <c r="F48" s="22" t="s">
        <v>380</v>
      </c>
      <c r="G48" s="22" t="s">
        <v>329</v>
      </c>
      <c r="H48" s="22" t="s">
        <v>353</v>
      </c>
      <c r="I48" s="22" t="s">
        <v>381</v>
      </c>
    </row>
    <row r="49" ht="15.75" customHeight="1">
      <c r="A49" s="22" t="s">
        <v>382</v>
      </c>
      <c r="B49" s="22" t="s">
        <v>365</v>
      </c>
      <c r="C49" s="22" t="s">
        <v>383</v>
      </c>
      <c r="D49" s="22" t="s">
        <v>384</v>
      </c>
      <c r="E49" s="22" t="s">
        <v>352</v>
      </c>
      <c r="F49" s="22" t="s">
        <v>385</v>
      </c>
      <c r="G49" s="22" t="s">
        <v>329</v>
      </c>
      <c r="H49" s="22" t="s">
        <v>353</v>
      </c>
      <c r="I49" s="22" t="s">
        <v>386</v>
      </c>
    </row>
    <row r="50" ht="15.75" customHeight="1">
      <c r="A50" s="22" t="s">
        <v>387</v>
      </c>
      <c r="B50" s="22" t="s">
        <v>365</v>
      </c>
      <c r="C50" s="22" t="s">
        <v>389</v>
      </c>
      <c r="D50" s="22" t="s">
        <v>390</v>
      </c>
      <c r="E50" s="22" t="s">
        <v>352</v>
      </c>
      <c r="F50" s="22" t="s">
        <v>391</v>
      </c>
      <c r="G50" s="22" t="s">
        <v>329</v>
      </c>
      <c r="H50" s="22" t="s">
        <v>353</v>
      </c>
      <c r="I50" s="22" t="s">
        <v>392</v>
      </c>
    </row>
    <row r="51" ht="15.75" customHeight="1">
      <c r="A51" s="22" t="s">
        <v>393</v>
      </c>
      <c r="B51" s="22" t="s">
        <v>365</v>
      </c>
      <c r="C51" s="22" t="s">
        <v>394</v>
      </c>
      <c r="D51" s="22" t="s">
        <v>395</v>
      </c>
      <c r="E51" s="22" t="s">
        <v>352</v>
      </c>
      <c r="F51" s="22" t="s">
        <v>396</v>
      </c>
      <c r="G51" s="22" t="s">
        <v>329</v>
      </c>
      <c r="H51" s="22" t="s">
        <v>353</v>
      </c>
      <c r="I51" s="22" t="s">
        <v>397</v>
      </c>
    </row>
    <row r="52" ht="15.75" customHeight="1">
      <c r="A52" s="22" t="s">
        <v>398</v>
      </c>
      <c r="B52" s="22" t="s">
        <v>365</v>
      </c>
      <c r="C52" s="22" t="s">
        <v>399</v>
      </c>
      <c r="D52" s="22" t="s">
        <v>251</v>
      </c>
      <c r="E52" s="22" t="s">
        <v>352</v>
      </c>
      <c r="F52" s="22" t="s">
        <v>249</v>
      </c>
      <c r="G52" s="22" t="s">
        <v>329</v>
      </c>
      <c r="H52" s="22" t="s">
        <v>353</v>
      </c>
      <c r="I52" s="22" t="s">
        <v>400</v>
      </c>
    </row>
    <row r="53" ht="15.75" customHeight="1">
      <c r="A53" s="22" t="s">
        <v>401</v>
      </c>
      <c r="B53" s="22" t="s">
        <v>365</v>
      </c>
      <c r="C53" s="22" t="s">
        <v>403</v>
      </c>
      <c r="D53" s="22" t="s">
        <v>404</v>
      </c>
      <c r="E53" s="22" t="s">
        <v>352</v>
      </c>
      <c r="F53" s="22" t="s">
        <v>405</v>
      </c>
      <c r="G53" s="22" t="s">
        <v>329</v>
      </c>
      <c r="H53" s="22" t="s">
        <v>353</v>
      </c>
      <c r="I53" s="22" t="s">
        <v>406</v>
      </c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21.71"/>
    <col customWidth="1" min="3" max="3" width="52.43"/>
    <col customWidth="1" min="4" max="4" width="75.43"/>
    <col customWidth="1" min="5" max="5" width="28.43"/>
    <col customWidth="1" min="6" max="6" width="8.43"/>
    <col customWidth="1" min="7" max="7" width="20.43" outlineLevel="1"/>
    <col customWidth="1" min="8" max="8" width="16.29" outlineLevel="1"/>
    <col customWidth="1" min="9" max="9" width="9.0"/>
    <col customWidth="1" min="10" max="10" width="20.43" outlineLevel="1"/>
    <col customWidth="1" min="11" max="11" width="14.71" outlineLevel="1"/>
    <col customWidth="1" min="12" max="12" width="9.0"/>
    <col customWidth="1" min="13" max="13" width="20.43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448</v>
      </c>
      <c r="C2" s="109"/>
      <c r="D2" s="109"/>
      <c r="E2" s="110"/>
      <c r="F2" s="111"/>
      <c r="G2" s="41"/>
      <c r="H2" s="41"/>
      <c r="I2" s="112"/>
      <c r="J2" s="41"/>
      <c r="K2" s="41"/>
      <c r="L2" s="112"/>
      <c r="M2" s="41"/>
      <c r="N2" s="41"/>
      <c r="O2" s="112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22</v>
      </c>
      <c r="C3" s="17"/>
      <c r="D3" s="17"/>
      <c r="E3" s="117"/>
      <c r="F3" s="111"/>
      <c r="G3" s="41"/>
      <c r="H3" s="41"/>
      <c r="I3" s="112"/>
      <c r="J3" s="41"/>
      <c r="K3" s="41"/>
      <c r="L3" s="112"/>
      <c r="M3" s="41"/>
      <c r="N3" s="41"/>
      <c r="O3" s="112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COUNTIF(A12:A999,"*F001-*")</f>
        <v>7</v>
      </c>
      <c r="C4" s="17"/>
      <c r="D4" s="17"/>
      <c r="E4" s="117"/>
      <c r="F4" s="111"/>
      <c r="G4" s="41"/>
      <c r="H4" s="41"/>
      <c r="I4" s="112"/>
      <c r="J4" s="41"/>
      <c r="K4" s="41"/>
      <c r="L4" s="112"/>
      <c r="M4" s="41"/>
      <c r="N4" s="41"/>
      <c r="O4" s="112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22"/>
      <c r="H5" s="122"/>
      <c r="I5" s="123"/>
      <c r="J5" s="122"/>
      <c r="K5" s="122"/>
      <c r="L5" s="123"/>
      <c r="M5" s="122"/>
      <c r="N5" s="122"/>
      <c r="O5" s="123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 t="shared" ref="B6:E6" si="1">COUNTIF($F10:$F978,B5)</f>
        <v>7</v>
      </c>
      <c r="C6" s="124">
        <f t="shared" si="1"/>
        <v>0</v>
      </c>
      <c r="D6" s="124">
        <f t="shared" si="1"/>
        <v>0</v>
      </c>
      <c r="E6" s="125">
        <f t="shared" si="1"/>
        <v>0</v>
      </c>
      <c r="F6" s="126"/>
      <c r="G6" s="122"/>
      <c r="H6" s="122"/>
      <c r="I6" s="123"/>
      <c r="J6" s="122"/>
      <c r="K6" s="122"/>
      <c r="L6" s="123"/>
      <c r="M6" s="122"/>
      <c r="N6" s="122"/>
      <c r="O6" s="123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COUNTIF($I10:$I978,B5)</f>
        <v>7</v>
      </c>
      <c r="C7" s="124">
        <f t="shared" ref="C7:E7" si="2">COUNTIF($F10:$F978,C5)</f>
        <v>0</v>
      </c>
      <c r="D7" s="124">
        <f t="shared" si="2"/>
        <v>0</v>
      </c>
      <c r="E7" s="125">
        <f t="shared" si="2"/>
        <v>0</v>
      </c>
      <c r="F7" s="126"/>
      <c r="G7" s="122"/>
      <c r="H7" s="122"/>
      <c r="I7" s="123"/>
      <c r="J7" s="122"/>
      <c r="K7" s="122"/>
      <c r="L7" s="123"/>
      <c r="M7" s="122"/>
      <c r="N7" s="122"/>
      <c r="O7" s="123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COUNTIF($L10:$L978,B5)</f>
        <v>7</v>
      </c>
      <c r="C8" s="128">
        <f t="shared" ref="C8:E8" si="3">COUNTIF($F10:$F978,C5)</f>
        <v>0</v>
      </c>
      <c r="D8" s="128">
        <f t="shared" si="3"/>
        <v>0</v>
      </c>
      <c r="E8" s="129">
        <f t="shared" si="3"/>
        <v>0</v>
      </c>
      <c r="F8" s="126"/>
      <c r="G8" s="122"/>
      <c r="H8" s="122"/>
      <c r="I8" s="123"/>
      <c r="J8" s="122"/>
      <c r="K8" s="122"/>
      <c r="L8" s="123"/>
      <c r="M8" s="122"/>
      <c r="N8" s="122"/>
      <c r="O8" s="123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22"/>
      <c r="H9" s="122"/>
      <c r="I9" s="123"/>
      <c r="J9" s="122"/>
      <c r="K9" s="122"/>
      <c r="L9" s="123"/>
      <c r="M9" s="122"/>
      <c r="N9" s="122"/>
      <c r="O9" s="123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32" t="s">
        <v>15</v>
      </c>
      <c r="B11" s="133"/>
      <c r="C11" s="134"/>
      <c r="D11" s="134"/>
      <c r="E11" s="134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66.0" customHeight="1" outlineLevel="1">
      <c r="A12" s="138" t="s">
        <v>463</v>
      </c>
      <c r="B12" s="138" t="s">
        <v>464</v>
      </c>
      <c r="C12" s="138" t="s">
        <v>465</v>
      </c>
      <c r="D12" s="138" t="s">
        <v>466</v>
      </c>
      <c r="E12" s="138" t="s">
        <v>467</v>
      </c>
      <c r="F12" s="138" t="s">
        <v>132</v>
      </c>
      <c r="G12" s="139">
        <v>46248.0</v>
      </c>
      <c r="H12" s="138" t="s">
        <v>468</v>
      </c>
      <c r="I12" s="138" t="s">
        <v>132</v>
      </c>
      <c r="J12" s="139">
        <v>46248.0</v>
      </c>
      <c r="K12" s="138" t="s">
        <v>468</v>
      </c>
      <c r="L12" s="138" t="s">
        <v>132</v>
      </c>
      <c r="M12" s="139">
        <v>46248.0</v>
      </c>
      <c r="N12" s="138" t="s">
        <v>468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66.0" customHeight="1" outlineLevel="1">
      <c r="A13" s="138" t="s">
        <v>470</v>
      </c>
      <c r="B13" s="138" t="s">
        <v>471</v>
      </c>
      <c r="C13" s="138" t="s">
        <v>465</v>
      </c>
      <c r="D13" s="138" t="s">
        <v>472</v>
      </c>
      <c r="E13" s="138" t="s">
        <v>473</v>
      </c>
      <c r="F13" s="138" t="s">
        <v>132</v>
      </c>
      <c r="G13" s="139">
        <v>46248.0</v>
      </c>
      <c r="H13" s="138" t="s">
        <v>468</v>
      </c>
      <c r="I13" s="138" t="s">
        <v>132</v>
      </c>
      <c r="J13" s="139">
        <v>46248.0</v>
      </c>
      <c r="K13" s="138" t="s">
        <v>468</v>
      </c>
      <c r="L13" s="138" t="s">
        <v>132</v>
      </c>
      <c r="M13" s="139">
        <v>46248.0</v>
      </c>
      <c r="N13" s="138" t="s">
        <v>468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66.0" customHeight="1" outlineLevel="1">
      <c r="A14" s="138" t="s">
        <v>474</v>
      </c>
      <c r="B14" s="138" t="s">
        <v>475</v>
      </c>
      <c r="C14" s="138" t="s">
        <v>465</v>
      </c>
      <c r="D14" s="138" t="s">
        <v>476</v>
      </c>
      <c r="E14" s="138" t="s">
        <v>477</v>
      </c>
      <c r="F14" s="138" t="s">
        <v>132</v>
      </c>
      <c r="G14" s="139">
        <v>46248.0</v>
      </c>
      <c r="H14" s="138" t="s">
        <v>468</v>
      </c>
      <c r="I14" s="138" t="s">
        <v>132</v>
      </c>
      <c r="J14" s="139">
        <v>46248.0</v>
      </c>
      <c r="K14" s="138" t="s">
        <v>468</v>
      </c>
      <c r="L14" s="138" t="s">
        <v>132</v>
      </c>
      <c r="M14" s="139">
        <v>46248.0</v>
      </c>
      <c r="N14" s="138" t="s">
        <v>468</v>
      </c>
      <c r="O14" s="138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13.5" customHeight="1">
      <c r="A15" s="132" t="s">
        <v>478</v>
      </c>
      <c r="B15" s="141" t="s">
        <v>479</v>
      </c>
      <c r="C15" s="142" t="s">
        <v>465</v>
      </c>
      <c r="D15" s="142" t="s">
        <v>480</v>
      </c>
      <c r="E15" s="142" t="s">
        <v>481</v>
      </c>
      <c r="F15" s="143" t="s">
        <v>132</v>
      </c>
      <c r="G15" s="144">
        <v>46248.0</v>
      </c>
      <c r="H15" s="143" t="s">
        <v>468</v>
      </c>
      <c r="I15" s="143" t="s">
        <v>132</v>
      </c>
      <c r="J15" s="144">
        <v>46248.0</v>
      </c>
      <c r="K15" s="143" t="s">
        <v>468</v>
      </c>
      <c r="L15" s="143" t="s">
        <v>132</v>
      </c>
      <c r="M15" s="144">
        <v>46248.0</v>
      </c>
      <c r="N15" s="143" t="s">
        <v>468</v>
      </c>
      <c r="O15" s="145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78.75" customHeight="1" outlineLevel="1">
      <c r="A16" s="138" t="s">
        <v>482</v>
      </c>
      <c r="B16" s="138" t="s">
        <v>483</v>
      </c>
      <c r="C16" s="138" t="s">
        <v>465</v>
      </c>
      <c r="D16" s="138" t="s">
        <v>484</v>
      </c>
      <c r="E16" s="138" t="s">
        <v>485</v>
      </c>
      <c r="F16" s="138" t="s">
        <v>132</v>
      </c>
      <c r="G16" s="139">
        <v>46248.0</v>
      </c>
      <c r="H16" s="138" t="s">
        <v>468</v>
      </c>
      <c r="I16" s="138" t="s">
        <v>132</v>
      </c>
      <c r="J16" s="139">
        <v>46248.0</v>
      </c>
      <c r="K16" s="138" t="s">
        <v>468</v>
      </c>
      <c r="L16" s="138" t="s">
        <v>132</v>
      </c>
      <c r="M16" s="139">
        <v>46248.0</v>
      </c>
      <c r="N16" s="138" t="s">
        <v>468</v>
      </c>
      <c r="O16" s="138" t="s">
        <v>469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66.0" customHeight="1" outlineLevel="1">
      <c r="A17" s="138" t="s">
        <v>486</v>
      </c>
      <c r="B17" s="138" t="s">
        <v>487</v>
      </c>
      <c r="C17" s="138" t="s">
        <v>465</v>
      </c>
      <c r="D17" s="138" t="s">
        <v>488</v>
      </c>
      <c r="E17" s="138" t="s">
        <v>489</v>
      </c>
      <c r="F17" s="138" t="s">
        <v>132</v>
      </c>
      <c r="G17" s="139">
        <v>46248.0</v>
      </c>
      <c r="H17" s="138" t="s">
        <v>468</v>
      </c>
      <c r="I17" s="138" t="s">
        <v>132</v>
      </c>
      <c r="J17" s="139">
        <v>46248.0</v>
      </c>
      <c r="K17" s="138" t="s">
        <v>468</v>
      </c>
      <c r="L17" s="138" t="s">
        <v>132</v>
      </c>
      <c r="M17" s="139">
        <v>46248.0</v>
      </c>
      <c r="N17" s="138" t="s">
        <v>468</v>
      </c>
      <c r="O17" s="138" t="s">
        <v>469</v>
      </c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32" t="s">
        <v>490</v>
      </c>
      <c r="B18" s="141" t="s">
        <v>491</v>
      </c>
      <c r="C18" s="142" t="s">
        <v>465</v>
      </c>
      <c r="D18" s="142" t="s">
        <v>466</v>
      </c>
      <c r="E18" s="142" t="s">
        <v>492</v>
      </c>
      <c r="F18" s="143" t="s">
        <v>132</v>
      </c>
      <c r="G18" s="144">
        <v>46248.0</v>
      </c>
      <c r="H18" s="143" t="s">
        <v>468</v>
      </c>
      <c r="I18" s="143" t="s">
        <v>132</v>
      </c>
      <c r="J18" s="144">
        <v>46248.0</v>
      </c>
      <c r="K18" s="143" t="s">
        <v>468</v>
      </c>
      <c r="L18" s="143" t="s">
        <v>132</v>
      </c>
      <c r="M18" s="144">
        <v>46248.0</v>
      </c>
      <c r="N18" s="143" t="s">
        <v>468</v>
      </c>
      <c r="O18" s="145" t="s">
        <v>493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06"/>
      <c r="H19" s="2"/>
      <c r="I19" s="2"/>
      <c r="J19" s="2"/>
      <c r="K19" s="2"/>
      <c r="L19" s="2"/>
      <c r="M19" s="2"/>
      <c r="N19" s="2"/>
      <c r="O19" s="2"/>
      <c r="P19" s="2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2"/>
      <c r="B20" s="2"/>
      <c r="C20" s="2"/>
      <c r="D20" s="2"/>
      <c r="E20" s="2"/>
      <c r="F20" s="2"/>
      <c r="G20" s="106"/>
      <c r="H20" s="2"/>
      <c r="I20" s="2"/>
      <c r="J20" s="2"/>
      <c r="K20" s="2"/>
      <c r="L20" s="2"/>
      <c r="M20" s="2"/>
      <c r="N20" s="2"/>
      <c r="O20" s="2"/>
      <c r="P20" s="2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2"/>
      <c r="B21" s="2"/>
      <c r="C21" s="2"/>
      <c r="D21" s="2"/>
      <c r="E21" s="2"/>
      <c r="F21" s="2"/>
      <c r="G21" s="106"/>
      <c r="H21" s="2"/>
      <c r="I21" s="2"/>
      <c r="J21" s="2"/>
      <c r="K21" s="2"/>
      <c r="L21" s="2"/>
      <c r="M21" s="2"/>
      <c r="N21" s="2"/>
      <c r="O21" s="2"/>
      <c r="P21" s="2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2"/>
      <c r="B22" s="2"/>
      <c r="C22" s="2"/>
      <c r="D22" s="2"/>
      <c r="E22" s="2"/>
      <c r="F22" s="2"/>
      <c r="G22" s="106"/>
      <c r="H22" s="2"/>
      <c r="I22" s="2"/>
      <c r="J22" s="2"/>
      <c r="K22" s="2"/>
      <c r="L22" s="2"/>
      <c r="M22" s="2"/>
      <c r="N22" s="2"/>
      <c r="O22" s="2"/>
      <c r="P22" s="2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2"/>
      <c r="B23" s="2"/>
      <c r="C23" s="2"/>
      <c r="D23" s="2"/>
      <c r="E23" s="2"/>
      <c r="F23" s="2"/>
      <c r="G23" s="106"/>
      <c r="H23" s="2"/>
      <c r="I23" s="2"/>
      <c r="J23" s="2"/>
      <c r="K23" s="2"/>
      <c r="L23" s="2"/>
      <c r="M23" s="2"/>
      <c r="N23" s="2"/>
      <c r="O23" s="2"/>
      <c r="P23" s="2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2"/>
      <c r="B24" s="2"/>
      <c r="C24" s="2"/>
      <c r="D24" s="2"/>
      <c r="E24" s="2"/>
      <c r="F24" s="2"/>
      <c r="G24" s="106"/>
      <c r="H24" s="2"/>
      <c r="I24" s="2"/>
      <c r="J24" s="2"/>
      <c r="K24" s="2"/>
      <c r="L24" s="2"/>
      <c r="M24" s="2"/>
      <c r="N24" s="2"/>
      <c r="O24" s="2"/>
      <c r="P24" s="2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2"/>
      <c r="B25" s="2"/>
      <c r="C25" s="2"/>
      <c r="D25" s="2"/>
      <c r="E25" s="2"/>
      <c r="F25" s="2"/>
      <c r="G25" s="106"/>
      <c r="H25" s="2"/>
      <c r="I25" s="2"/>
      <c r="J25" s="2"/>
      <c r="K25" s="2"/>
      <c r="L25" s="2"/>
      <c r="M25" s="2"/>
      <c r="N25" s="2"/>
      <c r="O25" s="2"/>
      <c r="P25" s="2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2"/>
      <c r="B26" s="2"/>
      <c r="C26" s="2"/>
      <c r="D26" s="2"/>
      <c r="E26" s="2"/>
      <c r="F26" s="2"/>
      <c r="G26" s="106"/>
      <c r="H26" s="2"/>
      <c r="I26" s="2"/>
      <c r="J26" s="2"/>
      <c r="K26" s="2"/>
      <c r="L26" s="2"/>
      <c r="M26" s="2"/>
      <c r="N26" s="2"/>
      <c r="O26" s="2"/>
      <c r="P26" s="2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2"/>
      <c r="B27" s="2"/>
      <c r="C27" s="2"/>
      <c r="D27" s="2"/>
      <c r="E27" s="2"/>
      <c r="F27" s="2"/>
      <c r="G27" s="106"/>
      <c r="H27" s="2"/>
      <c r="I27" s="2"/>
      <c r="J27" s="2"/>
      <c r="K27" s="2"/>
      <c r="L27" s="2"/>
      <c r="M27" s="2"/>
      <c r="N27" s="2"/>
      <c r="O27" s="2"/>
      <c r="P27" s="2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2"/>
      <c r="B28" s="2"/>
      <c r="C28" s="2"/>
      <c r="D28" s="2"/>
      <c r="E28" s="2"/>
      <c r="F28" s="2"/>
      <c r="G28" s="106"/>
      <c r="H28" s="2"/>
      <c r="I28" s="2"/>
      <c r="J28" s="2"/>
      <c r="K28" s="2"/>
      <c r="L28" s="2"/>
      <c r="M28" s="2"/>
      <c r="N28" s="2"/>
      <c r="O28" s="2"/>
      <c r="P28" s="2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2"/>
      <c r="B29" s="2"/>
      <c r="C29" s="2"/>
      <c r="D29" s="2"/>
      <c r="E29" s="2"/>
      <c r="F29" s="2"/>
      <c r="G29" s="106"/>
      <c r="H29" s="2"/>
      <c r="I29" s="2"/>
      <c r="J29" s="2"/>
      <c r="K29" s="2"/>
      <c r="L29" s="2"/>
      <c r="M29" s="2"/>
      <c r="N29" s="2"/>
      <c r="O29" s="2"/>
      <c r="P29" s="2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2"/>
      <c r="B30" s="2"/>
      <c r="C30" s="2"/>
      <c r="D30" s="2"/>
      <c r="E30" s="2"/>
      <c r="F30" s="2"/>
      <c r="G30" s="106"/>
      <c r="H30" s="2"/>
      <c r="I30" s="2"/>
      <c r="J30" s="2"/>
      <c r="K30" s="2"/>
      <c r="L30" s="2"/>
      <c r="M30" s="2"/>
      <c r="N30" s="2"/>
      <c r="O30" s="2"/>
      <c r="P30" s="2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2"/>
      <c r="B31" s="2"/>
      <c r="C31" s="2"/>
      <c r="D31" s="2"/>
      <c r="E31" s="2"/>
      <c r="F31" s="2"/>
      <c r="G31" s="106"/>
      <c r="H31" s="2"/>
      <c r="I31" s="2"/>
      <c r="J31" s="2"/>
      <c r="K31" s="2"/>
      <c r="L31" s="2"/>
      <c r="M31" s="2"/>
      <c r="N31" s="2"/>
      <c r="O31" s="2"/>
      <c r="P31" s="2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2"/>
      <c r="B32" s="2"/>
      <c r="C32" s="2"/>
      <c r="D32" s="2"/>
      <c r="E32" s="2"/>
      <c r="F32" s="2"/>
      <c r="G32" s="106"/>
      <c r="H32" s="2"/>
      <c r="I32" s="2"/>
      <c r="J32" s="2"/>
      <c r="K32" s="2"/>
      <c r="L32" s="2"/>
      <c r="M32" s="2"/>
      <c r="N32" s="2"/>
      <c r="O32" s="2"/>
      <c r="P32" s="2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2"/>
      <c r="B33" s="2"/>
      <c r="C33" s="2"/>
      <c r="D33" s="2"/>
      <c r="E33" s="2"/>
      <c r="F33" s="2"/>
      <c r="G33" s="106"/>
      <c r="H33" s="2"/>
      <c r="I33" s="2"/>
      <c r="J33" s="2"/>
      <c r="K33" s="2"/>
      <c r="L33" s="2"/>
      <c r="M33" s="2"/>
      <c r="N33" s="2"/>
      <c r="O33" s="2"/>
      <c r="P33" s="2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2"/>
      <c r="B34" s="2"/>
      <c r="C34" s="2"/>
      <c r="D34" s="2"/>
      <c r="E34" s="2"/>
      <c r="F34" s="2"/>
      <c r="G34" s="106"/>
      <c r="H34" s="2"/>
      <c r="I34" s="2"/>
      <c r="J34" s="2"/>
      <c r="K34" s="2"/>
      <c r="L34" s="2"/>
      <c r="M34" s="2"/>
      <c r="N34" s="2"/>
      <c r="O34" s="2"/>
      <c r="P34" s="2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2"/>
      <c r="B35" s="2"/>
      <c r="C35" s="2"/>
      <c r="D35" s="2"/>
      <c r="E35" s="2"/>
      <c r="F35" s="2"/>
      <c r="G35" s="106"/>
      <c r="H35" s="2"/>
      <c r="I35" s="2"/>
      <c r="J35" s="2"/>
      <c r="K35" s="2"/>
      <c r="L35" s="2"/>
      <c r="M35" s="2"/>
      <c r="N35" s="2"/>
      <c r="O35" s="2"/>
      <c r="P35" s="2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2"/>
      <c r="B36" s="2"/>
      <c r="C36" s="2"/>
      <c r="D36" s="2"/>
      <c r="E36" s="2"/>
      <c r="F36" s="2"/>
      <c r="G36" s="106"/>
      <c r="H36" s="2"/>
      <c r="I36" s="2"/>
      <c r="J36" s="2"/>
      <c r="K36" s="2"/>
      <c r="L36" s="2"/>
      <c r="M36" s="2"/>
      <c r="N36" s="2"/>
      <c r="O36" s="2"/>
      <c r="P36" s="2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2"/>
      <c r="B37" s="2"/>
      <c r="C37" s="2"/>
      <c r="D37" s="2"/>
      <c r="E37" s="2"/>
      <c r="F37" s="2"/>
      <c r="G37" s="106"/>
      <c r="H37" s="2"/>
      <c r="I37" s="2"/>
      <c r="J37" s="2"/>
      <c r="K37" s="2"/>
      <c r="L37" s="2"/>
      <c r="M37" s="2"/>
      <c r="N37" s="2"/>
      <c r="O37" s="2"/>
      <c r="P37" s="2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2"/>
      <c r="B38" s="2"/>
      <c r="C38" s="2"/>
      <c r="D38" s="2"/>
      <c r="E38" s="2"/>
      <c r="F38" s="2"/>
      <c r="G38" s="106"/>
      <c r="H38" s="2"/>
      <c r="I38" s="2"/>
      <c r="J38" s="2"/>
      <c r="K38" s="2"/>
      <c r="L38" s="2"/>
      <c r="M38" s="2"/>
      <c r="N38" s="2"/>
      <c r="O38" s="2"/>
      <c r="P38" s="2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2"/>
      <c r="B39" s="2"/>
      <c r="C39" s="2"/>
      <c r="D39" s="2"/>
      <c r="E39" s="2"/>
      <c r="F39" s="2"/>
      <c r="G39" s="106"/>
      <c r="H39" s="2"/>
      <c r="I39" s="2"/>
      <c r="J39" s="2"/>
      <c r="K39" s="2"/>
      <c r="L39" s="2"/>
      <c r="M39" s="2"/>
      <c r="N39" s="2"/>
      <c r="O39" s="2"/>
      <c r="P39" s="2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2"/>
      <c r="B40" s="2"/>
      <c r="C40" s="2"/>
      <c r="D40" s="2"/>
      <c r="E40" s="2"/>
      <c r="F40" s="2"/>
      <c r="G40" s="106"/>
      <c r="H40" s="2"/>
      <c r="I40" s="2"/>
      <c r="J40" s="2"/>
      <c r="K40" s="2"/>
      <c r="L40" s="2"/>
      <c r="M40" s="2"/>
      <c r="N40" s="2"/>
      <c r="O40" s="2"/>
      <c r="P40" s="2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2"/>
      <c r="B41" s="2"/>
      <c r="C41" s="2"/>
      <c r="D41" s="2"/>
      <c r="E41" s="2"/>
      <c r="F41" s="2"/>
      <c r="G41" s="106"/>
      <c r="H41" s="2"/>
      <c r="I41" s="2"/>
      <c r="J41" s="2"/>
      <c r="K41" s="2"/>
      <c r="L41" s="2"/>
      <c r="M41" s="2"/>
      <c r="N41" s="2"/>
      <c r="O41" s="2"/>
      <c r="P41" s="2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2"/>
      <c r="B42" s="2"/>
      <c r="C42" s="2"/>
      <c r="D42" s="2"/>
      <c r="E42" s="2"/>
      <c r="F42" s="2"/>
      <c r="G42" s="106"/>
      <c r="H42" s="2"/>
      <c r="I42" s="2"/>
      <c r="J42" s="2"/>
      <c r="K42" s="2"/>
      <c r="L42" s="2"/>
      <c r="M42" s="2"/>
      <c r="N42" s="2"/>
      <c r="O42" s="2"/>
      <c r="P42" s="2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2"/>
      <c r="B43" s="2"/>
      <c r="C43" s="2"/>
      <c r="D43" s="2"/>
      <c r="E43" s="2"/>
      <c r="F43" s="2"/>
      <c r="G43" s="106"/>
      <c r="H43" s="2"/>
      <c r="I43" s="2"/>
      <c r="J43" s="2"/>
      <c r="K43" s="2"/>
      <c r="L43" s="2"/>
      <c r="M43" s="2"/>
      <c r="N43" s="2"/>
      <c r="O43" s="2"/>
      <c r="P43" s="2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2"/>
      <c r="B44" s="2"/>
      <c r="C44" s="2"/>
      <c r="D44" s="2"/>
      <c r="E44" s="2"/>
      <c r="F44" s="2"/>
      <c r="G44" s="106"/>
      <c r="H44" s="2"/>
      <c r="I44" s="2"/>
      <c r="J44" s="2"/>
      <c r="K44" s="2"/>
      <c r="L44" s="2"/>
      <c r="M44" s="2"/>
      <c r="N44" s="2"/>
      <c r="O44" s="2"/>
      <c r="P44" s="2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2"/>
      <c r="B45" s="2"/>
      <c r="C45" s="2"/>
      <c r="D45" s="2"/>
      <c r="E45" s="2"/>
      <c r="F45" s="2"/>
      <c r="G45" s="106"/>
      <c r="H45" s="2"/>
      <c r="I45" s="2"/>
      <c r="J45" s="2"/>
      <c r="K45" s="2"/>
      <c r="L45" s="2"/>
      <c r="M45" s="2"/>
      <c r="N45" s="2"/>
      <c r="O45" s="2"/>
      <c r="P45" s="2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2"/>
      <c r="B46" s="2"/>
      <c r="C46" s="2"/>
      <c r="D46" s="2"/>
      <c r="E46" s="2"/>
      <c r="F46" s="2"/>
      <c r="G46" s="106"/>
      <c r="H46" s="2"/>
      <c r="I46" s="2"/>
      <c r="J46" s="2"/>
      <c r="K46" s="2"/>
      <c r="L46" s="2"/>
      <c r="M46" s="2"/>
      <c r="N46" s="2"/>
      <c r="O46" s="2"/>
      <c r="P46" s="2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2"/>
      <c r="B47" s="2"/>
      <c r="C47" s="2"/>
      <c r="D47" s="2"/>
      <c r="E47" s="2"/>
      <c r="F47" s="2"/>
      <c r="G47" s="106"/>
      <c r="H47" s="2"/>
      <c r="I47" s="2"/>
      <c r="J47" s="2"/>
      <c r="K47" s="2"/>
      <c r="L47" s="2"/>
      <c r="M47" s="2"/>
      <c r="N47" s="2"/>
      <c r="O47" s="2"/>
      <c r="P47" s="2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2"/>
      <c r="B48" s="2"/>
      <c r="C48" s="2"/>
      <c r="D48" s="2"/>
      <c r="E48" s="2"/>
      <c r="F48" s="2"/>
      <c r="G48" s="106"/>
      <c r="H48" s="2"/>
      <c r="I48" s="2"/>
      <c r="J48" s="2"/>
      <c r="K48" s="2"/>
      <c r="L48" s="2"/>
      <c r="M48" s="2"/>
      <c r="N48" s="2"/>
      <c r="O48" s="2"/>
      <c r="P48" s="2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2"/>
      <c r="B49" s="2"/>
      <c r="C49" s="2"/>
      <c r="D49" s="2"/>
      <c r="E49" s="2"/>
      <c r="F49" s="2"/>
      <c r="G49" s="106"/>
      <c r="H49" s="2"/>
      <c r="I49" s="2"/>
      <c r="J49" s="2"/>
      <c r="K49" s="2"/>
      <c r="L49" s="2"/>
      <c r="M49" s="2"/>
      <c r="N49" s="2"/>
      <c r="O49" s="2"/>
      <c r="P49" s="2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2"/>
      <c r="B50" s="2"/>
      <c r="C50" s="2"/>
      <c r="D50" s="2"/>
      <c r="E50" s="2"/>
      <c r="F50" s="2"/>
      <c r="G50" s="106"/>
      <c r="H50" s="2"/>
      <c r="I50" s="2"/>
      <c r="J50" s="2"/>
      <c r="K50" s="2"/>
      <c r="L50" s="2"/>
      <c r="M50" s="2"/>
      <c r="N50" s="2"/>
      <c r="O50" s="2"/>
      <c r="P50" s="2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2"/>
      <c r="B51" s="2"/>
      <c r="C51" s="2"/>
      <c r="D51" s="2"/>
      <c r="E51" s="2"/>
      <c r="F51" s="2"/>
      <c r="G51" s="106"/>
      <c r="H51" s="2"/>
      <c r="I51" s="2"/>
      <c r="J51" s="2"/>
      <c r="K51" s="2"/>
      <c r="L51" s="2"/>
      <c r="M51" s="2"/>
      <c r="N51" s="2"/>
      <c r="O51" s="2"/>
      <c r="P51" s="2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2"/>
      <c r="B52" s="2"/>
      <c r="C52" s="2"/>
      <c r="D52" s="2"/>
      <c r="E52" s="2"/>
      <c r="F52" s="2"/>
      <c r="G52" s="106"/>
      <c r="H52" s="2"/>
      <c r="I52" s="2"/>
      <c r="J52" s="2"/>
      <c r="K52" s="2"/>
      <c r="L52" s="2"/>
      <c r="M52" s="2"/>
      <c r="N52" s="2"/>
      <c r="O52" s="2"/>
      <c r="P52" s="2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2"/>
      <c r="B53" s="2"/>
      <c r="C53" s="2"/>
      <c r="D53" s="2"/>
      <c r="E53" s="2"/>
      <c r="F53" s="2"/>
      <c r="G53" s="106"/>
      <c r="H53" s="2"/>
      <c r="I53" s="2"/>
      <c r="J53" s="2"/>
      <c r="K53" s="2"/>
      <c r="L53" s="2"/>
      <c r="M53" s="2"/>
      <c r="N53" s="2"/>
      <c r="O53" s="2"/>
      <c r="P53" s="2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2"/>
      <c r="B54" s="2"/>
      <c r="C54" s="2"/>
      <c r="D54" s="2"/>
      <c r="E54" s="2"/>
      <c r="F54" s="2"/>
      <c r="G54" s="106"/>
      <c r="H54" s="2"/>
      <c r="I54" s="2"/>
      <c r="J54" s="2"/>
      <c r="K54" s="2"/>
      <c r="L54" s="2"/>
      <c r="M54" s="2"/>
      <c r="N54" s="2"/>
      <c r="O54" s="2"/>
      <c r="P54" s="2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2"/>
      <c r="B55" s="2"/>
      <c r="C55" s="2"/>
      <c r="D55" s="2"/>
      <c r="E55" s="2"/>
      <c r="F55" s="2"/>
      <c r="G55" s="106"/>
      <c r="H55" s="2"/>
      <c r="I55" s="2"/>
      <c r="J55" s="2"/>
      <c r="K55" s="2"/>
      <c r="L55" s="2"/>
      <c r="M55" s="2"/>
      <c r="N55" s="2"/>
      <c r="O55" s="2"/>
      <c r="P55" s="2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2"/>
      <c r="B56" s="2"/>
      <c r="C56" s="2"/>
      <c r="D56" s="2"/>
      <c r="E56" s="2"/>
      <c r="F56" s="2"/>
      <c r="G56" s="106"/>
      <c r="H56" s="2"/>
      <c r="I56" s="2"/>
      <c r="J56" s="2"/>
      <c r="K56" s="2"/>
      <c r="L56" s="2"/>
      <c r="M56" s="2"/>
      <c r="N56" s="2"/>
      <c r="O56" s="2"/>
      <c r="P56" s="2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2"/>
      <c r="B57" s="2"/>
      <c r="C57" s="2"/>
      <c r="D57" s="2"/>
      <c r="E57" s="2"/>
      <c r="F57" s="2"/>
      <c r="G57" s="106"/>
      <c r="H57" s="2"/>
      <c r="I57" s="2"/>
      <c r="J57" s="2"/>
      <c r="K57" s="2"/>
      <c r="L57" s="2"/>
      <c r="M57" s="2"/>
      <c r="N57" s="2"/>
      <c r="O57" s="2"/>
      <c r="P57" s="2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2"/>
      <c r="B58" s="2"/>
      <c r="C58" s="2"/>
      <c r="D58" s="2"/>
      <c r="E58" s="2"/>
      <c r="F58" s="2"/>
      <c r="G58" s="106"/>
      <c r="H58" s="2"/>
      <c r="I58" s="2"/>
      <c r="J58" s="2"/>
      <c r="K58" s="2"/>
      <c r="L58" s="2"/>
      <c r="M58" s="2"/>
      <c r="N58" s="2"/>
      <c r="O58" s="2"/>
      <c r="P58" s="2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2"/>
      <c r="B59" s="2"/>
      <c r="C59" s="2"/>
      <c r="D59" s="2"/>
      <c r="E59" s="2"/>
      <c r="F59" s="2"/>
      <c r="G59" s="106"/>
      <c r="H59" s="2"/>
      <c r="I59" s="2"/>
      <c r="J59" s="2"/>
      <c r="K59" s="2"/>
      <c r="L59" s="2"/>
      <c r="M59" s="2"/>
      <c r="N59" s="2"/>
      <c r="O59" s="2"/>
      <c r="P59" s="2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2"/>
      <c r="B60" s="2"/>
      <c r="C60" s="2"/>
      <c r="D60" s="2"/>
      <c r="E60" s="2"/>
      <c r="F60" s="2"/>
      <c r="G60" s="106"/>
      <c r="H60" s="2"/>
      <c r="I60" s="2"/>
      <c r="J60" s="2"/>
      <c r="K60" s="2"/>
      <c r="L60" s="2"/>
      <c r="M60" s="2"/>
      <c r="N60" s="2"/>
      <c r="O60" s="2"/>
      <c r="P60" s="2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2"/>
      <c r="B61" s="2"/>
      <c r="C61" s="2"/>
      <c r="D61" s="2"/>
      <c r="E61" s="2"/>
      <c r="F61" s="2"/>
      <c r="G61" s="106"/>
      <c r="H61" s="2"/>
      <c r="I61" s="2"/>
      <c r="J61" s="2"/>
      <c r="K61" s="2"/>
      <c r="L61" s="2"/>
      <c r="M61" s="2"/>
      <c r="N61" s="2"/>
      <c r="O61" s="2"/>
      <c r="P61" s="2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2"/>
      <c r="B62" s="2"/>
      <c r="C62" s="2"/>
      <c r="D62" s="2"/>
      <c r="E62" s="2"/>
      <c r="F62" s="2"/>
      <c r="G62" s="106"/>
      <c r="H62" s="2"/>
      <c r="I62" s="2"/>
      <c r="J62" s="2"/>
      <c r="K62" s="2"/>
      <c r="L62" s="2"/>
      <c r="M62" s="2"/>
      <c r="N62" s="2"/>
      <c r="O62" s="2"/>
      <c r="P62" s="2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2"/>
      <c r="B63" s="2"/>
      <c r="C63" s="2"/>
      <c r="D63" s="2"/>
      <c r="E63" s="2"/>
      <c r="F63" s="2"/>
      <c r="G63" s="106"/>
      <c r="H63" s="2"/>
      <c r="I63" s="2"/>
      <c r="J63" s="2"/>
      <c r="K63" s="2"/>
      <c r="L63" s="2"/>
      <c r="M63" s="2"/>
      <c r="N63" s="2"/>
      <c r="O63" s="2"/>
      <c r="P63" s="2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2"/>
      <c r="B64" s="2"/>
      <c r="C64" s="2"/>
      <c r="D64" s="2"/>
      <c r="E64" s="2"/>
      <c r="F64" s="2"/>
      <c r="G64" s="106"/>
      <c r="H64" s="2"/>
      <c r="I64" s="2"/>
      <c r="J64" s="2"/>
      <c r="K64" s="2"/>
      <c r="L64" s="2"/>
      <c r="M64" s="2"/>
      <c r="N64" s="2"/>
      <c r="O64" s="2"/>
      <c r="P64" s="2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2"/>
      <c r="B65" s="2"/>
      <c r="C65" s="2"/>
      <c r="D65" s="2"/>
      <c r="E65" s="2"/>
      <c r="F65" s="2"/>
      <c r="G65" s="106"/>
      <c r="H65" s="2"/>
      <c r="I65" s="2"/>
      <c r="J65" s="2"/>
      <c r="K65" s="2"/>
      <c r="L65" s="2"/>
      <c r="M65" s="2"/>
      <c r="N65" s="2"/>
      <c r="O65" s="2"/>
      <c r="P65" s="2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2"/>
      <c r="B66" s="2"/>
      <c r="C66" s="2"/>
      <c r="D66" s="2"/>
      <c r="E66" s="2"/>
      <c r="F66" s="2"/>
      <c r="G66" s="106"/>
      <c r="H66" s="2"/>
      <c r="I66" s="2"/>
      <c r="J66" s="2"/>
      <c r="K66" s="2"/>
      <c r="L66" s="2"/>
      <c r="M66" s="2"/>
      <c r="N66" s="2"/>
      <c r="O66" s="2"/>
      <c r="P66" s="2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2"/>
      <c r="B67" s="2"/>
      <c r="C67" s="2"/>
      <c r="D67" s="2"/>
      <c r="E67" s="2"/>
      <c r="F67" s="2"/>
      <c r="G67" s="106"/>
      <c r="H67" s="2"/>
      <c r="I67" s="2"/>
      <c r="J67" s="2"/>
      <c r="K67" s="2"/>
      <c r="L67" s="2"/>
      <c r="M67" s="2"/>
      <c r="N67" s="2"/>
      <c r="O67" s="2"/>
      <c r="P67" s="2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2"/>
      <c r="B68" s="2"/>
      <c r="C68" s="2"/>
      <c r="D68" s="2"/>
      <c r="E68" s="2"/>
      <c r="F68" s="2"/>
      <c r="G68" s="106"/>
      <c r="H68" s="2"/>
      <c r="I68" s="2"/>
      <c r="J68" s="2"/>
      <c r="K68" s="2"/>
      <c r="L68" s="2"/>
      <c r="M68" s="2"/>
      <c r="N68" s="2"/>
      <c r="O68" s="2"/>
      <c r="P68" s="2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2"/>
      <c r="B69" s="2"/>
      <c r="C69" s="2"/>
      <c r="D69" s="2"/>
      <c r="E69" s="2"/>
      <c r="F69" s="2"/>
      <c r="G69" s="106"/>
      <c r="H69" s="2"/>
      <c r="I69" s="2"/>
      <c r="J69" s="2"/>
      <c r="K69" s="2"/>
      <c r="L69" s="2"/>
      <c r="M69" s="2"/>
      <c r="N69" s="2"/>
      <c r="O69" s="2"/>
      <c r="P69" s="2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2"/>
      <c r="B70" s="2"/>
      <c r="C70" s="2"/>
      <c r="D70" s="2"/>
      <c r="E70" s="2"/>
      <c r="F70" s="2"/>
      <c r="G70" s="106"/>
      <c r="H70" s="2"/>
      <c r="I70" s="2"/>
      <c r="J70" s="2"/>
      <c r="K70" s="2"/>
      <c r="L70" s="2"/>
      <c r="M70" s="2"/>
      <c r="N70" s="2"/>
      <c r="O70" s="2"/>
      <c r="P70" s="2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2"/>
      <c r="B71" s="2"/>
      <c r="C71" s="2"/>
      <c r="D71" s="2"/>
      <c r="E71" s="2"/>
      <c r="F71" s="2"/>
      <c r="G71" s="106"/>
      <c r="H71" s="2"/>
      <c r="I71" s="2"/>
      <c r="J71" s="2"/>
      <c r="K71" s="2"/>
      <c r="L71" s="2"/>
      <c r="M71" s="2"/>
      <c r="N71" s="2"/>
      <c r="O71" s="2"/>
      <c r="P71" s="2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2"/>
      <c r="B72" s="2"/>
      <c r="C72" s="2"/>
      <c r="D72" s="2"/>
      <c r="E72" s="2"/>
      <c r="F72" s="2"/>
      <c r="G72" s="106"/>
      <c r="H72" s="2"/>
      <c r="I72" s="2"/>
      <c r="J72" s="2"/>
      <c r="K72" s="2"/>
      <c r="L72" s="2"/>
      <c r="M72" s="2"/>
      <c r="N72" s="2"/>
      <c r="O72" s="2"/>
      <c r="P72" s="2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2"/>
      <c r="B73" s="2"/>
      <c r="C73" s="2"/>
      <c r="D73" s="2"/>
      <c r="E73" s="2"/>
      <c r="F73" s="2"/>
      <c r="G73" s="106"/>
      <c r="H73" s="2"/>
      <c r="I73" s="2"/>
      <c r="J73" s="2"/>
      <c r="K73" s="2"/>
      <c r="L73" s="2"/>
      <c r="M73" s="2"/>
      <c r="N73" s="2"/>
      <c r="O73" s="2"/>
      <c r="P73" s="2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2"/>
      <c r="B74" s="2"/>
      <c r="C74" s="2"/>
      <c r="D74" s="2"/>
      <c r="E74" s="2"/>
      <c r="F74" s="2"/>
      <c r="G74" s="106"/>
      <c r="H74" s="2"/>
      <c r="I74" s="2"/>
      <c r="J74" s="2"/>
      <c r="K74" s="2"/>
      <c r="L74" s="2"/>
      <c r="M74" s="2"/>
      <c r="N74" s="2"/>
      <c r="O74" s="2"/>
      <c r="P74" s="2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2"/>
      <c r="B75" s="2"/>
      <c r="C75" s="2"/>
      <c r="D75" s="2"/>
      <c r="E75" s="2"/>
      <c r="F75" s="2"/>
      <c r="G75" s="106"/>
      <c r="H75" s="2"/>
      <c r="I75" s="2"/>
      <c r="J75" s="2"/>
      <c r="K75" s="2"/>
      <c r="L75" s="2"/>
      <c r="M75" s="2"/>
      <c r="N75" s="2"/>
      <c r="O75" s="2"/>
      <c r="P75" s="2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2"/>
      <c r="B76" s="2"/>
      <c r="C76" s="2"/>
      <c r="D76" s="2"/>
      <c r="E76" s="2"/>
      <c r="F76" s="2"/>
      <c r="G76" s="106"/>
      <c r="H76" s="2"/>
      <c r="I76" s="2"/>
      <c r="J76" s="2"/>
      <c r="K76" s="2"/>
      <c r="L76" s="2"/>
      <c r="M76" s="2"/>
      <c r="N76" s="2"/>
      <c r="O76" s="2"/>
      <c r="P76" s="2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2"/>
      <c r="B77" s="2"/>
      <c r="C77" s="2"/>
      <c r="D77" s="2"/>
      <c r="E77" s="2"/>
      <c r="F77" s="2"/>
      <c r="G77" s="106"/>
      <c r="H77" s="2"/>
      <c r="I77" s="2"/>
      <c r="J77" s="2"/>
      <c r="K77" s="2"/>
      <c r="L77" s="2"/>
      <c r="M77" s="2"/>
      <c r="N77" s="2"/>
      <c r="O77" s="2"/>
      <c r="P77" s="2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2"/>
      <c r="B78" s="2"/>
      <c r="C78" s="2"/>
      <c r="D78" s="2"/>
      <c r="E78" s="2"/>
      <c r="F78" s="2"/>
      <c r="G78" s="106"/>
      <c r="H78" s="2"/>
      <c r="I78" s="2"/>
      <c r="J78" s="2"/>
      <c r="K78" s="2"/>
      <c r="L78" s="2"/>
      <c r="M78" s="2"/>
      <c r="N78" s="2"/>
      <c r="O78" s="2"/>
      <c r="P78" s="2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2"/>
      <c r="B79" s="2"/>
      <c r="C79" s="2"/>
      <c r="D79" s="2"/>
      <c r="E79" s="2"/>
      <c r="F79" s="2"/>
      <c r="G79" s="106"/>
      <c r="H79" s="2"/>
      <c r="I79" s="2"/>
      <c r="J79" s="2"/>
      <c r="K79" s="2"/>
      <c r="L79" s="2"/>
      <c r="M79" s="2"/>
      <c r="N79" s="2"/>
      <c r="O79" s="2"/>
      <c r="P79" s="2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2"/>
      <c r="B80" s="2"/>
      <c r="C80" s="2"/>
      <c r="D80" s="2"/>
      <c r="E80" s="2"/>
      <c r="F80" s="2"/>
      <c r="G80" s="106"/>
      <c r="H80" s="2"/>
      <c r="I80" s="2"/>
      <c r="J80" s="2"/>
      <c r="K80" s="2"/>
      <c r="L80" s="2"/>
      <c r="M80" s="2"/>
      <c r="N80" s="2"/>
      <c r="O80" s="2"/>
      <c r="P80" s="2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2"/>
      <c r="B81" s="2"/>
      <c r="C81" s="2"/>
      <c r="D81" s="2"/>
      <c r="E81" s="2"/>
      <c r="F81" s="2"/>
      <c r="G81" s="106"/>
      <c r="H81" s="2"/>
      <c r="I81" s="2"/>
      <c r="J81" s="2"/>
      <c r="K81" s="2"/>
      <c r="L81" s="2"/>
      <c r="M81" s="2"/>
      <c r="N81" s="2"/>
      <c r="O81" s="2"/>
      <c r="P81" s="2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2"/>
      <c r="B82" s="2"/>
      <c r="C82" s="2"/>
      <c r="D82" s="2"/>
      <c r="E82" s="2"/>
      <c r="F82" s="2"/>
      <c r="G82" s="106"/>
      <c r="H82" s="2"/>
      <c r="I82" s="2"/>
      <c r="J82" s="2"/>
      <c r="K82" s="2"/>
      <c r="L82" s="2"/>
      <c r="M82" s="2"/>
      <c r="N82" s="2"/>
      <c r="O82" s="2"/>
      <c r="P82" s="2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2"/>
      <c r="B83" s="2"/>
      <c r="C83" s="2"/>
      <c r="D83" s="2"/>
      <c r="E83" s="2"/>
      <c r="F83" s="2"/>
      <c r="G83" s="106"/>
      <c r="H83" s="2"/>
      <c r="I83" s="2"/>
      <c r="J83" s="2"/>
      <c r="K83" s="2"/>
      <c r="L83" s="2"/>
      <c r="M83" s="2"/>
      <c r="N83" s="2"/>
      <c r="O83" s="2"/>
      <c r="P83" s="2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2"/>
      <c r="B84" s="2"/>
      <c r="C84" s="2"/>
      <c r="D84" s="2"/>
      <c r="E84" s="2"/>
      <c r="F84" s="2"/>
      <c r="G84" s="106"/>
      <c r="H84" s="2"/>
      <c r="I84" s="2"/>
      <c r="J84" s="2"/>
      <c r="K84" s="2"/>
      <c r="L84" s="2"/>
      <c r="M84" s="2"/>
      <c r="N84" s="2"/>
      <c r="O84" s="2"/>
      <c r="P84" s="2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2"/>
      <c r="B85" s="2"/>
      <c r="C85" s="2"/>
      <c r="D85" s="2"/>
      <c r="E85" s="2"/>
      <c r="F85" s="2"/>
      <c r="G85" s="106"/>
      <c r="H85" s="2"/>
      <c r="I85" s="2"/>
      <c r="J85" s="2"/>
      <c r="K85" s="2"/>
      <c r="L85" s="2"/>
      <c r="M85" s="2"/>
      <c r="N85" s="2"/>
      <c r="O85" s="2"/>
      <c r="P85" s="2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2"/>
      <c r="B86" s="2"/>
      <c r="C86" s="2"/>
      <c r="D86" s="2"/>
      <c r="E86" s="2"/>
      <c r="F86" s="2"/>
      <c r="G86" s="106"/>
      <c r="H86" s="2"/>
      <c r="I86" s="2"/>
      <c r="J86" s="2"/>
      <c r="K86" s="2"/>
      <c r="L86" s="2"/>
      <c r="M86" s="2"/>
      <c r="N86" s="2"/>
      <c r="O86" s="2"/>
      <c r="P86" s="2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2"/>
      <c r="B87" s="2"/>
      <c r="C87" s="2"/>
      <c r="D87" s="2"/>
      <c r="E87" s="2"/>
      <c r="F87" s="2"/>
      <c r="G87" s="106"/>
      <c r="H87" s="2"/>
      <c r="I87" s="2"/>
      <c r="J87" s="2"/>
      <c r="K87" s="2"/>
      <c r="L87" s="2"/>
      <c r="M87" s="2"/>
      <c r="N87" s="2"/>
      <c r="O87" s="2"/>
      <c r="P87" s="2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2"/>
      <c r="B88" s="2"/>
      <c r="C88" s="2"/>
      <c r="D88" s="2"/>
      <c r="E88" s="2"/>
      <c r="F88" s="2"/>
      <c r="G88" s="106"/>
      <c r="H88" s="2"/>
      <c r="I88" s="2"/>
      <c r="J88" s="2"/>
      <c r="K88" s="2"/>
      <c r="L88" s="2"/>
      <c r="M88" s="2"/>
      <c r="N88" s="2"/>
      <c r="O88" s="2"/>
      <c r="P88" s="2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2"/>
      <c r="B89" s="2"/>
      <c r="C89" s="2"/>
      <c r="D89" s="2"/>
      <c r="E89" s="2"/>
      <c r="F89" s="2"/>
      <c r="G89" s="106"/>
      <c r="H89" s="2"/>
      <c r="I89" s="2"/>
      <c r="J89" s="2"/>
      <c r="K89" s="2"/>
      <c r="L89" s="2"/>
      <c r="M89" s="2"/>
      <c r="N89" s="2"/>
      <c r="O89" s="2"/>
      <c r="P89" s="2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2"/>
      <c r="B90" s="2"/>
      <c r="C90" s="2"/>
      <c r="D90" s="2"/>
      <c r="E90" s="2"/>
      <c r="F90" s="2"/>
      <c r="G90" s="106"/>
      <c r="H90" s="2"/>
      <c r="I90" s="2"/>
      <c r="J90" s="2"/>
      <c r="K90" s="2"/>
      <c r="L90" s="2"/>
      <c r="M90" s="2"/>
      <c r="N90" s="2"/>
      <c r="O90" s="2"/>
      <c r="P90" s="2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2"/>
      <c r="B91" s="2"/>
      <c r="C91" s="2"/>
      <c r="D91" s="2"/>
      <c r="E91" s="2"/>
      <c r="F91" s="2"/>
      <c r="G91" s="106"/>
      <c r="H91" s="2"/>
      <c r="I91" s="2"/>
      <c r="J91" s="2"/>
      <c r="K91" s="2"/>
      <c r="L91" s="2"/>
      <c r="M91" s="2"/>
      <c r="N91" s="2"/>
      <c r="O91" s="2"/>
      <c r="P91" s="2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2"/>
      <c r="B92" s="2"/>
      <c r="C92" s="2"/>
      <c r="D92" s="2"/>
      <c r="E92" s="2"/>
      <c r="F92" s="2"/>
      <c r="G92" s="106"/>
      <c r="H92" s="2"/>
      <c r="I92" s="2"/>
      <c r="J92" s="2"/>
      <c r="K92" s="2"/>
      <c r="L92" s="2"/>
      <c r="M92" s="2"/>
      <c r="N92" s="2"/>
      <c r="O92" s="2"/>
      <c r="P92" s="2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2"/>
      <c r="B93" s="2"/>
      <c r="C93" s="2"/>
      <c r="D93" s="2"/>
      <c r="E93" s="2"/>
      <c r="F93" s="2"/>
      <c r="G93" s="106"/>
      <c r="H93" s="2"/>
      <c r="I93" s="2"/>
      <c r="J93" s="2"/>
      <c r="K93" s="2"/>
      <c r="L93" s="2"/>
      <c r="M93" s="2"/>
      <c r="N93" s="2"/>
      <c r="O93" s="2"/>
      <c r="P93" s="2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2"/>
      <c r="B94" s="2"/>
      <c r="C94" s="2"/>
      <c r="D94" s="2"/>
      <c r="E94" s="2"/>
      <c r="F94" s="2"/>
      <c r="G94" s="106"/>
      <c r="H94" s="2"/>
      <c r="I94" s="2"/>
      <c r="J94" s="2"/>
      <c r="K94" s="2"/>
      <c r="L94" s="2"/>
      <c r="M94" s="2"/>
      <c r="N94" s="2"/>
      <c r="O94" s="2"/>
      <c r="P94" s="2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2"/>
      <c r="B95" s="2"/>
      <c r="C95" s="2"/>
      <c r="D95" s="2"/>
      <c r="E95" s="2"/>
      <c r="F95" s="2"/>
      <c r="G95" s="106"/>
      <c r="H95" s="2"/>
      <c r="I95" s="2"/>
      <c r="J95" s="2"/>
      <c r="K95" s="2"/>
      <c r="L95" s="2"/>
      <c r="M95" s="2"/>
      <c r="N95" s="2"/>
      <c r="O95" s="2"/>
      <c r="P95" s="2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2"/>
      <c r="B96" s="2"/>
      <c r="C96" s="2"/>
      <c r="D96" s="2"/>
      <c r="E96" s="2"/>
      <c r="F96" s="2"/>
      <c r="G96" s="106"/>
      <c r="H96" s="2"/>
      <c r="I96" s="2"/>
      <c r="J96" s="2"/>
      <c r="K96" s="2"/>
      <c r="L96" s="2"/>
      <c r="M96" s="2"/>
      <c r="N96" s="2"/>
      <c r="O96" s="2"/>
      <c r="P96" s="2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2"/>
      <c r="B97" s="2"/>
      <c r="C97" s="2"/>
      <c r="D97" s="2"/>
      <c r="E97" s="2"/>
      <c r="F97" s="2"/>
      <c r="G97" s="106"/>
      <c r="H97" s="2"/>
      <c r="I97" s="2"/>
      <c r="J97" s="2"/>
      <c r="K97" s="2"/>
      <c r="L97" s="2"/>
      <c r="M97" s="2"/>
      <c r="N97" s="2"/>
      <c r="O97" s="2"/>
      <c r="P97" s="2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2"/>
      <c r="B98" s="2"/>
      <c r="C98" s="2"/>
      <c r="D98" s="2"/>
      <c r="E98" s="2"/>
      <c r="F98" s="2"/>
      <c r="G98" s="106"/>
      <c r="H98" s="2"/>
      <c r="I98" s="2"/>
      <c r="J98" s="2"/>
      <c r="K98" s="2"/>
      <c r="L98" s="2"/>
      <c r="M98" s="2"/>
      <c r="N98" s="2"/>
      <c r="O98" s="2"/>
      <c r="P98" s="2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2"/>
      <c r="B99" s="2"/>
      <c r="C99" s="2"/>
      <c r="D99" s="2"/>
      <c r="E99" s="2"/>
      <c r="F99" s="2"/>
      <c r="G99" s="106"/>
      <c r="H99" s="2"/>
      <c r="I99" s="2"/>
      <c r="J99" s="2"/>
      <c r="K99" s="2"/>
      <c r="L99" s="2"/>
      <c r="M99" s="2"/>
      <c r="N99" s="2"/>
      <c r="O99" s="2"/>
      <c r="P99" s="2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2"/>
      <c r="B100" s="2"/>
      <c r="C100" s="2"/>
      <c r="D100" s="2"/>
      <c r="E100" s="2"/>
      <c r="F100" s="2"/>
      <c r="G100" s="106"/>
      <c r="H100" s="2"/>
      <c r="I100" s="2"/>
      <c r="J100" s="2"/>
      <c r="K100" s="2"/>
      <c r="L100" s="2"/>
      <c r="M100" s="2"/>
      <c r="N100" s="2"/>
      <c r="O100" s="2"/>
      <c r="P100" s="2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2"/>
      <c r="B101" s="2"/>
      <c r="C101" s="2"/>
      <c r="D101" s="2"/>
      <c r="E101" s="2"/>
      <c r="F101" s="2"/>
      <c r="G101" s="106"/>
      <c r="H101" s="2"/>
      <c r="I101" s="2"/>
      <c r="J101" s="2"/>
      <c r="K101" s="2"/>
      <c r="L101" s="2"/>
      <c r="M101" s="2"/>
      <c r="N101" s="2"/>
      <c r="O101" s="2"/>
      <c r="P101" s="2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2"/>
      <c r="B102" s="2"/>
      <c r="C102" s="2"/>
      <c r="D102" s="2"/>
      <c r="E102" s="2"/>
      <c r="F102" s="2"/>
      <c r="G102" s="106"/>
      <c r="H102" s="2"/>
      <c r="I102" s="2"/>
      <c r="J102" s="2"/>
      <c r="K102" s="2"/>
      <c r="L102" s="2"/>
      <c r="M102" s="2"/>
      <c r="N102" s="2"/>
      <c r="O102" s="2"/>
      <c r="P102" s="2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2"/>
      <c r="B103" s="2"/>
      <c r="C103" s="2"/>
      <c r="D103" s="2"/>
      <c r="E103" s="2"/>
      <c r="F103" s="2"/>
      <c r="G103" s="106"/>
      <c r="H103" s="2"/>
      <c r="I103" s="2"/>
      <c r="J103" s="2"/>
      <c r="K103" s="2"/>
      <c r="L103" s="2"/>
      <c r="M103" s="2"/>
      <c r="N103" s="2"/>
      <c r="O103" s="2"/>
      <c r="P103" s="2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2"/>
      <c r="B104" s="2"/>
      <c r="C104" s="2"/>
      <c r="D104" s="2"/>
      <c r="E104" s="2"/>
      <c r="F104" s="2"/>
      <c r="G104" s="106"/>
      <c r="H104" s="2"/>
      <c r="I104" s="2"/>
      <c r="J104" s="2"/>
      <c r="K104" s="2"/>
      <c r="L104" s="2"/>
      <c r="M104" s="2"/>
      <c r="N104" s="2"/>
      <c r="O104" s="2"/>
      <c r="P104" s="2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2"/>
      <c r="B105" s="2"/>
      <c r="C105" s="2"/>
      <c r="D105" s="2"/>
      <c r="E105" s="2"/>
      <c r="F105" s="2"/>
      <c r="G105" s="106"/>
      <c r="H105" s="2"/>
      <c r="I105" s="2"/>
      <c r="J105" s="2"/>
      <c r="K105" s="2"/>
      <c r="L105" s="2"/>
      <c r="M105" s="2"/>
      <c r="N105" s="2"/>
      <c r="O105" s="2"/>
      <c r="P105" s="2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2"/>
      <c r="B106" s="2"/>
      <c r="C106" s="2"/>
      <c r="D106" s="2"/>
      <c r="E106" s="2"/>
      <c r="F106" s="2"/>
      <c r="G106" s="106"/>
      <c r="H106" s="2"/>
      <c r="I106" s="2"/>
      <c r="J106" s="2"/>
      <c r="K106" s="2"/>
      <c r="L106" s="2"/>
      <c r="M106" s="2"/>
      <c r="N106" s="2"/>
      <c r="O106" s="2"/>
      <c r="P106" s="2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2"/>
      <c r="B107" s="2"/>
      <c r="C107" s="2"/>
      <c r="D107" s="2"/>
      <c r="E107" s="2"/>
      <c r="F107" s="2"/>
      <c r="G107" s="106"/>
      <c r="H107" s="2"/>
      <c r="I107" s="2"/>
      <c r="J107" s="2"/>
      <c r="K107" s="2"/>
      <c r="L107" s="2"/>
      <c r="M107" s="2"/>
      <c r="N107" s="2"/>
      <c r="O107" s="2"/>
      <c r="P107" s="2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2"/>
      <c r="B108" s="2"/>
      <c r="C108" s="2"/>
      <c r="D108" s="2"/>
      <c r="E108" s="2"/>
      <c r="F108" s="2"/>
      <c r="G108" s="106"/>
      <c r="H108" s="2"/>
      <c r="I108" s="2"/>
      <c r="J108" s="2"/>
      <c r="K108" s="2"/>
      <c r="L108" s="2"/>
      <c r="M108" s="2"/>
      <c r="N108" s="2"/>
      <c r="O108" s="2"/>
      <c r="P108" s="2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2"/>
      <c r="B109" s="2"/>
      <c r="C109" s="2"/>
      <c r="D109" s="2"/>
      <c r="E109" s="2"/>
      <c r="F109" s="2"/>
      <c r="G109" s="106"/>
      <c r="H109" s="2"/>
      <c r="I109" s="2"/>
      <c r="J109" s="2"/>
      <c r="K109" s="2"/>
      <c r="L109" s="2"/>
      <c r="M109" s="2"/>
      <c r="N109" s="2"/>
      <c r="O109" s="2"/>
      <c r="P109" s="2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2"/>
      <c r="B110" s="2"/>
      <c r="C110" s="2"/>
      <c r="D110" s="2"/>
      <c r="E110" s="2"/>
      <c r="F110" s="2"/>
      <c r="G110" s="106"/>
      <c r="H110" s="2"/>
      <c r="I110" s="2"/>
      <c r="J110" s="2"/>
      <c r="K110" s="2"/>
      <c r="L110" s="2"/>
      <c r="M110" s="2"/>
      <c r="N110" s="2"/>
      <c r="O110" s="2"/>
      <c r="P110" s="2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2"/>
      <c r="B111" s="2"/>
      <c r="C111" s="2"/>
      <c r="D111" s="2"/>
      <c r="E111" s="2"/>
      <c r="F111" s="2"/>
      <c r="G111" s="106"/>
      <c r="H111" s="2"/>
      <c r="I111" s="2"/>
      <c r="J111" s="2"/>
      <c r="K111" s="2"/>
      <c r="L111" s="2"/>
      <c r="M111" s="2"/>
      <c r="N111" s="2"/>
      <c r="O111" s="2"/>
      <c r="P111" s="2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2"/>
      <c r="B112" s="2"/>
      <c r="C112" s="2"/>
      <c r="D112" s="2"/>
      <c r="E112" s="2"/>
      <c r="F112" s="2"/>
      <c r="G112" s="106"/>
      <c r="H112" s="2"/>
      <c r="I112" s="2"/>
      <c r="J112" s="2"/>
      <c r="K112" s="2"/>
      <c r="L112" s="2"/>
      <c r="M112" s="2"/>
      <c r="N112" s="2"/>
      <c r="O112" s="2"/>
      <c r="P112" s="2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2"/>
      <c r="B113" s="2"/>
      <c r="C113" s="2"/>
      <c r="D113" s="2"/>
      <c r="E113" s="2"/>
      <c r="F113" s="2"/>
      <c r="G113" s="106"/>
      <c r="H113" s="2"/>
      <c r="I113" s="2"/>
      <c r="J113" s="2"/>
      <c r="K113" s="2"/>
      <c r="L113" s="2"/>
      <c r="M113" s="2"/>
      <c r="N113" s="2"/>
      <c r="O113" s="2"/>
      <c r="P113" s="2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2"/>
      <c r="B114" s="2"/>
      <c r="C114" s="2"/>
      <c r="D114" s="2"/>
      <c r="E114" s="2"/>
      <c r="F114" s="2"/>
      <c r="G114" s="106"/>
      <c r="H114" s="2"/>
      <c r="I114" s="2"/>
      <c r="J114" s="2"/>
      <c r="K114" s="2"/>
      <c r="L114" s="2"/>
      <c r="M114" s="2"/>
      <c r="N114" s="2"/>
      <c r="O114" s="2"/>
      <c r="P114" s="2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2"/>
      <c r="B115" s="2"/>
      <c r="C115" s="2"/>
      <c r="D115" s="2"/>
      <c r="E115" s="2"/>
      <c r="F115" s="2"/>
      <c r="G115" s="106"/>
      <c r="H115" s="2"/>
      <c r="I115" s="2"/>
      <c r="J115" s="2"/>
      <c r="K115" s="2"/>
      <c r="L115" s="2"/>
      <c r="M115" s="2"/>
      <c r="N115" s="2"/>
      <c r="O115" s="2"/>
      <c r="P115" s="2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2"/>
      <c r="B116" s="2"/>
      <c r="C116" s="2"/>
      <c r="D116" s="2"/>
      <c r="E116" s="2"/>
      <c r="F116" s="2"/>
      <c r="G116" s="106"/>
      <c r="H116" s="2"/>
      <c r="I116" s="2"/>
      <c r="J116" s="2"/>
      <c r="K116" s="2"/>
      <c r="L116" s="2"/>
      <c r="M116" s="2"/>
      <c r="N116" s="2"/>
      <c r="O116" s="2"/>
      <c r="P116" s="2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2"/>
      <c r="B117" s="2"/>
      <c r="C117" s="2"/>
      <c r="D117" s="2"/>
      <c r="E117" s="2"/>
      <c r="F117" s="2"/>
      <c r="G117" s="106"/>
      <c r="H117" s="2"/>
      <c r="I117" s="2"/>
      <c r="J117" s="2"/>
      <c r="K117" s="2"/>
      <c r="L117" s="2"/>
      <c r="M117" s="2"/>
      <c r="N117" s="2"/>
      <c r="O117" s="2"/>
      <c r="P117" s="2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2"/>
      <c r="B118" s="2"/>
      <c r="C118" s="2"/>
      <c r="D118" s="2"/>
      <c r="E118" s="2"/>
      <c r="F118" s="2"/>
      <c r="G118" s="106"/>
      <c r="H118" s="2"/>
      <c r="I118" s="2"/>
      <c r="J118" s="2"/>
      <c r="K118" s="2"/>
      <c r="L118" s="2"/>
      <c r="M118" s="2"/>
      <c r="N118" s="2"/>
      <c r="O118" s="2"/>
      <c r="P118" s="2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2"/>
      <c r="B119" s="2"/>
      <c r="C119" s="2"/>
      <c r="D119" s="2"/>
      <c r="E119" s="2"/>
      <c r="F119" s="2"/>
      <c r="G119" s="106"/>
      <c r="H119" s="2"/>
      <c r="I119" s="2"/>
      <c r="J119" s="2"/>
      <c r="K119" s="2"/>
      <c r="L119" s="2"/>
      <c r="M119" s="2"/>
      <c r="N119" s="2"/>
      <c r="O119" s="2"/>
      <c r="P119" s="2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2"/>
      <c r="B120" s="2"/>
      <c r="C120" s="2"/>
      <c r="D120" s="2"/>
      <c r="E120" s="2"/>
      <c r="F120" s="2"/>
      <c r="G120" s="106"/>
      <c r="H120" s="2"/>
      <c r="I120" s="2"/>
      <c r="J120" s="2"/>
      <c r="K120" s="2"/>
      <c r="L120" s="2"/>
      <c r="M120" s="2"/>
      <c r="N120" s="2"/>
      <c r="O120" s="2"/>
      <c r="P120" s="2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2"/>
      <c r="B121" s="2"/>
      <c r="C121" s="2"/>
      <c r="D121" s="2"/>
      <c r="E121" s="2"/>
      <c r="F121" s="2"/>
      <c r="G121" s="106"/>
      <c r="H121" s="2"/>
      <c r="I121" s="2"/>
      <c r="J121" s="2"/>
      <c r="K121" s="2"/>
      <c r="L121" s="2"/>
      <c r="M121" s="2"/>
      <c r="N121" s="2"/>
      <c r="O121" s="2"/>
      <c r="P121" s="2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2"/>
      <c r="B122" s="2"/>
      <c r="C122" s="2"/>
      <c r="D122" s="2"/>
      <c r="E122" s="2"/>
      <c r="F122" s="2"/>
      <c r="G122" s="106"/>
      <c r="H122" s="2"/>
      <c r="I122" s="2"/>
      <c r="J122" s="2"/>
      <c r="K122" s="2"/>
      <c r="L122" s="2"/>
      <c r="M122" s="2"/>
      <c r="N122" s="2"/>
      <c r="O122" s="2"/>
      <c r="P122" s="2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2"/>
      <c r="B123" s="2"/>
      <c r="C123" s="2"/>
      <c r="D123" s="2"/>
      <c r="E123" s="2"/>
      <c r="F123" s="2"/>
      <c r="G123" s="106"/>
      <c r="H123" s="2"/>
      <c r="I123" s="2"/>
      <c r="J123" s="2"/>
      <c r="K123" s="2"/>
      <c r="L123" s="2"/>
      <c r="M123" s="2"/>
      <c r="N123" s="2"/>
      <c r="O123" s="2"/>
      <c r="P123" s="2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2"/>
      <c r="B124" s="2"/>
      <c r="C124" s="2"/>
      <c r="D124" s="2"/>
      <c r="E124" s="2"/>
      <c r="F124" s="2"/>
      <c r="G124" s="106"/>
      <c r="H124" s="2"/>
      <c r="I124" s="2"/>
      <c r="J124" s="2"/>
      <c r="K124" s="2"/>
      <c r="L124" s="2"/>
      <c r="M124" s="2"/>
      <c r="N124" s="2"/>
      <c r="O124" s="2"/>
      <c r="P124" s="2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2"/>
      <c r="B125" s="2"/>
      <c r="C125" s="2"/>
      <c r="D125" s="2"/>
      <c r="E125" s="2"/>
      <c r="F125" s="2"/>
      <c r="G125" s="106"/>
      <c r="H125" s="2"/>
      <c r="I125" s="2"/>
      <c r="J125" s="2"/>
      <c r="K125" s="2"/>
      <c r="L125" s="2"/>
      <c r="M125" s="2"/>
      <c r="N125" s="2"/>
      <c r="O125" s="2"/>
      <c r="P125" s="2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2"/>
      <c r="B126" s="2"/>
      <c r="C126" s="2"/>
      <c r="D126" s="2"/>
      <c r="E126" s="2"/>
      <c r="F126" s="2"/>
      <c r="G126" s="106"/>
      <c r="H126" s="2"/>
      <c r="I126" s="2"/>
      <c r="J126" s="2"/>
      <c r="K126" s="2"/>
      <c r="L126" s="2"/>
      <c r="M126" s="2"/>
      <c r="N126" s="2"/>
      <c r="O126" s="2"/>
      <c r="P126" s="2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2"/>
      <c r="B127" s="2"/>
      <c r="C127" s="2"/>
      <c r="D127" s="2"/>
      <c r="E127" s="2"/>
      <c r="F127" s="2"/>
      <c r="G127" s="106"/>
      <c r="H127" s="2"/>
      <c r="I127" s="2"/>
      <c r="J127" s="2"/>
      <c r="K127" s="2"/>
      <c r="L127" s="2"/>
      <c r="M127" s="2"/>
      <c r="N127" s="2"/>
      <c r="O127" s="2"/>
      <c r="P127" s="2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2"/>
      <c r="B128" s="2"/>
      <c r="C128" s="2"/>
      <c r="D128" s="2"/>
      <c r="E128" s="2"/>
      <c r="F128" s="2"/>
      <c r="G128" s="106"/>
      <c r="H128" s="2"/>
      <c r="I128" s="2"/>
      <c r="J128" s="2"/>
      <c r="K128" s="2"/>
      <c r="L128" s="2"/>
      <c r="M128" s="2"/>
      <c r="N128" s="2"/>
      <c r="O128" s="2"/>
      <c r="P128" s="2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2"/>
      <c r="B129" s="2"/>
      <c r="C129" s="2"/>
      <c r="D129" s="2"/>
      <c r="E129" s="2"/>
      <c r="F129" s="2"/>
      <c r="G129" s="106"/>
      <c r="H129" s="2"/>
      <c r="I129" s="2"/>
      <c r="J129" s="2"/>
      <c r="K129" s="2"/>
      <c r="L129" s="2"/>
      <c r="M129" s="2"/>
      <c r="N129" s="2"/>
      <c r="O129" s="2"/>
      <c r="P129" s="2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2"/>
      <c r="B130" s="2"/>
      <c r="C130" s="2"/>
      <c r="D130" s="2"/>
      <c r="E130" s="2"/>
      <c r="F130" s="2"/>
      <c r="G130" s="106"/>
      <c r="H130" s="2"/>
      <c r="I130" s="2"/>
      <c r="J130" s="2"/>
      <c r="K130" s="2"/>
      <c r="L130" s="2"/>
      <c r="M130" s="2"/>
      <c r="N130" s="2"/>
      <c r="O130" s="2"/>
      <c r="P130" s="2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2"/>
      <c r="B131" s="2"/>
      <c r="C131" s="2"/>
      <c r="D131" s="2"/>
      <c r="E131" s="2"/>
      <c r="F131" s="2"/>
      <c r="G131" s="106"/>
      <c r="H131" s="2"/>
      <c r="I131" s="2"/>
      <c r="J131" s="2"/>
      <c r="K131" s="2"/>
      <c r="L131" s="2"/>
      <c r="M131" s="2"/>
      <c r="N131" s="2"/>
      <c r="O131" s="2"/>
      <c r="P131" s="2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2"/>
      <c r="B132" s="2"/>
      <c r="C132" s="2"/>
      <c r="D132" s="2"/>
      <c r="E132" s="2"/>
      <c r="F132" s="2"/>
      <c r="G132" s="106"/>
      <c r="H132" s="2"/>
      <c r="I132" s="2"/>
      <c r="J132" s="2"/>
      <c r="K132" s="2"/>
      <c r="L132" s="2"/>
      <c r="M132" s="2"/>
      <c r="N132" s="2"/>
      <c r="O132" s="2"/>
      <c r="P132" s="2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2"/>
      <c r="B133" s="2"/>
      <c r="C133" s="2"/>
      <c r="D133" s="2"/>
      <c r="E133" s="2"/>
      <c r="F133" s="2"/>
      <c r="G133" s="106"/>
      <c r="H133" s="2"/>
      <c r="I133" s="2"/>
      <c r="J133" s="2"/>
      <c r="K133" s="2"/>
      <c r="L133" s="2"/>
      <c r="M133" s="2"/>
      <c r="N133" s="2"/>
      <c r="O133" s="2"/>
      <c r="P133" s="2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2"/>
      <c r="B134" s="2"/>
      <c r="C134" s="2"/>
      <c r="D134" s="2"/>
      <c r="E134" s="2"/>
      <c r="F134" s="2"/>
      <c r="G134" s="106"/>
      <c r="H134" s="2"/>
      <c r="I134" s="2"/>
      <c r="J134" s="2"/>
      <c r="K134" s="2"/>
      <c r="L134" s="2"/>
      <c r="M134" s="2"/>
      <c r="N134" s="2"/>
      <c r="O134" s="2"/>
      <c r="P134" s="2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2"/>
      <c r="B135" s="2"/>
      <c r="C135" s="2"/>
      <c r="D135" s="2"/>
      <c r="E135" s="2"/>
      <c r="F135" s="2"/>
      <c r="G135" s="106"/>
      <c r="H135" s="2"/>
      <c r="I135" s="2"/>
      <c r="J135" s="2"/>
      <c r="K135" s="2"/>
      <c r="L135" s="2"/>
      <c r="M135" s="2"/>
      <c r="N135" s="2"/>
      <c r="O135" s="2"/>
      <c r="P135" s="2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2"/>
      <c r="B136" s="2"/>
      <c r="C136" s="2"/>
      <c r="D136" s="2"/>
      <c r="E136" s="2"/>
      <c r="F136" s="2"/>
      <c r="G136" s="106"/>
      <c r="H136" s="2"/>
      <c r="I136" s="2"/>
      <c r="J136" s="2"/>
      <c r="K136" s="2"/>
      <c r="L136" s="2"/>
      <c r="M136" s="2"/>
      <c r="N136" s="2"/>
      <c r="O136" s="2"/>
      <c r="P136" s="2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2"/>
      <c r="B137" s="2"/>
      <c r="C137" s="2"/>
      <c r="D137" s="2"/>
      <c r="E137" s="2"/>
      <c r="F137" s="2"/>
      <c r="G137" s="106"/>
      <c r="H137" s="2"/>
      <c r="I137" s="2"/>
      <c r="J137" s="2"/>
      <c r="K137" s="2"/>
      <c r="L137" s="2"/>
      <c r="M137" s="2"/>
      <c r="N137" s="2"/>
      <c r="O137" s="2"/>
      <c r="P137" s="2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2"/>
      <c r="B138" s="2"/>
      <c r="C138" s="2"/>
      <c r="D138" s="2"/>
      <c r="E138" s="2"/>
      <c r="F138" s="2"/>
      <c r="G138" s="106"/>
      <c r="H138" s="2"/>
      <c r="I138" s="2"/>
      <c r="J138" s="2"/>
      <c r="K138" s="2"/>
      <c r="L138" s="2"/>
      <c r="M138" s="2"/>
      <c r="N138" s="2"/>
      <c r="O138" s="2"/>
      <c r="P138" s="2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2"/>
      <c r="B139" s="2"/>
      <c r="C139" s="2"/>
      <c r="D139" s="2"/>
      <c r="E139" s="2"/>
      <c r="F139" s="2"/>
      <c r="G139" s="106"/>
      <c r="H139" s="2"/>
      <c r="I139" s="2"/>
      <c r="J139" s="2"/>
      <c r="K139" s="2"/>
      <c r="L139" s="2"/>
      <c r="M139" s="2"/>
      <c r="N139" s="2"/>
      <c r="O139" s="2"/>
      <c r="P139" s="2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2"/>
      <c r="B140" s="2"/>
      <c r="C140" s="2"/>
      <c r="D140" s="2"/>
      <c r="E140" s="2"/>
      <c r="F140" s="2"/>
      <c r="G140" s="106"/>
      <c r="H140" s="2"/>
      <c r="I140" s="2"/>
      <c r="J140" s="2"/>
      <c r="K140" s="2"/>
      <c r="L140" s="2"/>
      <c r="M140" s="2"/>
      <c r="N140" s="2"/>
      <c r="O140" s="2"/>
      <c r="P140" s="2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2"/>
      <c r="B141" s="2"/>
      <c r="C141" s="2"/>
      <c r="D141" s="2"/>
      <c r="E141" s="2"/>
      <c r="F141" s="2"/>
      <c r="G141" s="106"/>
      <c r="H141" s="2"/>
      <c r="I141" s="2"/>
      <c r="J141" s="2"/>
      <c r="K141" s="2"/>
      <c r="L141" s="2"/>
      <c r="M141" s="2"/>
      <c r="N141" s="2"/>
      <c r="O141" s="2"/>
      <c r="P141" s="2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2"/>
      <c r="B142" s="2"/>
      <c r="C142" s="2"/>
      <c r="D142" s="2"/>
      <c r="E142" s="2"/>
      <c r="F142" s="2"/>
      <c r="G142" s="106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2"/>
      <c r="B143" s="2"/>
      <c r="C143" s="2"/>
      <c r="D143" s="2"/>
      <c r="E143" s="2"/>
      <c r="F143" s="2"/>
      <c r="G143" s="106"/>
      <c r="H143" s="2"/>
      <c r="I143" s="2"/>
      <c r="J143" s="2"/>
      <c r="K143" s="2"/>
      <c r="L143" s="2"/>
      <c r="M143" s="2"/>
      <c r="N143" s="2"/>
      <c r="O143" s="2"/>
      <c r="P143" s="2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2"/>
      <c r="B144" s="2"/>
      <c r="C144" s="2"/>
      <c r="D144" s="2"/>
      <c r="E144" s="2"/>
      <c r="F144" s="2"/>
      <c r="G144" s="106"/>
      <c r="H144" s="2"/>
      <c r="I144" s="2"/>
      <c r="J144" s="2"/>
      <c r="K144" s="2"/>
      <c r="L144" s="2"/>
      <c r="M144" s="2"/>
      <c r="N144" s="2"/>
      <c r="O144" s="2"/>
      <c r="P144" s="2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2"/>
      <c r="B145" s="2"/>
      <c r="C145" s="2"/>
      <c r="D145" s="2"/>
      <c r="E145" s="2"/>
      <c r="F145" s="2"/>
      <c r="G145" s="106"/>
      <c r="H145" s="2"/>
      <c r="I145" s="2"/>
      <c r="J145" s="2"/>
      <c r="K145" s="2"/>
      <c r="L145" s="2"/>
      <c r="M145" s="2"/>
      <c r="N145" s="2"/>
      <c r="O145" s="2"/>
      <c r="P145" s="2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:F17 I16:I17 L16:L1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494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495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COUNTIF(A12:A999,"*F002-*")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COUNTIF($F10:$F982,B5)</f>
        <v>7</v>
      </c>
      <c r="C6" s="124">
        <f t="shared" ref="C6:E6" si="1">COUNTIF($F10:$F866,C5)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COUNTIF($I10:$I982,B5)</f>
        <v>7</v>
      </c>
      <c r="C7" s="124">
        <f t="shared" ref="C7:E7" si="2">COUNTIF($F10:$F866,C5)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COUNTIF($L10:$L982,B5)</f>
        <v>7</v>
      </c>
      <c r="C8" s="128">
        <f t="shared" ref="C8:E8" si="3">COUNTIF($F10:$F866,C5)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496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39.0" customHeight="1" outlineLevel="1">
      <c r="A12" s="138" t="s">
        <v>497</v>
      </c>
      <c r="B12" s="138" t="s">
        <v>498</v>
      </c>
      <c r="C12" s="138" t="s">
        <v>499</v>
      </c>
      <c r="D12" s="148" t="s">
        <v>500</v>
      </c>
      <c r="E12" s="148" t="s">
        <v>501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26.25" customHeight="1" outlineLevel="1">
      <c r="A13" s="138" t="s">
        <v>502</v>
      </c>
      <c r="B13" s="138" t="s">
        <v>503</v>
      </c>
      <c r="C13" s="138" t="s">
        <v>499</v>
      </c>
      <c r="D13" s="148" t="s">
        <v>504</v>
      </c>
      <c r="E13" s="148" t="s">
        <v>505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38" t="s">
        <v>506</v>
      </c>
      <c r="B14" s="138" t="s">
        <v>507</v>
      </c>
      <c r="C14" s="138" t="s">
        <v>499</v>
      </c>
      <c r="D14" s="148" t="s">
        <v>508</v>
      </c>
      <c r="E14" s="148" t="s">
        <v>509</v>
      </c>
      <c r="F14" s="138" t="s">
        <v>132</v>
      </c>
      <c r="G14" s="149">
        <v>46248.0</v>
      </c>
      <c r="H14" s="138" t="s">
        <v>468</v>
      </c>
      <c r="I14" s="138" t="s">
        <v>132</v>
      </c>
      <c r="J14" s="149">
        <v>46248.0</v>
      </c>
      <c r="K14" s="138" t="s">
        <v>468</v>
      </c>
      <c r="L14" s="138" t="s">
        <v>132</v>
      </c>
      <c r="M14" s="149">
        <v>46248.0</v>
      </c>
      <c r="N14" s="138" t="s">
        <v>468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52.5" customHeight="1" outlineLevel="1">
      <c r="A15" s="138" t="s">
        <v>510</v>
      </c>
      <c r="B15" s="138" t="s">
        <v>511</v>
      </c>
      <c r="C15" s="150" t="s">
        <v>499</v>
      </c>
      <c r="D15" s="148" t="s">
        <v>512</v>
      </c>
      <c r="E15" s="148" t="s">
        <v>513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 outlineLevel="1">
      <c r="A16" s="138" t="s">
        <v>514</v>
      </c>
      <c r="B16" s="138" t="s">
        <v>515</v>
      </c>
      <c r="C16" s="138" t="s">
        <v>499</v>
      </c>
      <c r="D16" s="148" t="s">
        <v>516</v>
      </c>
      <c r="E16" s="148" t="s">
        <v>517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 outlineLevel="1">
      <c r="A17" s="138" t="s">
        <v>518</v>
      </c>
      <c r="B17" s="138" t="s">
        <v>519</v>
      </c>
      <c r="C17" s="138" t="s">
        <v>499</v>
      </c>
      <c r="D17" s="148" t="s">
        <v>500</v>
      </c>
      <c r="E17" s="148" t="s">
        <v>520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 outlineLevel="1">
      <c r="A18" s="138" t="s">
        <v>521</v>
      </c>
      <c r="B18" s="138" t="s">
        <v>522</v>
      </c>
      <c r="C18" s="138" t="s">
        <v>499</v>
      </c>
      <c r="D18" s="148" t="s">
        <v>500</v>
      </c>
      <c r="E18" s="148" t="s">
        <v>523</v>
      </c>
      <c r="F18" s="138" t="s">
        <v>132</v>
      </c>
      <c r="G18" s="149">
        <v>46248.0</v>
      </c>
      <c r="H18" s="138" t="s">
        <v>468</v>
      </c>
      <c r="I18" s="138" t="s">
        <v>132</v>
      </c>
      <c r="J18" s="149">
        <v>46248.0</v>
      </c>
      <c r="K18" s="138" t="s">
        <v>468</v>
      </c>
      <c r="L18" s="138" t="s">
        <v>132</v>
      </c>
      <c r="M18" s="149">
        <v>46248.0</v>
      </c>
      <c r="N18" s="138" t="s">
        <v>468</v>
      </c>
      <c r="O18" s="138" t="s">
        <v>469</v>
      </c>
      <c r="P18" s="2"/>
      <c r="Q18" s="140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8 I12:I18 L12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3.43"/>
    <col customWidth="1" min="2" max="2" width="28.57"/>
    <col customWidth="1" min="3" max="3" width="71.57"/>
    <col customWidth="1" min="4" max="4" width="34.29"/>
    <col customWidth="1" min="5" max="5" width="24.43"/>
    <col customWidth="1" min="6" max="6" width="9.0"/>
    <col customWidth="1" min="7" max="7" width="9.71" outlineLevel="1"/>
    <col customWidth="1" min="8" max="8" width="15.43" outlineLevel="1"/>
    <col customWidth="1" min="9" max="9" width="9.0"/>
    <col customWidth="1" min="10" max="10" width="20.43" outlineLevel="1"/>
    <col customWidth="1" min="11" max="11" width="15.43" outlineLevel="1"/>
    <col customWidth="1" min="12" max="12" width="9.0"/>
    <col customWidth="1" min="13" max="13" width="20.43" outlineLevel="1"/>
    <col customWidth="1" min="14" max="14" width="14.71" outlineLevel="1"/>
    <col customWidth="1" min="15" max="15" width="8.29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524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525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COUNTIF(A12:A990,"*F003-*")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COUNTIF($F10:$F973,B5)</f>
        <v>7</v>
      </c>
      <c r="C6" s="124">
        <f t="shared" ref="C6:E6" si="1">COUNTIF($F10:$F985,C5)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COUNTIF($I10:$I973,B5)</f>
        <v>7</v>
      </c>
      <c r="C7" s="124">
        <f t="shared" ref="C7:E7" si="2">COUNTIF($F10:$F985,C5)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COUNTIF($L10:$L973,B5)</f>
        <v>7</v>
      </c>
      <c r="C8" s="128">
        <f t="shared" ref="C8:E8" si="3">COUNTIF($F10:$F985,C5)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526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98.0" customHeight="1" outlineLevel="1">
      <c r="A12" s="138" t="s">
        <v>527</v>
      </c>
      <c r="B12" s="138" t="s">
        <v>528</v>
      </c>
      <c r="C12" s="138" t="s">
        <v>529</v>
      </c>
      <c r="D12" s="148" t="s">
        <v>530</v>
      </c>
      <c r="E12" s="148" t="s">
        <v>531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 outlineLevel="1">
      <c r="A13" s="138" t="s">
        <v>532</v>
      </c>
      <c r="B13" s="138" t="s">
        <v>533</v>
      </c>
      <c r="C13" s="138" t="s">
        <v>529</v>
      </c>
      <c r="D13" s="148" t="s">
        <v>534</v>
      </c>
      <c r="E13" s="148" t="s">
        <v>535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66.0" customHeight="1" outlineLevel="1">
      <c r="A14" s="138" t="s">
        <v>536</v>
      </c>
      <c r="B14" s="138" t="s">
        <v>537</v>
      </c>
      <c r="C14" s="138" t="s">
        <v>529</v>
      </c>
      <c r="D14" s="148" t="s">
        <v>534</v>
      </c>
      <c r="E14" s="148" t="s">
        <v>538</v>
      </c>
      <c r="F14" s="138" t="s">
        <v>132</v>
      </c>
      <c r="G14" s="149">
        <v>46248.0</v>
      </c>
      <c r="H14" s="138" t="s">
        <v>468</v>
      </c>
      <c r="I14" s="138" t="s">
        <v>132</v>
      </c>
      <c r="J14" s="149">
        <v>46248.0</v>
      </c>
      <c r="K14" s="138" t="s">
        <v>468</v>
      </c>
      <c r="L14" s="138" t="s">
        <v>132</v>
      </c>
      <c r="M14" s="149">
        <v>46248.0</v>
      </c>
      <c r="N14" s="138" t="s">
        <v>468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66.0" customHeight="1" outlineLevel="1">
      <c r="A15" s="138" t="s">
        <v>539</v>
      </c>
      <c r="B15" s="138" t="s">
        <v>540</v>
      </c>
      <c r="C15" s="138" t="s">
        <v>529</v>
      </c>
      <c r="D15" s="148" t="s">
        <v>534</v>
      </c>
      <c r="E15" s="148" t="s">
        <v>541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46" t="s">
        <v>542</v>
      </c>
      <c r="B16" s="151" t="s">
        <v>543</v>
      </c>
      <c r="C16" s="152" t="s">
        <v>529</v>
      </c>
      <c r="D16" s="152" t="s">
        <v>534</v>
      </c>
      <c r="E16" s="152" t="s">
        <v>544</v>
      </c>
      <c r="F16" s="152" t="s">
        <v>132</v>
      </c>
      <c r="G16" s="153">
        <v>46248.0</v>
      </c>
      <c r="H16" s="152" t="s">
        <v>468</v>
      </c>
      <c r="I16" s="152" t="s">
        <v>132</v>
      </c>
      <c r="J16" s="153">
        <v>46248.0</v>
      </c>
      <c r="K16" s="152" t="s">
        <v>468</v>
      </c>
      <c r="L16" s="152" t="s">
        <v>132</v>
      </c>
      <c r="M16" s="153">
        <v>46248.0</v>
      </c>
      <c r="N16" s="152" t="s">
        <v>468</v>
      </c>
      <c r="O16" s="154" t="s">
        <v>469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66.0" customHeight="1" outlineLevel="1">
      <c r="A17" s="138" t="s">
        <v>545</v>
      </c>
      <c r="B17" s="138" t="s">
        <v>546</v>
      </c>
      <c r="C17" s="138" t="s">
        <v>529</v>
      </c>
      <c r="D17" s="138" t="s">
        <v>534</v>
      </c>
      <c r="E17" s="138" t="s">
        <v>547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52.5" customHeight="1" outlineLevel="1">
      <c r="A18" s="138" t="s">
        <v>548</v>
      </c>
      <c r="B18" s="138" t="s">
        <v>549</v>
      </c>
      <c r="C18" s="138" t="s">
        <v>529</v>
      </c>
      <c r="D18" s="138" t="s">
        <v>550</v>
      </c>
      <c r="E18" s="138" t="s">
        <v>551</v>
      </c>
      <c r="F18" s="138" t="s">
        <v>132</v>
      </c>
      <c r="G18" s="149">
        <v>46248.0</v>
      </c>
      <c r="H18" s="138" t="s">
        <v>468</v>
      </c>
      <c r="I18" s="138" t="s">
        <v>132</v>
      </c>
      <c r="J18" s="149">
        <v>46248.0</v>
      </c>
      <c r="K18" s="138" t="s">
        <v>468</v>
      </c>
      <c r="L18" s="138" t="s">
        <v>132</v>
      </c>
      <c r="M18" s="149">
        <v>46248.0</v>
      </c>
      <c r="N18" s="138" t="s">
        <v>468</v>
      </c>
      <c r="O18" s="155" t="s">
        <v>469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5 I12:I15 L12:L15 F17:F18 I17:I18 L17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10.29" outlineLevel="1"/>
    <col customWidth="1" min="8" max="8" width="14.71" outlineLevel="1"/>
    <col customWidth="1" min="9" max="9" width="8.43"/>
    <col customWidth="1" min="10" max="10" width="10.29" outlineLevel="1"/>
    <col customWidth="1" min="11" max="11" width="14.71" outlineLevel="1"/>
    <col customWidth="1" min="12" max="12" width="8.43"/>
    <col customWidth="1" min="13" max="13" width="10.29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552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553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COUNTIF(A12:A993,"*F004-*")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COUNTIF($F10:$F976,B5)</f>
        <v>6</v>
      </c>
      <c r="C6" s="124">
        <f t="shared" ref="C6:E6" si="1">COUNTIF($F10:$F985,C5)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COUNTIF($I10:$I976,B5)</f>
        <v>6</v>
      </c>
      <c r="C7" s="124">
        <f t="shared" ref="C7:E7" si="2">COUNTIF($F10:$F985,C5)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COUNTIF($L10:$L976,B5)</f>
        <v>6</v>
      </c>
      <c r="C8" s="128">
        <f t="shared" ref="C8:E8" si="3">COUNTIF($F10:$F985,C5)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554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39.0" customHeight="1" outlineLevel="1">
      <c r="A12" s="138" t="s">
        <v>555</v>
      </c>
      <c r="B12" s="156" t="s">
        <v>556</v>
      </c>
      <c r="C12" s="156" t="s">
        <v>557</v>
      </c>
      <c r="D12" s="148" t="s">
        <v>530</v>
      </c>
      <c r="E12" s="157" t="s">
        <v>531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39.0" customHeight="1" outlineLevel="1">
      <c r="A13" s="138" t="s">
        <v>558</v>
      </c>
      <c r="B13" s="156" t="s">
        <v>559</v>
      </c>
      <c r="C13" s="156" t="s">
        <v>557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66.0" customHeight="1" outlineLevel="1">
      <c r="A14" s="138" t="s">
        <v>561</v>
      </c>
      <c r="B14" s="156" t="s">
        <v>562</v>
      </c>
      <c r="C14" s="156" t="s">
        <v>557</v>
      </c>
      <c r="D14" s="148" t="s">
        <v>534</v>
      </c>
      <c r="E14" s="148" t="s">
        <v>538</v>
      </c>
      <c r="F14" s="138" t="s">
        <v>132</v>
      </c>
      <c r="G14" s="149">
        <v>46248.0</v>
      </c>
      <c r="H14" s="138" t="s">
        <v>468</v>
      </c>
      <c r="I14" s="138" t="s">
        <v>132</v>
      </c>
      <c r="J14" s="149">
        <v>46248.0</v>
      </c>
      <c r="K14" s="138" t="s">
        <v>468</v>
      </c>
      <c r="L14" s="138" t="s">
        <v>132</v>
      </c>
      <c r="M14" s="149">
        <v>46248.0</v>
      </c>
      <c r="N14" s="138" t="s">
        <v>468</v>
      </c>
      <c r="O14" s="138" t="s">
        <v>469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52.5" customHeight="1" outlineLevel="1">
      <c r="A15" s="138" t="s">
        <v>563</v>
      </c>
      <c r="B15" s="156" t="s">
        <v>564</v>
      </c>
      <c r="C15" s="156" t="s">
        <v>557</v>
      </c>
      <c r="D15" s="148" t="s">
        <v>534</v>
      </c>
      <c r="E15" s="148" t="s">
        <v>541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66.0" customHeight="1" outlineLevel="1">
      <c r="A16" s="138" t="s">
        <v>565</v>
      </c>
      <c r="B16" s="156" t="s">
        <v>566</v>
      </c>
      <c r="C16" s="156" t="s">
        <v>557</v>
      </c>
      <c r="D16" s="148" t="s">
        <v>534</v>
      </c>
      <c r="E16" s="148" t="s">
        <v>544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469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66.0" customHeight="1" outlineLevel="1">
      <c r="A17" s="138" t="s">
        <v>567</v>
      </c>
      <c r="B17" s="156" t="s">
        <v>568</v>
      </c>
      <c r="C17" s="156" t="s">
        <v>557</v>
      </c>
      <c r="D17" s="148" t="s">
        <v>534</v>
      </c>
      <c r="E17" s="148" t="s">
        <v>569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469</v>
      </c>
      <c r="P17" s="158"/>
      <c r="Q17" s="140"/>
      <c r="R17" s="158"/>
      <c r="S17" s="158"/>
      <c r="T17" s="158"/>
      <c r="U17" s="158"/>
      <c r="V17" s="158"/>
      <c r="W17" s="158"/>
      <c r="X17" s="158"/>
      <c r="Y17" s="158"/>
      <c r="Z17" s="158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7 I12:I17 L12:L1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71" outlineLevel="1"/>
    <col customWidth="1" min="8" max="8" width="14.71" outlineLevel="1"/>
    <col customWidth="1" min="9" max="9" width="8.43"/>
    <col customWidth="1" min="10" max="10" width="8.71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570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5.75" customHeight="1">
      <c r="A3" s="115" t="s">
        <v>449</v>
      </c>
      <c r="B3" s="116" t="s">
        <v>571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COUNTIF(A12:A976,"*F005-*")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COUNTIF($F10:$F959,B5)</f>
        <v>7</v>
      </c>
      <c r="C6" s="124">
        <f t="shared" ref="C6:E6" si="1">COUNTIF($F10:$F972,C5)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COUNTIF($I10:$I959,B5)</f>
        <v>7</v>
      </c>
      <c r="C7" s="124">
        <f t="shared" ref="C7:E7" si="2">COUNTIF($F10:$F972,C5)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COUNTIF($L10:$L959,B5)</f>
        <v>7</v>
      </c>
      <c r="C8" s="128">
        <f t="shared" ref="C8:E8" si="3">COUNTIF($F10:$F972,C5)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572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573</v>
      </c>
      <c r="B12" s="156" t="s">
        <v>574</v>
      </c>
      <c r="C12" s="156" t="s">
        <v>575</v>
      </c>
      <c r="D12" s="148" t="s">
        <v>530</v>
      </c>
      <c r="E12" s="148" t="s">
        <v>531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39.0" customHeight="1" outlineLevel="1">
      <c r="A13" s="138" t="s">
        <v>576</v>
      </c>
      <c r="B13" s="156" t="s">
        <v>577</v>
      </c>
      <c r="C13" s="156" t="s">
        <v>575</v>
      </c>
      <c r="D13" s="148" t="s">
        <v>534</v>
      </c>
      <c r="E13" s="148" t="s">
        <v>535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46" t="s">
        <v>578</v>
      </c>
      <c r="B14" s="159" t="s">
        <v>579</v>
      </c>
      <c r="C14" s="152" t="s">
        <v>575</v>
      </c>
      <c r="D14" s="152" t="s">
        <v>580</v>
      </c>
      <c r="E14" s="152" t="s">
        <v>581</v>
      </c>
      <c r="F14" s="152" t="s">
        <v>132</v>
      </c>
      <c r="G14" s="153">
        <v>46248.0</v>
      </c>
      <c r="H14" s="152" t="s">
        <v>468</v>
      </c>
      <c r="I14" s="152" t="s">
        <v>132</v>
      </c>
      <c r="J14" s="153">
        <v>46248.0</v>
      </c>
      <c r="K14" s="152" t="s">
        <v>468</v>
      </c>
      <c r="L14" s="152" t="s">
        <v>132</v>
      </c>
      <c r="M14" s="153">
        <v>46248.0</v>
      </c>
      <c r="N14" s="152" t="s">
        <v>468</v>
      </c>
      <c r="O14" s="154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66.0" customHeight="1" outlineLevel="1">
      <c r="A15" s="138" t="s">
        <v>582</v>
      </c>
      <c r="B15" s="156" t="s">
        <v>583</v>
      </c>
      <c r="C15" s="156" t="s">
        <v>575</v>
      </c>
      <c r="D15" s="148" t="s">
        <v>584</v>
      </c>
      <c r="E15" s="148" t="s">
        <v>585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493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78.75" customHeight="1" outlineLevel="1">
      <c r="A16" s="138" t="s">
        <v>586</v>
      </c>
      <c r="B16" s="156" t="s">
        <v>587</v>
      </c>
      <c r="C16" s="156" t="s">
        <v>575</v>
      </c>
      <c r="D16" s="148" t="s">
        <v>534</v>
      </c>
      <c r="E16" s="148" t="s">
        <v>544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469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105.0" customHeight="1" outlineLevel="1">
      <c r="A17" s="138" t="s">
        <v>588</v>
      </c>
      <c r="B17" s="156" t="s">
        <v>589</v>
      </c>
      <c r="C17" s="156" t="s">
        <v>575</v>
      </c>
      <c r="D17" s="148" t="s">
        <v>534</v>
      </c>
      <c r="E17" s="148" t="s">
        <v>547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469</v>
      </c>
      <c r="P17" s="158"/>
      <c r="Q17" s="140"/>
      <c r="R17" s="158"/>
      <c r="S17" s="158"/>
      <c r="T17" s="158"/>
      <c r="U17" s="158"/>
      <c r="V17" s="158"/>
      <c r="W17" s="158"/>
      <c r="X17" s="158"/>
      <c r="Y17" s="158"/>
      <c r="Z17" s="158"/>
    </row>
    <row r="18" ht="105.0" customHeight="1" outlineLevel="1">
      <c r="A18" s="138" t="s">
        <v>590</v>
      </c>
      <c r="B18" s="156" t="s">
        <v>591</v>
      </c>
      <c r="C18" s="156" t="s">
        <v>575</v>
      </c>
      <c r="D18" s="148" t="s">
        <v>534</v>
      </c>
      <c r="E18" s="148" t="s">
        <v>592</v>
      </c>
      <c r="F18" s="138" t="s">
        <v>132</v>
      </c>
      <c r="G18" s="149">
        <v>46248.0</v>
      </c>
      <c r="H18" s="138" t="s">
        <v>468</v>
      </c>
      <c r="I18" s="138" t="s">
        <v>132</v>
      </c>
      <c r="J18" s="149">
        <v>46248.0</v>
      </c>
      <c r="K18" s="138" t="s">
        <v>468</v>
      </c>
      <c r="L18" s="138" t="s">
        <v>132</v>
      </c>
      <c r="M18" s="149">
        <v>46248.0</v>
      </c>
      <c r="N18" s="138" t="s">
        <v>468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8 I15:I18 L15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8.57"/>
    <col customWidth="1" min="3" max="3" width="37.86"/>
    <col customWidth="1" min="4" max="4" width="52.43"/>
    <col customWidth="1" min="5" max="5" width="28.43"/>
    <col customWidth="1" min="6" max="6" width="8.43"/>
    <col customWidth="1" min="7" max="7" width="8.71" outlineLevel="1"/>
    <col customWidth="1" min="8" max="8" width="14.71" outlineLevel="1"/>
    <col customWidth="1" min="9" max="9" width="8.43"/>
    <col customWidth="1" min="10" max="10" width="8.71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593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571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COUNTIF(A12:A924,"*F006-*")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COUNTIF($F10:$F907,B5)</f>
        <v>7</v>
      </c>
      <c r="C6" s="124">
        <f t="shared" ref="C6:E6" si="1">COUNTIF($F10:$F940,C5)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COUNTIF($I10:$I907,B5)</f>
        <v>7</v>
      </c>
      <c r="C7" s="124">
        <f t="shared" ref="C7:E7" si="2">COUNTIF($F10:$F940,C5)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COUNTIF($L10:$L907,B5)</f>
        <v>7</v>
      </c>
      <c r="C8" s="128">
        <f t="shared" ref="C8:E8" si="3">COUNTIF($F10:$F940,C5)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594</v>
      </c>
      <c r="B11" s="146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5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2.75" customHeight="1" outlineLevel="1">
      <c r="A12" s="138" t="s">
        <v>595</v>
      </c>
      <c r="B12" s="156" t="s">
        <v>596</v>
      </c>
      <c r="C12" s="156" t="s">
        <v>597</v>
      </c>
      <c r="D12" s="148" t="s">
        <v>598</v>
      </c>
      <c r="E12" s="148" t="s">
        <v>599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26.25" customHeight="1" outlineLevel="1">
      <c r="A13" s="138" t="s">
        <v>601</v>
      </c>
      <c r="B13" s="156" t="s">
        <v>602</v>
      </c>
      <c r="C13" s="156" t="s">
        <v>597</v>
      </c>
      <c r="D13" s="148" t="s">
        <v>504</v>
      </c>
      <c r="E13" s="148" t="s">
        <v>603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493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26.25" customHeight="1" outlineLevel="1">
      <c r="A14" s="138" t="s">
        <v>604</v>
      </c>
      <c r="B14" s="156" t="s">
        <v>605</v>
      </c>
      <c r="C14" s="156" t="s">
        <v>597</v>
      </c>
      <c r="D14" s="148" t="s">
        <v>580</v>
      </c>
      <c r="E14" s="148" t="s">
        <v>606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493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26.25" customHeight="1">
      <c r="A15" s="146" t="s">
        <v>607</v>
      </c>
      <c r="B15" s="159" t="s">
        <v>608</v>
      </c>
      <c r="C15" s="152" t="s">
        <v>597</v>
      </c>
      <c r="D15" s="152" t="s">
        <v>609</v>
      </c>
      <c r="E15" s="152" t="s">
        <v>610</v>
      </c>
      <c r="F15" s="152" t="s">
        <v>132</v>
      </c>
      <c r="G15" s="153">
        <v>46248.0</v>
      </c>
      <c r="H15" s="152" t="s">
        <v>600</v>
      </c>
      <c r="I15" s="152" t="s">
        <v>132</v>
      </c>
      <c r="J15" s="153">
        <v>46248.0</v>
      </c>
      <c r="K15" s="152" t="s">
        <v>600</v>
      </c>
      <c r="L15" s="152" t="s">
        <v>132</v>
      </c>
      <c r="M15" s="153">
        <v>46248.0</v>
      </c>
      <c r="N15" s="152" t="s">
        <v>600</v>
      </c>
      <c r="O15" s="154" t="s">
        <v>493</v>
      </c>
      <c r="P15" s="114"/>
      <c r="Q15" s="137"/>
      <c r="R15" s="114"/>
      <c r="S15" s="114"/>
      <c r="T15" s="114"/>
      <c r="U15" s="114"/>
      <c r="V15" s="114"/>
      <c r="W15" s="114"/>
      <c r="X15" s="114"/>
      <c r="Y15" s="114"/>
      <c r="Z15" s="114"/>
    </row>
    <row r="16" ht="26.25" customHeight="1" outlineLevel="1">
      <c r="A16" s="160" t="s">
        <v>611</v>
      </c>
      <c r="B16" s="160" t="s">
        <v>612</v>
      </c>
      <c r="C16" s="160" t="s">
        <v>597</v>
      </c>
      <c r="D16" s="160" t="s">
        <v>613</v>
      </c>
      <c r="E16" s="160" t="s">
        <v>614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493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12.75" customHeight="1" outlineLevel="1">
      <c r="A17" s="160" t="s">
        <v>615</v>
      </c>
      <c r="B17" s="160" t="s">
        <v>616</v>
      </c>
      <c r="C17" s="160" t="s">
        <v>597</v>
      </c>
      <c r="D17" s="160" t="s">
        <v>617</v>
      </c>
      <c r="E17" s="160" t="s">
        <v>618</v>
      </c>
      <c r="F17" s="138" t="s">
        <v>132</v>
      </c>
      <c r="G17" s="149">
        <v>46248.0</v>
      </c>
      <c r="H17" s="138" t="s">
        <v>600</v>
      </c>
      <c r="I17" s="138" t="s">
        <v>132</v>
      </c>
      <c r="J17" s="149">
        <v>46248.0</v>
      </c>
      <c r="K17" s="138" t="s">
        <v>600</v>
      </c>
      <c r="L17" s="138" t="s">
        <v>132</v>
      </c>
      <c r="M17" s="149">
        <v>46248.0</v>
      </c>
      <c r="N17" s="138" t="s">
        <v>600</v>
      </c>
      <c r="O17" s="138" t="s">
        <v>469</v>
      </c>
      <c r="P17" s="158"/>
      <c r="Q17" s="140"/>
      <c r="R17" s="158"/>
      <c r="S17" s="158"/>
      <c r="T17" s="158"/>
      <c r="U17" s="158"/>
      <c r="V17" s="158"/>
      <c r="W17" s="158"/>
      <c r="X17" s="158"/>
      <c r="Y17" s="158"/>
      <c r="Z17" s="158"/>
    </row>
    <row r="18" ht="92.25" customHeight="1" outlineLevel="1">
      <c r="A18" s="160" t="s">
        <v>619</v>
      </c>
      <c r="B18" s="160" t="s">
        <v>620</v>
      </c>
      <c r="C18" s="160" t="s">
        <v>597</v>
      </c>
      <c r="D18" s="160" t="s">
        <v>621</v>
      </c>
      <c r="E18" s="160" t="s">
        <v>622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:F18 I16:I18 L16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71" outlineLevel="1"/>
    <col customWidth="1" min="8" max="8" width="15.43" outlineLevel="1"/>
    <col customWidth="1" min="9" max="9" width="8.43"/>
    <col customWidth="1" min="10" max="10" width="8.71" outlineLevel="1"/>
    <col customWidth="1" min="11" max="11" width="15.43" outlineLevel="1"/>
    <col customWidth="1" min="12" max="12" width="8.43"/>
    <col customWidth="1" min="13" max="13" width="8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623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624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COUNTIF(A12:A999,"*F007-*")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COUNTIF($F10:$F888,B5)</f>
        <v>7</v>
      </c>
      <c r="C6" s="124">
        <f t="shared" ref="C6:E6" si="1">COUNTIF($F10:$F900,C5)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COUNTIF($I10:$I888,B5)</f>
        <v>7</v>
      </c>
      <c r="C7" s="124">
        <f t="shared" ref="C7:E7" si="2">COUNTIF($F10:$F900,C5)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COUNTIF($L10:$L888,B5)</f>
        <v>7</v>
      </c>
      <c r="C8" s="128">
        <f t="shared" ref="C8:E8" si="3">COUNTIF($F10:$F900,C5)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625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32.0" customHeight="1" outlineLevel="1">
      <c r="A12" s="138" t="s">
        <v>626</v>
      </c>
      <c r="B12" s="138" t="s">
        <v>627</v>
      </c>
      <c r="C12" s="138" t="s">
        <v>628</v>
      </c>
      <c r="D12" s="148" t="s">
        <v>530</v>
      </c>
      <c r="E12" s="148" t="s">
        <v>629</v>
      </c>
      <c r="F12" s="138" t="s">
        <v>132</v>
      </c>
      <c r="G12" s="149">
        <v>46248.0</v>
      </c>
      <c r="H12" s="138" t="s">
        <v>28</v>
      </c>
      <c r="I12" s="138" t="s">
        <v>132</v>
      </c>
      <c r="J12" s="149">
        <v>46248.0</v>
      </c>
      <c r="K12" s="138" t="s">
        <v>28</v>
      </c>
      <c r="L12" s="138" t="s">
        <v>132</v>
      </c>
      <c r="M12" s="149">
        <v>46248.0</v>
      </c>
      <c r="N12" s="138" t="s">
        <v>28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 outlineLevel="1">
      <c r="A13" s="138" t="s">
        <v>630</v>
      </c>
      <c r="B13" s="138" t="s">
        <v>631</v>
      </c>
      <c r="C13" s="138" t="s">
        <v>628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28</v>
      </c>
      <c r="I13" s="138" t="s">
        <v>132</v>
      </c>
      <c r="J13" s="149">
        <v>46248.0</v>
      </c>
      <c r="K13" s="138" t="s">
        <v>28</v>
      </c>
      <c r="L13" s="138" t="s">
        <v>132</v>
      </c>
      <c r="M13" s="149">
        <v>46248.0</v>
      </c>
      <c r="N13" s="138" t="s">
        <v>28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38" t="s">
        <v>632</v>
      </c>
      <c r="B14" s="138" t="s">
        <v>633</v>
      </c>
      <c r="C14" s="138" t="s">
        <v>628</v>
      </c>
      <c r="D14" s="148" t="s">
        <v>580</v>
      </c>
      <c r="E14" s="138" t="s">
        <v>581</v>
      </c>
      <c r="F14" s="138" t="s">
        <v>132</v>
      </c>
      <c r="G14" s="149">
        <v>46248.0</v>
      </c>
      <c r="H14" s="138" t="s">
        <v>28</v>
      </c>
      <c r="I14" s="138" t="s">
        <v>132</v>
      </c>
      <c r="J14" s="149">
        <v>46248.0</v>
      </c>
      <c r="K14" s="138" t="s">
        <v>28</v>
      </c>
      <c r="L14" s="138" t="s">
        <v>132</v>
      </c>
      <c r="M14" s="149">
        <v>46248.0</v>
      </c>
      <c r="N14" s="138" t="s">
        <v>28</v>
      </c>
      <c r="O14" s="155" t="s">
        <v>469</v>
      </c>
      <c r="P14" s="2"/>
      <c r="Q14" s="106"/>
      <c r="R14" s="2"/>
      <c r="S14" s="2"/>
      <c r="T14" s="2"/>
      <c r="U14" s="2"/>
      <c r="V14" s="2"/>
      <c r="W14" s="2"/>
      <c r="X14" s="2"/>
      <c r="Y14" s="2"/>
      <c r="Z14" s="2"/>
    </row>
    <row r="15" ht="171.0" customHeight="1" outlineLevel="1">
      <c r="A15" s="138" t="s">
        <v>634</v>
      </c>
      <c r="B15" s="138" t="s">
        <v>635</v>
      </c>
      <c r="C15" s="138" t="s">
        <v>628</v>
      </c>
      <c r="D15" s="148" t="s">
        <v>636</v>
      </c>
      <c r="E15" s="148" t="s">
        <v>585</v>
      </c>
      <c r="F15" s="138" t="s">
        <v>132</v>
      </c>
      <c r="G15" s="149">
        <v>46248.0</v>
      </c>
      <c r="H15" s="138" t="s">
        <v>28</v>
      </c>
      <c r="I15" s="138" t="s">
        <v>132</v>
      </c>
      <c r="J15" s="149">
        <v>46248.0</v>
      </c>
      <c r="K15" s="138" t="s">
        <v>28</v>
      </c>
      <c r="L15" s="138" t="s">
        <v>132</v>
      </c>
      <c r="M15" s="149">
        <v>46248.0</v>
      </c>
      <c r="N15" s="138" t="s">
        <v>28</v>
      </c>
      <c r="O15" s="155" t="s">
        <v>469</v>
      </c>
      <c r="P15" s="2"/>
      <c r="Q15" s="106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61" t="s">
        <v>637</v>
      </c>
      <c r="B16" s="143" t="s">
        <v>638</v>
      </c>
      <c r="C16" s="143" t="s">
        <v>628</v>
      </c>
      <c r="D16" s="143" t="s">
        <v>639</v>
      </c>
      <c r="E16" s="143" t="s">
        <v>640</v>
      </c>
      <c r="F16" s="143" t="s">
        <v>132</v>
      </c>
      <c r="G16" s="144">
        <v>46248.0</v>
      </c>
      <c r="H16" s="143" t="s">
        <v>28</v>
      </c>
      <c r="I16" s="143" t="s">
        <v>132</v>
      </c>
      <c r="J16" s="144">
        <v>46248.0</v>
      </c>
      <c r="K16" s="143" t="s">
        <v>28</v>
      </c>
      <c r="L16" s="143" t="s">
        <v>132</v>
      </c>
      <c r="M16" s="144">
        <v>46248.0</v>
      </c>
      <c r="N16" s="143" t="s">
        <v>28</v>
      </c>
      <c r="O16" s="143" t="s">
        <v>469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66.0" customHeight="1" outlineLevel="1">
      <c r="A17" s="138" t="s">
        <v>641</v>
      </c>
      <c r="B17" s="138" t="s">
        <v>642</v>
      </c>
      <c r="C17" s="138" t="s">
        <v>628</v>
      </c>
      <c r="D17" s="138" t="s">
        <v>534</v>
      </c>
      <c r="E17" s="138" t="s">
        <v>643</v>
      </c>
      <c r="F17" s="138" t="s">
        <v>132</v>
      </c>
      <c r="G17" s="149">
        <v>46248.0</v>
      </c>
      <c r="H17" s="138" t="s">
        <v>28</v>
      </c>
      <c r="I17" s="138" t="s">
        <v>132</v>
      </c>
      <c r="J17" s="149">
        <v>46248.0</v>
      </c>
      <c r="K17" s="138" t="s">
        <v>28</v>
      </c>
      <c r="L17" s="138" t="s">
        <v>132</v>
      </c>
      <c r="M17" s="149">
        <v>46248.0</v>
      </c>
      <c r="N17" s="138" t="s">
        <v>28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52.5" customHeight="1" outlineLevel="1">
      <c r="A18" s="138" t="s">
        <v>644</v>
      </c>
      <c r="B18" s="138" t="s">
        <v>645</v>
      </c>
      <c r="C18" s="138" t="s">
        <v>628</v>
      </c>
      <c r="D18" s="148" t="s">
        <v>621</v>
      </c>
      <c r="E18" s="138" t="s">
        <v>646</v>
      </c>
      <c r="F18" s="138" t="s">
        <v>132</v>
      </c>
      <c r="G18" s="149">
        <v>46248.0</v>
      </c>
      <c r="H18" s="138" t="s">
        <v>28</v>
      </c>
      <c r="I18" s="138" t="s">
        <v>132</v>
      </c>
      <c r="J18" s="149">
        <v>46248.0</v>
      </c>
      <c r="K18" s="138" t="s">
        <v>28</v>
      </c>
      <c r="L18" s="138" t="s">
        <v>132</v>
      </c>
      <c r="M18" s="149">
        <v>46248.0</v>
      </c>
      <c r="N18" s="138" t="s">
        <v>28</v>
      </c>
      <c r="O18" s="155" t="s">
        <v>493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5 I12:I15 L12:L15 F17:F18 I17:I18 L17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44.43"/>
    <col customWidth="1" min="5" max="5" width="29.57"/>
    <col customWidth="1" min="6" max="6" width="8.43"/>
    <col customWidth="1" min="7" max="7" width="9.71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9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647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648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COUNTIF(A12:A915,"*F008-*")</f>
        <v>5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COUNTIF($F10:$F898,B5)</f>
        <v>5</v>
      </c>
      <c r="C6" s="124">
        <f t="shared" ref="C6:E6" si="1">COUNTIF($F10:$F903,C5)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COUNTIF($I10:$I898,B5)</f>
        <v>5</v>
      </c>
      <c r="C7" s="124">
        <f t="shared" ref="C7:E7" si="2">COUNTIF($F10:$F903,C5)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COUNTIF($L10:$L898,B5)</f>
        <v>5</v>
      </c>
      <c r="C8" s="128">
        <f t="shared" ref="C8:E8" si="3">COUNTIF($F10:$F903,C5)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26.25" customHeight="1">
      <c r="A11" s="146" t="s">
        <v>79</v>
      </c>
      <c r="B11" s="146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5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52.5" customHeight="1" outlineLevel="1">
      <c r="A12" s="138" t="s">
        <v>649</v>
      </c>
      <c r="B12" s="156" t="s">
        <v>650</v>
      </c>
      <c r="C12" s="156" t="s">
        <v>651</v>
      </c>
      <c r="D12" s="148" t="s">
        <v>530</v>
      </c>
      <c r="E12" s="148" t="s">
        <v>652</v>
      </c>
      <c r="F12" s="138" t="s">
        <v>132</v>
      </c>
      <c r="G12" s="149">
        <v>46248.0</v>
      </c>
      <c r="H12" s="138" t="s">
        <v>653</v>
      </c>
      <c r="I12" s="138" t="s">
        <v>132</v>
      </c>
      <c r="J12" s="149">
        <v>46248.0</v>
      </c>
      <c r="K12" s="138" t="s">
        <v>653</v>
      </c>
      <c r="L12" s="138" t="s">
        <v>132</v>
      </c>
      <c r="M12" s="149">
        <v>46248.0</v>
      </c>
      <c r="N12" s="138" t="s">
        <v>653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52.5" customHeight="1" outlineLevel="1">
      <c r="A13" s="138" t="s">
        <v>654</v>
      </c>
      <c r="B13" s="138" t="s">
        <v>655</v>
      </c>
      <c r="C13" s="138" t="s">
        <v>651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653</v>
      </c>
      <c r="I13" s="138" t="s">
        <v>132</v>
      </c>
      <c r="J13" s="149">
        <v>46248.0</v>
      </c>
      <c r="K13" s="138" t="s">
        <v>653</v>
      </c>
      <c r="L13" s="138" t="s">
        <v>132</v>
      </c>
      <c r="M13" s="149">
        <v>46248.0</v>
      </c>
      <c r="N13" s="138" t="s">
        <v>653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38" t="s">
        <v>656</v>
      </c>
      <c r="B14" s="138" t="s">
        <v>657</v>
      </c>
      <c r="C14" s="138" t="s">
        <v>651</v>
      </c>
      <c r="D14" s="148" t="s">
        <v>580</v>
      </c>
      <c r="E14" s="148" t="s">
        <v>581</v>
      </c>
      <c r="F14" s="138" t="s">
        <v>132</v>
      </c>
      <c r="G14" s="149">
        <v>46248.0</v>
      </c>
      <c r="H14" s="138" t="s">
        <v>653</v>
      </c>
      <c r="I14" s="138" t="s">
        <v>132</v>
      </c>
      <c r="J14" s="149">
        <v>46248.0</v>
      </c>
      <c r="K14" s="138" t="s">
        <v>653</v>
      </c>
      <c r="L14" s="138" t="s">
        <v>132</v>
      </c>
      <c r="M14" s="149">
        <v>46248.0</v>
      </c>
      <c r="N14" s="138" t="s">
        <v>653</v>
      </c>
      <c r="O14" s="138" t="s">
        <v>658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 outlineLevel="1">
      <c r="A15" s="138" t="s">
        <v>659</v>
      </c>
      <c r="B15" s="138" t="s">
        <v>660</v>
      </c>
      <c r="C15" s="138" t="s">
        <v>651</v>
      </c>
      <c r="D15" s="138" t="s">
        <v>636</v>
      </c>
      <c r="E15" s="138" t="s">
        <v>585</v>
      </c>
      <c r="F15" s="138" t="s">
        <v>132</v>
      </c>
      <c r="G15" s="149">
        <v>46248.0</v>
      </c>
      <c r="H15" s="138" t="s">
        <v>653</v>
      </c>
      <c r="I15" s="138" t="s">
        <v>132</v>
      </c>
      <c r="J15" s="149">
        <v>46248.0</v>
      </c>
      <c r="K15" s="138" t="s">
        <v>653</v>
      </c>
      <c r="L15" s="138" t="s">
        <v>132</v>
      </c>
      <c r="M15" s="149">
        <v>46248.0</v>
      </c>
      <c r="N15" s="138" t="s">
        <v>653</v>
      </c>
      <c r="O15" s="138" t="s">
        <v>493</v>
      </c>
      <c r="P15" s="2"/>
      <c r="Q15" s="106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 outlineLevel="1">
      <c r="A16" s="138" t="s">
        <v>661</v>
      </c>
      <c r="B16" s="138" t="s">
        <v>662</v>
      </c>
      <c r="C16" s="138" t="s">
        <v>651</v>
      </c>
      <c r="D16" s="138" t="s">
        <v>639</v>
      </c>
      <c r="E16" s="138" t="s">
        <v>663</v>
      </c>
      <c r="F16" s="138" t="s">
        <v>132</v>
      </c>
      <c r="G16" s="149">
        <v>46248.0</v>
      </c>
      <c r="H16" s="138" t="s">
        <v>653</v>
      </c>
      <c r="I16" s="138" t="s">
        <v>132</v>
      </c>
      <c r="J16" s="149">
        <v>46248.0</v>
      </c>
      <c r="K16" s="138" t="s">
        <v>653</v>
      </c>
      <c r="L16" s="138" t="s">
        <v>132</v>
      </c>
      <c r="M16" s="149">
        <v>46248.0</v>
      </c>
      <c r="N16" s="138" t="s">
        <v>653</v>
      </c>
      <c r="O16" s="138" t="s">
        <v>658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111"/>
      <c r="H17" s="111"/>
      <c r="I17" s="111"/>
      <c r="J17" s="111"/>
      <c r="K17" s="111"/>
      <c r="L17" s="111"/>
      <c r="M17" s="111"/>
      <c r="N17" s="2"/>
      <c r="O17" s="2"/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664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665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COUNTIF(A12:A963,"*F009-*")</f>
        <v>5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COUNTIF($F10:$F946,B5)</f>
        <v>5</v>
      </c>
      <c r="C6" s="124">
        <f t="shared" ref="C6:E6" si="1">COUNTIF($F10:$F964,C5)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COUNTIF($I10:$I946,B5)</f>
        <v>5</v>
      </c>
      <c r="C7" s="124">
        <f t="shared" ref="C7:E7" si="2">COUNTIF($F10:$F964,C5)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COUNTIF($L10:$L946,B5)</f>
        <v>5</v>
      </c>
      <c r="C8" s="128">
        <f t="shared" ref="C8:E8" si="3">COUNTIF($F10:$F964,C5)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666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58.25" customHeight="1" outlineLevel="1">
      <c r="A12" s="138" t="s">
        <v>667</v>
      </c>
      <c r="B12" s="138" t="s">
        <v>668</v>
      </c>
      <c r="C12" s="138" t="s">
        <v>669</v>
      </c>
      <c r="D12" s="148" t="s">
        <v>530</v>
      </c>
      <c r="E12" s="148" t="s">
        <v>652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52.5" customHeight="1" outlineLevel="1">
      <c r="A13" s="138" t="s">
        <v>670</v>
      </c>
      <c r="B13" s="138" t="s">
        <v>671</v>
      </c>
      <c r="C13" s="138" t="s">
        <v>669</v>
      </c>
      <c r="D13" s="148" t="s">
        <v>672</v>
      </c>
      <c r="E13" s="148" t="s">
        <v>581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 outlineLevel="1">
      <c r="A14" s="138" t="s">
        <v>673</v>
      </c>
      <c r="B14" s="138" t="s">
        <v>674</v>
      </c>
      <c r="C14" s="138" t="s">
        <v>669</v>
      </c>
      <c r="D14" s="148" t="s">
        <v>580</v>
      </c>
      <c r="E14" s="148" t="s">
        <v>675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61" t="s">
        <v>676</v>
      </c>
      <c r="B15" s="161" t="s">
        <v>677</v>
      </c>
      <c r="C15" s="161" t="s">
        <v>669</v>
      </c>
      <c r="D15" s="161" t="s">
        <v>639</v>
      </c>
      <c r="E15" s="161" t="s">
        <v>678</v>
      </c>
      <c r="F15" s="161" t="s">
        <v>132</v>
      </c>
      <c r="G15" s="162">
        <v>46248.0</v>
      </c>
      <c r="H15" s="161" t="s">
        <v>600</v>
      </c>
      <c r="I15" s="161" t="s">
        <v>132</v>
      </c>
      <c r="J15" s="162">
        <v>46248.0</v>
      </c>
      <c r="K15" s="161" t="s">
        <v>600</v>
      </c>
      <c r="L15" s="161" t="s">
        <v>132</v>
      </c>
      <c r="M15" s="162">
        <v>46248.0</v>
      </c>
      <c r="N15" s="161" t="s">
        <v>600</v>
      </c>
      <c r="O15" s="161" t="s">
        <v>493</v>
      </c>
      <c r="P15" s="114"/>
      <c r="Q15" s="137"/>
      <c r="R15" s="114"/>
      <c r="S15" s="114"/>
      <c r="T15" s="114"/>
      <c r="U15" s="114"/>
      <c r="V15" s="114"/>
      <c r="W15" s="114"/>
      <c r="X15" s="114"/>
      <c r="Y15" s="114"/>
      <c r="Z15" s="114"/>
    </row>
    <row r="16" ht="78.75" customHeight="1" outlineLevel="1">
      <c r="A16" s="138" t="s">
        <v>679</v>
      </c>
      <c r="B16" s="138" t="s">
        <v>680</v>
      </c>
      <c r="C16" s="138" t="s">
        <v>669</v>
      </c>
      <c r="D16" s="138" t="s">
        <v>639</v>
      </c>
      <c r="E16" s="148" t="s">
        <v>681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111"/>
      <c r="H17" s="111"/>
      <c r="I17" s="111"/>
      <c r="J17" s="111"/>
      <c r="K17" s="111"/>
      <c r="L17" s="111"/>
      <c r="M17" s="111"/>
      <c r="N17" s="2"/>
      <c r="O17" s="2"/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 I16 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9.43"/>
    <col customWidth="1" min="5" max="5" width="28.43"/>
    <col customWidth="1" min="6" max="6" width="8.43"/>
    <col customWidth="1" min="7" max="7" width="8.71" outlineLevel="1"/>
    <col customWidth="1" min="8" max="8" width="14.71" outlineLevel="1"/>
    <col customWidth="1" min="9" max="9" width="8.43"/>
    <col customWidth="1" min="10" max="10" width="8.71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682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683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COUNTIF(A12:A1001,"*F010-*")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COUNTIF($F10:$F984,B5)</f>
        <v>6</v>
      </c>
      <c r="C6" s="124">
        <f t="shared" ref="C6:E6" si="1">COUNTIF($F10:$F987,C5)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COUNTIF($I10:$I984,B5)</f>
        <v>6</v>
      </c>
      <c r="C7" s="124">
        <f t="shared" ref="C7:E7" si="2">COUNTIF($F10:$F987,C5)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COUNTIF($L10:$L984,B5)</f>
        <v>6</v>
      </c>
      <c r="C8" s="128">
        <f t="shared" ref="C8:E8" si="3">COUNTIF($F10:$F987,C5)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39.0" customHeight="1">
      <c r="A11" s="146" t="s">
        <v>97</v>
      </c>
      <c r="B11" s="146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5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684</v>
      </c>
      <c r="B12" s="138" t="s">
        <v>685</v>
      </c>
      <c r="C12" s="138" t="s">
        <v>686</v>
      </c>
      <c r="D12" s="163" t="s">
        <v>530</v>
      </c>
      <c r="E12" s="163" t="s">
        <v>652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164"/>
      <c r="Q12" s="140"/>
      <c r="R12" s="164"/>
      <c r="S12" s="164"/>
      <c r="T12" s="164"/>
      <c r="U12" s="164"/>
      <c r="V12" s="164"/>
      <c r="W12" s="164"/>
      <c r="X12" s="164"/>
      <c r="Y12" s="164"/>
      <c r="Z12" s="164"/>
    </row>
    <row r="13" ht="13.5" customHeight="1" outlineLevel="1">
      <c r="A13" s="138" t="s">
        <v>687</v>
      </c>
      <c r="B13" s="138" t="s">
        <v>688</v>
      </c>
      <c r="C13" s="138" t="s">
        <v>686</v>
      </c>
      <c r="D13" s="138" t="s">
        <v>504</v>
      </c>
      <c r="E13" s="138" t="s">
        <v>560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658</v>
      </c>
      <c r="P13" s="41"/>
      <c r="Q13" s="112"/>
      <c r="R13" s="41"/>
      <c r="S13" s="41"/>
      <c r="T13" s="41"/>
      <c r="U13" s="41"/>
      <c r="V13" s="41"/>
      <c r="W13" s="41"/>
      <c r="X13" s="41"/>
      <c r="Y13" s="41"/>
      <c r="Z13" s="41"/>
    </row>
    <row r="14" ht="13.5" customHeight="1" outlineLevel="1">
      <c r="A14" s="138" t="s">
        <v>689</v>
      </c>
      <c r="B14" s="138" t="s">
        <v>690</v>
      </c>
      <c r="C14" s="138" t="s">
        <v>686</v>
      </c>
      <c r="D14" s="138" t="s">
        <v>580</v>
      </c>
      <c r="E14" s="138" t="s">
        <v>581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41"/>
      <c r="Q14" s="112"/>
      <c r="R14" s="41"/>
      <c r="S14" s="41"/>
      <c r="T14" s="41"/>
      <c r="U14" s="41"/>
      <c r="V14" s="41"/>
      <c r="W14" s="41"/>
      <c r="X14" s="41"/>
      <c r="Y14" s="41"/>
      <c r="Z14" s="41"/>
    </row>
    <row r="15" ht="26.25" customHeight="1">
      <c r="A15" s="146" t="s">
        <v>691</v>
      </c>
      <c r="B15" s="146" t="s">
        <v>692</v>
      </c>
      <c r="C15" s="143" t="s">
        <v>686</v>
      </c>
      <c r="D15" s="143" t="s">
        <v>636</v>
      </c>
      <c r="E15" s="143" t="s">
        <v>585</v>
      </c>
      <c r="F15" s="143" t="s">
        <v>132</v>
      </c>
      <c r="G15" s="144">
        <v>46248.0</v>
      </c>
      <c r="H15" s="143" t="s">
        <v>600</v>
      </c>
      <c r="I15" s="143" t="s">
        <v>132</v>
      </c>
      <c r="J15" s="144">
        <v>46248.0</v>
      </c>
      <c r="K15" s="143" t="s">
        <v>600</v>
      </c>
      <c r="L15" s="143" t="s">
        <v>132</v>
      </c>
      <c r="M15" s="144">
        <v>46248.0</v>
      </c>
      <c r="N15" s="143" t="s">
        <v>600</v>
      </c>
      <c r="O15" s="145" t="s">
        <v>658</v>
      </c>
      <c r="P15" s="114"/>
      <c r="Q15" s="137"/>
      <c r="R15" s="114"/>
      <c r="S15" s="114"/>
      <c r="T15" s="114"/>
      <c r="U15" s="114"/>
      <c r="V15" s="114"/>
      <c r="W15" s="114"/>
      <c r="X15" s="114"/>
      <c r="Y15" s="114"/>
      <c r="Z15" s="114"/>
    </row>
    <row r="16" ht="39.0" customHeight="1" outlineLevel="1">
      <c r="A16" s="138" t="s">
        <v>693</v>
      </c>
      <c r="B16" s="138" t="s">
        <v>694</v>
      </c>
      <c r="C16" s="138" t="s">
        <v>686</v>
      </c>
      <c r="D16" s="138" t="s">
        <v>639</v>
      </c>
      <c r="E16" s="138" t="s">
        <v>663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658</v>
      </c>
      <c r="P16" s="41"/>
      <c r="Q16" s="112"/>
      <c r="R16" s="41"/>
      <c r="S16" s="41"/>
      <c r="T16" s="41"/>
      <c r="U16" s="41"/>
      <c r="V16" s="41"/>
      <c r="W16" s="41"/>
      <c r="X16" s="41"/>
      <c r="Y16" s="41"/>
      <c r="Z16" s="41"/>
    </row>
    <row r="17" ht="26.25" customHeight="1" outlineLevel="1">
      <c r="A17" s="138" t="s">
        <v>695</v>
      </c>
      <c r="B17" s="138" t="s">
        <v>696</v>
      </c>
      <c r="C17" s="138" t="s">
        <v>686</v>
      </c>
      <c r="D17" s="138" t="s">
        <v>534</v>
      </c>
      <c r="E17" s="138" t="s">
        <v>697</v>
      </c>
      <c r="F17" s="138" t="s">
        <v>132</v>
      </c>
      <c r="G17" s="149">
        <v>46248.0</v>
      </c>
      <c r="H17" s="138" t="s">
        <v>600</v>
      </c>
      <c r="I17" s="138" t="s">
        <v>132</v>
      </c>
      <c r="J17" s="149">
        <v>46248.0</v>
      </c>
      <c r="K17" s="138" t="s">
        <v>600</v>
      </c>
      <c r="L17" s="138" t="s">
        <v>132</v>
      </c>
      <c r="M17" s="149">
        <v>46248.0</v>
      </c>
      <c r="N17" s="138" t="s">
        <v>600</v>
      </c>
      <c r="O17" s="138" t="s">
        <v>493</v>
      </c>
      <c r="P17" s="41"/>
      <c r="Q17" s="112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:F17 I16:I17 L16:L1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40.29"/>
    <col customWidth="1" min="3" max="3" width="35.43"/>
    <col customWidth="1" min="4" max="4" width="47.71"/>
    <col customWidth="1" min="5" max="5" width="36.43"/>
    <col customWidth="1" min="6" max="6" width="8.43"/>
    <col customWidth="1" min="7" max="7" width="9.71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9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698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699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COUNTIF(A12:A1004,"*F011-*")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COUNTIF($F10:$F987,B5)</f>
        <v>7</v>
      </c>
      <c r="C6" s="124">
        <f t="shared" ref="C6:E6" si="1">COUNTIF($F10:$F990,C5)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COUNTIF($I10:$I987,B5)</f>
        <v>7</v>
      </c>
      <c r="C7" s="124">
        <f t="shared" ref="C7:E7" si="2">COUNTIF($F10:$F990,C5)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COUNTIF($L10:$L987,B5)</f>
        <v>7</v>
      </c>
      <c r="C8" s="128">
        <f t="shared" ref="C8:E8" si="3">COUNTIF($F10:$F990,C5)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26.25" customHeight="1">
      <c r="A11" s="146" t="s">
        <v>104</v>
      </c>
      <c r="B11" s="146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5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700</v>
      </c>
      <c r="B12" s="156" t="s">
        <v>701</v>
      </c>
      <c r="C12" s="156" t="s">
        <v>702</v>
      </c>
      <c r="D12" s="148" t="s">
        <v>703</v>
      </c>
      <c r="E12" s="148" t="s">
        <v>704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39.0" customHeight="1" outlineLevel="1">
      <c r="A13" s="138" t="s">
        <v>705</v>
      </c>
      <c r="B13" s="138" t="s">
        <v>706</v>
      </c>
      <c r="C13" s="138" t="s">
        <v>702</v>
      </c>
      <c r="D13" s="138" t="s">
        <v>504</v>
      </c>
      <c r="E13" s="138" t="s">
        <v>707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2"/>
      <c r="Q13" s="106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 outlineLevel="1">
      <c r="A14" s="138" t="s">
        <v>708</v>
      </c>
      <c r="B14" s="138" t="s">
        <v>709</v>
      </c>
      <c r="C14" s="138" t="s">
        <v>702</v>
      </c>
      <c r="D14" s="138" t="s">
        <v>710</v>
      </c>
      <c r="E14" s="138" t="s">
        <v>711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493</v>
      </c>
      <c r="P14" s="2"/>
      <c r="Q14" s="106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 outlineLevel="1">
      <c r="A15" s="138" t="s">
        <v>712</v>
      </c>
      <c r="B15" s="138" t="s">
        <v>713</v>
      </c>
      <c r="C15" s="138" t="s">
        <v>702</v>
      </c>
      <c r="D15" s="138" t="s">
        <v>714</v>
      </c>
      <c r="E15" s="138" t="s">
        <v>715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2"/>
      <c r="Q15" s="106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 outlineLevel="1">
      <c r="A16" s="138" t="s">
        <v>716</v>
      </c>
      <c r="B16" s="138" t="s">
        <v>717</v>
      </c>
      <c r="C16" s="138" t="s">
        <v>702</v>
      </c>
      <c r="D16" s="138" t="s">
        <v>718</v>
      </c>
      <c r="E16" s="138" t="s">
        <v>719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52.5" customHeight="1" outlineLevel="1">
      <c r="A17" s="138" t="s">
        <v>721</v>
      </c>
      <c r="B17" s="138" t="s">
        <v>722</v>
      </c>
      <c r="C17" s="138" t="s">
        <v>702</v>
      </c>
      <c r="D17" s="138" t="s">
        <v>723</v>
      </c>
      <c r="E17" s="138" t="s">
        <v>724</v>
      </c>
      <c r="F17" s="138" t="s">
        <v>132</v>
      </c>
      <c r="G17" s="149">
        <v>46248.0</v>
      </c>
      <c r="H17" s="138" t="s">
        <v>600</v>
      </c>
      <c r="I17" s="138" t="s">
        <v>132</v>
      </c>
      <c r="J17" s="149">
        <v>46248.0</v>
      </c>
      <c r="K17" s="138" t="s">
        <v>600</v>
      </c>
      <c r="L17" s="138" t="s">
        <v>132</v>
      </c>
      <c r="M17" s="149">
        <v>46248.0</v>
      </c>
      <c r="N17" s="138" t="s">
        <v>600</v>
      </c>
      <c r="O17" s="138" t="s">
        <v>658</v>
      </c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 outlineLevel="1">
      <c r="A18" s="138" t="s">
        <v>725</v>
      </c>
      <c r="B18" s="138" t="s">
        <v>726</v>
      </c>
      <c r="C18" s="138" t="s">
        <v>702</v>
      </c>
      <c r="D18" s="138" t="s">
        <v>621</v>
      </c>
      <c r="E18" s="138" t="s">
        <v>727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38" t="s">
        <v>493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8 I12:I18 L12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9.0"/>
    <col customWidth="1" min="7" max="7" width="18.14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720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728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COUNTIF(A12:A1005,"*F012-*")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COUNTIF($F10:$F988,B5)</f>
        <v>6</v>
      </c>
      <c r="C6" s="124">
        <f t="shared" ref="C6:E6" si="1">COUNTIF($F10:$F993,C5)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COUNTIF($I10:$I988,B5)</f>
        <v>6</v>
      </c>
      <c r="C7" s="124">
        <f t="shared" ref="C7:E7" si="2">COUNTIF($F10:$F993,C5)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COUNTIF($L10:$L988,B5)</f>
        <v>6</v>
      </c>
      <c r="C8" s="128">
        <f t="shared" ref="C8:E8" si="3">COUNTIF($F10:$F993,C5)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112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90.25" customHeight="1" outlineLevel="1">
      <c r="A12" s="138" t="s">
        <v>729</v>
      </c>
      <c r="B12" s="138" t="s">
        <v>730</v>
      </c>
      <c r="C12" s="138" t="s">
        <v>731</v>
      </c>
      <c r="D12" s="148" t="s">
        <v>530</v>
      </c>
      <c r="E12" s="148" t="s">
        <v>732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658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05.0" customHeight="1" outlineLevel="1">
      <c r="A13" s="138" t="s">
        <v>733</v>
      </c>
      <c r="B13" s="138" t="s">
        <v>734</v>
      </c>
      <c r="C13" s="138" t="s">
        <v>731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658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65" t="s">
        <v>735</v>
      </c>
      <c r="B14" s="165" t="s">
        <v>736</v>
      </c>
      <c r="C14" s="165" t="s">
        <v>731</v>
      </c>
      <c r="D14" s="166" t="s">
        <v>580</v>
      </c>
      <c r="E14" s="166" t="s">
        <v>581</v>
      </c>
      <c r="F14" s="165" t="s">
        <v>132</v>
      </c>
      <c r="G14" s="167">
        <v>46248.0</v>
      </c>
      <c r="H14" s="165" t="s">
        <v>600</v>
      </c>
      <c r="I14" s="165" t="s">
        <v>132</v>
      </c>
      <c r="J14" s="167">
        <v>46248.0</v>
      </c>
      <c r="K14" s="165" t="s">
        <v>600</v>
      </c>
      <c r="L14" s="165" t="s">
        <v>132</v>
      </c>
      <c r="M14" s="167">
        <v>46248.0</v>
      </c>
      <c r="N14" s="165" t="s">
        <v>600</v>
      </c>
      <c r="O14" s="165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55" t="s">
        <v>737</v>
      </c>
      <c r="B15" s="155" t="s">
        <v>738</v>
      </c>
      <c r="C15" s="155" t="s">
        <v>731</v>
      </c>
      <c r="D15" s="155" t="s">
        <v>636</v>
      </c>
      <c r="E15" s="155" t="s">
        <v>585</v>
      </c>
      <c r="F15" s="155" t="s">
        <v>132</v>
      </c>
      <c r="G15" s="168">
        <v>46248.0</v>
      </c>
      <c r="H15" s="169" t="s">
        <v>600</v>
      </c>
      <c r="I15" s="169" t="s">
        <v>132</v>
      </c>
      <c r="J15" s="168">
        <v>46248.0</v>
      </c>
      <c r="K15" s="169" t="s">
        <v>600</v>
      </c>
      <c r="L15" s="169" t="s">
        <v>132</v>
      </c>
      <c r="M15" s="168">
        <v>46248.0</v>
      </c>
      <c r="N15" s="155" t="s">
        <v>600</v>
      </c>
      <c r="O15" s="155" t="s">
        <v>469</v>
      </c>
      <c r="P15" s="2"/>
      <c r="Q15" s="106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55" t="s">
        <v>739</v>
      </c>
      <c r="B16" s="155" t="s">
        <v>740</v>
      </c>
      <c r="C16" s="155" t="s">
        <v>731</v>
      </c>
      <c r="D16" s="155" t="s">
        <v>639</v>
      </c>
      <c r="E16" s="155" t="s">
        <v>663</v>
      </c>
      <c r="F16" s="155" t="s">
        <v>132</v>
      </c>
      <c r="G16" s="168">
        <v>46248.0</v>
      </c>
      <c r="H16" s="169" t="s">
        <v>600</v>
      </c>
      <c r="I16" s="169" t="s">
        <v>132</v>
      </c>
      <c r="J16" s="168">
        <v>46248.0</v>
      </c>
      <c r="K16" s="169" t="s">
        <v>600</v>
      </c>
      <c r="L16" s="169" t="s">
        <v>132</v>
      </c>
      <c r="M16" s="168">
        <v>46248.0</v>
      </c>
      <c r="N16" s="155" t="s">
        <v>600</v>
      </c>
      <c r="O16" s="155" t="s">
        <v>493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55" t="s">
        <v>741</v>
      </c>
      <c r="B17" s="155" t="s">
        <v>742</v>
      </c>
      <c r="C17" s="155" t="s">
        <v>731</v>
      </c>
      <c r="D17" s="155" t="s">
        <v>534</v>
      </c>
      <c r="E17" s="155" t="s">
        <v>697</v>
      </c>
      <c r="F17" s="155" t="s">
        <v>132</v>
      </c>
      <c r="G17" s="168">
        <v>46248.0</v>
      </c>
      <c r="H17" s="169" t="s">
        <v>600</v>
      </c>
      <c r="I17" s="169" t="s">
        <v>132</v>
      </c>
      <c r="J17" s="168">
        <v>46248.0</v>
      </c>
      <c r="K17" s="169" t="s">
        <v>600</v>
      </c>
      <c r="L17" s="169" t="s">
        <v>132</v>
      </c>
      <c r="M17" s="168">
        <v>46248.0</v>
      </c>
      <c r="N17" s="155" t="s">
        <v>600</v>
      </c>
      <c r="O17" s="155" t="s">
        <v>469</v>
      </c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111"/>
      <c r="H144" s="111"/>
      <c r="I144" s="111"/>
      <c r="J144" s="111"/>
      <c r="K144" s="111"/>
      <c r="L144" s="111"/>
      <c r="M144" s="111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111"/>
      <c r="H145" s="111"/>
      <c r="I145" s="111"/>
      <c r="J145" s="111"/>
      <c r="K145" s="111"/>
      <c r="L145" s="111"/>
      <c r="M145" s="111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111"/>
      <c r="H146" s="111"/>
      <c r="I146" s="111"/>
      <c r="J146" s="111"/>
      <c r="K146" s="111"/>
      <c r="L146" s="111"/>
      <c r="M146" s="111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111"/>
      <c r="H147" s="111"/>
      <c r="I147" s="111"/>
      <c r="J147" s="111"/>
      <c r="K147" s="111"/>
      <c r="L147" s="111"/>
      <c r="M147" s="111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111"/>
      <c r="H148" s="111"/>
      <c r="I148" s="111"/>
      <c r="J148" s="111"/>
      <c r="K148" s="111"/>
      <c r="L148" s="111"/>
      <c r="M148" s="111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743</v>
      </c>
      <c r="C2" s="109"/>
      <c r="D2" s="109"/>
      <c r="E2" s="110"/>
      <c r="F2" s="111"/>
      <c r="G2" s="2"/>
      <c r="H2" s="2"/>
      <c r="I2" s="2"/>
      <c r="J2" s="2"/>
      <c r="K2" s="2"/>
      <c r="L2" s="2"/>
      <c r="M2" s="2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744</v>
      </c>
      <c r="C3" s="17"/>
      <c r="D3" s="17"/>
      <c r="E3" s="117"/>
      <c r="F3" s="111"/>
      <c r="G3" s="2"/>
      <c r="H3" s="2"/>
      <c r="I3" s="2"/>
      <c r="J3" s="2"/>
      <c r="K3" s="2"/>
      <c r="L3" s="2"/>
      <c r="M3" s="2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COUNTIF(A12:A1002,"*F013-*")</f>
        <v>5</v>
      </c>
      <c r="C4" s="17"/>
      <c r="D4" s="17"/>
      <c r="E4" s="117"/>
      <c r="F4" s="111"/>
      <c r="G4" s="2"/>
      <c r="H4" s="2"/>
      <c r="I4" s="2"/>
      <c r="J4" s="2"/>
      <c r="K4" s="2"/>
      <c r="L4" s="2"/>
      <c r="M4" s="2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2"/>
      <c r="H5" s="2"/>
      <c r="I5" s="2"/>
      <c r="J5" s="2"/>
      <c r="K5" s="2"/>
      <c r="L5" s="2"/>
      <c r="M5" s="2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COUNTIF($F10:$F985,B5)</f>
        <v>5</v>
      </c>
      <c r="C6" s="124">
        <f t="shared" ref="C6:E6" si="1">COUNTIF($F10:$F1002,C5)</f>
        <v>0</v>
      </c>
      <c r="D6" s="124">
        <f t="shared" si="1"/>
        <v>0</v>
      </c>
      <c r="E6" s="125">
        <f t="shared" si="1"/>
        <v>0</v>
      </c>
      <c r="F6" s="126"/>
      <c r="G6" s="2"/>
      <c r="H6" s="2"/>
      <c r="I6" s="2"/>
      <c r="J6" s="2"/>
      <c r="K6" s="2"/>
      <c r="L6" s="2"/>
      <c r="M6" s="2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COUNTIF($I10:$I985,B5)</f>
        <v>5</v>
      </c>
      <c r="C7" s="124">
        <f t="shared" ref="C7:E7" si="2">COUNTIF($F10:$F1002,C5)</f>
        <v>0</v>
      </c>
      <c r="D7" s="124">
        <f t="shared" si="2"/>
        <v>0</v>
      </c>
      <c r="E7" s="125">
        <f t="shared" si="2"/>
        <v>0</v>
      </c>
      <c r="F7" s="126"/>
      <c r="G7" s="2"/>
      <c r="H7" s="2"/>
      <c r="I7" s="2"/>
      <c r="J7" s="2"/>
      <c r="K7" s="2"/>
      <c r="L7" s="2"/>
      <c r="M7" s="2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COUNTIF($L10:$L985,B5)</f>
        <v>5</v>
      </c>
      <c r="C8" s="128">
        <f t="shared" ref="C8:E8" si="3">COUNTIF($F10:$F1002,C5)</f>
        <v>0</v>
      </c>
      <c r="D8" s="128">
        <f t="shared" si="3"/>
        <v>0</v>
      </c>
      <c r="E8" s="129">
        <f t="shared" si="3"/>
        <v>0</v>
      </c>
      <c r="F8" s="126"/>
      <c r="G8" s="2"/>
      <c r="H8" s="2"/>
      <c r="I8" s="2"/>
      <c r="J8" s="2"/>
      <c r="K8" s="2"/>
      <c r="L8" s="2"/>
      <c r="M8" s="2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2"/>
      <c r="H9" s="2"/>
      <c r="I9" s="2"/>
      <c r="J9" s="2"/>
      <c r="K9" s="2"/>
      <c r="L9" s="2"/>
      <c r="M9" s="2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120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70"/>
      <c r="Q11" s="171"/>
      <c r="R11" s="170"/>
      <c r="S11" s="170"/>
      <c r="T11" s="170"/>
      <c r="U11" s="170"/>
      <c r="V11" s="170"/>
      <c r="W11" s="170"/>
      <c r="X11" s="170"/>
      <c r="Y11" s="170"/>
      <c r="Z11" s="170"/>
    </row>
    <row r="12" ht="171.0" customHeight="1" outlineLevel="1">
      <c r="A12" s="172" t="s">
        <v>745</v>
      </c>
      <c r="B12" s="172" t="s">
        <v>746</v>
      </c>
      <c r="C12" s="172" t="s">
        <v>747</v>
      </c>
      <c r="D12" s="173" t="s">
        <v>530</v>
      </c>
      <c r="E12" s="173" t="s">
        <v>732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72" t="s">
        <v>469</v>
      </c>
      <c r="P12" s="174"/>
      <c r="Q12" s="175"/>
      <c r="R12" s="174"/>
      <c r="S12" s="174"/>
      <c r="T12" s="174"/>
      <c r="U12" s="174"/>
      <c r="V12" s="174"/>
      <c r="W12" s="174"/>
      <c r="X12" s="174"/>
      <c r="Y12" s="174"/>
      <c r="Z12" s="174"/>
    </row>
    <row r="13" ht="210.75" customHeight="1" outlineLevel="1">
      <c r="A13" s="172" t="s">
        <v>748</v>
      </c>
      <c r="B13" s="138" t="s">
        <v>749</v>
      </c>
      <c r="C13" s="138" t="s">
        <v>747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174"/>
      <c r="Q13" s="175"/>
      <c r="R13" s="174"/>
      <c r="S13" s="174"/>
      <c r="T13" s="174"/>
      <c r="U13" s="174"/>
      <c r="V13" s="174"/>
      <c r="W13" s="174"/>
      <c r="X13" s="174"/>
      <c r="Y13" s="174"/>
      <c r="Z13" s="174"/>
    </row>
    <row r="14" ht="264.0" customHeight="1" outlineLevel="1">
      <c r="A14" s="172" t="s">
        <v>750</v>
      </c>
      <c r="B14" s="138" t="s">
        <v>751</v>
      </c>
      <c r="C14" s="138" t="s">
        <v>747</v>
      </c>
      <c r="D14" s="148" t="s">
        <v>580</v>
      </c>
      <c r="E14" s="148" t="s">
        <v>581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493</v>
      </c>
      <c r="P14" s="174"/>
      <c r="Q14" s="175"/>
      <c r="R14" s="174"/>
      <c r="S14" s="174"/>
      <c r="T14" s="174"/>
      <c r="U14" s="174"/>
      <c r="V14" s="174"/>
      <c r="W14" s="174"/>
      <c r="X14" s="174"/>
      <c r="Y14" s="174"/>
      <c r="Z14" s="174"/>
    </row>
    <row r="15" ht="224.25" customHeight="1" outlineLevel="1">
      <c r="A15" s="172" t="s">
        <v>752</v>
      </c>
      <c r="B15" s="138" t="s">
        <v>753</v>
      </c>
      <c r="C15" s="138" t="s">
        <v>747</v>
      </c>
      <c r="D15" s="148" t="s">
        <v>636</v>
      </c>
      <c r="E15" s="148" t="s">
        <v>585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174"/>
      <c r="Q15" s="175"/>
      <c r="R15" s="174"/>
      <c r="S15" s="174"/>
      <c r="T15" s="174"/>
      <c r="U15" s="174"/>
      <c r="V15" s="174"/>
      <c r="W15" s="174"/>
      <c r="X15" s="174"/>
      <c r="Y15" s="174"/>
      <c r="Z15" s="174"/>
    </row>
    <row r="16" ht="198.0" customHeight="1" outlineLevel="1">
      <c r="A16" s="172" t="s">
        <v>754</v>
      </c>
      <c r="B16" s="138" t="s">
        <v>755</v>
      </c>
      <c r="C16" s="138" t="s">
        <v>747</v>
      </c>
      <c r="D16" s="148" t="s">
        <v>639</v>
      </c>
      <c r="E16" s="148" t="s">
        <v>663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174"/>
      <c r="Q16" s="175"/>
      <c r="R16" s="174"/>
      <c r="S16" s="174"/>
      <c r="T16" s="174"/>
      <c r="U16" s="174"/>
      <c r="V16" s="174"/>
      <c r="W16" s="174"/>
      <c r="X16" s="174"/>
      <c r="Y16" s="174"/>
      <c r="Z16" s="174"/>
    </row>
    <row r="17" ht="92.25" customHeight="1" outlineLevel="1">
      <c r="A17" s="172"/>
      <c r="B17" s="138"/>
      <c r="C17" s="138"/>
      <c r="D17" s="148"/>
      <c r="E17" s="148"/>
      <c r="F17" s="138"/>
      <c r="G17" s="149"/>
      <c r="H17" s="138"/>
      <c r="I17" s="138"/>
      <c r="J17" s="149"/>
      <c r="K17" s="138"/>
      <c r="L17" s="138"/>
      <c r="M17" s="149"/>
      <c r="N17" s="138"/>
      <c r="O17" s="138"/>
      <c r="P17" s="174"/>
      <c r="Q17" s="175"/>
      <c r="R17" s="174"/>
      <c r="S17" s="174"/>
      <c r="T17" s="174"/>
      <c r="U17" s="174"/>
      <c r="V17" s="174"/>
      <c r="W17" s="174"/>
      <c r="X17" s="174"/>
      <c r="Y17" s="174"/>
      <c r="Z17" s="174"/>
    </row>
    <row r="18" ht="105.0" customHeight="1" outlineLevel="1">
      <c r="A18" s="172"/>
      <c r="B18" s="138"/>
      <c r="C18" s="138"/>
      <c r="D18" s="148"/>
      <c r="E18" s="148"/>
      <c r="F18" s="138"/>
      <c r="G18" s="149"/>
      <c r="H18" s="138"/>
      <c r="I18" s="138"/>
      <c r="J18" s="149"/>
      <c r="K18" s="138"/>
      <c r="L18" s="138"/>
      <c r="M18" s="149"/>
      <c r="N18" s="138"/>
      <c r="O18" s="138"/>
      <c r="P18" s="174"/>
      <c r="Q18" s="175"/>
      <c r="R18" s="174"/>
      <c r="S18" s="174"/>
      <c r="T18" s="174"/>
      <c r="U18" s="174"/>
      <c r="V18" s="174"/>
      <c r="W18" s="174"/>
      <c r="X18" s="174"/>
      <c r="Y18" s="174"/>
      <c r="Z18" s="174"/>
    </row>
    <row r="19" ht="13.5" customHeight="1">
      <c r="A19" s="147"/>
      <c r="B19" s="176"/>
      <c r="C19" s="176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8"/>
      <c r="P19" s="174"/>
      <c r="Q19" s="175"/>
      <c r="R19" s="174"/>
      <c r="S19" s="174"/>
      <c r="T19" s="174"/>
      <c r="U19" s="174"/>
      <c r="V19" s="174"/>
      <c r="W19" s="174"/>
      <c r="X19" s="174"/>
      <c r="Y19" s="174"/>
      <c r="Z19" s="174"/>
    </row>
    <row r="20" ht="198.0" customHeight="1" outlineLevel="1">
      <c r="A20" s="138"/>
      <c r="B20" s="138"/>
      <c r="C20" s="138"/>
      <c r="D20" s="138"/>
      <c r="E20" s="138"/>
      <c r="F20" s="138"/>
      <c r="G20" s="149"/>
      <c r="H20" s="138"/>
      <c r="I20" s="138"/>
      <c r="J20" s="149"/>
      <c r="K20" s="138"/>
      <c r="L20" s="138"/>
      <c r="M20" s="149"/>
      <c r="N20" s="138"/>
      <c r="O20" s="138"/>
      <c r="P20" s="174"/>
      <c r="Q20" s="175"/>
      <c r="R20" s="174"/>
      <c r="S20" s="174"/>
      <c r="T20" s="174"/>
      <c r="U20" s="174"/>
      <c r="V20" s="174"/>
      <c r="W20" s="174"/>
      <c r="X20" s="174"/>
      <c r="Y20" s="174"/>
      <c r="Z20" s="174"/>
    </row>
    <row r="21" ht="92.25" customHeight="1" outlineLevel="1">
      <c r="A21" s="138"/>
      <c r="B21" s="179"/>
      <c r="C21" s="138"/>
      <c r="D21" s="138"/>
      <c r="E21" s="138"/>
      <c r="F21" s="138"/>
      <c r="G21" s="149"/>
      <c r="H21" s="138"/>
      <c r="I21" s="138"/>
      <c r="J21" s="149"/>
      <c r="K21" s="138"/>
      <c r="L21" s="138"/>
      <c r="M21" s="149"/>
      <c r="N21" s="138"/>
      <c r="O21" s="180"/>
      <c r="P21" s="174"/>
      <c r="Q21" s="175"/>
      <c r="R21" s="174"/>
      <c r="S21" s="174"/>
      <c r="T21" s="174"/>
      <c r="U21" s="174"/>
      <c r="V21" s="174"/>
      <c r="W21" s="174"/>
      <c r="X21" s="174"/>
      <c r="Y21" s="174"/>
      <c r="Z21" s="174"/>
    </row>
    <row r="22" ht="105.0" customHeight="1" outlineLevel="1">
      <c r="A22" s="138"/>
      <c r="B22" s="179"/>
      <c r="C22" s="138"/>
      <c r="D22" s="138"/>
      <c r="E22" s="138"/>
      <c r="F22" s="138"/>
      <c r="G22" s="149"/>
      <c r="H22" s="138"/>
      <c r="I22" s="138"/>
      <c r="J22" s="149"/>
      <c r="K22" s="138"/>
      <c r="L22" s="138"/>
      <c r="M22" s="149"/>
      <c r="N22" s="138"/>
      <c r="O22" s="180"/>
      <c r="P22" s="174"/>
      <c r="Q22" s="175"/>
      <c r="R22" s="174"/>
      <c r="S22" s="174"/>
      <c r="T22" s="174"/>
      <c r="U22" s="174"/>
      <c r="V22" s="174"/>
      <c r="W22" s="174"/>
      <c r="X22" s="174"/>
      <c r="Y22" s="174"/>
      <c r="Z22" s="174"/>
    </row>
    <row r="23" ht="78.75" customHeight="1" outlineLevel="1">
      <c r="A23" s="138"/>
      <c r="B23" s="179"/>
      <c r="C23" s="138"/>
      <c r="D23" s="138"/>
      <c r="E23" s="138"/>
      <c r="F23" s="138"/>
      <c r="G23" s="149"/>
      <c r="H23" s="138"/>
      <c r="I23" s="138"/>
      <c r="J23" s="149"/>
      <c r="K23" s="138"/>
      <c r="L23" s="138"/>
      <c r="M23" s="149"/>
      <c r="N23" s="138"/>
      <c r="O23" s="180"/>
      <c r="P23" s="174"/>
      <c r="Q23" s="175"/>
      <c r="R23" s="174"/>
      <c r="S23" s="174"/>
      <c r="T23" s="174"/>
      <c r="U23" s="174"/>
      <c r="V23" s="174"/>
      <c r="W23" s="174"/>
      <c r="X23" s="174"/>
      <c r="Y23" s="174"/>
      <c r="Z23" s="174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74"/>
      <c r="Q24" s="175"/>
      <c r="R24" s="174"/>
      <c r="S24" s="174"/>
      <c r="T24" s="174"/>
      <c r="U24" s="174"/>
      <c r="V24" s="174"/>
      <c r="W24" s="174"/>
      <c r="X24" s="174"/>
      <c r="Y24" s="174"/>
      <c r="Z24" s="174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74"/>
      <c r="Q25" s="175"/>
      <c r="R25" s="174"/>
      <c r="S25" s="174"/>
      <c r="T25" s="174"/>
      <c r="U25" s="174"/>
      <c r="V25" s="174"/>
      <c r="W25" s="174"/>
      <c r="X25" s="174"/>
      <c r="Y25" s="174"/>
      <c r="Z25" s="174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74"/>
      <c r="Q26" s="175"/>
      <c r="R26" s="174"/>
      <c r="S26" s="174"/>
      <c r="T26" s="174"/>
      <c r="U26" s="174"/>
      <c r="V26" s="174"/>
      <c r="W26" s="174"/>
      <c r="X26" s="174"/>
      <c r="Y26" s="174"/>
      <c r="Z26" s="174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74"/>
      <c r="Q27" s="175"/>
      <c r="R27" s="174"/>
      <c r="S27" s="174"/>
      <c r="T27" s="174"/>
      <c r="U27" s="174"/>
      <c r="V27" s="174"/>
      <c r="W27" s="174"/>
      <c r="X27" s="174"/>
      <c r="Y27" s="174"/>
      <c r="Z27" s="174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74"/>
      <c r="Q28" s="175"/>
      <c r="R28" s="174"/>
      <c r="S28" s="174"/>
      <c r="T28" s="174"/>
      <c r="U28" s="174"/>
      <c r="V28" s="174"/>
      <c r="W28" s="174"/>
      <c r="X28" s="174"/>
      <c r="Y28" s="174"/>
      <c r="Z28" s="174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74"/>
      <c r="Q29" s="175"/>
      <c r="R29" s="174"/>
      <c r="S29" s="174"/>
      <c r="T29" s="174"/>
      <c r="U29" s="174"/>
      <c r="V29" s="174"/>
      <c r="W29" s="174"/>
      <c r="X29" s="174"/>
      <c r="Y29" s="174"/>
      <c r="Z29" s="174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74"/>
      <c r="Q30" s="175"/>
      <c r="R30" s="174"/>
      <c r="S30" s="174"/>
      <c r="T30" s="174"/>
      <c r="U30" s="174"/>
      <c r="V30" s="174"/>
      <c r="W30" s="174"/>
      <c r="X30" s="174"/>
      <c r="Y30" s="174"/>
      <c r="Z30" s="174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74"/>
      <c r="Q31" s="175"/>
      <c r="R31" s="174"/>
      <c r="S31" s="174"/>
      <c r="T31" s="174"/>
      <c r="U31" s="174"/>
      <c r="V31" s="174"/>
      <c r="W31" s="174"/>
      <c r="X31" s="174"/>
      <c r="Y31" s="174"/>
      <c r="Z31" s="174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8 I12:I18 L12:L18 F20:F23 I20:I23 L20:L2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756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757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COUNTIF(A12:A1000,"*F014-*")</f>
        <v>5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COUNTIF($F10:$F983,B5)</f>
        <v>5</v>
      </c>
      <c r="C6" s="124">
        <f t="shared" ref="C6:E6" si="1">COUNTIF($F10:$F994,C5)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COUNTIF($I10:$I983,B5)</f>
        <v>5</v>
      </c>
      <c r="C7" s="124">
        <f t="shared" ref="C7:E7" si="2">COUNTIF($F10:$F994,C5)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COUNTIF($L10:$L983,B5)</f>
        <v>5</v>
      </c>
      <c r="C8" s="128">
        <f t="shared" ref="C8:E8" si="3">COUNTIF($F10:$F994,C5)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758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78.75" customHeight="1" outlineLevel="1">
      <c r="A12" s="172" t="s">
        <v>761</v>
      </c>
      <c r="B12" s="172" t="s">
        <v>762</v>
      </c>
      <c r="C12" s="172" t="s">
        <v>763</v>
      </c>
      <c r="D12" s="173" t="s">
        <v>530</v>
      </c>
      <c r="E12" s="173" t="s">
        <v>732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72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84.5" customHeight="1" outlineLevel="1">
      <c r="A13" s="138" t="s">
        <v>764</v>
      </c>
      <c r="B13" s="138" t="s">
        <v>765</v>
      </c>
      <c r="C13" s="138" t="s">
        <v>763</v>
      </c>
      <c r="D13" s="148" t="s">
        <v>766</v>
      </c>
      <c r="E13" s="148" t="s">
        <v>585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71.0" customHeight="1" outlineLevel="1">
      <c r="A14" s="138" t="s">
        <v>767</v>
      </c>
      <c r="B14" s="138" t="s">
        <v>768</v>
      </c>
      <c r="C14" s="138" t="s">
        <v>763</v>
      </c>
      <c r="D14" s="148" t="s">
        <v>534</v>
      </c>
      <c r="E14" s="148" t="s">
        <v>538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144.75" customHeight="1" outlineLevel="1">
      <c r="A15" s="138" t="s">
        <v>769</v>
      </c>
      <c r="B15" s="138" t="s">
        <v>770</v>
      </c>
      <c r="C15" s="138" t="s">
        <v>763</v>
      </c>
      <c r="D15" s="148" t="s">
        <v>636</v>
      </c>
      <c r="E15" s="148" t="s">
        <v>771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71.0" customHeight="1" outlineLevel="1">
      <c r="A16" s="138" t="s">
        <v>772</v>
      </c>
      <c r="B16" s="138" t="s">
        <v>773</v>
      </c>
      <c r="C16" s="138" t="s">
        <v>763</v>
      </c>
      <c r="D16" s="148" t="s">
        <v>639</v>
      </c>
      <c r="E16" s="148" t="s">
        <v>681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111"/>
      <c r="H17" s="111"/>
      <c r="I17" s="111"/>
      <c r="J17" s="111"/>
      <c r="K17" s="111"/>
      <c r="L17" s="111"/>
      <c r="M17" s="111"/>
      <c r="N17" s="2"/>
      <c r="O17" s="2"/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111"/>
      <c r="H144" s="111"/>
      <c r="I144" s="111"/>
      <c r="J144" s="111"/>
      <c r="K144" s="111"/>
      <c r="L144" s="111"/>
      <c r="M144" s="111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8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8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759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760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COUNTIF(A12:A905,"*F015-*")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COUNTIF($F10:$F888,B5)</f>
        <v>7</v>
      </c>
      <c r="C6" s="124">
        <f t="shared" ref="C6:E6" si="1">COUNTIF($F10:$F906,C5)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COUNTIF($I10:$I888,B5)</f>
        <v>7</v>
      </c>
      <c r="C7" s="124">
        <f t="shared" ref="C7:E7" si="2">COUNTIF($F10:$F906,C5)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COUNTIF($L10:$L888,B5)</f>
        <v>7</v>
      </c>
      <c r="C8" s="128">
        <f t="shared" ref="C8:E8" si="3">COUNTIF($F10:$F906,C5)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774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66.0" customHeight="1" outlineLevel="1">
      <c r="A12" s="138" t="s">
        <v>775</v>
      </c>
      <c r="B12" s="138" t="s">
        <v>776</v>
      </c>
      <c r="C12" s="138" t="s">
        <v>777</v>
      </c>
      <c r="D12" s="148" t="s">
        <v>703</v>
      </c>
      <c r="E12" s="148" t="s">
        <v>778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52.5" customHeight="1" outlineLevel="1">
      <c r="A13" s="138" t="s">
        <v>779</v>
      </c>
      <c r="B13" s="138" t="s">
        <v>780</v>
      </c>
      <c r="C13" s="138" t="s">
        <v>777</v>
      </c>
      <c r="D13" s="148" t="s">
        <v>504</v>
      </c>
      <c r="E13" s="138" t="s">
        <v>781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66.0" customHeight="1" outlineLevel="1">
      <c r="A14" s="138" t="s">
        <v>782</v>
      </c>
      <c r="B14" s="179" t="s">
        <v>783</v>
      </c>
      <c r="C14" s="138" t="s">
        <v>777</v>
      </c>
      <c r="D14" s="181" t="s">
        <v>710</v>
      </c>
      <c r="E14" s="138" t="s">
        <v>711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66.0" customHeight="1" outlineLevel="1">
      <c r="A15" s="138" t="s">
        <v>784</v>
      </c>
      <c r="B15" s="179" t="s">
        <v>785</v>
      </c>
      <c r="C15" s="138" t="s">
        <v>777</v>
      </c>
      <c r="D15" s="181" t="s">
        <v>714</v>
      </c>
      <c r="E15" s="138" t="s">
        <v>786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92.25" customHeight="1" outlineLevel="1">
      <c r="A16" s="138" t="s">
        <v>787</v>
      </c>
      <c r="B16" s="138" t="s">
        <v>788</v>
      </c>
      <c r="C16" s="138" t="s">
        <v>777</v>
      </c>
      <c r="D16" s="148" t="s">
        <v>718</v>
      </c>
      <c r="E16" s="138" t="s">
        <v>719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493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46" t="s">
        <v>789</v>
      </c>
      <c r="B17" s="159" t="s">
        <v>790</v>
      </c>
      <c r="C17" s="152" t="s">
        <v>777</v>
      </c>
      <c r="D17" s="152" t="s">
        <v>723</v>
      </c>
      <c r="E17" s="152" t="s">
        <v>724</v>
      </c>
      <c r="F17" s="152" t="s">
        <v>132</v>
      </c>
      <c r="G17" s="153">
        <v>46248.0</v>
      </c>
      <c r="H17" s="152" t="s">
        <v>600</v>
      </c>
      <c r="I17" s="152" t="s">
        <v>132</v>
      </c>
      <c r="J17" s="153">
        <v>46248.0</v>
      </c>
      <c r="K17" s="152" t="s">
        <v>600</v>
      </c>
      <c r="L17" s="152" t="s">
        <v>132</v>
      </c>
      <c r="M17" s="153">
        <v>46248.0</v>
      </c>
      <c r="N17" s="152" t="s">
        <v>600</v>
      </c>
      <c r="O17" s="154" t="s">
        <v>469</v>
      </c>
      <c r="P17" s="114"/>
      <c r="Q17" s="137"/>
      <c r="R17" s="114"/>
      <c r="S17" s="114"/>
      <c r="T17" s="114"/>
      <c r="U17" s="114"/>
      <c r="V17" s="114"/>
      <c r="W17" s="114"/>
      <c r="X17" s="114"/>
      <c r="Y17" s="114"/>
      <c r="Z17" s="114"/>
    </row>
    <row r="18" ht="264.0" customHeight="1" outlineLevel="1">
      <c r="A18" s="138" t="s">
        <v>791</v>
      </c>
      <c r="B18" s="138" t="s">
        <v>792</v>
      </c>
      <c r="C18" s="138" t="s">
        <v>777</v>
      </c>
      <c r="D18" s="138" t="s">
        <v>621</v>
      </c>
      <c r="E18" s="138" t="s">
        <v>727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38" t="s">
        <v>469</v>
      </c>
      <c r="P18" s="2"/>
      <c r="Q18" s="140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 F18 I18 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8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793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794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COUNTIF(A12:A915,"*F016-*")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COUNTIF($F10:$F898,B5)</f>
        <v>7</v>
      </c>
      <c r="C6" s="124">
        <f t="shared" ref="C6:E6" si="1">COUNTIF($F10:$F912,C5)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COUNTIF($I10:$I898,B5)</f>
        <v>7</v>
      </c>
      <c r="C7" s="124">
        <f t="shared" ref="C7:E7" si="2">COUNTIF($F10:$F912,C5)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COUNTIF($L10:$L898,B5)</f>
        <v>7</v>
      </c>
      <c r="C8" s="128">
        <f t="shared" ref="C8:E8" si="3">COUNTIF($F10:$F912,C5)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795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58.25" customHeight="1" outlineLevel="1">
      <c r="A12" s="138" t="s">
        <v>796</v>
      </c>
      <c r="B12" s="138" t="s">
        <v>797</v>
      </c>
      <c r="C12" s="138" t="s">
        <v>798</v>
      </c>
      <c r="D12" s="148" t="s">
        <v>530</v>
      </c>
      <c r="E12" s="148" t="s">
        <v>799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71.0" customHeight="1" outlineLevel="1">
      <c r="A13" s="138" t="s">
        <v>800</v>
      </c>
      <c r="B13" s="138" t="s">
        <v>801</v>
      </c>
      <c r="C13" s="138" t="s">
        <v>798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58.25" customHeight="1" outlineLevel="1">
      <c r="A14" s="138" t="s">
        <v>802</v>
      </c>
      <c r="B14" s="138" t="s">
        <v>803</v>
      </c>
      <c r="C14" s="138" t="s">
        <v>798</v>
      </c>
      <c r="D14" s="148" t="s">
        <v>639</v>
      </c>
      <c r="E14" s="148" t="s">
        <v>804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493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158.25" customHeight="1" outlineLevel="1">
      <c r="A15" s="138" t="s">
        <v>805</v>
      </c>
      <c r="B15" s="138" t="s">
        <v>806</v>
      </c>
      <c r="C15" s="138" t="s">
        <v>798</v>
      </c>
      <c r="D15" s="148" t="s">
        <v>636</v>
      </c>
      <c r="E15" s="148" t="s">
        <v>585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46" t="s">
        <v>807</v>
      </c>
      <c r="B16" s="159" t="s">
        <v>808</v>
      </c>
      <c r="C16" s="152" t="s">
        <v>798</v>
      </c>
      <c r="D16" s="152" t="s">
        <v>672</v>
      </c>
      <c r="E16" s="143" t="s">
        <v>809</v>
      </c>
      <c r="F16" s="143" t="s">
        <v>132</v>
      </c>
      <c r="G16" s="144">
        <v>46248.0</v>
      </c>
      <c r="H16" s="143" t="s">
        <v>600</v>
      </c>
      <c r="I16" s="143" t="s">
        <v>132</v>
      </c>
      <c r="J16" s="144">
        <v>46248.0</v>
      </c>
      <c r="K16" s="143" t="s">
        <v>600</v>
      </c>
      <c r="L16" s="143" t="s">
        <v>132</v>
      </c>
      <c r="M16" s="144">
        <v>46248.0</v>
      </c>
      <c r="N16" s="152" t="s">
        <v>600</v>
      </c>
      <c r="O16" s="154" t="s">
        <v>493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210.75" customHeight="1" outlineLevel="1">
      <c r="A17" s="138" t="s">
        <v>810</v>
      </c>
      <c r="B17" s="138" t="s">
        <v>811</v>
      </c>
      <c r="C17" s="138" t="s">
        <v>798</v>
      </c>
      <c r="D17" s="148" t="s">
        <v>534</v>
      </c>
      <c r="E17" s="148" t="s">
        <v>697</v>
      </c>
      <c r="F17" s="138" t="s">
        <v>132</v>
      </c>
      <c r="G17" s="149">
        <v>46248.0</v>
      </c>
      <c r="H17" s="138" t="s">
        <v>600</v>
      </c>
      <c r="I17" s="138" t="s">
        <v>132</v>
      </c>
      <c r="J17" s="149">
        <v>46248.0</v>
      </c>
      <c r="K17" s="138" t="s">
        <v>600</v>
      </c>
      <c r="L17" s="138" t="s">
        <v>132</v>
      </c>
      <c r="M17" s="149">
        <v>46248.0</v>
      </c>
      <c r="N17" s="138" t="s">
        <v>600</v>
      </c>
      <c r="O17" s="138" t="s">
        <v>493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210.75" customHeight="1" outlineLevel="1">
      <c r="A18" s="138" t="s">
        <v>812</v>
      </c>
      <c r="B18" s="138" t="s">
        <v>813</v>
      </c>
      <c r="C18" s="138" t="s">
        <v>798</v>
      </c>
      <c r="D18" s="148" t="s">
        <v>621</v>
      </c>
      <c r="E18" s="148" t="s">
        <v>646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55" t="s">
        <v>493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5 I12:I15 L12:L15 F17:F18 I17:I18 L17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814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815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COUNTIF(A12:A1003,"*F017-*")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COUNTIF($F10:$F986,B5)</f>
        <v>7</v>
      </c>
      <c r="C6" s="124">
        <f t="shared" ref="C6:E6" si="1">COUNTIF($F10:$F993,C5)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COUNTIF($I10:$I986,B5)</f>
        <v>7</v>
      </c>
      <c r="C7" s="124">
        <f t="shared" ref="C7:E7" si="2">COUNTIF($F10:$F993,C5)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COUNTIF($L10:$L986,B5)</f>
        <v>7</v>
      </c>
      <c r="C8" s="128">
        <f t="shared" ref="C8:E8" si="3">COUNTIF($F10:$F993,C5)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168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84.5" customHeight="1" outlineLevel="1">
      <c r="A12" s="138" t="s">
        <v>816</v>
      </c>
      <c r="B12" s="138" t="s">
        <v>817</v>
      </c>
      <c r="C12" s="138" t="s">
        <v>818</v>
      </c>
      <c r="D12" s="148" t="s">
        <v>819</v>
      </c>
      <c r="E12" s="148" t="s">
        <v>820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71.0" customHeight="1" outlineLevel="1">
      <c r="A13" s="138" t="s">
        <v>821</v>
      </c>
      <c r="B13" s="138" t="s">
        <v>822</v>
      </c>
      <c r="C13" s="138" t="s">
        <v>818</v>
      </c>
      <c r="D13" s="148" t="s">
        <v>819</v>
      </c>
      <c r="E13" s="148" t="s">
        <v>823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46" t="s">
        <v>824</v>
      </c>
      <c r="B14" s="159" t="s">
        <v>825</v>
      </c>
      <c r="C14" s="152" t="s">
        <v>818</v>
      </c>
      <c r="D14" s="152" t="s">
        <v>819</v>
      </c>
      <c r="E14" s="152" t="s">
        <v>826</v>
      </c>
      <c r="F14" s="152" t="s">
        <v>132</v>
      </c>
      <c r="G14" s="153">
        <v>46248.0</v>
      </c>
      <c r="H14" s="152" t="s">
        <v>468</v>
      </c>
      <c r="I14" s="152" t="s">
        <v>132</v>
      </c>
      <c r="J14" s="153">
        <v>46248.0</v>
      </c>
      <c r="K14" s="152" t="s">
        <v>468</v>
      </c>
      <c r="L14" s="152" t="s">
        <v>132</v>
      </c>
      <c r="M14" s="153">
        <v>46248.0</v>
      </c>
      <c r="N14" s="152" t="s">
        <v>468</v>
      </c>
      <c r="O14" s="154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92.25" customHeight="1" outlineLevel="1">
      <c r="A15" s="138" t="s">
        <v>827</v>
      </c>
      <c r="B15" s="138" t="s">
        <v>828</v>
      </c>
      <c r="C15" s="138" t="s">
        <v>818</v>
      </c>
      <c r="D15" s="138" t="s">
        <v>819</v>
      </c>
      <c r="E15" s="138" t="s">
        <v>829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658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92.25" customHeight="1" outlineLevel="1">
      <c r="A16" s="138" t="s">
        <v>830</v>
      </c>
      <c r="B16" s="138" t="s">
        <v>831</v>
      </c>
      <c r="C16" s="138" t="s">
        <v>818</v>
      </c>
      <c r="D16" s="138" t="s">
        <v>819</v>
      </c>
      <c r="E16" s="138" t="s">
        <v>832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55" t="s">
        <v>469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92.25" customHeight="1" outlineLevel="1">
      <c r="A17" s="138" t="s">
        <v>833</v>
      </c>
      <c r="B17" s="138" t="s">
        <v>834</v>
      </c>
      <c r="C17" s="138" t="s">
        <v>818</v>
      </c>
      <c r="D17" s="138" t="s">
        <v>819</v>
      </c>
      <c r="E17" s="138" t="s">
        <v>835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55" t="s">
        <v>469</v>
      </c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46" t="s">
        <v>836</v>
      </c>
      <c r="B18" s="159" t="s">
        <v>837</v>
      </c>
      <c r="C18" s="152" t="s">
        <v>818</v>
      </c>
      <c r="D18" s="152" t="s">
        <v>819</v>
      </c>
      <c r="E18" s="152" t="s">
        <v>838</v>
      </c>
      <c r="F18" s="152" t="s">
        <v>132</v>
      </c>
      <c r="G18" s="153">
        <v>46248.0</v>
      </c>
      <c r="H18" s="152" t="s">
        <v>468</v>
      </c>
      <c r="I18" s="152" t="s">
        <v>132</v>
      </c>
      <c r="J18" s="153">
        <v>46248.0</v>
      </c>
      <c r="K18" s="152" t="s">
        <v>468</v>
      </c>
      <c r="L18" s="152" t="s">
        <v>132</v>
      </c>
      <c r="M18" s="153">
        <v>46248.0</v>
      </c>
      <c r="N18" s="152" t="s">
        <v>468</v>
      </c>
      <c r="O18" s="161" t="s">
        <v>469</v>
      </c>
      <c r="P18" s="114"/>
      <c r="Q18" s="137"/>
      <c r="R18" s="114"/>
      <c r="S18" s="114"/>
      <c r="T18" s="114"/>
      <c r="U18" s="114"/>
      <c r="V18" s="114"/>
      <c r="W18" s="114"/>
      <c r="X18" s="114"/>
      <c r="Y18" s="114"/>
      <c r="Z18" s="114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7 I15:I17 L15:L1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839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840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COUNTIF(A12:A1005,"*F018-*")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COUNTIF($F10:$F988,B5)</f>
        <v>7</v>
      </c>
      <c r="C6" s="124">
        <f t="shared" ref="C6:E6" si="1">COUNTIF($F10:$F991,C5)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COUNTIF($I10:$I988,B5)</f>
        <v>7</v>
      </c>
      <c r="C7" s="124">
        <f t="shared" ref="C7:E7" si="2">COUNTIF($F10:$F991,C5)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COUNTIF($L10:$L988,B5)</f>
        <v>7</v>
      </c>
      <c r="C8" s="128">
        <f t="shared" ref="C8:E8" si="3">COUNTIF($F10:$F991,C5)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841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76.75" customHeight="1" outlineLevel="1">
      <c r="A12" s="138" t="s">
        <v>842</v>
      </c>
      <c r="B12" s="138" t="s">
        <v>843</v>
      </c>
      <c r="C12" s="138" t="s">
        <v>844</v>
      </c>
      <c r="D12" s="148" t="s">
        <v>639</v>
      </c>
      <c r="E12" s="148" t="s">
        <v>845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493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58.25" customHeight="1" outlineLevel="1">
      <c r="A13" s="138" t="s">
        <v>846</v>
      </c>
      <c r="B13" s="138" t="s">
        <v>847</v>
      </c>
      <c r="C13" s="138" t="s">
        <v>844</v>
      </c>
      <c r="D13" s="148" t="s">
        <v>504</v>
      </c>
      <c r="E13" s="148" t="s">
        <v>560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46" t="s">
        <v>848</v>
      </c>
      <c r="B14" s="159" t="s">
        <v>849</v>
      </c>
      <c r="C14" s="152" t="s">
        <v>844</v>
      </c>
      <c r="D14" s="152" t="s">
        <v>639</v>
      </c>
      <c r="E14" s="143" t="s">
        <v>804</v>
      </c>
      <c r="F14" s="143" t="s">
        <v>132</v>
      </c>
      <c r="G14" s="144">
        <v>46248.0</v>
      </c>
      <c r="H14" s="143" t="s">
        <v>600</v>
      </c>
      <c r="I14" s="143" t="s">
        <v>132</v>
      </c>
      <c r="J14" s="144">
        <v>46248.0</v>
      </c>
      <c r="K14" s="143" t="s">
        <v>600</v>
      </c>
      <c r="L14" s="143" t="s">
        <v>132</v>
      </c>
      <c r="M14" s="144">
        <v>46248.0</v>
      </c>
      <c r="N14" s="143" t="s">
        <v>600</v>
      </c>
      <c r="O14" s="154" t="s">
        <v>493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264.0" customHeight="1" outlineLevel="1">
      <c r="A15" s="138" t="s">
        <v>850</v>
      </c>
      <c r="B15" s="138" t="s">
        <v>851</v>
      </c>
      <c r="C15" s="138" t="s">
        <v>844</v>
      </c>
      <c r="D15" s="138" t="s">
        <v>636</v>
      </c>
      <c r="E15" s="138" t="s">
        <v>585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41" t="s">
        <v>852</v>
      </c>
      <c r="B16" s="41" t="s">
        <v>853</v>
      </c>
      <c r="C16" s="41" t="s">
        <v>844</v>
      </c>
      <c r="D16" s="41" t="s">
        <v>639</v>
      </c>
      <c r="E16" s="41" t="s">
        <v>681</v>
      </c>
      <c r="F16" s="41" t="s">
        <v>132</v>
      </c>
      <c r="G16" s="182">
        <v>46248.0</v>
      </c>
      <c r="H16" s="111" t="s">
        <v>600</v>
      </c>
      <c r="I16" s="111" t="s">
        <v>132</v>
      </c>
      <c r="J16" s="182">
        <v>46248.0</v>
      </c>
      <c r="K16" s="111" t="s">
        <v>600</v>
      </c>
      <c r="L16" s="111" t="s">
        <v>132</v>
      </c>
      <c r="M16" s="182">
        <v>46248.0</v>
      </c>
      <c r="N16" s="41" t="s">
        <v>600</v>
      </c>
      <c r="O16" s="41" t="s">
        <v>469</v>
      </c>
      <c r="P16" s="2"/>
      <c r="Q16" s="106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41" t="s">
        <v>854</v>
      </c>
      <c r="B17" s="41" t="s">
        <v>855</v>
      </c>
      <c r="C17" s="41" t="s">
        <v>844</v>
      </c>
      <c r="D17" s="41" t="s">
        <v>534</v>
      </c>
      <c r="E17" s="41" t="s">
        <v>697</v>
      </c>
      <c r="F17" s="41" t="s">
        <v>132</v>
      </c>
      <c r="G17" s="182">
        <v>46248.0</v>
      </c>
      <c r="H17" s="111" t="s">
        <v>600</v>
      </c>
      <c r="I17" s="111" t="s">
        <v>132</v>
      </c>
      <c r="J17" s="182">
        <v>46248.0</v>
      </c>
      <c r="K17" s="111" t="s">
        <v>600</v>
      </c>
      <c r="L17" s="111" t="s">
        <v>132</v>
      </c>
      <c r="M17" s="182">
        <v>46248.0</v>
      </c>
      <c r="N17" s="41" t="s">
        <v>600</v>
      </c>
      <c r="O17" s="41" t="s">
        <v>469</v>
      </c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41" t="s">
        <v>856</v>
      </c>
      <c r="B18" s="41" t="s">
        <v>857</v>
      </c>
      <c r="C18" s="41" t="s">
        <v>844</v>
      </c>
      <c r="D18" s="41" t="s">
        <v>550</v>
      </c>
      <c r="E18" s="41" t="s">
        <v>646</v>
      </c>
      <c r="F18" s="41" t="s">
        <v>132</v>
      </c>
      <c r="G18" s="182">
        <v>46248.0</v>
      </c>
      <c r="H18" s="111" t="s">
        <v>600</v>
      </c>
      <c r="I18" s="111" t="s">
        <v>132</v>
      </c>
      <c r="J18" s="182">
        <v>46248.0</v>
      </c>
      <c r="K18" s="111" t="s">
        <v>600</v>
      </c>
      <c r="L18" s="111" t="s">
        <v>132</v>
      </c>
      <c r="M18" s="182">
        <v>46248.0</v>
      </c>
      <c r="N18" s="41" t="s">
        <v>600</v>
      </c>
      <c r="O18" s="41" t="s">
        <v>469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111"/>
      <c r="H144" s="111"/>
      <c r="I144" s="111"/>
      <c r="J144" s="111"/>
      <c r="K144" s="111"/>
      <c r="L144" s="111"/>
      <c r="M144" s="111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 I15 L1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5.43" outlineLevel="1"/>
    <col customWidth="1" min="9" max="9" width="8.43"/>
    <col customWidth="1" min="10" max="10" width="9.71" outlineLevel="1"/>
    <col customWidth="1" min="11" max="11" width="15.43" outlineLevel="1"/>
    <col customWidth="1" min="12" max="12" width="8.43"/>
    <col customWidth="1" min="13" max="13" width="9.71" outlineLevel="1"/>
    <col customWidth="1" min="14" max="14" width="15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858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859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COUNTIF(A12:A985,"*F019-*")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COUNTIF($F10:$F968,B5)</f>
        <v>6</v>
      </c>
      <c r="C6" s="124">
        <f t="shared" ref="C6:E6" si="1">COUNTIF($F10:$F979,C5)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COUNTIF($I10:$I968,B5)</f>
        <v>6</v>
      </c>
      <c r="C7" s="124">
        <f t="shared" ref="C7:E7" si="2">COUNTIF($F10:$F979,C5)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COUNTIF($L10:$L968,B5)</f>
        <v>6</v>
      </c>
      <c r="C8" s="128">
        <f t="shared" ref="C8:E8" si="3">COUNTIF($F10:$F979,C5)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187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92.25" customHeight="1" outlineLevel="1">
      <c r="A12" s="138" t="s">
        <v>860</v>
      </c>
      <c r="B12" s="138" t="s">
        <v>861</v>
      </c>
      <c r="C12" s="138" t="s">
        <v>862</v>
      </c>
      <c r="D12" s="148" t="s">
        <v>530</v>
      </c>
      <c r="E12" s="148" t="s">
        <v>799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92.25" customHeight="1" outlineLevel="1">
      <c r="A13" s="138" t="s">
        <v>863</v>
      </c>
      <c r="B13" s="138" t="s">
        <v>864</v>
      </c>
      <c r="C13" s="138" t="s">
        <v>862</v>
      </c>
      <c r="D13" s="148" t="s">
        <v>639</v>
      </c>
      <c r="E13" s="148" t="s">
        <v>865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92.25" customHeight="1" outlineLevel="1">
      <c r="A14" s="138" t="s">
        <v>866</v>
      </c>
      <c r="B14" s="138" t="s">
        <v>867</v>
      </c>
      <c r="C14" s="138" t="s">
        <v>862</v>
      </c>
      <c r="D14" s="148" t="s">
        <v>580</v>
      </c>
      <c r="E14" s="148" t="s">
        <v>581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92.25" customHeight="1" outlineLevel="1">
      <c r="A15" s="138" t="s">
        <v>868</v>
      </c>
      <c r="B15" s="138" t="s">
        <v>869</v>
      </c>
      <c r="C15" s="138" t="s">
        <v>862</v>
      </c>
      <c r="D15" s="148" t="s">
        <v>639</v>
      </c>
      <c r="E15" s="148" t="s">
        <v>678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493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92.25" customHeight="1" outlineLevel="1">
      <c r="A16" s="138" t="s">
        <v>870</v>
      </c>
      <c r="B16" s="138" t="s">
        <v>871</v>
      </c>
      <c r="C16" s="138" t="s">
        <v>862</v>
      </c>
      <c r="D16" s="148" t="s">
        <v>639</v>
      </c>
      <c r="E16" s="148" t="s">
        <v>681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46" t="s">
        <v>872</v>
      </c>
      <c r="B17" s="159" t="s">
        <v>873</v>
      </c>
      <c r="C17" s="152" t="s">
        <v>862</v>
      </c>
      <c r="D17" s="152" t="s">
        <v>534</v>
      </c>
      <c r="E17" s="152" t="s">
        <v>697</v>
      </c>
      <c r="F17" s="143" t="s">
        <v>132</v>
      </c>
      <c r="G17" s="144">
        <v>46248.0</v>
      </c>
      <c r="H17" s="143" t="s">
        <v>600</v>
      </c>
      <c r="I17" s="143" t="s">
        <v>132</v>
      </c>
      <c r="J17" s="144">
        <v>46248.0</v>
      </c>
      <c r="K17" s="143" t="s">
        <v>600</v>
      </c>
      <c r="L17" s="143" t="s">
        <v>132</v>
      </c>
      <c r="M17" s="144">
        <v>46248.0</v>
      </c>
      <c r="N17" s="152" t="s">
        <v>600</v>
      </c>
      <c r="O17" s="154" t="s">
        <v>469</v>
      </c>
      <c r="P17" s="114"/>
      <c r="Q17" s="137"/>
      <c r="R17" s="114"/>
      <c r="S17" s="114"/>
      <c r="T17" s="114"/>
      <c r="U17" s="114"/>
      <c r="V17" s="114"/>
      <c r="W17" s="114"/>
      <c r="X17" s="114"/>
      <c r="Y17" s="114"/>
      <c r="Z17" s="114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8.43" outlineLevel="1"/>
    <col customWidth="1" min="11" max="11" width="14.71" outlineLevel="1"/>
    <col customWidth="1" min="12" max="12" width="8.43"/>
    <col customWidth="1" min="13" max="13" width="8.43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874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875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COUNTIF(A12:A952,"*F020-*")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COUNTIF($F10:$F935,B5)</f>
        <v>7</v>
      </c>
      <c r="C6" s="124">
        <f t="shared" ref="C6:E6" si="1">COUNTIF($F10:$F949,C5)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COUNTIF($I10:$I935,B5)</f>
        <v>7</v>
      </c>
      <c r="C7" s="124">
        <f t="shared" ref="C7:E7" si="2">COUNTIF($F10:$F949,C5)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COUNTIF($L10:$L935,B5)</f>
        <v>7</v>
      </c>
      <c r="C8" s="128">
        <f t="shared" ref="C8:E8" si="3">COUNTIF($F10:$F949,C5)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194</v>
      </c>
      <c r="B11" s="176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8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876</v>
      </c>
      <c r="B12" s="138" t="s">
        <v>877</v>
      </c>
      <c r="C12" s="138" t="s">
        <v>878</v>
      </c>
      <c r="D12" s="138" t="s">
        <v>530</v>
      </c>
      <c r="E12" s="138" t="s">
        <v>879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46" t="s">
        <v>880</v>
      </c>
      <c r="B13" s="146" t="s">
        <v>881</v>
      </c>
      <c r="C13" s="143" t="s">
        <v>878</v>
      </c>
      <c r="D13" s="143" t="s">
        <v>504</v>
      </c>
      <c r="E13" s="143" t="s">
        <v>560</v>
      </c>
      <c r="F13" s="143" t="s">
        <v>132</v>
      </c>
      <c r="G13" s="144">
        <v>46248.0</v>
      </c>
      <c r="H13" s="143" t="s">
        <v>600</v>
      </c>
      <c r="I13" s="143" t="s">
        <v>132</v>
      </c>
      <c r="J13" s="144">
        <v>46248.0</v>
      </c>
      <c r="K13" s="143" t="s">
        <v>600</v>
      </c>
      <c r="L13" s="143" t="s">
        <v>132</v>
      </c>
      <c r="M13" s="144">
        <v>46248.0</v>
      </c>
      <c r="N13" s="143" t="s">
        <v>600</v>
      </c>
      <c r="O13" s="145" t="s">
        <v>469</v>
      </c>
      <c r="P13" s="114"/>
      <c r="Q13" s="137"/>
      <c r="R13" s="114"/>
      <c r="S13" s="114"/>
      <c r="T13" s="114"/>
      <c r="U13" s="114"/>
      <c r="V13" s="114"/>
      <c r="W13" s="114"/>
      <c r="X13" s="114"/>
      <c r="Y13" s="114"/>
      <c r="Z13" s="114"/>
    </row>
    <row r="14" ht="78.75" customHeight="1" outlineLevel="1">
      <c r="A14" s="138" t="s">
        <v>882</v>
      </c>
      <c r="B14" s="156" t="s">
        <v>883</v>
      </c>
      <c r="C14" s="156" t="s">
        <v>878</v>
      </c>
      <c r="D14" s="148" t="s">
        <v>580</v>
      </c>
      <c r="E14" s="157" t="s">
        <v>581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78.75" customHeight="1" outlineLevel="1">
      <c r="A15" s="138" t="s">
        <v>884</v>
      </c>
      <c r="B15" s="138" t="s">
        <v>885</v>
      </c>
      <c r="C15" s="138" t="s">
        <v>878</v>
      </c>
      <c r="D15" s="138" t="s">
        <v>636</v>
      </c>
      <c r="E15" s="138" t="s">
        <v>585</v>
      </c>
      <c r="F15" s="138" t="s">
        <v>132</v>
      </c>
      <c r="G15" s="183">
        <v>46248.0</v>
      </c>
      <c r="H15" s="138" t="s">
        <v>600</v>
      </c>
      <c r="I15" s="138" t="s">
        <v>132</v>
      </c>
      <c r="J15" s="183">
        <v>46248.0</v>
      </c>
      <c r="K15" s="138" t="s">
        <v>600</v>
      </c>
      <c r="L15" s="138" t="s">
        <v>132</v>
      </c>
      <c r="M15" s="183">
        <v>46248.0</v>
      </c>
      <c r="N15" s="138" t="s">
        <v>600</v>
      </c>
      <c r="O15" s="138" t="s">
        <v>469</v>
      </c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ht="78.75" customHeight="1" outlineLevel="1">
      <c r="A16" s="138" t="s">
        <v>886</v>
      </c>
      <c r="B16" s="156" t="s">
        <v>887</v>
      </c>
      <c r="C16" s="156" t="s">
        <v>878</v>
      </c>
      <c r="D16" s="148" t="s">
        <v>639</v>
      </c>
      <c r="E16" s="157" t="s">
        <v>663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469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78.75" customHeight="1" outlineLevel="1">
      <c r="A17" s="138" t="s">
        <v>888</v>
      </c>
      <c r="B17" s="138" t="s">
        <v>889</v>
      </c>
      <c r="C17" s="138" t="s">
        <v>878</v>
      </c>
      <c r="D17" s="138" t="s">
        <v>534</v>
      </c>
      <c r="E17" s="138" t="s">
        <v>697</v>
      </c>
      <c r="F17" s="138" t="s">
        <v>132</v>
      </c>
      <c r="G17" s="183">
        <v>46248.0</v>
      </c>
      <c r="H17" s="138" t="s">
        <v>600</v>
      </c>
      <c r="I17" s="138" t="s">
        <v>132</v>
      </c>
      <c r="J17" s="183">
        <v>46248.0</v>
      </c>
      <c r="K17" s="138" t="s">
        <v>600</v>
      </c>
      <c r="L17" s="138" t="s">
        <v>132</v>
      </c>
      <c r="M17" s="183">
        <v>46248.0</v>
      </c>
      <c r="N17" s="138" t="s">
        <v>600</v>
      </c>
      <c r="O17" s="138" t="s">
        <v>493</v>
      </c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ht="78.75" customHeight="1" outlineLevel="1">
      <c r="A18" s="138" t="s">
        <v>890</v>
      </c>
      <c r="B18" s="156" t="s">
        <v>891</v>
      </c>
      <c r="C18" s="156" t="s">
        <v>878</v>
      </c>
      <c r="D18" s="148" t="s">
        <v>621</v>
      </c>
      <c r="E18" s="157" t="s">
        <v>646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 I12 L12 F14:F18 I14:I18 L14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86"/>
    <col customWidth="1" min="7" max="7" width="20.43" outlineLevel="1"/>
    <col customWidth="1" min="8" max="8" width="15.71" outlineLevel="1"/>
    <col customWidth="1" min="9" max="9" width="8.86"/>
    <col customWidth="1" min="10" max="10" width="9.71" outlineLevel="1"/>
    <col customWidth="1" min="11" max="11" width="15.71" outlineLevel="1"/>
    <col customWidth="1" min="12" max="12" width="8.86"/>
    <col customWidth="1" min="13" max="13" width="20.43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892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893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COUNTIF(A12:A971,"*F021-*")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COUNTIF($F10:$F954,B5)</f>
        <v>7</v>
      </c>
      <c r="C6" s="124">
        <f t="shared" ref="C6:E6" si="1">COUNTIF($F10:$F964,C5)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COUNTIF($I10:$I954,B5)</f>
        <v>7</v>
      </c>
      <c r="C7" s="124">
        <f t="shared" ref="C7:E7" si="2">COUNTIF($F10:$F964,C5)</f>
        <v>0</v>
      </c>
      <c r="D7" s="124">
        <f t="shared" si="2"/>
        <v>0</v>
      </c>
      <c r="E7" s="125">
        <f t="shared" si="2"/>
        <v>0</v>
      </c>
      <c r="F7" s="126"/>
      <c r="G7" s="111"/>
      <c r="H7" s="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COUNTIF($L10:$L954,B5)</f>
        <v>7</v>
      </c>
      <c r="C8" s="128">
        <f t="shared" ref="C8:E8" si="3">COUNTIF($F10:$F964,C5)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201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894</v>
      </c>
      <c r="B12" s="156" t="s">
        <v>895</v>
      </c>
      <c r="C12" s="156" t="s">
        <v>896</v>
      </c>
      <c r="D12" s="148" t="s">
        <v>897</v>
      </c>
      <c r="E12" s="148" t="s">
        <v>898</v>
      </c>
      <c r="F12" s="138" t="s">
        <v>132</v>
      </c>
      <c r="G12" s="149">
        <v>46248.0</v>
      </c>
      <c r="H12" s="138" t="s">
        <v>899</v>
      </c>
      <c r="I12" s="138" t="s">
        <v>132</v>
      </c>
      <c r="J12" s="149">
        <v>46248.0</v>
      </c>
      <c r="K12" s="138" t="s">
        <v>899</v>
      </c>
      <c r="L12" s="138" t="s">
        <v>132</v>
      </c>
      <c r="M12" s="149">
        <v>46248.0</v>
      </c>
      <c r="N12" s="138" t="s">
        <v>899</v>
      </c>
      <c r="O12" s="138" t="s">
        <v>469</v>
      </c>
      <c r="P12" s="164"/>
      <c r="Q12" s="140"/>
      <c r="R12" s="164"/>
      <c r="S12" s="164"/>
      <c r="T12" s="164"/>
      <c r="U12" s="164"/>
      <c r="V12" s="164"/>
      <c r="W12" s="164"/>
      <c r="X12" s="164"/>
      <c r="Y12" s="164"/>
      <c r="Z12" s="164"/>
    </row>
    <row r="13" ht="26.25" customHeight="1" outlineLevel="1">
      <c r="A13" s="138" t="s">
        <v>900</v>
      </c>
      <c r="B13" s="156" t="s">
        <v>901</v>
      </c>
      <c r="C13" s="156" t="s">
        <v>896</v>
      </c>
      <c r="D13" s="148" t="s">
        <v>504</v>
      </c>
      <c r="E13" s="148" t="s">
        <v>902</v>
      </c>
      <c r="F13" s="138" t="s">
        <v>132</v>
      </c>
      <c r="G13" s="149">
        <v>46248.0</v>
      </c>
      <c r="H13" s="138" t="s">
        <v>899</v>
      </c>
      <c r="I13" s="138" t="s">
        <v>132</v>
      </c>
      <c r="J13" s="149">
        <v>46248.0</v>
      </c>
      <c r="K13" s="138" t="s">
        <v>899</v>
      </c>
      <c r="L13" s="138" t="s">
        <v>132</v>
      </c>
      <c r="M13" s="149">
        <v>46248.0</v>
      </c>
      <c r="N13" s="138" t="s">
        <v>899</v>
      </c>
      <c r="O13" s="138" t="s">
        <v>469</v>
      </c>
      <c r="P13" s="164"/>
      <c r="Q13" s="140"/>
      <c r="R13" s="164"/>
      <c r="S13" s="164"/>
      <c r="T13" s="164"/>
      <c r="U13" s="164"/>
      <c r="V13" s="164"/>
      <c r="W13" s="164"/>
      <c r="X13" s="164"/>
      <c r="Y13" s="164"/>
      <c r="Z13" s="164"/>
    </row>
    <row r="14" ht="52.5" customHeight="1" outlineLevel="1">
      <c r="A14" s="138" t="s">
        <v>903</v>
      </c>
      <c r="B14" s="156" t="s">
        <v>904</v>
      </c>
      <c r="C14" s="156" t="s">
        <v>896</v>
      </c>
      <c r="D14" s="148" t="s">
        <v>905</v>
      </c>
      <c r="E14" s="148" t="s">
        <v>906</v>
      </c>
      <c r="F14" s="138" t="s">
        <v>132</v>
      </c>
      <c r="G14" s="149">
        <v>46248.0</v>
      </c>
      <c r="H14" s="138" t="s">
        <v>899</v>
      </c>
      <c r="I14" s="138" t="s">
        <v>132</v>
      </c>
      <c r="J14" s="149">
        <v>46248.0</v>
      </c>
      <c r="K14" s="138" t="s">
        <v>899</v>
      </c>
      <c r="L14" s="138" t="s">
        <v>132</v>
      </c>
      <c r="M14" s="149">
        <v>46248.0</v>
      </c>
      <c r="N14" s="138" t="s">
        <v>899</v>
      </c>
      <c r="O14" s="138" t="s">
        <v>493</v>
      </c>
      <c r="P14" s="164"/>
      <c r="Q14" s="140"/>
      <c r="R14" s="164"/>
      <c r="S14" s="164"/>
      <c r="T14" s="164"/>
      <c r="U14" s="164"/>
      <c r="V14" s="164"/>
      <c r="W14" s="164"/>
      <c r="X14" s="164"/>
      <c r="Y14" s="164"/>
      <c r="Z14" s="164"/>
    </row>
    <row r="15" ht="52.5" customHeight="1" outlineLevel="1">
      <c r="A15" s="138" t="s">
        <v>907</v>
      </c>
      <c r="B15" s="156" t="s">
        <v>908</v>
      </c>
      <c r="C15" s="156" t="s">
        <v>896</v>
      </c>
      <c r="D15" s="148" t="s">
        <v>909</v>
      </c>
      <c r="E15" s="148" t="s">
        <v>910</v>
      </c>
      <c r="F15" s="138" t="s">
        <v>132</v>
      </c>
      <c r="G15" s="149">
        <v>46248.0</v>
      </c>
      <c r="H15" s="138" t="s">
        <v>899</v>
      </c>
      <c r="I15" s="138" t="s">
        <v>132</v>
      </c>
      <c r="J15" s="149">
        <v>46248.0</v>
      </c>
      <c r="K15" s="138" t="s">
        <v>899</v>
      </c>
      <c r="L15" s="138" t="s">
        <v>132</v>
      </c>
      <c r="M15" s="149">
        <v>46248.0</v>
      </c>
      <c r="N15" s="138" t="s">
        <v>899</v>
      </c>
      <c r="O15" s="138" t="s">
        <v>493</v>
      </c>
      <c r="P15" s="164"/>
      <c r="Q15" s="140"/>
      <c r="R15" s="164"/>
      <c r="S15" s="164"/>
      <c r="T15" s="164"/>
      <c r="U15" s="164"/>
      <c r="V15" s="164"/>
      <c r="W15" s="164"/>
      <c r="X15" s="164"/>
      <c r="Y15" s="164"/>
      <c r="Z15" s="164"/>
    </row>
    <row r="16" ht="52.5" customHeight="1" outlineLevel="1">
      <c r="A16" s="138" t="s">
        <v>911</v>
      </c>
      <c r="B16" s="156" t="s">
        <v>912</v>
      </c>
      <c r="C16" s="156" t="s">
        <v>896</v>
      </c>
      <c r="D16" s="148" t="s">
        <v>913</v>
      </c>
      <c r="E16" s="148" t="s">
        <v>914</v>
      </c>
      <c r="F16" s="138" t="s">
        <v>132</v>
      </c>
      <c r="G16" s="149">
        <v>46248.0</v>
      </c>
      <c r="H16" s="138" t="s">
        <v>899</v>
      </c>
      <c r="I16" s="138" t="s">
        <v>132</v>
      </c>
      <c r="J16" s="149">
        <v>46248.0</v>
      </c>
      <c r="K16" s="138" t="s">
        <v>899</v>
      </c>
      <c r="L16" s="138" t="s">
        <v>132</v>
      </c>
      <c r="M16" s="149">
        <v>46248.0</v>
      </c>
      <c r="N16" s="138" t="s">
        <v>899</v>
      </c>
      <c r="O16" s="138" t="s">
        <v>493</v>
      </c>
      <c r="P16" s="164"/>
      <c r="Q16" s="140"/>
      <c r="R16" s="164"/>
      <c r="S16" s="164"/>
      <c r="T16" s="164"/>
      <c r="U16" s="164"/>
      <c r="V16" s="164"/>
      <c r="W16" s="164"/>
      <c r="X16" s="164"/>
      <c r="Y16" s="164"/>
      <c r="Z16" s="164"/>
    </row>
    <row r="17" ht="13.5" customHeight="1">
      <c r="A17" s="146" t="s">
        <v>915</v>
      </c>
      <c r="B17" s="159" t="s">
        <v>916</v>
      </c>
      <c r="C17" s="152" t="s">
        <v>896</v>
      </c>
      <c r="D17" s="152" t="s">
        <v>917</v>
      </c>
      <c r="E17" s="152" t="s">
        <v>918</v>
      </c>
      <c r="F17" s="152" t="s">
        <v>132</v>
      </c>
      <c r="G17" s="153">
        <v>46248.0</v>
      </c>
      <c r="H17" s="152" t="s">
        <v>899</v>
      </c>
      <c r="I17" s="152" t="s">
        <v>132</v>
      </c>
      <c r="J17" s="153">
        <v>46248.0</v>
      </c>
      <c r="K17" s="152" t="s">
        <v>899</v>
      </c>
      <c r="L17" s="152" t="s">
        <v>132</v>
      </c>
      <c r="M17" s="153">
        <v>46248.0</v>
      </c>
      <c r="N17" s="152" t="s">
        <v>899</v>
      </c>
      <c r="O17" s="154" t="s">
        <v>493</v>
      </c>
      <c r="P17" s="114"/>
      <c r="Q17" s="137"/>
      <c r="R17" s="114"/>
      <c r="S17" s="114"/>
      <c r="T17" s="114"/>
      <c r="U17" s="114"/>
      <c r="V17" s="114"/>
      <c r="W17" s="114"/>
      <c r="X17" s="114"/>
      <c r="Y17" s="114"/>
      <c r="Z17" s="114"/>
    </row>
    <row r="18" ht="78.75" customHeight="1" outlineLevel="1">
      <c r="A18" s="138" t="s">
        <v>919</v>
      </c>
      <c r="B18" s="156" t="s">
        <v>920</v>
      </c>
      <c r="C18" s="156" t="s">
        <v>896</v>
      </c>
      <c r="D18" s="148" t="s">
        <v>621</v>
      </c>
      <c r="E18" s="148" t="s">
        <v>921</v>
      </c>
      <c r="F18" s="138" t="s">
        <v>132</v>
      </c>
      <c r="G18" s="149">
        <v>46248.0</v>
      </c>
      <c r="H18" s="138" t="s">
        <v>899</v>
      </c>
      <c r="I18" s="138" t="s">
        <v>132</v>
      </c>
      <c r="J18" s="149">
        <v>46248.0</v>
      </c>
      <c r="K18" s="138" t="s">
        <v>899</v>
      </c>
      <c r="L18" s="138" t="s">
        <v>132</v>
      </c>
      <c r="M18" s="149">
        <v>46248.0</v>
      </c>
      <c r="N18" s="138" t="s">
        <v>899</v>
      </c>
      <c r="O18" s="138" t="s">
        <v>469</v>
      </c>
      <c r="P18" s="164"/>
      <c r="Q18" s="140"/>
      <c r="R18" s="164"/>
      <c r="S18" s="164"/>
      <c r="T18" s="164"/>
      <c r="U18" s="164"/>
      <c r="V18" s="164"/>
      <c r="W18" s="164"/>
      <c r="X18" s="164"/>
      <c r="Y18" s="164"/>
      <c r="Z18" s="164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 F18 I18 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8.43" outlineLevel="1"/>
    <col customWidth="1" min="11" max="11" width="14.71" outlineLevel="1"/>
    <col customWidth="1" min="12" max="12" width="8.43"/>
    <col customWidth="1" min="13" max="13" width="8.43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922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923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COUNTIF(A12:A998,"*F022-*")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COUNTIF($F10:$F981,B5)</f>
        <v>6</v>
      </c>
      <c r="C6" s="124">
        <f t="shared" ref="C6:E6" si="1">COUNTIF($F10:$F990,C5)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COUNTIF($I10:$I981,B5)</f>
        <v>6</v>
      </c>
      <c r="C7" s="124">
        <f t="shared" ref="C7:E7" si="2">COUNTIF($F10:$F990,C5)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COUNTIF($L10:$L981,B5)</f>
        <v>6</v>
      </c>
      <c r="C8" s="128">
        <f t="shared" ref="C8:E8" si="3">COUNTIF($F10:$F990,C5)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210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39.0" customHeight="1" outlineLevel="1">
      <c r="A12" s="138" t="s">
        <v>926</v>
      </c>
      <c r="B12" s="156" t="s">
        <v>927</v>
      </c>
      <c r="C12" s="156" t="s">
        <v>928</v>
      </c>
      <c r="D12" s="148" t="s">
        <v>897</v>
      </c>
      <c r="E12" s="157" t="s">
        <v>929</v>
      </c>
      <c r="F12" s="138" t="s">
        <v>132</v>
      </c>
      <c r="G12" s="183">
        <v>46248.0</v>
      </c>
      <c r="H12" s="138" t="s">
        <v>899</v>
      </c>
      <c r="I12" s="138" t="s">
        <v>132</v>
      </c>
      <c r="J12" s="183">
        <v>46248.0</v>
      </c>
      <c r="K12" s="138" t="s">
        <v>899</v>
      </c>
      <c r="L12" s="138" t="s">
        <v>132</v>
      </c>
      <c r="M12" s="183">
        <v>46248.0</v>
      </c>
      <c r="N12" s="138" t="s">
        <v>899</v>
      </c>
      <c r="O12" s="138" t="s">
        <v>493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78.75" customHeight="1" outlineLevel="1">
      <c r="A13" s="138" t="s">
        <v>930</v>
      </c>
      <c r="B13" s="156" t="s">
        <v>931</v>
      </c>
      <c r="C13" s="156" t="s">
        <v>928</v>
      </c>
      <c r="D13" s="148" t="s">
        <v>504</v>
      </c>
      <c r="E13" s="148" t="s">
        <v>932</v>
      </c>
      <c r="F13" s="138" t="s">
        <v>132</v>
      </c>
      <c r="G13" s="183">
        <v>46248.0</v>
      </c>
      <c r="H13" s="138" t="s">
        <v>899</v>
      </c>
      <c r="I13" s="138" t="s">
        <v>132</v>
      </c>
      <c r="J13" s="183">
        <v>46248.0</v>
      </c>
      <c r="K13" s="138" t="s">
        <v>899</v>
      </c>
      <c r="L13" s="138" t="s">
        <v>132</v>
      </c>
      <c r="M13" s="183">
        <v>46248.0</v>
      </c>
      <c r="N13" s="138" t="s">
        <v>899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78.75" customHeight="1" outlineLevel="1">
      <c r="A14" s="138" t="s">
        <v>933</v>
      </c>
      <c r="B14" s="156" t="s">
        <v>934</v>
      </c>
      <c r="C14" s="156" t="s">
        <v>928</v>
      </c>
      <c r="D14" s="148" t="s">
        <v>905</v>
      </c>
      <c r="E14" s="148" t="s">
        <v>906</v>
      </c>
      <c r="F14" s="138" t="s">
        <v>132</v>
      </c>
      <c r="G14" s="183">
        <v>46248.0</v>
      </c>
      <c r="H14" s="138" t="s">
        <v>899</v>
      </c>
      <c r="I14" s="138" t="s">
        <v>132</v>
      </c>
      <c r="J14" s="183">
        <v>46248.0</v>
      </c>
      <c r="K14" s="138" t="s">
        <v>899</v>
      </c>
      <c r="L14" s="138" t="s">
        <v>132</v>
      </c>
      <c r="M14" s="183">
        <v>46248.0</v>
      </c>
      <c r="N14" s="138" t="s">
        <v>899</v>
      </c>
      <c r="O14" s="138" t="s">
        <v>658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52.5" customHeight="1" outlineLevel="1">
      <c r="A15" s="138" t="s">
        <v>935</v>
      </c>
      <c r="B15" s="156" t="s">
        <v>936</v>
      </c>
      <c r="C15" s="156" t="s">
        <v>928</v>
      </c>
      <c r="D15" s="148" t="s">
        <v>909</v>
      </c>
      <c r="E15" s="148" t="s">
        <v>937</v>
      </c>
      <c r="F15" s="138" t="s">
        <v>132</v>
      </c>
      <c r="G15" s="183">
        <v>46248.0</v>
      </c>
      <c r="H15" s="138" t="s">
        <v>899</v>
      </c>
      <c r="I15" s="138" t="s">
        <v>132</v>
      </c>
      <c r="J15" s="183">
        <v>46248.0</v>
      </c>
      <c r="K15" s="138" t="s">
        <v>899</v>
      </c>
      <c r="L15" s="138" t="s">
        <v>132</v>
      </c>
      <c r="M15" s="183">
        <v>46248.0</v>
      </c>
      <c r="N15" s="138" t="s">
        <v>899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13.5" customHeight="1">
      <c r="A16" s="146" t="s">
        <v>938</v>
      </c>
      <c r="B16" s="159" t="s">
        <v>939</v>
      </c>
      <c r="C16" s="152" t="s">
        <v>928</v>
      </c>
      <c r="D16" s="152" t="s">
        <v>913</v>
      </c>
      <c r="E16" s="152" t="s">
        <v>914</v>
      </c>
      <c r="F16" s="152" t="s">
        <v>132</v>
      </c>
      <c r="G16" s="153">
        <v>46248.0</v>
      </c>
      <c r="H16" s="152" t="s">
        <v>899</v>
      </c>
      <c r="I16" s="152" t="s">
        <v>132</v>
      </c>
      <c r="J16" s="153">
        <v>46248.0</v>
      </c>
      <c r="K16" s="152" t="s">
        <v>899</v>
      </c>
      <c r="L16" s="152" t="s">
        <v>132</v>
      </c>
      <c r="M16" s="153">
        <v>46248.0</v>
      </c>
      <c r="N16" s="152" t="s">
        <v>899</v>
      </c>
      <c r="O16" s="154" t="s">
        <v>469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92.25" customHeight="1" outlineLevel="1">
      <c r="A17" s="138" t="s">
        <v>940</v>
      </c>
      <c r="B17" s="156" t="s">
        <v>941</v>
      </c>
      <c r="C17" s="156" t="s">
        <v>928</v>
      </c>
      <c r="D17" s="148" t="s">
        <v>917</v>
      </c>
      <c r="E17" s="148" t="s">
        <v>918</v>
      </c>
      <c r="F17" s="138" t="s">
        <v>132</v>
      </c>
      <c r="G17" s="183">
        <v>46248.0</v>
      </c>
      <c r="H17" s="138" t="s">
        <v>899</v>
      </c>
      <c r="I17" s="138" t="s">
        <v>132</v>
      </c>
      <c r="J17" s="183">
        <v>46248.0</v>
      </c>
      <c r="K17" s="138" t="s">
        <v>899</v>
      </c>
      <c r="L17" s="138" t="s">
        <v>132</v>
      </c>
      <c r="M17" s="183">
        <v>46248.0</v>
      </c>
      <c r="N17" s="138" t="s">
        <v>899</v>
      </c>
      <c r="O17" s="138" t="s">
        <v>469</v>
      </c>
      <c r="P17" s="158"/>
      <c r="Q17" s="140"/>
      <c r="R17" s="158"/>
      <c r="S17" s="158"/>
      <c r="T17" s="158"/>
      <c r="U17" s="158"/>
      <c r="V17" s="158"/>
      <c r="W17" s="158"/>
      <c r="X17" s="158"/>
      <c r="Y17" s="158"/>
      <c r="Z17" s="158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5 I12:I15 L12:L15 F17 I17 L1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9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924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925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COUNTIF(A12:A931,"*F023-*")</f>
        <v>5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COUNTIF($F10:$F914,B5)</f>
        <v>5</v>
      </c>
      <c r="C6" s="124">
        <f t="shared" ref="C6:E6" si="1">COUNTIF($F10:$F932,C5)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COUNTIF($I10:$I914,B5)</f>
        <v>5</v>
      </c>
      <c r="C7" s="124">
        <f t="shared" ref="C7:E7" si="2">COUNTIF($F10:$F932,C5)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COUNTIF($L10:$L914,B5)</f>
        <v>5</v>
      </c>
      <c r="C8" s="128">
        <f t="shared" ref="C8:E8" si="3">COUNTIF($F10:$F932,C5)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218</v>
      </c>
      <c r="B11" s="176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8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118.5" customHeight="1" outlineLevel="1">
      <c r="A12" s="138" t="s">
        <v>942</v>
      </c>
      <c r="B12" s="138" t="s">
        <v>943</v>
      </c>
      <c r="C12" s="138" t="s">
        <v>944</v>
      </c>
      <c r="D12" s="138" t="s">
        <v>945</v>
      </c>
      <c r="E12" s="138" t="s">
        <v>946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46" t="s">
        <v>947</v>
      </c>
      <c r="B13" s="146" t="s">
        <v>948</v>
      </c>
      <c r="C13" s="143" t="s">
        <v>944</v>
      </c>
      <c r="D13" s="143" t="s">
        <v>945</v>
      </c>
      <c r="E13" s="143" t="s">
        <v>949</v>
      </c>
      <c r="F13" s="143" t="s">
        <v>132</v>
      </c>
      <c r="G13" s="144">
        <v>46248.0</v>
      </c>
      <c r="H13" s="143" t="s">
        <v>468</v>
      </c>
      <c r="I13" s="143" t="s">
        <v>132</v>
      </c>
      <c r="J13" s="144">
        <v>46248.0</v>
      </c>
      <c r="K13" s="143" t="s">
        <v>468</v>
      </c>
      <c r="L13" s="143" t="s">
        <v>132</v>
      </c>
      <c r="M13" s="144">
        <v>46248.0</v>
      </c>
      <c r="N13" s="143" t="s">
        <v>468</v>
      </c>
      <c r="O13" s="145" t="s">
        <v>493</v>
      </c>
      <c r="P13" s="114"/>
      <c r="Q13" s="137"/>
      <c r="R13" s="114"/>
      <c r="S13" s="114"/>
      <c r="T13" s="114"/>
      <c r="U13" s="114"/>
      <c r="V13" s="114"/>
      <c r="W13" s="114"/>
      <c r="X13" s="114"/>
      <c r="Y13" s="114"/>
      <c r="Z13" s="114"/>
    </row>
    <row r="14" ht="92.25" customHeight="1" outlineLevel="1">
      <c r="A14" s="138" t="s">
        <v>950</v>
      </c>
      <c r="B14" s="156" t="s">
        <v>951</v>
      </c>
      <c r="C14" s="156" t="s">
        <v>944</v>
      </c>
      <c r="D14" s="148" t="s">
        <v>945</v>
      </c>
      <c r="E14" s="148" t="s">
        <v>952</v>
      </c>
      <c r="F14" s="138" t="s">
        <v>132</v>
      </c>
      <c r="G14" s="149">
        <v>46248.0</v>
      </c>
      <c r="H14" s="138" t="s">
        <v>468</v>
      </c>
      <c r="I14" s="138" t="s">
        <v>132</v>
      </c>
      <c r="J14" s="149">
        <v>46248.0</v>
      </c>
      <c r="K14" s="138" t="s">
        <v>468</v>
      </c>
      <c r="L14" s="138" t="s">
        <v>132</v>
      </c>
      <c r="M14" s="149">
        <v>46248.0</v>
      </c>
      <c r="N14" s="138" t="s">
        <v>468</v>
      </c>
      <c r="O14" s="138" t="s">
        <v>469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78.75" customHeight="1" outlineLevel="1">
      <c r="A15" s="138" t="s">
        <v>953</v>
      </c>
      <c r="B15" s="156" t="s">
        <v>954</v>
      </c>
      <c r="C15" s="156" t="s">
        <v>944</v>
      </c>
      <c r="D15" s="148" t="s">
        <v>945</v>
      </c>
      <c r="E15" s="148" t="s">
        <v>955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493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78.75" customHeight="1" outlineLevel="1">
      <c r="A16" s="138" t="s">
        <v>956</v>
      </c>
      <c r="B16" s="156" t="s">
        <v>957</v>
      </c>
      <c r="C16" s="156" t="s">
        <v>944</v>
      </c>
      <c r="D16" s="148" t="s">
        <v>945</v>
      </c>
      <c r="E16" s="148" t="s">
        <v>958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493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12.75" customHeight="1">
      <c r="A17" s="2"/>
      <c r="B17" s="2"/>
      <c r="C17" s="2"/>
      <c r="D17" s="2"/>
      <c r="E17" s="2"/>
      <c r="F17" s="2"/>
      <c r="G17" s="111"/>
      <c r="H17" s="111"/>
      <c r="I17" s="111"/>
      <c r="J17" s="111"/>
      <c r="K17" s="111"/>
      <c r="L17" s="111"/>
      <c r="M17" s="111"/>
      <c r="N17" s="2"/>
      <c r="O17" s="2"/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111"/>
      <c r="H18" s="111"/>
      <c r="I18" s="111"/>
      <c r="J18" s="111"/>
      <c r="K18" s="111"/>
      <c r="L18" s="111"/>
      <c r="M18" s="111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 I12 L12 F14:F16 I14:I16 L14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8.43" outlineLevel="1"/>
    <col customWidth="1" min="11" max="11" width="14.71" outlineLevel="1"/>
    <col customWidth="1" min="12" max="12" width="8.43"/>
    <col customWidth="1" min="13" max="13" width="8.43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959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960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COUNTIF(A12:A838,"*F024-*")</f>
        <v>6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COUNTIF($F10:$F821,B5)</f>
        <v>6</v>
      </c>
      <c r="C6" s="124">
        <f t="shared" ref="C6:E6" si="1">COUNTIF($F10:$F838,C5)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COUNTIF($I10:$I821,B5)</f>
        <v>6</v>
      </c>
      <c r="C7" s="124">
        <f t="shared" ref="C7:E7" si="2">COUNTIF($F10:$F838,C5)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COUNTIF($L10:$L821,B5)</f>
        <v>6</v>
      </c>
      <c r="C8" s="128">
        <f t="shared" ref="C8:E8" si="3">COUNTIF($F10:$F838,C5)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961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962</v>
      </c>
      <c r="B12" s="156" t="s">
        <v>963</v>
      </c>
      <c r="C12" s="156" t="s">
        <v>964</v>
      </c>
      <c r="D12" s="148" t="s">
        <v>897</v>
      </c>
      <c r="E12" s="148" t="s">
        <v>965</v>
      </c>
      <c r="F12" s="138" t="s">
        <v>132</v>
      </c>
      <c r="G12" s="149">
        <v>46248.0</v>
      </c>
      <c r="H12" s="138" t="s">
        <v>899</v>
      </c>
      <c r="I12" s="138" t="s">
        <v>132</v>
      </c>
      <c r="J12" s="149">
        <v>46248.0</v>
      </c>
      <c r="K12" s="138" t="s">
        <v>899</v>
      </c>
      <c r="L12" s="138" t="s">
        <v>132</v>
      </c>
      <c r="M12" s="149">
        <v>46248.0</v>
      </c>
      <c r="N12" s="138" t="s">
        <v>899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26.25" customHeight="1" outlineLevel="1">
      <c r="A13" s="138" t="s">
        <v>966</v>
      </c>
      <c r="B13" s="156" t="s">
        <v>967</v>
      </c>
      <c r="C13" s="156" t="s">
        <v>964</v>
      </c>
      <c r="D13" s="148" t="s">
        <v>504</v>
      </c>
      <c r="E13" s="148" t="s">
        <v>968</v>
      </c>
      <c r="F13" s="138" t="s">
        <v>132</v>
      </c>
      <c r="G13" s="149">
        <v>46248.0</v>
      </c>
      <c r="H13" s="138" t="s">
        <v>899</v>
      </c>
      <c r="I13" s="138" t="s">
        <v>132</v>
      </c>
      <c r="J13" s="149">
        <v>46248.0</v>
      </c>
      <c r="K13" s="138" t="s">
        <v>899</v>
      </c>
      <c r="L13" s="138" t="s">
        <v>132</v>
      </c>
      <c r="M13" s="149">
        <v>46248.0</v>
      </c>
      <c r="N13" s="138" t="s">
        <v>899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46" t="s">
        <v>969</v>
      </c>
      <c r="B14" s="146" t="s">
        <v>970</v>
      </c>
      <c r="C14" s="143" t="s">
        <v>964</v>
      </c>
      <c r="D14" s="143" t="s">
        <v>905</v>
      </c>
      <c r="E14" s="143" t="s">
        <v>906</v>
      </c>
      <c r="F14" s="143" t="s">
        <v>132</v>
      </c>
      <c r="G14" s="144">
        <v>46248.0</v>
      </c>
      <c r="H14" s="143" t="s">
        <v>899</v>
      </c>
      <c r="I14" s="143" t="s">
        <v>132</v>
      </c>
      <c r="J14" s="144">
        <v>46248.0</v>
      </c>
      <c r="K14" s="143" t="s">
        <v>899</v>
      </c>
      <c r="L14" s="143" t="s">
        <v>132</v>
      </c>
      <c r="M14" s="144">
        <v>46248.0</v>
      </c>
      <c r="N14" s="143" t="s">
        <v>899</v>
      </c>
      <c r="O14" s="145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52.5" customHeight="1" outlineLevel="1">
      <c r="A15" s="138" t="s">
        <v>971</v>
      </c>
      <c r="B15" s="156" t="s">
        <v>972</v>
      </c>
      <c r="C15" s="156" t="s">
        <v>964</v>
      </c>
      <c r="D15" s="148" t="s">
        <v>909</v>
      </c>
      <c r="E15" s="148" t="s">
        <v>973</v>
      </c>
      <c r="F15" s="138" t="s">
        <v>132</v>
      </c>
      <c r="G15" s="149">
        <v>46248.0</v>
      </c>
      <c r="H15" s="138" t="s">
        <v>899</v>
      </c>
      <c r="I15" s="138" t="s">
        <v>132</v>
      </c>
      <c r="J15" s="149">
        <v>46248.0</v>
      </c>
      <c r="K15" s="138" t="s">
        <v>899</v>
      </c>
      <c r="L15" s="138" t="s">
        <v>132</v>
      </c>
      <c r="M15" s="149">
        <v>46248.0</v>
      </c>
      <c r="N15" s="138" t="s">
        <v>899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39.0" customHeight="1" outlineLevel="1">
      <c r="A16" s="138" t="s">
        <v>974</v>
      </c>
      <c r="B16" s="156" t="s">
        <v>975</v>
      </c>
      <c r="C16" s="156" t="s">
        <v>964</v>
      </c>
      <c r="D16" s="148" t="s">
        <v>913</v>
      </c>
      <c r="E16" s="148" t="s">
        <v>914</v>
      </c>
      <c r="F16" s="138" t="s">
        <v>132</v>
      </c>
      <c r="G16" s="149">
        <v>46248.0</v>
      </c>
      <c r="H16" s="138" t="s">
        <v>899</v>
      </c>
      <c r="I16" s="138" t="s">
        <v>132</v>
      </c>
      <c r="J16" s="149">
        <v>46248.0</v>
      </c>
      <c r="K16" s="138" t="s">
        <v>899</v>
      </c>
      <c r="L16" s="138" t="s">
        <v>132</v>
      </c>
      <c r="M16" s="149">
        <v>46248.0</v>
      </c>
      <c r="N16" s="138" t="s">
        <v>899</v>
      </c>
      <c r="O16" s="138" t="s">
        <v>469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46" t="s">
        <v>976</v>
      </c>
      <c r="B17" s="159" t="s">
        <v>977</v>
      </c>
      <c r="C17" s="152" t="s">
        <v>964</v>
      </c>
      <c r="D17" s="152" t="s">
        <v>917</v>
      </c>
      <c r="E17" s="152" t="s">
        <v>918</v>
      </c>
      <c r="F17" s="152" t="s">
        <v>132</v>
      </c>
      <c r="G17" s="153">
        <v>46248.0</v>
      </c>
      <c r="H17" s="152" t="s">
        <v>899</v>
      </c>
      <c r="I17" s="152" t="s">
        <v>132</v>
      </c>
      <c r="J17" s="153">
        <v>46248.0</v>
      </c>
      <c r="K17" s="152" t="s">
        <v>899</v>
      </c>
      <c r="L17" s="152" t="s">
        <v>132</v>
      </c>
      <c r="M17" s="153">
        <v>46248.0</v>
      </c>
      <c r="N17" s="152" t="s">
        <v>899</v>
      </c>
      <c r="O17" s="154" t="s">
        <v>469</v>
      </c>
      <c r="P17" s="114"/>
      <c r="Q17" s="137"/>
      <c r="R17" s="114"/>
      <c r="S17" s="114"/>
      <c r="T17" s="114"/>
      <c r="U17" s="114"/>
      <c r="V17" s="114"/>
      <c r="W17" s="114"/>
      <c r="X17" s="114"/>
      <c r="Y17" s="114"/>
      <c r="Z17" s="114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6 I15:I16 L15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8.71" outlineLevel="1"/>
    <col customWidth="1" min="8" max="8" width="15.0" outlineLevel="1"/>
    <col customWidth="1" min="9" max="9" width="8.43"/>
    <col customWidth="1" min="10" max="10" width="8.71" outlineLevel="1"/>
    <col customWidth="1" min="11" max="11" width="15.0" outlineLevel="1"/>
    <col customWidth="1" min="12" max="12" width="8.43"/>
    <col customWidth="1" min="13" max="13" width="8.71" outlineLevel="1"/>
    <col customWidth="1" min="14" max="14" width="15.0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978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979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COUNTIF(A12:A975,"*F025-*")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COUNTIF($F10:$F958,B5)</f>
        <v>7</v>
      </c>
      <c r="C6" s="124">
        <f t="shared" ref="C6:E6" si="1">COUNTIF($F10:$F976,C5)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COUNTIF($I10:$I958,B5)</f>
        <v>7</v>
      </c>
      <c r="C7" s="124">
        <f t="shared" ref="C7:E7" si="2">COUNTIF($F10:$F976,C5)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COUNTIF($L10:$L958,B5)</f>
        <v>7</v>
      </c>
      <c r="C8" s="128">
        <f t="shared" ref="C8:E8" si="3">COUNTIF($F10:$F976,C5)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980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39.0" customHeight="1" outlineLevel="1">
      <c r="A12" s="138" t="s">
        <v>981</v>
      </c>
      <c r="B12" s="156" t="s">
        <v>982</v>
      </c>
      <c r="C12" s="156" t="s">
        <v>983</v>
      </c>
      <c r="D12" s="148" t="s">
        <v>984</v>
      </c>
      <c r="E12" s="148" t="s">
        <v>985</v>
      </c>
      <c r="F12" s="138" t="s">
        <v>132</v>
      </c>
      <c r="G12" s="149">
        <v>46248.0</v>
      </c>
      <c r="H12" s="138" t="s">
        <v>899</v>
      </c>
      <c r="I12" s="138" t="s">
        <v>132</v>
      </c>
      <c r="J12" s="149">
        <v>46248.0</v>
      </c>
      <c r="K12" s="138" t="s">
        <v>899</v>
      </c>
      <c r="L12" s="138" t="s">
        <v>132</v>
      </c>
      <c r="M12" s="149">
        <v>46248.0</v>
      </c>
      <c r="N12" s="138" t="s">
        <v>899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52.5" customHeight="1" outlineLevel="1">
      <c r="A13" s="138" t="s">
        <v>986</v>
      </c>
      <c r="B13" s="138" t="s">
        <v>987</v>
      </c>
      <c r="C13" s="156" t="s">
        <v>983</v>
      </c>
      <c r="D13" s="148" t="s">
        <v>984</v>
      </c>
      <c r="E13" s="148" t="s">
        <v>988</v>
      </c>
      <c r="F13" s="138" t="s">
        <v>132</v>
      </c>
      <c r="G13" s="149">
        <v>46248.0</v>
      </c>
      <c r="H13" s="138" t="s">
        <v>899</v>
      </c>
      <c r="I13" s="138" t="s">
        <v>132</v>
      </c>
      <c r="J13" s="149">
        <v>46248.0</v>
      </c>
      <c r="K13" s="138" t="s">
        <v>899</v>
      </c>
      <c r="L13" s="138" t="s">
        <v>132</v>
      </c>
      <c r="M13" s="149">
        <v>46248.0</v>
      </c>
      <c r="N13" s="138" t="s">
        <v>899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 outlineLevel="1">
      <c r="A14" s="138" t="s">
        <v>989</v>
      </c>
      <c r="B14" s="138" t="s">
        <v>990</v>
      </c>
      <c r="C14" s="156" t="s">
        <v>983</v>
      </c>
      <c r="D14" s="148" t="s">
        <v>984</v>
      </c>
      <c r="E14" s="148" t="s">
        <v>991</v>
      </c>
      <c r="F14" s="138" t="s">
        <v>132</v>
      </c>
      <c r="G14" s="149">
        <v>46248.0</v>
      </c>
      <c r="H14" s="138" t="s">
        <v>899</v>
      </c>
      <c r="I14" s="138" t="s">
        <v>132</v>
      </c>
      <c r="J14" s="149">
        <v>46248.0</v>
      </c>
      <c r="K14" s="138" t="s">
        <v>899</v>
      </c>
      <c r="L14" s="138" t="s">
        <v>132</v>
      </c>
      <c r="M14" s="149">
        <v>46248.0</v>
      </c>
      <c r="N14" s="138" t="s">
        <v>899</v>
      </c>
      <c r="O14" s="138" t="s">
        <v>493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66.0" customHeight="1" outlineLevel="1">
      <c r="A15" s="185" t="s">
        <v>992</v>
      </c>
      <c r="B15" s="138" t="s">
        <v>993</v>
      </c>
      <c r="C15" s="156" t="s">
        <v>983</v>
      </c>
      <c r="D15" s="148" t="s">
        <v>984</v>
      </c>
      <c r="E15" s="148" t="s">
        <v>994</v>
      </c>
      <c r="F15" s="138" t="s">
        <v>132</v>
      </c>
      <c r="G15" s="149">
        <v>46248.0</v>
      </c>
      <c r="H15" s="138" t="s">
        <v>899</v>
      </c>
      <c r="I15" s="138" t="s">
        <v>132</v>
      </c>
      <c r="J15" s="149">
        <v>46248.0</v>
      </c>
      <c r="K15" s="138" t="s">
        <v>899</v>
      </c>
      <c r="L15" s="138" t="s">
        <v>132</v>
      </c>
      <c r="M15" s="149">
        <v>46248.0</v>
      </c>
      <c r="N15" s="138" t="s">
        <v>899</v>
      </c>
      <c r="O15" s="138" t="s">
        <v>493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46" t="s">
        <v>995</v>
      </c>
      <c r="B16" s="159" t="s">
        <v>996</v>
      </c>
      <c r="C16" s="186" t="s">
        <v>983</v>
      </c>
      <c r="D16" s="186" t="s">
        <v>984</v>
      </c>
      <c r="E16" s="186" t="s">
        <v>997</v>
      </c>
      <c r="F16" s="186" t="s">
        <v>132</v>
      </c>
      <c r="G16" s="153">
        <v>46248.0</v>
      </c>
      <c r="H16" s="152" t="s">
        <v>899</v>
      </c>
      <c r="I16" s="186" t="s">
        <v>132</v>
      </c>
      <c r="J16" s="153">
        <v>46248.0</v>
      </c>
      <c r="K16" s="152" t="s">
        <v>899</v>
      </c>
      <c r="L16" s="186" t="s">
        <v>132</v>
      </c>
      <c r="M16" s="153">
        <v>46248.0</v>
      </c>
      <c r="N16" s="152" t="s">
        <v>899</v>
      </c>
      <c r="O16" s="154" t="s">
        <v>469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92.25" customHeight="1" outlineLevel="1">
      <c r="A17" s="138" t="s">
        <v>998</v>
      </c>
      <c r="B17" s="138" t="s">
        <v>999</v>
      </c>
      <c r="C17" s="156" t="s">
        <v>983</v>
      </c>
      <c r="D17" s="156" t="s">
        <v>984</v>
      </c>
      <c r="E17" s="156" t="s">
        <v>1000</v>
      </c>
      <c r="F17" s="138" t="s">
        <v>132</v>
      </c>
      <c r="G17" s="149">
        <v>46248.0</v>
      </c>
      <c r="H17" s="138" t="s">
        <v>899</v>
      </c>
      <c r="I17" s="138" t="s">
        <v>132</v>
      </c>
      <c r="J17" s="149">
        <v>46248.0</v>
      </c>
      <c r="K17" s="138" t="s">
        <v>899</v>
      </c>
      <c r="L17" s="138" t="s">
        <v>132</v>
      </c>
      <c r="M17" s="149">
        <v>46248.0</v>
      </c>
      <c r="N17" s="138" t="s">
        <v>899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 outlineLevel="1">
      <c r="A18" s="138" t="s">
        <v>1002</v>
      </c>
      <c r="B18" s="138" t="s">
        <v>1003</v>
      </c>
      <c r="C18" s="156" t="s">
        <v>983</v>
      </c>
      <c r="D18" s="156" t="s">
        <v>984</v>
      </c>
      <c r="E18" s="156" t="s">
        <v>1004</v>
      </c>
      <c r="F18" s="138" t="s">
        <v>132</v>
      </c>
      <c r="G18" s="149">
        <v>46248.0</v>
      </c>
      <c r="H18" s="138" t="s">
        <v>899</v>
      </c>
      <c r="I18" s="138" t="s">
        <v>132</v>
      </c>
      <c r="J18" s="149">
        <v>46248.0</v>
      </c>
      <c r="K18" s="138" t="s">
        <v>899</v>
      </c>
      <c r="L18" s="138" t="s">
        <v>132</v>
      </c>
      <c r="M18" s="149">
        <v>46248.0</v>
      </c>
      <c r="N18" s="138" t="s">
        <v>899</v>
      </c>
      <c r="O18" s="155" t="s">
        <v>469</v>
      </c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5 I12:I15 L12:L15 F17:F18 I17:I18 L17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6.43" outlineLevel="1"/>
    <col customWidth="1" min="9" max="9" width="8.43"/>
    <col customWidth="1" min="10" max="10" width="9.71" outlineLevel="1"/>
    <col customWidth="1" min="11" max="11" width="16.43" outlineLevel="1"/>
    <col customWidth="1" min="12" max="12" width="8.43"/>
    <col customWidth="1" min="13" max="13" width="9.71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1001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7.0" customHeight="1">
      <c r="A3" s="115" t="s">
        <v>449</v>
      </c>
      <c r="B3" s="116" t="s">
        <v>1005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COUNTIF(A12:A968,"*F026-*")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COUNTIF($F10:$F951,B5)</f>
        <v>7</v>
      </c>
      <c r="C6" s="124">
        <f t="shared" ref="C6:E6" si="1">COUNTIF($F10:$F979,C5)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COUNTIF($I10:$I951,B5)</f>
        <v>7</v>
      </c>
      <c r="C7" s="124">
        <f t="shared" ref="C7:E7" si="2">COUNTIF($F10:$F979,C5)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COUNTIF($L10:$L951,B5)</f>
        <v>7</v>
      </c>
      <c r="C8" s="128">
        <f t="shared" ref="C8:E8" si="3">COUNTIF($F10:$F979,C5)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1006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78.75" customHeight="1" outlineLevel="1">
      <c r="A12" s="138" t="s">
        <v>1007</v>
      </c>
      <c r="B12" s="156" t="s">
        <v>1008</v>
      </c>
      <c r="C12" s="156" t="s">
        <v>1009</v>
      </c>
      <c r="D12" s="148" t="s">
        <v>1010</v>
      </c>
      <c r="E12" s="148" t="s">
        <v>1011</v>
      </c>
      <c r="F12" s="138" t="s">
        <v>132</v>
      </c>
      <c r="G12" s="149">
        <v>46248.0</v>
      </c>
      <c r="H12" s="138" t="s">
        <v>653</v>
      </c>
      <c r="I12" s="138" t="s">
        <v>132</v>
      </c>
      <c r="J12" s="149">
        <v>46248.0</v>
      </c>
      <c r="K12" s="138" t="s">
        <v>653</v>
      </c>
      <c r="L12" s="138" t="s">
        <v>132</v>
      </c>
      <c r="M12" s="149">
        <v>46248.0</v>
      </c>
      <c r="N12" s="138" t="s">
        <v>653</v>
      </c>
      <c r="O12" s="138" t="s">
        <v>658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39.0" customHeight="1" outlineLevel="1">
      <c r="A13" s="138" t="s">
        <v>1012</v>
      </c>
      <c r="B13" s="138" t="s">
        <v>1013</v>
      </c>
      <c r="C13" s="156" t="s">
        <v>1009</v>
      </c>
      <c r="D13" s="148" t="s">
        <v>1010</v>
      </c>
      <c r="E13" s="148" t="s">
        <v>1014</v>
      </c>
      <c r="F13" s="138" t="s">
        <v>132</v>
      </c>
      <c r="G13" s="149">
        <v>46248.0</v>
      </c>
      <c r="H13" s="138" t="s">
        <v>653</v>
      </c>
      <c r="I13" s="138" t="s">
        <v>132</v>
      </c>
      <c r="J13" s="149">
        <v>46248.0</v>
      </c>
      <c r="K13" s="138" t="s">
        <v>653</v>
      </c>
      <c r="L13" s="138" t="s">
        <v>132</v>
      </c>
      <c r="M13" s="149">
        <v>46248.0</v>
      </c>
      <c r="N13" s="138" t="s">
        <v>653</v>
      </c>
      <c r="O13" s="138" t="s">
        <v>658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38" t="s">
        <v>1015</v>
      </c>
      <c r="B14" s="138" t="s">
        <v>1016</v>
      </c>
      <c r="C14" s="156" t="s">
        <v>1009</v>
      </c>
      <c r="D14" s="148" t="s">
        <v>1010</v>
      </c>
      <c r="E14" s="148" t="s">
        <v>1017</v>
      </c>
      <c r="F14" s="138" t="s">
        <v>132</v>
      </c>
      <c r="G14" s="149">
        <v>46248.0</v>
      </c>
      <c r="H14" s="138" t="s">
        <v>653</v>
      </c>
      <c r="I14" s="138" t="s">
        <v>132</v>
      </c>
      <c r="J14" s="149">
        <v>46248.0</v>
      </c>
      <c r="K14" s="138" t="s">
        <v>653</v>
      </c>
      <c r="L14" s="138" t="s">
        <v>132</v>
      </c>
      <c r="M14" s="149">
        <v>46248.0</v>
      </c>
      <c r="N14" s="138" t="s">
        <v>653</v>
      </c>
      <c r="O14" s="138" t="s">
        <v>493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 outlineLevel="1">
      <c r="A15" s="138" t="s">
        <v>1018</v>
      </c>
      <c r="B15" s="138" t="s">
        <v>1019</v>
      </c>
      <c r="C15" s="156" t="s">
        <v>1009</v>
      </c>
      <c r="D15" s="148" t="s">
        <v>1010</v>
      </c>
      <c r="E15" s="148" t="s">
        <v>1020</v>
      </c>
      <c r="F15" s="138" t="s">
        <v>132</v>
      </c>
      <c r="G15" s="149">
        <v>46248.0</v>
      </c>
      <c r="H15" s="138" t="s">
        <v>653</v>
      </c>
      <c r="I15" s="138" t="s">
        <v>132</v>
      </c>
      <c r="J15" s="149">
        <v>46248.0</v>
      </c>
      <c r="K15" s="138" t="s">
        <v>653</v>
      </c>
      <c r="L15" s="138" t="s">
        <v>132</v>
      </c>
      <c r="M15" s="149">
        <v>46248.0</v>
      </c>
      <c r="N15" s="138" t="s">
        <v>653</v>
      </c>
      <c r="O15" s="138" t="s">
        <v>493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 outlineLevel="1">
      <c r="A16" s="138" t="s">
        <v>1021</v>
      </c>
      <c r="B16" s="156" t="s">
        <v>1022</v>
      </c>
      <c r="C16" s="156" t="s">
        <v>1009</v>
      </c>
      <c r="D16" s="148" t="s">
        <v>1010</v>
      </c>
      <c r="E16" s="148" t="s">
        <v>1023</v>
      </c>
      <c r="F16" s="138" t="s">
        <v>132</v>
      </c>
      <c r="G16" s="149">
        <v>46248.0</v>
      </c>
      <c r="H16" s="138" t="s">
        <v>653</v>
      </c>
      <c r="I16" s="138" t="s">
        <v>132</v>
      </c>
      <c r="J16" s="149">
        <v>46248.0</v>
      </c>
      <c r="K16" s="138" t="s">
        <v>653</v>
      </c>
      <c r="L16" s="138" t="s">
        <v>132</v>
      </c>
      <c r="M16" s="149">
        <v>46248.0</v>
      </c>
      <c r="N16" s="138" t="s">
        <v>653</v>
      </c>
      <c r="O16" s="138" t="s">
        <v>469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39.0" customHeight="1" outlineLevel="1">
      <c r="A17" s="138" t="s">
        <v>1024</v>
      </c>
      <c r="B17" s="138" t="s">
        <v>1025</v>
      </c>
      <c r="C17" s="156" t="s">
        <v>1009</v>
      </c>
      <c r="D17" s="148" t="s">
        <v>1010</v>
      </c>
      <c r="E17" s="148" t="s">
        <v>1026</v>
      </c>
      <c r="F17" s="138" t="s">
        <v>132</v>
      </c>
      <c r="G17" s="149">
        <v>46248.0</v>
      </c>
      <c r="H17" s="138" t="s">
        <v>653</v>
      </c>
      <c r="I17" s="138" t="s">
        <v>132</v>
      </c>
      <c r="J17" s="149">
        <v>46248.0</v>
      </c>
      <c r="K17" s="138" t="s">
        <v>653</v>
      </c>
      <c r="L17" s="138" t="s">
        <v>132</v>
      </c>
      <c r="M17" s="149">
        <v>46248.0</v>
      </c>
      <c r="N17" s="138" t="s">
        <v>653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52.5" customHeight="1" outlineLevel="1">
      <c r="A18" s="138" t="s">
        <v>1027</v>
      </c>
      <c r="B18" s="138" t="s">
        <v>1028</v>
      </c>
      <c r="C18" s="156" t="s">
        <v>1009</v>
      </c>
      <c r="D18" s="148" t="s">
        <v>1010</v>
      </c>
      <c r="E18" s="148" t="s">
        <v>1029</v>
      </c>
      <c r="F18" s="138" t="s">
        <v>132</v>
      </c>
      <c r="G18" s="149">
        <v>46248.0</v>
      </c>
      <c r="H18" s="138" t="s">
        <v>653</v>
      </c>
      <c r="I18" s="138" t="s">
        <v>132</v>
      </c>
      <c r="J18" s="149">
        <v>46248.0</v>
      </c>
      <c r="K18" s="138" t="s">
        <v>653</v>
      </c>
      <c r="L18" s="138" t="s">
        <v>132</v>
      </c>
      <c r="M18" s="149">
        <v>46248.0</v>
      </c>
      <c r="N18" s="138" t="s">
        <v>653</v>
      </c>
      <c r="O18" s="138" t="s">
        <v>469</v>
      </c>
      <c r="P18" s="2"/>
      <c r="Q18" s="140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8 I12:I18 L12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10.43" outlineLevel="1"/>
    <col customWidth="1" min="8" max="8" width="16.43" outlineLevel="1"/>
    <col customWidth="1" min="9" max="9" width="8.43"/>
    <col customWidth="1" min="10" max="10" width="10.43" outlineLevel="1"/>
    <col customWidth="1" min="11" max="11" width="16.43" outlineLevel="1"/>
    <col customWidth="1" min="12" max="12" width="8.43"/>
    <col customWidth="1" min="13" max="13" width="10.43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1030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1031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COUNTIF(A12:A925,"*F027-*")</f>
        <v>5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COUNTIF($F10:$F908,B5)</f>
        <v>5</v>
      </c>
      <c r="C6" s="124">
        <f t="shared" ref="C6:E6" si="1">COUNTIF($F10:$F900,C5)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COUNTIF($I10:$I908,B5)</f>
        <v>5</v>
      </c>
      <c r="C7" s="124">
        <f t="shared" ref="C7:E7" si="2">COUNTIF($F10:$F900,C5)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COUNTIF($L10:$L908,B5)</f>
        <v>5</v>
      </c>
      <c r="C8" s="128">
        <f t="shared" ref="C8:E8" si="3">COUNTIF($F10:$F900,C5)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1032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1033</v>
      </c>
      <c r="B12" s="156" t="s">
        <v>1034</v>
      </c>
      <c r="C12" s="156" t="s">
        <v>1035</v>
      </c>
      <c r="D12" s="148" t="s">
        <v>1036</v>
      </c>
      <c r="E12" s="148" t="s">
        <v>1037</v>
      </c>
      <c r="F12" s="138" t="s">
        <v>132</v>
      </c>
      <c r="G12" s="139">
        <v>46248.0</v>
      </c>
      <c r="H12" s="138" t="s">
        <v>899</v>
      </c>
      <c r="I12" s="138" t="s">
        <v>132</v>
      </c>
      <c r="J12" s="139">
        <v>46248.0</v>
      </c>
      <c r="K12" s="138" t="s">
        <v>899</v>
      </c>
      <c r="L12" s="138" t="s">
        <v>132</v>
      </c>
      <c r="M12" s="139">
        <v>46248.0</v>
      </c>
      <c r="N12" s="138" t="s">
        <v>899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46" t="s">
        <v>1038</v>
      </c>
      <c r="B13" s="146" t="s">
        <v>1039</v>
      </c>
      <c r="C13" s="143" t="s">
        <v>1035</v>
      </c>
      <c r="D13" s="143" t="s">
        <v>504</v>
      </c>
      <c r="E13" s="143" t="s">
        <v>1040</v>
      </c>
      <c r="F13" s="143" t="s">
        <v>132</v>
      </c>
      <c r="G13" s="144">
        <v>46248.0</v>
      </c>
      <c r="H13" s="143" t="s">
        <v>899</v>
      </c>
      <c r="I13" s="143" t="s">
        <v>132</v>
      </c>
      <c r="J13" s="144">
        <v>46248.0</v>
      </c>
      <c r="K13" s="143" t="s">
        <v>899</v>
      </c>
      <c r="L13" s="143" t="s">
        <v>132</v>
      </c>
      <c r="M13" s="144">
        <v>46248.0</v>
      </c>
      <c r="N13" s="143" t="s">
        <v>899</v>
      </c>
      <c r="O13" s="145" t="s">
        <v>493</v>
      </c>
      <c r="P13" s="114"/>
      <c r="Q13" s="137"/>
      <c r="R13" s="114"/>
      <c r="S13" s="114"/>
      <c r="T13" s="114"/>
      <c r="U13" s="114"/>
      <c r="V13" s="114"/>
      <c r="W13" s="114"/>
      <c r="X13" s="114"/>
      <c r="Y13" s="114"/>
      <c r="Z13" s="114"/>
    </row>
    <row r="14" ht="52.5" customHeight="1" outlineLevel="1">
      <c r="A14" s="138" t="s">
        <v>1041</v>
      </c>
      <c r="B14" s="138" t="s">
        <v>1042</v>
      </c>
      <c r="C14" s="156" t="s">
        <v>1035</v>
      </c>
      <c r="D14" s="148" t="s">
        <v>1043</v>
      </c>
      <c r="E14" s="148" t="s">
        <v>1044</v>
      </c>
      <c r="F14" s="138" t="s">
        <v>132</v>
      </c>
      <c r="G14" s="139">
        <v>46248.0</v>
      </c>
      <c r="H14" s="138" t="s">
        <v>899</v>
      </c>
      <c r="I14" s="138" t="s">
        <v>132</v>
      </c>
      <c r="J14" s="139">
        <v>46248.0</v>
      </c>
      <c r="K14" s="138" t="s">
        <v>899</v>
      </c>
      <c r="L14" s="138" t="s">
        <v>132</v>
      </c>
      <c r="M14" s="139">
        <v>46248.0</v>
      </c>
      <c r="N14" s="138" t="s">
        <v>899</v>
      </c>
      <c r="O14" s="138" t="s">
        <v>493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 outlineLevel="1">
      <c r="A15" s="138" t="s">
        <v>1045</v>
      </c>
      <c r="B15" s="138" t="s">
        <v>1046</v>
      </c>
      <c r="C15" s="156" t="s">
        <v>1035</v>
      </c>
      <c r="D15" s="148" t="s">
        <v>1047</v>
      </c>
      <c r="E15" s="148" t="s">
        <v>1048</v>
      </c>
      <c r="F15" s="138" t="s">
        <v>132</v>
      </c>
      <c r="G15" s="139">
        <v>46248.0</v>
      </c>
      <c r="H15" s="138" t="s">
        <v>899</v>
      </c>
      <c r="I15" s="138" t="s">
        <v>132</v>
      </c>
      <c r="J15" s="139">
        <v>46248.0</v>
      </c>
      <c r="K15" s="138" t="s">
        <v>899</v>
      </c>
      <c r="L15" s="138" t="s">
        <v>132</v>
      </c>
      <c r="M15" s="139">
        <v>46248.0</v>
      </c>
      <c r="N15" s="138" t="s">
        <v>899</v>
      </c>
      <c r="O15" s="138" t="s">
        <v>493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 outlineLevel="1">
      <c r="A16" s="138" t="s">
        <v>1049</v>
      </c>
      <c r="B16" s="138" t="s">
        <v>1050</v>
      </c>
      <c r="C16" s="156" t="s">
        <v>1035</v>
      </c>
      <c r="D16" s="148" t="s">
        <v>1051</v>
      </c>
      <c r="E16" s="148" t="s">
        <v>1052</v>
      </c>
      <c r="F16" s="138" t="s">
        <v>132</v>
      </c>
      <c r="G16" s="139">
        <v>46248.0</v>
      </c>
      <c r="H16" s="138" t="s">
        <v>899</v>
      </c>
      <c r="I16" s="138" t="s">
        <v>132</v>
      </c>
      <c r="J16" s="139">
        <v>46248.0</v>
      </c>
      <c r="K16" s="138" t="s">
        <v>899</v>
      </c>
      <c r="L16" s="138" t="s">
        <v>132</v>
      </c>
      <c r="M16" s="139">
        <v>46248.0</v>
      </c>
      <c r="N16" s="138" t="s">
        <v>899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06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06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 I12 L12 F14:F16 I14:I16 L14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10.43" outlineLevel="1"/>
    <col customWidth="1" min="8" max="8" width="16.43" outlineLevel="1"/>
    <col customWidth="1" min="9" max="9" width="8.43"/>
    <col customWidth="1" min="10" max="10" width="10.43" outlineLevel="1"/>
    <col customWidth="1" min="11" max="11" width="16.43" outlineLevel="1"/>
    <col customWidth="1" min="12" max="12" width="8.43"/>
    <col customWidth="1" min="13" max="13" width="10.43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1053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5.5" customHeight="1">
      <c r="A3" s="115" t="s">
        <v>449</v>
      </c>
      <c r="B3" s="116" t="s">
        <v>1054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COUNTIF(A12:A900,"*F028-*")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COUNTIF($F10:$F883,B5)</f>
        <v>7</v>
      </c>
      <c r="C6" s="124">
        <f t="shared" ref="C6:E6" si="1">COUNTIF($F10:$F859,C5)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COUNTIF($I10:$I883,B5)</f>
        <v>7</v>
      </c>
      <c r="C7" s="124">
        <f t="shared" ref="C7:E7" si="2">COUNTIF($F10:$F859,C5)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COUNTIF($L10:$L883,B5)</f>
        <v>7</v>
      </c>
      <c r="C8" s="128">
        <f t="shared" ref="C8:E8" si="3">COUNTIF($F10:$F859,C5)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259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66.0" customHeight="1" outlineLevel="1">
      <c r="A12" s="138" t="s">
        <v>1055</v>
      </c>
      <c r="B12" s="156" t="s">
        <v>1056</v>
      </c>
      <c r="C12" s="156" t="s">
        <v>1057</v>
      </c>
      <c r="D12" s="148" t="s">
        <v>1036</v>
      </c>
      <c r="E12" s="148" t="s">
        <v>1058</v>
      </c>
      <c r="F12" s="138" t="s">
        <v>132</v>
      </c>
      <c r="G12" s="139">
        <v>46248.0</v>
      </c>
      <c r="H12" s="138" t="s">
        <v>468</v>
      </c>
      <c r="I12" s="138" t="s">
        <v>132</v>
      </c>
      <c r="J12" s="139">
        <v>46248.0</v>
      </c>
      <c r="K12" s="138" t="s">
        <v>468</v>
      </c>
      <c r="L12" s="138" t="s">
        <v>132</v>
      </c>
      <c r="M12" s="139">
        <v>46248.0</v>
      </c>
      <c r="N12" s="138" t="s">
        <v>468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52.5" customHeight="1" outlineLevel="1">
      <c r="A13" s="138" t="s">
        <v>1059</v>
      </c>
      <c r="B13" s="138" t="s">
        <v>1060</v>
      </c>
      <c r="C13" s="138" t="s">
        <v>1057</v>
      </c>
      <c r="D13" s="138" t="s">
        <v>504</v>
      </c>
      <c r="E13" s="138" t="s">
        <v>1061</v>
      </c>
      <c r="F13" s="138" t="s">
        <v>132</v>
      </c>
      <c r="G13" s="139">
        <v>46248.0</v>
      </c>
      <c r="H13" s="138" t="s">
        <v>468</v>
      </c>
      <c r="I13" s="138" t="s">
        <v>132</v>
      </c>
      <c r="J13" s="139">
        <v>46248.0</v>
      </c>
      <c r="K13" s="138" t="s">
        <v>468</v>
      </c>
      <c r="L13" s="138" t="s">
        <v>132</v>
      </c>
      <c r="M13" s="139">
        <v>46248.0</v>
      </c>
      <c r="N13" s="138" t="s">
        <v>468</v>
      </c>
      <c r="O13" s="138" t="s">
        <v>658</v>
      </c>
      <c r="P13" s="2"/>
      <c r="Q13" s="184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 outlineLevel="1">
      <c r="A14" s="138" t="s">
        <v>1062</v>
      </c>
      <c r="B14" s="138" t="s">
        <v>1063</v>
      </c>
      <c r="C14" s="138" t="s">
        <v>1057</v>
      </c>
      <c r="D14" s="138" t="s">
        <v>1043</v>
      </c>
      <c r="E14" s="138" t="s">
        <v>1044</v>
      </c>
      <c r="F14" s="138" t="s">
        <v>132</v>
      </c>
      <c r="G14" s="139">
        <v>46248.0</v>
      </c>
      <c r="H14" s="138" t="s">
        <v>468</v>
      </c>
      <c r="I14" s="138" t="s">
        <v>132</v>
      </c>
      <c r="J14" s="139">
        <v>46248.0</v>
      </c>
      <c r="K14" s="138" t="s">
        <v>468</v>
      </c>
      <c r="L14" s="138" t="s">
        <v>132</v>
      </c>
      <c r="M14" s="139">
        <v>46248.0</v>
      </c>
      <c r="N14" s="138" t="s">
        <v>468</v>
      </c>
      <c r="O14" s="138" t="s">
        <v>658</v>
      </c>
      <c r="P14" s="2"/>
      <c r="Q14" s="184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46" t="s">
        <v>1064</v>
      </c>
      <c r="B15" s="146" t="s">
        <v>1065</v>
      </c>
      <c r="C15" s="143" t="s">
        <v>1057</v>
      </c>
      <c r="D15" s="143" t="s">
        <v>1047</v>
      </c>
      <c r="E15" s="143" t="s">
        <v>1048</v>
      </c>
      <c r="F15" s="143" t="s">
        <v>132</v>
      </c>
      <c r="G15" s="144">
        <v>46248.0</v>
      </c>
      <c r="H15" s="143" t="s">
        <v>468</v>
      </c>
      <c r="I15" s="143" t="s">
        <v>132</v>
      </c>
      <c r="J15" s="144">
        <v>46248.0</v>
      </c>
      <c r="K15" s="143" t="s">
        <v>468</v>
      </c>
      <c r="L15" s="143" t="s">
        <v>132</v>
      </c>
      <c r="M15" s="144">
        <v>46248.0</v>
      </c>
      <c r="N15" s="143" t="s">
        <v>468</v>
      </c>
      <c r="O15" s="145" t="s">
        <v>493</v>
      </c>
      <c r="P15" s="114"/>
      <c r="Q15" s="137"/>
      <c r="R15" s="114"/>
      <c r="S15" s="114"/>
      <c r="T15" s="114"/>
      <c r="U15" s="114"/>
      <c r="V15" s="114"/>
      <c r="W15" s="114"/>
      <c r="X15" s="114"/>
      <c r="Y15" s="114"/>
      <c r="Z15" s="114"/>
    </row>
    <row r="16" ht="66.0" customHeight="1" outlineLevel="1">
      <c r="A16" s="138" t="s">
        <v>1066</v>
      </c>
      <c r="B16" s="138" t="s">
        <v>1067</v>
      </c>
      <c r="C16" s="156" t="s">
        <v>1057</v>
      </c>
      <c r="D16" s="148" t="s">
        <v>1051</v>
      </c>
      <c r="E16" s="148" t="s">
        <v>1052</v>
      </c>
      <c r="F16" s="138" t="s">
        <v>132</v>
      </c>
      <c r="G16" s="139">
        <v>46248.0</v>
      </c>
      <c r="H16" s="138" t="s">
        <v>468</v>
      </c>
      <c r="I16" s="138" t="s">
        <v>132</v>
      </c>
      <c r="J16" s="139">
        <v>46248.0</v>
      </c>
      <c r="K16" s="138" t="s">
        <v>468</v>
      </c>
      <c r="L16" s="138" t="s">
        <v>132</v>
      </c>
      <c r="M16" s="139">
        <v>46248.0</v>
      </c>
      <c r="N16" s="138" t="s">
        <v>468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66.0" customHeight="1" outlineLevel="1">
      <c r="A17" s="138" t="s">
        <v>1068</v>
      </c>
      <c r="B17" s="138" t="s">
        <v>1069</v>
      </c>
      <c r="C17" s="156" t="s">
        <v>1057</v>
      </c>
      <c r="D17" s="148" t="s">
        <v>1070</v>
      </c>
      <c r="E17" s="148" t="s">
        <v>1071</v>
      </c>
      <c r="F17" s="138" t="s">
        <v>132</v>
      </c>
      <c r="G17" s="139">
        <v>46248.0</v>
      </c>
      <c r="H17" s="138" t="s">
        <v>468</v>
      </c>
      <c r="I17" s="138" t="s">
        <v>132</v>
      </c>
      <c r="J17" s="139">
        <v>46248.0</v>
      </c>
      <c r="K17" s="138" t="s">
        <v>468</v>
      </c>
      <c r="L17" s="138" t="s">
        <v>132</v>
      </c>
      <c r="M17" s="139">
        <v>46248.0</v>
      </c>
      <c r="N17" s="138" t="s">
        <v>468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78.75" customHeight="1" outlineLevel="1">
      <c r="A18" s="138" t="s">
        <v>1072</v>
      </c>
      <c r="B18" s="138" t="s">
        <v>1073</v>
      </c>
      <c r="C18" s="156" t="s">
        <v>1057</v>
      </c>
      <c r="D18" s="148" t="s">
        <v>1036</v>
      </c>
      <c r="E18" s="148" t="s">
        <v>1074</v>
      </c>
      <c r="F18" s="138" t="s">
        <v>132</v>
      </c>
      <c r="G18" s="139">
        <v>46248.0</v>
      </c>
      <c r="H18" s="138" t="s">
        <v>468</v>
      </c>
      <c r="I18" s="138" t="s">
        <v>132</v>
      </c>
      <c r="J18" s="139">
        <v>46248.0</v>
      </c>
      <c r="K18" s="138" t="s">
        <v>468</v>
      </c>
      <c r="L18" s="138" t="s">
        <v>132</v>
      </c>
      <c r="M18" s="139">
        <v>46248.0</v>
      </c>
      <c r="N18" s="138" t="s">
        <v>468</v>
      </c>
      <c r="O18" s="138" t="s">
        <v>493</v>
      </c>
      <c r="P18" s="2"/>
      <c r="Q18" s="140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:F18 I16:I18 L16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10.43" outlineLevel="1"/>
    <col customWidth="1" min="8" max="8" width="16.43" outlineLevel="1"/>
    <col customWidth="1" min="9" max="9" width="8.43"/>
    <col customWidth="1" min="10" max="10" width="10.43" outlineLevel="1"/>
    <col customWidth="1" min="11" max="11" width="16.43" outlineLevel="1"/>
    <col customWidth="1" min="12" max="12" width="8.43"/>
    <col customWidth="1" min="13" max="13" width="10.43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1075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5.5" customHeight="1">
      <c r="A3" s="115" t="s">
        <v>449</v>
      </c>
      <c r="B3" s="116" t="s">
        <v>1076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COUNTIF(A12:A978,"*F029-*")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COUNTIF($F10:$F961,B5)</f>
        <v>7</v>
      </c>
      <c r="C6" s="124">
        <f t="shared" ref="C6:E6" si="1">COUNTIF($F10:$F951,C5)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COUNTIF($I10:$I961,B5)</f>
        <v>7</v>
      </c>
      <c r="C7" s="124">
        <f t="shared" ref="C7:E7" si="2">COUNTIF($F10:$F951,C5)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COUNTIF($L10:$L961,B5)</f>
        <v>7</v>
      </c>
      <c r="C8" s="128">
        <f t="shared" ref="C8:E8" si="3">COUNTIF($F10:$F951,C5)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267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1077</v>
      </c>
      <c r="B12" s="156" t="s">
        <v>1078</v>
      </c>
      <c r="C12" s="156" t="s">
        <v>1079</v>
      </c>
      <c r="D12" s="148" t="s">
        <v>1036</v>
      </c>
      <c r="E12" s="148" t="s">
        <v>1058</v>
      </c>
      <c r="F12" s="138" t="s">
        <v>132</v>
      </c>
      <c r="G12" s="139">
        <v>46248.0</v>
      </c>
      <c r="H12" s="138" t="s">
        <v>899</v>
      </c>
      <c r="I12" s="138" t="s">
        <v>132</v>
      </c>
      <c r="J12" s="139">
        <v>46248.0</v>
      </c>
      <c r="K12" s="138" t="s">
        <v>899</v>
      </c>
      <c r="L12" s="138" t="s">
        <v>132</v>
      </c>
      <c r="M12" s="139">
        <v>46248.0</v>
      </c>
      <c r="N12" s="138" t="s">
        <v>899</v>
      </c>
      <c r="O12" s="138" t="s">
        <v>493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39.0" customHeight="1" outlineLevel="1">
      <c r="A13" s="138" t="s">
        <v>1080</v>
      </c>
      <c r="B13" s="138" t="s">
        <v>1081</v>
      </c>
      <c r="C13" s="156" t="s">
        <v>1079</v>
      </c>
      <c r="D13" s="148" t="s">
        <v>504</v>
      </c>
      <c r="E13" s="148" t="s">
        <v>1061</v>
      </c>
      <c r="F13" s="138" t="s">
        <v>132</v>
      </c>
      <c r="G13" s="139">
        <v>46248.0</v>
      </c>
      <c r="H13" s="138" t="s">
        <v>899</v>
      </c>
      <c r="I13" s="138" t="s">
        <v>132</v>
      </c>
      <c r="J13" s="139">
        <v>46248.0</v>
      </c>
      <c r="K13" s="138" t="s">
        <v>899</v>
      </c>
      <c r="L13" s="138" t="s">
        <v>132</v>
      </c>
      <c r="M13" s="139">
        <v>46248.0</v>
      </c>
      <c r="N13" s="138" t="s">
        <v>899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138" t="s">
        <v>1082</v>
      </c>
      <c r="B14" s="156" t="s">
        <v>1083</v>
      </c>
      <c r="C14" s="156" t="s">
        <v>1079</v>
      </c>
      <c r="D14" s="148" t="s">
        <v>1043</v>
      </c>
      <c r="E14" s="148" t="s">
        <v>1044</v>
      </c>
      <c r="F14" s="138" t="s">
        <v>132</v>
      </c>
      <c r="G14" s="139">
        <v>46248.0</v>
      </c>
      <c r="H14" s="138" t="s">
        <v>899</v>
      </c>
      <c r="I14" s="138" t="s">
        <v>132</v>
      </c>
      <c r="J14" s="139">
        <v>46248.0</v>
      </c>
      <c r="K14" s="138" t="s">
        <v>899</v>
      </c>
      <c r="L14" s="138" t="s">
        <v>132</v>
      </c>
      <c r="M14" s="139">
        <v>46248.0</v>
      </c>
      <c r="N14" s="138" t="s">
        <v>899</v>
      </c>
      <c r="O14" s="138" t="s">
        <v>493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13.5" customHeight="1">
      <c r="A15" s="146" t="s">
        <v>1084</v>
      </c>
      <c r="B15" s="146" t="s">
        <v>1085</v>
      </c>
      <c r="C15" s="143" t="s">
        <v>1079</v>
      </c>
      <c r="D15" s="143" t="s">
        <v>1047</v>
      </c>
      <c r="E15" s="143" t="s">
        <v>1048</v>
      </c>
      <c r="F15" s="143" t="s">
        <v>132</v>
      </c>
      <c r="G15" s="144">
        <v>46248.0</v>
      </c>
      <c r="H15" s="143" t="s">
        <v>899</v>
      </c>
      <c r="I15" s="143" t="s">
        <v>132</v>
      </c>
      <c r="J15" s="144">
        <v>46248.0</v>
      </c>
      <c r="K15" s="143" t="s">
        <v>899</v>
      </c>
      <c r="L15" s="143" t="s">
        <v>132</v>
      </c>
      <c r="M15" s="144">
        <v>46248.0</v>
      </c>
      <c r="N15" s="143" t="s">
        <v>899</v>
      </c>
      <c r="O15" s="145" t="s">
        <v>493</v>
      </c>
      <c r="P15" s="114"/>
      <c r="Q15" s="137"/>
      <c r="R15" s="114"/>
      <c r="S15" s="114"/>
      <c r="T15" s="114"/>
      <c r="U15" s="114"/>
      <c r="V15" s="114"/>
      <c r="W15" s="114"/>
      <c r="X15" s="114"/>
      <c r="Y15" s="114"/>
      <c r="Z15" s="114"/>
    </row>
    <row r="16" ht="39.0" customHeight="1" outlineLevel="1">
      <c r="A16" s="138" t="s">
        <v>1086</v>
      </c>
      <c r="B16" s="138" t="s">
        <v>1087</v>
      </c>
      <c r="C16" s="156" t="s">
        <v>1079</v>
      </c>
      <c r="D16" s="148" t="s">
        <v>1051</v>
      </c>
      <c r="E16" s="148" t="s">
        <v>1052</v>
      </c>
      <c r="F16" s="138" t="s">
        <v>132</v>
      </c>
      <c r="G16" s="139">
        <v>46248.0</v>
      </c>
      <c r="H16" s="138" t="s">
        <v>899</v>
      </c>
      <c r="I16" s="138" t="s">
        <v>132</v>
      </c>
      <c r="J16" s="139">
        <v>46248.0</v>
      </c>
      <c r="K16" s="138" t="s">
        <v>899</v>
      </c>
      <c r="L16" s="138" t="s">
        <v>132</v>
      </c>
      <c r="M16" s="139">
        <v>46248.0</v>
      </c>
      <c r="N16" s="138" t="s">
        <v>899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 outlineLevel="1">
      <c r="A17" s="138" t="s">
        <v>1088</v>
      </c>
      <c r="B17" s="138" t="s">
        <v>1089</v>
      </c>
      <c r="C17" s="156" t="s">
        <v>1079</v>
      </c>
      <c r="D17" s="148" t="s">
        <v>1070</v>
      </c>
      <c r="E17" s="148" t="s">
        <v>1071</v>
      </c>
      <c r="F17" s="138" t="s">
        <v>132</v>
      </c>
      <c r="G17" s="139">
        <v>46248.0</v>
      </c>
      <c r="H17" s="138" t="s">
        <v>899</v>
      </c>
      <c r="I17" s="138" t="s">
        <v>132</v>
      </c>
      <c r="J17" s="139">
        <v>46248.0</v>
      </c>
      <c r="K17" s="138" t="s">
        <v>899</v>
      </c>
      <c r="L17" s="138" t="s">
        <v>132</v>
      </c>
      <c r="M17" s="139">
        <v>46248.0</v>
      </c>
      <c r="N17" s="138" t="s">
        <v>899</v>
      </c>
      <c r="O17" s="138" t="s">
        <v>493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 outlineLevel="1">
      <c r="A18" s="138" t="s">
        <v>1090</v>
      </c>
      <c r="B18" s="156" t="s">
        <v>1091</v>
      </c>
      <c r="C18" s="156" t="s">
        <v>1079</v>
      </c>
      <c r="D18" s="148" t="s">
        <v>1036</v>
      </c>
      <c r="E18" s="148" t="s">
        <v>1074</v>
      </c>
      <c r="F18" s="138" t="s">
        <v>132</v>
      </c>
      <c r="G18" s="139">
        <v>46248.0</v>
      </c>
      <c r="H18" s="138" t="s">
        <v>899</v>
      </c>
      <c r="I18" s="138" t="s">
        <v>132</v>
      </c>
      <c r="J18" s="139">
        <v>46248.0</v>
      </c>
      <c r="K18" s="138" t="s">
        <v>899</v>
      </c>
      <c r="L18" s="138" t="s">
        <v>132</v>
      </c>
      <c r="M18" s="139">
        <v>46248.0</v>
      </c>
      <c r="N18" s="138" t="s">
        <v>899</v>
      </c>
      <c r="O18" s="138" t="s">
        <v>493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4 I12:I14 L12:L14 F16:F18 I16:I18 L16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10.43" outlineLevel="1"/>
    <col customWidth="1" min="8" max="8" width="16.43" outlineLevel="1"/>
    <col customWidth="1" min="9" max="9" width="8.43"/>
    <col customWidth="1" min="10" max="10" width="10.43" outlineLevel="1"/>
    <col customWidth="1" min="11" max="11" width="16.43" outlineLevel="1"/>
    <col customWidth="1" min="12" max="12" width="8.43"/>
    <col customWidth="1" min="13" max="13" width="10.43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1092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7.75" customHeight="1">
      <c r="A3" s="115" t="s">
        <v>449</v>
      </c>
      <c r="B3" s="116" t="s">
        <v>1093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COUNTIF(A12:A1002,"*F030-*")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COUNTIF($F10:$F985,B5)</f>
        <v>7</v>
      </c>
      <c r="C6" s="124">
        <f t="shared" ref="C6:E6" si="1">COUNTIF($F10:$F974,C5)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COUNTIF($I10:$I985,B5)</f>
        <v>7</v>
      </c>
      <c r="C7" s="124">
        <f t="shared" ref="C7:E7" si="2">COUNTIF($F10:$F974,C5)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COUNTIF($L10:$L985,B5)</f>
        <v>7</v>
      </c>
      <c r="C8" s="128">
        <f t="shared" ref="C8:E8" si="3">COUNTIF($F10:$F974,C5)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275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39.0" customHeight="1" outlineLevel="1">
      <c r="A12" s="138" t="s">
        <v>1094</v>
      </c>
      <c r="B12" s="156" t="s">
        <v>1095</v>
      </c>
      <c r="C12" s="156" t="s">
        <v>1096</v>
      </c>
      <c r="D12" s="148" t="s">
        <v>1097</v>
      </c>
      <c r="E12" s="148" t="s">
        <v>1098</v>
      </c>
      <c r="F12" s="138" t="s">
        <v>132</v>
      </c>
      <c r="G12" s="139">
        <v>46248.0</v>
      </c>
      <c r="H12" s="138" t="s">
        <v>468</v>
      </c>
      <c r="I12" s="138" t="s">
        <v>132</v>
      </c>
      <c r="J12" s="139">
        <v>46248.0</v>
      </c>
      <c r="K12" s="138" t="s">
        <v>468</v>
      </c>
      <c r="L12" s="138" t="s">
        <v>132</v>
      </c>
      <c r="M12" s="139">
        <v>46248.0</v>
      </c>
      <c r="N12" s="138" t="s">
        <v>468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26.25" customHeight="1" outlineLevel="1">
      <c r="A13" s="138" t="s">
        <v>1099</v>
      </c>
      <c r="B13" s="138" t="s">
        <v>1100</v>
      </c>
      <c r="C13" s="156" t="s">
        <v>1096</v>
      </c>
      <c r="D13" s="148" t="s">
        <v>1097</v>
      </c>
      <c r="E13" s="148" t="s">
        <v>823</v>
      </c>
      <c r="F13" s="138" t="s">
        <v>132</v>
      </c>
      <c r="G13" s="139">
        <v>46248.0</v>
      </c>
      <c r="H13" s="138" t="s">
        <v>468</v>
      </c>
      <c r="I13" s="138" t="s">
        <v>132</v>
      </c>
      <c r="J13" s="139">
        <v>46248.0</v>
      </c>
      <c r="K13" s="138" t="s">
        <v>468</v>
      </c>
      <c r="L13" s="138" t="s">
        <v>132</v>
      </c>
      <c r="M13" s="139">
        <v>46248.0</v>
      </c>
      <c r="N13" s="138" t="s">
        <v>468</v>
      </c>
      <c r="O13" s="138" t="s">
        <v>493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46" t="s">
        <v>1101</v>
      </c>
      <c r="B14" s="146" t="s">
        <v>1102</v>
      </c>
      <c r="C14" s="143" t="s">
        <v>1096</v>
      </c>
      <c r="D14" s="143" t="s">
        <v>1097</v>
      </c>
      <c r="E14" s="143" t="s">
        <v>826</v>
      </c>
      <c r="F14" s="143" t="s">
        <v>132</v>
      </c>
      <c r="G14" s="144">
        <v>46248.0</v>
      </c>
      <c r="H14" s="143" t="s">
        <v>468</v>
      </c>
      <c r="I14" s="143" t="s">
        <v>132</v>
      </c>
      <c r="J14" s="144">
        <v>46248.0</v>
      </c>
      <c r="K14" s="143" t="s">
        <v>468</v>
      </c>
      <c r="L14" s="143" t="s">
        <v>132</v>
      </c>
      <c r="M14" s="144">
        <v>46248.0</v>
      </c>
      <c r="N14" s="143" t="s">
        <v>468</v>
      </c>
      <c r="O14" s="145" t="s">
        <v>493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39.0" customHeight="1" outlineLevel="1">
      <c r="A15" s="138" t="s">
        <v>1103</v>
      </c>
      <c r="B15" s="138" t="s">
        <v>1104</v>
      </c>
      <c r="C15" s="156" t="s">
        <v>1096</v>
      </c>
      <c r="D15" s="148" t="s">
        <v>1097</v>
      </c>
      <c r="E15" s="148" t="s">
        <v>829</v>
      </c>
      <c r="F15" s="138" t="s">
        <v>132</v>
      </c>
      <c r="G15" s="139">
        <v>46248.0</v>
      </c>
      <c r="H15" s="138" t="s">
        <v>468</v>
      </c>
      <c r="I15" s="138" t="s">
        <v>132</v>
      </c>
      <c r="J15" s="139">
        <v>46248.0</v>
      </c>
      <c r="K15" s="138" t="s">
        <v>468</v>
      </c>
      <c r="L15" s="138" t="s">
        <v>132</v>
      </c>
      <c r="M15" s="139">
        <v>46248.0</v>
      </c>
      <c r="N15" s="138" t="s">
        <v>468</v>
      </c>
      <c r="O15" s="138" t="s">
        <v>493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78.75" customHeight="1" outlineLevel="1">
      <c r="A16" s="138" t="s">
        <v>1105</v>
      </c>
      <c r="B16" s="138" t="s">
        <v>1106</v>
      </c>
      <c r="C16" s="156" t="s">
        <v>1096</v>
      </c>
      <c r="D16" s="148" t="s">
        <v>1097</v>
      </c>
      <c r="E16" s="148" t="s">
        <v>832</v>
      </c>
      <c r="F16" s="138" t="s">
        <v>132</v>
      </c>
      <c r="G16" s="139">
        <v>46248.0</v>
      </c>
      <c r="H16" s="138" t="s">
        <v>468</v>
      </c>
      <c r="I16" s="138" t="s">
        <v>132</v>
      </c>
      <c r="J16" s="139">
        <v>46248.0</v>
      </c>
      <c r="K16" s="138" t="s">
        <v>468</v>
      </c>
      <c r="L16" s="138" t="s">
        <v>132</v>
      </c>
      <c r="M16" s="139">
        <v>46248.0</v>
      </c>
      <c r="N16" s="138" t="s">
        <v>468</v>
      </c>
      <c r="O16" s="138" t="s">
        <v>469</v>
      </c>
      <c r="P16" s="2"/>
      <c r="Q16" s="140"/>
      <c r="R16" s="2"/>
      <c r="S16" s="2"/>
      <c r="T16" s="2"/>
      <c r="U16" s="2"/>
      <c r="V16" s="2"/>
      <c r="W16" s="2"/>
      <c r="X16" s="2"/>
      <c r="Y16" s="2"/>
      <c r="Z16" s="2"/>
    </row>
    <row r="17" ht="78.75" customHeight="1" outlineLevel="1">
      <c r="A17" s="138" t="s">
        <v>1107</v>
      </c>
      <c r="B17" s="138" t="s">
        <v>1108</v>
      </c>
      <c r="C17" s="156" t="s">
        <v>1096</v>
      </c>
      <c r="D17" s="148" t="s">
        <v>1097</v>
      </c>
      <c r="E17" s="148" t="s">
        <v>835</v>
      </c>
      <c r="F17" s="138" t="s">
        <v>132</v>
      </c>
      <c r="G17" s="139">
        <v>46248.0</v>
      </c>
      <c r="H17" s="138" t="s">
        <v>468</v>
      </c>
      <c r="I17" s="138" t="s">
        <v>132</v>
      </c>
      <c r="J17" s="139">
        <v>46248.0</v>
      </c>
      <c r="K17" s="138" t="s">
        <v>468</v>
      </c>
      <c r="L17" s="138" t="s">
        <v>132</v>
      </c>
      <c r="M17" s="139">
        <v>46248.0</v>
      </c>
      <c r="N17" s="138" t="s">
        <v>468</v>
      </c>
      <c r="O17" s="138" t="s">
        <v>469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 outlineLevel="1">
      <c r="A18" s="138" t="s">
        <v>1109</v>
      </c>
      <c r="B18" s="156" t="s">
        <v>1110</v>
      </c>
      <c r="C18" s="156" t="s">
        <v>1096</v>
      </c>
      <c r="D18" s="148" t="s">
        <v>1097</v>
      </c>
      <c r="E18" s="148" t="s">
        <v>838</v>
      </c>
      <c r="F18" s="138" t="s">
        <v>132</v>
      </c>
      <c r="G18" s="139">
        <v>46248.0</v>
      </c>
      <c r="H18" s="138" t="s">
        <v>468</v>
      </c>
      <c r="I18" s="138" t="s">
        <v>132</v>
      </c>
      <c r="J18" s="139">
        <v>46248.0</v>
      </c>
      <c r="K18" s="138" t="s">
        <v>468</v>
      </c>
      <c r="L18" s="138" t="s">
        <v>132</v>
      </c>
      <c r="M18" s="139">
        <v>46248.0</v>
      </c>
      <c r="N18" s="138" t="s">
        <v>468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8 I15:I18 L15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8.71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1111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1112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COUNTIF(A12:A925,"*F031-*")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COUNTIF($F10:$F908,B5)</f>
        <v>7</v>
      </c>
      <c r="C6" s="124">
        <f t="shared" ref="C6:E6" si="1">COUNTIF($F10:$F920,C5)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COUNTIF($I10:$I908,B5)</f>
        <v>7</v>
      </c>
      <c r="C7" s="124">
        <f t="shared" ref="C7:E7" si="2">COUNTIF($F10:$F920,C5)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COUNTIF($L10:$L908,B5)</f>
        <v>7</v>
      </c>
      <c r="C8" s="128">
        <f t="shared" ref="C8:E8" si="3">COUNTIF($F10:$F920,C5)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87" t="s">
        <v>455</v>
      </c>
      <c r="B10" s="187" t="s">
        <v>456</v>
      </c>
      <c r="C10" s="187" t="s">
        <v>457</v>
      </c>
      <c r="D10" s="187" t="s">
        <v>458</v>
      </c>
      <c r="E10" s="187" t="s">
        <v>459</v>
      </c>
      <c r="F10" s="187" t="s">
        <v>452</v>
      </c>
      <c r="G10" s="187" t="s">
        <v>460</v>
      </c>
      <c r="H10" s="187" t="s">
        <v>461</v>
      </c>
      <c r="I10" s="187" t="s">
        <v>453</v>
      </c>
      <c r="J10" s="187" t="s">
        <v>460</v>
      </c>
      <c r="K10" s="187" t="s">
        <v>461</v>
      </c>
      <c r="L10" s="187" t="s">
        <v>454</v>
      </c>
      <c r="M10" s="187" t="s">
        <v>460</v>
      </c>
      <c r="N10" s="187" t="s">
        <v>461</v>
      </c>
      <c r="O10" s="187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88" t="s">
        <v>1113</v>
      </c>
      <c r="B11" s="189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1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92.25" customHeight="1" outlineLevel="1">
      <c r="A12" s="138" t="s">
        <v>1114</v>
      </c>
      <c r="B12" s="138" t="s">
        <v>1115</v>
      </c>
      <c r="C12" s="138" t="s">
        <v>1116</v>
      </c>
      <c r="D12" s="138" t="s">
        <v>598</v>
      </c>
      <c r="E12" s="138" t="s">
        <v>1117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2"/>
      <c r="Q12" s="140"/>
      <c r="R12" s="2"/>
      <c r="S12" s="2"/>
      <c r="T12" s="2"/>
      <c r="U12" s="2"/>
      <c r="V12" s="2"/>
      <c r="W12" s="2"/>
      <c r="X12" s="2"/>
      <c r="Y12" s="2"/>
      <c r="Z12" s="2"/>
    </row>
    <row r="13" ht="105.0" customHeight="1" outlineLevel="1">
      <c r="A13" s="138" t="s">
        <v>1118</v>
      </c>
      <c r="B13" s="138" t="s">
        <v>1119</v>
      </c>
      <c r="C13" s="138" t="s">
        <v>1116</v>
      </c>
      <c r="D13" s="138" t="s">
        <v>504</v>
      </c>
      <c r="E13" s="138" t="s">
        <v>1120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2"/>
      <c r="Q13" s="140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88" t="s">
        <v>1121</v>
      </c>
      <c r="B14" s="188" t="s">
        <v>1122</v>
      </c>
      <c r="C14" s="192" t="s">
        <v>1116</v>
      </c>
      <c r="D14" s="192" t="s">
        <v>580</v>
      </c>
      <c r="E14" s="192" t="s">
        <v>606</v>
      </c>
      <c r="F14" s="192" t="s">
        <v>132</v>
      </c>
      <c r="G14" s="193">
        <v>46248.0</v>
      </c>
      <c r="H14" s="192" t="s">
        <v>600</v>
      </c>
      <c r="I14" s="192" t="s">
        <v>132</v>
      </c>
      <c r="J14" s="193">
        <v>46248.0</v>
      </c>
      <c r="K14" s="192" t="s">
        <v>600</v>
      </c>
      <c r="L14" s="192" t="s">
        <v>132</v>
      </c>
      <c r="M14" s="193">
        <v>46248.0</v>
      </c>
      <c r="N14" s="192" t="s">
        <v>600</v>
      </c>
      <c r="O14" s="194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39.0" customHeight="1" outlineLevel="1">
      <c r="A15" s="138" t="s">
        <v>1123</v>
      </c>
      <c r="B15" s="138" t="s">
        <v>1124</v>
      </c>
      <c r="C15" s="138" t="s">
        <v>1116</v>
      </c>
      <c r="D15" s="138" t="s">
        <v>609</v>
      </c>
      <c r="E15" s="138" t="s">
        <v>1125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39.0" customHeight="1" outlineLevel="1">
      <c r="A16" s="138" t="s">
        <v>1126</v>
      </c>
      <c r="B16" s="138" t="s">
        <v>1127</v>
      </c>
      <c r="C16" s="138" t="s">
        <v>1116</v>
      </c>
      <c r="D16" s="138" t="s">
        <v>613</v>
      </c>
      <c r="E16" s="138" t="s">
        <v>1128</v>
      </c>
      <c r="F16" s="138" t="s">
        <v>132</v>
      </c>
      <c r="G16" s="183">
        <v>46248.0</v>
      </c>
      <c r="H16" s="138" t="s">
        <v>600</v>
      </c>
      <c r="I16" s="138" t="s">
        <v>132</v>
      </c>
      <c r="J16" s="183">
        <v>46248.0</v>
      </c>
      <c r="K16" s="138" t="s">
        <v>600</v>
      </c>
      <c r="L16" s="138" t="s">
        <v>132</v>
      </c>
      <c r="M16" s="183">
        <v>46248.0</v>
      </c>
      <c r="N16" s="138" t="s">
        <v>600</v>
      </c>
      <c r="O16" s="138" t="s">
        <v>469</v>
      </c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ht="12.75" customHeight="1">
      <c r="A17" s="195" t="s">
        <v>1129</v>
      </c>
      <c r="B17" s="196" t="s">
        <v>1130</v>
      </c>
      <c r="C17" s="197" t="s">
        <v>1116</v>
      </c>
      <c r="D17" s="197" t="s">
        <v>617</v>
      </c>
      <c r="E17" s="197" t="s">
        <v>618</v>
      </c>
      <c r="F17" s="198" t="s">
        <v>132</v>
      </c>
      <c r="G17" s="199">
        <v>46248.0</v>
      </c>
      <c r="H17" s="198" t="s">
        <v>600</v>
      </c>
      <c r="I17" s="198" t="s">
        <v>132</v>
      </c>
      <c r="J17" s="199">
        <v>46248.0</v>
      </c>
      <c r="K17" s="198" t="s">
        <v>600</v>
      </c>
      <c r="L17" s="198" t="s">
        <v>132</v>
      </c>
      <c r="M17" s="199">
        <v>46248.0</v>
      </c>
      <c r="N17" s="198" t="s">
        <v>600</v>
      </c>
      <c r="O17" s="200" t="s">
        <v>469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 outlineLevel="1">
      <c r="A18" s="138" t="s">
        <v>1131</v>
      </c>
      <c r="B18" s="138" t="s">
        <v>1132</v>
      </c>
      <c r="C18" s="138" t="s">
        <v>1116</v>
      </c>
      <c r="D18" s="138" t="s">
        <v>621</v>
      </c>
      <c r="E18" s="138" t="s">
        <v>622</v>
      </c>
      <c r="F18" s="138" t="s">
        <v>132</v>
      </c>
      <c r="G18" s="183">
        <v>46248.0</v>
      </c>
      <c r="H18" s="138" t="s">
        <v>600</v>
      </c>
      <c r="I18" s="138" t="s">
        <v>132</v>
      </c>
      <c r="J18" s="183">
        <v>46248.0</v>
      </c>
      <c r="K18" s="138" t="s">
        <v>600</v>
      </c>
      <c r="L18" s="138" t="s">
        <v>132</v>
      </c>
      <c r="M18" s="183">
        <v>46248.0</v>
      </c>
      <c r="N18" s="138" t="s">
        <v>600</v>
      </c>
      <c r="O18" s="138" t="s">
        <v>469</v>
      </c>
      <c r="P18" s="2"/>
      <c r="Q18" s="140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6 I15:I16 L15:L16 F18 I18 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8.43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1133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6.25" customHeight="1">
      <c r="A3" s="115" t="s">
        <v>449</v>
      </c>
      <c r="B3" s="116" t="s">
        <v>1134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COUNTIF(A12:A992,"*F032-*")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COUNTIF($F10:$F975,B5)</f>
        <v>7</v>
      </c>
      <c r="C6" s="124">
        <f t="shared" ref="C6:E6" si="1">COUNTIF($F10:$F986,C5)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COUNTIF($I10:$I975,B5)</f>
        <v>7</v>
      </c>
      <c r="C7" s="124">
        <f t="shared" ref="C7:E7" si="2">COUNTIF($F10:$F986,C5)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COUNTIF($L10:$L975,B5)</f>
        <v>7</v>
      </c>
      <c r="C8" s="128">
        <f t="shared" ref="C8:E8" si="3">COUNTIF($F10:$F986,C5)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1135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52.5" customHeight="1" outlineLevel="1">
      <c r="A12" s="138" t="s">
        <v>1136</v>
      </c>
      <c r="B12" s="156" t="s">
        <v>1137</v>
      </c>
      <c r="C12" s="156" t="s">
        <v>1138</v>
      </c>
      <c r="D12" s="148" t="s">
        <v>598</v>
      </c>
      <c r="E12" s="148" t="s">
        <v>1139</v>
      </c>
      <c r="F12" s="138" t="s">
        <v>132</v>
      </c>
      <c r="G12" s="149">
        <v>46248.0</v>
      </c>
      <c r="H12" s="138" t="s">
        <v>600</v>
      </c>
      <c r="I12" s="138" t="s">
        <v>132</v>
      </c>
      <c r="J12" s="149">
        <v>46248.0</v>
      </c>
      <c r="K12" s="138" t="s">
        <v>600</v>
      </c>
      <c r="L12" s="138" t="s">
        <v>132</v>
      </c>
      <c r="M12" s="149">
        <v>46248.0</v>
      </c>
      <c r="N12" s="138" t="s">
        <v>600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66.0" customHeight="1" outlineLevel="1">
      <c r="A13" s="138" t="s">
        <v>1140</v>
      </c>
      <c r="B13" s="156" t="s">
        <v>1141</v>
      </c>
      <c r="C13" s="156" t="s">
        <v>1138</v>
      </c>
      <c r="D13" s="148" t="s">
        <v>504</v>
      </c>
      <c r="E13" s="148" t="s">
        <v>1142</v>
      </c>
      <c r="F13" s="138" t="s">
        <v>132</v>
      </c>
      <c r="G13" s="149">
        <v>46248.0</v>
      </c>
      <c r="H13" s="138" t="s">
        <v>600</v>
      </c>
      <c r="I13" s="138" t="s">
        <v>132</v>
      </c>
      <c r="J13" s="149">
        <v>46248.0</v>
      </c>
      <c r="K13" s="138" t="s">
        <v>600</v>
      </c>
      <c r="L13" s="138" t="s">
        <v>132</v>
      </c>
      <c r="M13" s="149">
        <v>46248.0</v>
      </c>
      <c r="N13" s="138" t="s">
        <v>600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52.5" customHeight="1" outlineLevel="1">
      <c r="A14" s="138" t="s">
        <v>1143</v>
      </c>
      <c r="B14" s="156" t="s">
        <v>1144</v>
      </c>
      <c r="C14" s="156" t="s">
        <v>1138</v>
      </c>
      <c r="D14" s="148" t="s">
        <v>580</v>
      </c>
      <c r="E14" s="148" t="s">
        <v>606</v>
      </c>
      <c r="F14" s="138" t="s">
        <v>132</v>
      </c>
      <c r="G14" s="149">
        <v>46248.0</v>
      </c>
      <c r="H14" s="138" t="s">
        <v>600</v>
      </c>
      <c r="I14" s="138" t="s">
        <v>132</v>
      </c>
      <c r="J14" s="149">
        <v>46248.0</v>
      </c>
      <c r="K14" s="138" t="s">
        <v>600</v>
      </c>
      <c r="L14" s="138" t="s">
        <v>132</v>
      </c>
      <c r="M14" s="149">
        <v>46248.0</v>
      </c>
      <c r="N14" s="138" t="s">
        <v>600</v>
      </c>
      <c r="O14" s="138" t="s">
        <v>469</v>
      </c>
      <c r="P14" s="158"/>
      <c r="Q14" s="140"/>
      <c r="R14" s="158"/>
      <c r="S14" s="158"/>
      <c r="T14" s="158"/>
      <c r="U14" s="158"/>
      <c r="V14" s="158"/>
      <c r="W14" s="158"/>
      <c r="X14" s="158"/>
      <c r="Y14" s="158"/>
      <c r="Z14" s="158"/>
    </row>
    <row r="15" ht="39.0" customHeight="1" outlineLevel="1">
      <c r="A15" s="138" t="s">
        <v>1145</v>
      </c>
      <c r="B15" s="156" t="s">
        <v>1146</v>
      </c>
      <c r="C15" s="156" t="s">
        <v>1138</v>
      </c>
      <c r="D15" s="148" t="s">
        <v>609</v>
      </c>
      <c r="E15" s="148" t="s">
        <v>1147</v>
      </c>
      <c r="F15" s="138" t="s">
        <v>132</v>
      </c>
      <c r="G15" s="149">
        <v>46248.0</v>
      </c>
      <c r="H15" s="138" t="s">
        <v>600</v>
      </c>
      <c r="I15" s="138" t="s">
        <v>132</v>
      </c>
      <c r="J15" s="149">
        <v>46248.0</v>
      </c>
      <c r="K15" s="138" t="s">
        <v>600</v>
      </c>
      <c r="L15" s="138" t="s">
        <v>132</v>
      </c>
      <c r="M15" s="149">
        <v>46248.0</v>
      </c>
      <c r="N15" s="138" t="s">
        <v>600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52.5" customHeight="1" outlineLevel="1">
      <c r="A16" s="138" t="s">
        <v>1148</v>
      </c>
      <c r="B16" s="156" t="s">
        <v>1149</v>
      </c>
      <c r="C16" s="156" t="s">
        <v>1138</v>
      </c>
      <c r="D16" s="148" t="s">
        <v>613</v>
      </c>
      <c r="E16" s="148" t="s">
        <v>1150</v>
      </c>
      <c r="F16" s="138" t="s">
        <v>132</v>
      </c>
      <c r="G16" s="149">
        <v>46248.0</v>
      </c>
      <c r="H16" s="138" t="s">
        <v>600</v>
      </c>
      <c r="I16" s="138" t="s">
        <v>132</v>
      </c>
      <c r="J16" s="149">
        <v>46248.0</v>
      </c>
      <c r="K16" s="138" t="s">
        <v>600</v>
      </c>
      <c r="L16" s="138" t="s">
        <v>132</v>
      </c>
      <c r="M16" s="149">
        <v>46248.0</v>
      </c>
      <c r="N16" s="138" t="s">
        <v>600</v>
      </c>
      <c r="O16" s="138" t="s">
        <v>658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46" t="s">
        <v>1151</v>
      </c>
      <c r="B17" s="159" t="s">
        <v>1152</v>
      </c>
      <c r="C17" s="152" t="s">
        <v>1138</v>
      </c>
      <c r="D17" s="152" t="s">
        <v>617</v>
      </c>
      <c r="E17" s="152" t="s">
        <v>618</v>
      </c>
      <c r="F17" s="152" t="s">
        <v>132</v>
      </c>
      <c r="G17" s="153">
        <v>46248.0</v>
      </c>
      <c r="H17" s="152" t="s">
        <v>600</v>
      </c>
      <c r="I17" s="152" t="s">
        <v>132</v>
      </c>
      <c r="J17" s="153">
        <v>46248.0</v>
      </c>
      <c r="K17" s="152" t="s">
        <v>600</v>
      </c>
      <c r="L17" s="152" t="s">
        <v>132</v>
      </c>
      <c r="M17" s="153">
        <v>46248.0</v>
      </c>
      <c r="N17" s="152" t="s">
        <v>600</v>
      </c>
      <c r="O17" s="154" t="s">
        <v>469</v>
      </c>
      <c r="P17" s="114"/>
      <c r="Q17" s="137"/>
      <c r="R17" s="114"/>
      <c r="S17" s="114"/>
      <c r="T17" s="114"/>
      <c r="U17" s="114"/>
      <c r="V17" s="114"/>
      <c r="W17" s="114"/>
      <c r="X17" s="114"/>
      <c r="Y17" s="114"/>
      <c r="Z17" s="114"/>
    </row>
    <row r="18" ht="78.75" customHeight="1" outlineLevel="1">
      <c r="A18" s="138" t="s">
        <v>1153</v>
      </c>
      <c r="B18" s="156" t="s">
        <v>1154</v>
      </c>
      <c r="C18" s="156" t="s">
        <v>1138</v>
      </c>
      <c r="D18" s="148" t="s">
        <v>621</v>
      </c>
      <c r="E18" s="148" t="s">
        <v>622</v>
      </c>
      <c r="F18" s="138" t="s">
        <v>132</v>
      </c>
      <c r="G18" s="149">
        <v>46248.0</v>
      </c>
      <c r="H18" s="138" t="s">
        <v>600</v>
      </c>
      <c r="I18" s="138" t="s">
        <v>132</v>
      </c>
      <c r="J18" s="149">
        <v>46248.0</v>
      </c>
      <c r="K18" s="138" t="s">
        <v>600</v>
      </c>
      <c r="L18" s="138" t="s">
        <v>132</v>
      </c>
      <c r="M18" s="149">
        <v>46248.0</v>
      </c>
      <c r="N18" s="138" t="s">
        <v>600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111"/>
      <c r="H118" s="111"/>
      <c r="I118" s="111"/>
      <c r="J118" s="111"/>
      <c r="K118" s="111"/>
      <c r="L118" s="111"/>
      <c r="M118" s="111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111"/>
      <c r="H119" s="111"/>
      <c r="I119" s="111"/>
      <c r="J119" s="111"/>
      <c r="K119" s="111"/>
      <c r="L119" s="111"/>
      <c r="M119" s="111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111"/>
      <c r="H120" s="111"/>
      <c r="I120" s="111"/>
      <c r="J120" s="111"/>
      <c r="K120" s="111"/>
      <c r="L120" s="111"/>
      <c r="M120" s="111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111"/>
      <c r="H121" s="111"/>
      <c r="I121" s="111"/>
      <c r="J121" s="111"/>
      <c r="K121" s="111"/>
      <c r="L121" s="111"/>
      <c r="M121" s="111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111"/>
      <c r="H122" s="111"/>
      <c r="I122" s="111"/>
      <c r="J122" s="111"/>
      <c r="K122" s="111"/>
      <c r="L122" s="111"/>
      <c r="M122" s="111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111"/>
      <c r="H123" s="111"/>
      <c r="I123" s="111"/>
      <c r="J123" s="111"/>
      <c r="K123" s="111"/>
      <c r="L123" s="111"/>
      <c r="M123" s="111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111"/>
      <c r="H124" s="111"/>
      <c r="I124" s="111"/>
      <c r="J124" s="111"/>
      <c r="K124" s="111"/>
      <c r="L124" s="111"/>
      <c r="M124" s="111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111"/>
      <c r="H125" s="111"/>
      <c r="I125" s="111"/>
      <c r="J125" s="111"/>
      <c r="K125" s="111"/>
      <c r="L125" s="111"/>
      <c r="M125" s="111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111"/>
      <c r="H126" s="111"/>
      <c r="I126" s="111"/>
      <c r="J126" s="111"/>
      <c r="K126" s="111"/>
      <c r="L126" s="111"/>
      <c r="M126" s="111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111"/>
      <c r="H127" s="111"/>
      <c r="I127" s="111"/>
      <c r="J127" s="111"/>
      <c r="K127" s="111"/>
      <c r="L127" s="111"/>
      <c r="M127" s="111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111"/>
      <c r="H128" s="111"/>
      <c r="I128" s="111"/>
      <c r="J128" s="111"/>
      <c r="K128" s="111"/>
      <c r="L128" s="111"/>
      <c r="M128" s="111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111"/>
      <c r="H129" s="111"/>
      <c r="I129" s="111"/>
      <c r="J129" s="111"/>
      <c r="K129" s="111"/>
      <c r="L129" s="111"/>
      <c r="M129" s="111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111"/>
      <c r="H130" s="111"/>
      <c r="I130" s="111"/>
      <c r="J130" s="111"/>
      <c r="K130" s="111"/>
      <c r="L130" s="111"/>
      <c r="M130" s="111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111"/>
      <c r="H131" s="111"/>
      <c r="I131" s="111"/>
      <c r="J131" s="111"/>
      <c r="K131" s="111"/>
      <c r="L131" s="111"/>
      <c r="M131" s="111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111"/>
      <c r="H132" s="111"/>
      <c r="I132" s="111"/>
      <c r="J132" s="111"/>
      <c r="K132" s="111"/>
      <c r="L132" s="111"/>
      <c r="M132" s="111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111"/>
      <c r="H133" s="111"/>
      <c r="I133" s="111"/>
      <c r="J133" s="111"/>
      <c r="K133" s="111"/>
      <c r="L133" s="111"/>
      <c r="M133" s="111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111"/>
      <c r="H134" s="111"/>
      <c r="I134" s="111"/>
      <c r="J134" s="111"/>
      <c r="K134" s="111"/>
      <c r="L134" s="111"/>
      <c r="M134" s="111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111"/>
      <c r="H135" s="111"/>
      <c r="I135" s="111"/>
      <c r="J135" s="111"/>
      <c r="K135" s="111"/>
      <c r="L135" s="111"/>
      <c r="M135" s="111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111"/>
      <c r="H136" s="111"/>
      <c r="I136" s="111"/>
      <c r="J136" s="111"/>
      <c r="K136" s="111"/>
      <c r="L136" s="111"/>
      <c r="M136" s="111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111"/>
      <c r="H137" s="111"/>
      <c r="I137" s="111"/>
      <c r="J137" s="111"/>
      <c r="K137" s="111"/>
      <c r="L137" s="111"/>
      <c r="M137" s="111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111"/>
      <c r="H138" s="111"/>
      <c r="I138" s="111"/>
      <c r="J138" s="111"/>
      <c r="K138" s="111"/>
      <c r="L138" s="111"/>
      <c r="M138" s="111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111"/>
      <c r="H139" s="111"/>
      <c r="I139" s="111"/>
      <c r="J139" s="111"/>
      <c r="K139" s="111"/>
      <c r="L139" s="111"/>
      <c r="M139" s="111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111"/>
      <c r="H140" s="111"/>
      <c r="I140" s="111"/>
      <c r="J140" s="111"/>
      <c r="K140" s="111"/>
      <c r="L140" s="111"/>
      <c r="M140" s="111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111"/>
      <c r="H141" s="111"/>
      <c r="I141" s="111"/>
      <c r="J141" s="111"/>
      <c r="K141" s="111"/>
      <c r="L141" s="111"/>
      <c r="M141" s="111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111"/>
      <c r="H142" s="111"/>
      <c r="I142" s="111"/>
      <c r="J142" s="111"/>
      <c r="K142" s="111"/>
      <c r="L142" s="111"/>
      <c r="M142" s="111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111"/>
      <c r="H143" s="111"/>
      <c r="I143" s="111"/>
      <c r="J143" s="111"/>
      <c r="K143" s="111"/>
      <c r="L143" s="111"/>
      <c r="M143" s="111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111"/>
      <c r="H144" s="111"/>
      <c r="I144" s="111"/>
      <c r="J144" s="111"/>
      <c r="K144" s="111"/>
      <c r="L144" s="111"/>
      <c r="M144" s="111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6 I12:I16 L12:L16 F18 I18 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8.43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8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1155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9.5" customHeight="1">
      <c r="A3" s="115" t="s">
        <v>449</v>
      </c>
      <c r="B3" s="116" t="s">
        <v>1156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COUNTIF(A12:A927,"*F033-*")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COUNTIF($F10:$F910,B5)</f>
        <v>7</v>
      </c>
      <c r="C6" s="124">
        <f t="shared" ref="C6:E6" si="1">COUNTIF($F10:$F921,C5)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COUNTIF($I10:$I910,B5)</f>
        <v>7</v>
      </c>
      <c r="C7" s="124">
        <f t="shared" ref="C7:E7" si="2">COUNTIF($F10:$F921,C5)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COUNTIF($L10:$L910,B5)</f>
        <v>7</v>
      </c>
      <c r="C8" s="128">
        <f t="shared" ref="C8:E8" si="3">COUNTIF($F10:$F921,C5)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6.2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300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66.0" customHeight="1" outlineLevel="1">
      <c r="A12" s="138" t="s">
        <v>1157</v>
      </c>
      <c r="B12" s="156" t="s">
        <v>1158</v>
      </c>
      <c r="C12" s="156" t="s">
        <v>1159</v>
      </c>
      <c r="D12" s="148" t="s">
        <v>1160</v>
      </c>
      <c r="E12" s="148" t="s">
        <v>1161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493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52.5" customHeight="1" outlineLevel="1">
      <c r="A13" s="138" t="s">
        <v>1162</v>
      </c>
      <c r="B13" s="156" t="s">
        <v>1163</v>
      </c>
      <c r="C13" s="156" t="s">
        <v>1159</v>
      </c>
      <c r="D13" s="148" t="s">
        <v>1164</v>
      </c>
      <c r="E13" s="148" t="s">
        <v>1165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469</v>
      </c>
      <c r="P13" s="158"/>
      <c r="Q13" s="140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46" t="s">
        <v>1166</v>
      </c>
      <c r="B14" s="159" t="s">
        <v>1167</v>
      </c>
      <c r="C14" s="152" t="s">
        <v>1159</v>
      </c>
      <c r="D14" s="152" t="s">
        <v>1168</v>
      </c>
      <c r="E14" s="152" t="s">
        <v>1169</v>
      </c>
      <c r="F14" s="152" t="s">
        <v>132</v>
      </c>
      <c r="G14" s="153">
        <v>46248.0</v>
      </c>
      <c r="H14" s="152" t="s">
        <v>468</v>
      </c>
      <c r="I14" s="152" t="s">
        <v>132</v>
      </c>
      <c r="J14" s="153">
        <v>46248.0</v>
      </c>
      <c r="K14" s="152" t="s">
        <v>468</v>
      </c>
      <c r="L14" s="152" t="s">
        <v>132</v>
      </c>
      <c r="M14" s="153">
        <v>46248.0</v>
      </c>
      <c r="N14" s="152" t="s">
        <v>468</v>
      </c>
      <c r="O14" s="154" t="s">
        <v>469</v>
      </c>
      <c r="P14" s="114"/>
      <c r="Q14" s="137"/>
      <c r="R14" s="114"/>
      <c r="S14" s="114"/>
      <c r="T14" s="114"/>
      <c r="U14" s="114"/>
      <c r="V14" s="114"/>
      <c r="W14" s="114"/>
      <c r="X14" s="114"/>
      <c r="Y14" s="114"/>
      <c r="Z14" s="114"/>
    </row>
    <row r="15" ht="39.0" customHeight="1" outlineLevel="1">
      <c r="A15" s="138" t="s">
        <v>1170</v>
      </c>
      <c r="B15" s="156" t="s">
        <v>1171</v>
      </c>
      <c r="C15" s="156" t="s">
        <v>1159</v>
      </c>
      <c r="D15" s="148" t="s">
        <v>1160</v>
      </c>
      <c r="E15" s="148" t="s">
        <v>1172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469</v>
      </c>
      <c r="P15" s="158"/>
      <c r="Q15" s="140"/>
      <c r="R15" s="158"/>
      <c r="S15" s="158"/>
      <c r="T15" s="158"/>
      <c r="U15" s="158"/>
      <c r="V15" s="158"/>
      <c r="W15" s="158"/>
      <c r="X15" s="158"/>
      <c r="Y15" s="158"/>
      <c r="Z15" s="158"/>
    </row>
    <row r="16" ht="66.0" customHeight="1" outlineLevel="1">
      <c r="A16" s="138" t="s">
        <v>1173</v>
      </c>
      <c r="B16" s="156" t="s">
        <v>1174</v>
      </c>
      <c r="C16" s="156" t="s">
        <v>1159</v>
      </c>
      <c r="D16" s="148" t="s">
        <v>1168</v>
      </c>
      <c r="E16" s="148" t="s">
        <v>1175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493</v>
      </c>
      <c r="P16" s="158"/>
      <c r="Q16" s="140"/>
      <c r="R16" s="158"/>
      <c r="S16" s="158"/>
      <c r="T16" s="158"/>
      <c r="U16" s="158"/>
      <c r="V16" s="158"/>
      <c r="W16" s="158"/>
      <c r="X16" s="158"/>
      <c r="Y16" s="158"/>
      <c r="Z16" s="158"/>
    </row>
    <row r="17" ht="78.75" customHeight="1" outlineLevel="1">
      <c r="A17" s="138" t="s">
        <v>1176</v>
      </c>
      <c r="B17" s="156" t="s">
        <v>1177</v>
      </c>
      <c r="C17" s="156" t="s">
        <v>1159</v>
      </c>
      <c r="D17" s="148" t="s">
        <v>1178</v>
      </c>
      <c r="E17" s="148" t="s">
        <v>489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469</v>
      </c>
      <c r="P17" s="158"/>
      <c r="Q17" s="140"/>
      <c r="R17" s="158"/>
      <c r="S17" s="158"/>
      <c r="T17" s="158"/>
      <c r="U17" s="158"/>
      <c r="V17" s="158"/>
      <c r="W17" s="158"/>
      <c r="X17" s="158"/>
      <c r="Y17" s="158"/>
      <c r="Z17" s="158"/>
    </row>
    <row r="18" ht="78.75" customHeight="1" outlineLevel="1">
      <c r="A18" s="138" t="s">
        <v>1179</v>
      </c>
      <c r="B18" s="156" t="s">
        <v>1180</v>
      </c>
      <c r="C18" s="156" t="s">
        <v>1159</v>
      </c>
      <c r="D18" s="148" t="s">
        <v>1164</v>
      </c>
      <c r="E18" s="148" t="s">
        <v>1181</v>
      </c>
      <c r="F18" s="138" t="s">
        <v>132</v>
      </c>
      <c r="G18" s="149">
        <v>46248.0</v>
      </c>
      <c r="H18" s="138" t="s">
        <v>468</v>
      </c>
      <c r="I18" s="138" t="s">
        <v>132</v>
      </c>
      <c r="J18" s="149">
        <v>46248.0</v>
      </c>
      <c r="K18" s="138" t="s">
        <v>468</v>
      </c>
      <c r="L18" s="138" t="s">
        <v>132</v>
      </c>
      <c r="M18" s="149">
        <v>46248.0</v>
      </c>
      <c r="N18" s="138" t="s">
        <v>468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3 I12:I13 L12:L13 F15:F18 I15:I18 L15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26.86"/>
    <col customWidth="1" min="2" max="2" width="34.43"/>
    <col customWidth="1" min="3" max="3" width="33.43"/>
    <col customWidth="1" min="4" max="4" width="34.57"/>
    <col customWidth="1" min="5" max="5" width="28.43"/>
    <col customWidth="1" min="6" max="6" width="8.43"/>
    <col customWidth="1" min="7" max="7" width="10.43" outlineLevel="1"/>
    <col customWidth="1" min="8" max="8" width="16.43" outlineLevel="1"/>
    <col customWidth="1" min="9" max="9" width="8.43"/>
    <col customWidth="1" min="10" max="10" width="10.43" outlineLevel="1"/>
    <col customWidth="1" min="11" max="11" width="16.43" outlineLevel="1"/>
    <col customWidth="1" min="12" max="12" width="8.43"/>
    <col customWidth="1" min="13" max="13" width="10.43" outlineLevel="1"/>
    <col customWidth="1" min="14" max="14" width="16.43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1182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27.75" customHeight="1">
      <c r="A3" s="115" t="s">
        <v>449</v>
      </c>
      <c r="B3" s="116" t="s">
        <v>1183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COUNTIF(A12:A1003,"*F034-*")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COUNTIF($F10:$F986,B5)</f>
        <v>7</v>
      </c>
      <c r="C6" s="124">
        <f t="shared" ref="C6:E6" si="1">COUNTIF($F10:$F975,C5)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COUNTIF($I10:$I986,B5)</f>
        <v>7</v>
      </c>
      <c r="C7" s="124">
        <f t="shared" ref="C7:E7" si="2">COUNTIF($F10:$F975,C5)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COUNTIF($L10:$L986,B5)</f>
        <v>7</v>
      </c>
      <c r="C8" s="128">
        <f t="shared" ref="C8:E8" si="3">COUNTIF($F10:$F975,C5)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3.5" customHeight="1">
      <c r="A11" s="146" t="s">
        <v>307</v>
      </c>
      <c r="B11" s="147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14"/>
      <c r="Q11" s="137"/>
      <c r="R11" s="114"/>
      <c r="S11" s="114"/>
      <c r="T11" s="114"/>
      <c r="U11" s="114"/>
      <c r="V11" s="114"/>
      <c r="W11" s="114"/>
      <c r="X11" s="114"/>
      <c r="Y11" s="114"/>
      <c r="Z11" s="114"/>
    </row>
    <row r="12" ht="26.25" customHeight="1" outlineLevel="1">
      <c r="A12" s="138" t="s">
        <v>1184</v>
      </c>
      <c r="B12" s="156" t="s">
        <v>1185</v>
      </c>
      <c r="C12" s="156" t="s">
        <v>1186</v>
      </c>
      <c r="D12" s="148" t="s">
        <v>1187</v>
      </c>
      <c r="E12" s="148" t="s">
        <v>1188</v>
      </c>
      <c r="F12" s="138" t="s">
        <v>132</v>
      </c>
      <c r="G12" s="139">
        <v>46248.0</v>
      </c>
      <c r="H12" s="138" t="s">
        <v>468</v>
      </c>
      <c r="I12" s="138" t="s">
        <v>132</v>
      </c>
      <c r="J12" s="139">
        <v>46248.0</v>
      </c>
      <c r="K12" s="138" t="s">
        <v>468</v>
      </c>
      <c r="L12" s="138" t="s">
        <v>132</v>
      </c>
      <c r="M12" s="139">
        <v>46248.0</v>
      </c>
      <c r="N12" s="138" t="s">
        <v>468</v>
      </c>
      <c r="O12" s="138" t="s">
        <v>469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46" t="s">
        <v>1189</v>
      </c>
      <c r="B13" s="146" t="s">
        <v>1190</v>
      </c>
      <c r="C13" s="143" t="s">
        <v>1186</v>
      </c>
      <c r="D13" s="143" t="s">
        <v>1187</v>
      </c>
      <c r="E13" s="143" t="s">
        <v>1191</v>
      </c>
      <c r="F13" s="143" t="s">
        <v>132</v>
      </c>
      <c r="G13" s="144">
        <v>46248.0</v>
      </c>
      <c r="H13" s="143" t="s">
        <v>468</v>
      </c>
      <c r="I13" s="143" t="s">
        <v>132</v>
      </c>
      <c r="J13" s="144">
        <v>46248.0</v>
      </c>
      <c r="K13" s="143" t="s">
        <v>468</v>
      </c>
      <c r="L13" s="143" t="s">
        <v>132</v>
      </c>
      <c r="M13" s="144">
        <v>46248.0</v>
      </c>
      <c r="N13" s="143" t="s">
        <v>468</v>
      </c>
      <c r="O13" s="145" t="s">
        <v>469</v>
      </c>
      <c r="P13" s="114"/>
      <c r="Q13" s="137"/>
      <c r="R13" s="114"/>
      <c r="S13" s="114"/>
      <c r="T13" s="114"/>
      <c r="U13" s="114"/>
      <c r="V13" s="114"/>
      <c r="W13" s="114"/>
      <c r="X13" s="114"/>
      <c r="Y13" s="114"/>
      <c r="Z13" s="114"/>
    </row>
    <row r="14" ht="39.0" customHeight="1" outlineLevel="1">
      <c r="A14" s="138" t="s">
        <v>1192</v>
      </c>
      <c r="B14" s="138" t="s">
        <v>1193</v>
      </c>
      <c r="C14" s="156" t="s">
        <v>1186</v>
      </c>
      <c r="D14" s="148" t="s">
        <v>1187</v>
      </c>
      <c r="E14" s="148" t="s">
        <v>1194</v>
      </c>
      <c r="F14" s="138" t="s">
        <v>132</v>
      </c>
      <c r="G14" s="139">
        <v>46248.0</v>
      </c>
      <c r="H14" s="138" t="s">
        <v>468</v>
      </c>
      <c r="I14" s="138" t="s">
        <v>132</v>
      </c>
      <c r="J14" s="139">
        <v>46248.0</v>
      </c>
      <c r="K14" s="138" t="s">
        <v>468</v>
      </c>
      <c r="L14" s="138" t="s">
        <v>132</v>
      </c>
      <c r="M14" s="139">
        <v>46248.0</v>
      </c>
      <c r="N14" s="138" t="s">
        <v>468</v>
      </c>
      <c r="O14" s="138" t="s">
        <v>469</v>
      </c>
      <c r="P14" s="2"/>
      <c r="Q14" s="140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 outlineLevel="1">
      <c r="A15" s="138" t="s">
        <v>1195</v>
      </c>
      <c r="B15" s="138" t="s">
        <v>1196</v>
      </c>
      <c r="C15" s="156" t="s">
        <v>1186</v>
      </c>
      <c r="D15" s="148" t="s">
        <v>1187</v>
      </c>
      <c r="E15" s="148" t="s">
        <v>1197</v>
      </c>
      <c r="F15" s="138" t="s">
        <v>132</v>
      </c>
      <c r="G15" s="139">
        <v>46248.0</v>
      </c>
      <c r="H15" s="138" t="s">
        <v>468</v>
      </c>
      <c r="I15" s="138" t="s">
        <v>132</v>
      </c>
      <c r="J15" s="139">
        <v>46248.0</v>
      </c>
      <c r="K15" s="138" t="s">
        <v>468</v>
      </c>
      <c r="L15" s="138" t="s">
        <v>132</v>
      </c>
      <c r="M15" s="139">
        <v>46248.0</v>
      </c>
      <c r="N15" s="138" t="s">
        <v>468</v>
      </c>
      <c r="O15" s="138" t="s">
        <v>469</v>
      </c>
      <c r="P15" s="2"/>
      <c r="Q15" s="140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46" t="s">
        <v>1198</v>
      </c>
      <c r="B16" s="146" t="s">
        <v>1199</v>
      </c>
      <c r="C16" s="143" t="s">
        <v>1186</v>
      </c>
      <c r="D16" s="143" t="s">
        <v>1187</v>
      </c>
      <c r="E16" s="143" t="s">
        <v>1200</v>
      </c>
      <c r="F16" s="143" t="s">
        <v>132</v>
      </c>
      <c r="G16" s="144">
        <v>46248.0</v>
      </c>
      <c r="H16" s="143" t="s">
        <v>468</v>
      </c>
      <c r="I16" s="143" t="s">
        <v>132</v>
      </c>
      <c r="J16" s="144">
        <v>46248.0</v>
      </c>
      <c r="K16" s="143" t="s">
        <v>468</v>
      </c>
      <c r="L16" s="143" t="s">
        <v>132</v>
      </c>
      <c r="M16" s="144">
        <v>46248.0</v>
      </c>
      <c r="N16" s="143" t="s">
        <v>468</v>
      </c>
      <c r="O16" s="145" t="s">
        <v>469</v>
      </c>
      <c r="P16" s="114"/>
      <c r="Q16" s="137"/>
      <c r="R16" s="114"/>
      <c r="S16" s="114"/>
      <c r="T16" s="114"/>
      <c r="U16" s="114"/>
      <c r="V16" s="114"/>
      <c r="W16" s="114"/>
      <c r="X16" s="114"/>
      <c r="Y16" s="114"/>
      <c r="Z16" s="114"/>
    </row>
    <row r="17" ht="39.0" customHeight="1" outlineLevel="1">
      <c r="A17" s="138" t="s">
        <v>1201</v>
      </c>
      <c r="B17" s="138" t="s">
        <v>1202</v>
      </c>
      <c r="C17" s="156" t="s">
        <v>1186</v>
      </c>
      <c r="D17" s="148" t="s">
        <v>1187</v>
      </c>
      <c r="E17" s="148" t="s">
        <v>1203</v>
      </c>
      <c r="F17" s="138" t="s">
        <v>132</v>
      </c>
      <c r="G17" s="139">
        <v>46248.0</v>
      </c>
      <c r="H17" s="138" t="s">
        <v>468</v>
      </c>
      <c r="I17" s="138" t="s">
        <v>132</v>
      </c>
      <c r="J17" s="139">
        <v>46248.0</v>
      </c>
      <c r="K17" s="138" t="s">
        <v>468</v>
      </c>
      <c r="L17" s="138" t="s">
        <v>132</v>
      </c>
      <c r="M17" s="139">
        <v>46248.0</v>
      </c>
      <c r="N17" s="138" t="s">
        <v>468</v>
      </c>
      <c r="O17" s="138" t="s">
        <v>493</v>
      </c>
      <c r="P17" s="2"/>
      <c r="Q17" s="140"/>
      <c r="R17" s="2"/>
      <c r="S17" s="2"/>
      <c r="T17" s="2"/>
      <c r="U17" s="2"/>
      <c r="V17" s="2"/>
      <c r="W17" s="2"/>
      <c r="X17" s="2"/>
      <c r="Y17" s="2"/>
      <c r="Z17" s="2"/>
    </row>
    <row r="18" ht="52.5" customHeight="1" outlineLevel="1">
      <c r="A18" s="138" t="s">
        <v>1204</v>
      </c>
      <c r="B18" s="156" t="s">
        <v>1205</v>
      </c>
      <c r="C18" s="156" t="s">
        <v>1186</v>
      </c>
      <c r="D18" s="148" t="s">
        <v>1187</v>
      </c>
      <c r="E18" s="148" t="s">
        <v>1206</v>
      </c>
      <c r="F18" s="138" t="s">
        <v>132</v>
      </c>
      <c r="G18" s="139">
        <v>46248.0</v>
      </c>
      <c r="H18" s="138" t="s">
        <v>468</v>
      </c>
      <c r="I18" s="138" t="s">
        <v>132</v>
      </c>
      <c r="J18" s="139">
        <v>46248.0</v>
      </c>
      <c r="K18" s="138" t="s">
        <v>468</v>
      </c>
      <c r="L18" s="138" t="s">
        <v>132</v>
      </c>
      <c r="M18" s="139">
        <v>46248.0</v>
      </c>
      <c r="N18" s="138" t="s">
        <v>468</v>
      </c>
      <c r="O18" s="138" t="s">
        <v>469</v>
      </c>
      <c r="P18" s="158"/>
      <c r="Q18" s="140"/>
      <c r="R18" s="158"/>
      <c r="S18" s="158"/>
      <c r="T18" s="158"/>
      <c r="U18" s="158"/>
      <c r="V18" s="158"/>
      <c r="W18" s="158"/>
      <c r="X18" s="158"/>
      <c r="Y18" s="158"/>
      <c r="Z18" s="158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 I12 L12 F14:F15 I14:I15 L14:L15 F17:F18 I17:I18 L17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 outlineLevelRow="1"/>
  <cols>
    <col customWidth="1" min="1" max="1" width="17.0"/>
    <col customWidth="1" min="2" max="2" width="34.43"/>
    <col customWidth="1" min="3" max="3" width="34.14"/>
    <col customWidth="1" min="4" max="4" width="34.57"/>
    <col customWidth="1" min="5" max="5" width="28.43"/>
    <col customWidth="1" min="6" max="6" width="8.43"/>
    <col customWidth="1" min="7" max="7" width="9.71" outlineLevel="1"/>
    <col customWidth="1" min="8" max="8" width="14.71" outlineLevel="1"/>
    <col customWidth="1" min="9" max="9" width="8.43"/>
    <col customWidth="1" min="10" max="10" width="9.71" outlineLevel="1"/>
    <col customWidth="1" min="11" max="11" width="14.71" outlineLevel="1"/>
    <col customWidth="1" min="12" max="12" width="8.43"/>
    <col customWidth="1" min="13" max="13" width="9.71" outlineLevel="1"/>
    <col customWidth="1" min="14" max="14" width="14.71" outlineLevel="1"/>
    <col customWidth="1" min="15" max="15" width="28.57"/>
    <col customWidth="1" min="16" max="16" width="10.14"/>
    <col customWidth="1" min="17" max="17" width="8.14"/>
    <col customWidth="1" hidden="1" min="18" max="18" width="7.57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6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7" t="s">
        <v>447</v>
      </c>
      <c r="B2" s="108" t="s">
        <v>1207</v>
      </c>
      <c r="C2" s="109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41"/>
      <c r="O2" s="41"/>
      <c r="P2" s="41"/>
      <c r="Q2" s="112"/>
      <c r="R2" s="113" t="s">
        <v>132</v>
      </c>
      <c r="S2" s="114"/>
      <c r="T2" s="114"/>
      <c r="U2" s="114"/>
      <c r="V2" s="114"/>
      <c r="W2" s="114"/>
      <c r="X2" s="114"/>
      <c r="Y2" s="114"/>
      <c r="Z2" s="114"/>
    </row>
    <row r="3" ht="12.75" customHeight="1">
      <c r="A3" s="115" t="s">
        <v>449</v>
      </c>
      <c r="B3" s="116" t="s">
        <v>1208</v>
      </c>
      <c r="C3" s="17"/>
      <c r="D3" s="17"/>
      <c r="E3" s="117"/>
      <c r="F3" s="111"/>
      <c r="G3" s="111"/>
      <c r="H3" s="111"/>
      <c r="I3" s="111"/>
      <c r="J3" s="111"/>
      <c r="K3" s="111"/>
      <c r="L3" s="111"/>
      <c r="M3" s="111"/>
      <c r="N3" s="41"/>
      <c r="O3" s="41"/>
      <c r="P3" s="41"/>
      <c r="Q3" s="112"/>
      <c r="R3" s="113" t="s">
        <v>134</v>
      </c>
      <c r="S3" s="114"/>
      <c r="T3" s="114"/>
      <c r="U3" s="114"/>
      <c r="V3" s="114"/>
      <c r="W3" s="114"/>
      <c r="X3" s="114"/>
      <c r="Y3" s="114"/>
      <c r="Z3" s="114"/>
    </row>
    <row r="4" ht="18.0" customHeight="1">
      <c r="A4" s="115" t="s">
        <v>450</v>
      </c>
      <c r="B4" s="116">
        <f>COUNTIF(A12:A963,"*F035-*")</f>
        <v>7</v>
      </c>
      <c r="C4" s="17"/>
      <c r="D4" s="17"/>
      <c r="E4" s="117"/>
      <c r="F4" s="111"/>
      <c r="G4" s="111"/>
      <c r="H4" s="111"/>
      <c r="I4" s="111"/>
      <c r="J4" s="111"/>
      <c r="K4" s="111"/>
      <c r="L4" s="111"/>
      <c r="M4" s="111"/>
      <c r="N4" s="41"/>
      <c r="O4" s="41"/>
      <c r="P4" s="41"/>
      <c r="Q4" s="112"/>
      <c r="R4" s="113" t="s">
        <v>135</v>
      </c>
      <c r="S4" s="114"/>
      <c r="T4" s="114"/>
      <c r="U4" s="114"/>
      <c r="V4" s="114"/>
      <c r="W4" s="114"/>
      <c r="X4" s="114"/>
      <c r="Y4" s="114"/>
      <c r="Z4" s="114"/>
    </row>
    <row r="5" ht="19.5" customHeight="1">
      <c r="A5" s="118" t="s">
        <v>451</v>
      </c>
      <c r="B5" s="119" t="s">
        <v>132</v>
      </c>
      <c r="C5" s="119" t="s">
        <v>134</v>
      </c>
      <c r="D5" s="119" t="s">
        <v>135</v>
      </c>
      <c r="E5" s="120" t="s">
        <v>137</v>
      </c>
      <c r="F5" s="121"/>
      <c r="G5" s="111"/>
      <c r="H5" s="111"/>
      <c r="I5" s="111"/>
      <c r="J5" s="111"/>
      <c r="K5" s="111"/>
      <c r="L5" s="111"/>
      <c r="M5" s="111"/>
      <c r="N5" s="122"/>
      <c r="O5" s="122"/>
      <c r="P5" s="122"/>
      <c r="Q5" s="123"/>
      <c r="R5" s="113" t="s">
        <v>137</v>
      </c>
      <c r="S5" s="114"/>
      <c r="T5" s="114"/>
      <c r="U5" s="114"/>
      <c r="V5" s="114"/>
      <c r="W5" s="114"/>
      <c r="X5" s="114"/>
      <c r="Y5" s="114"/>
      <c r="Z5" s="114"/>
    </row>
    <row r="6" ht="15.0" customHeight="1">
      <c r="A6" s="118" t="s">
        <v>452</v>
      </c>
      <c r="B6" s="124">
        <f>COUNTIF($F10:$F946,B5)</f>
        <v>7</v>
      </c>
      <c r="C6" s="124">
        <f t="shared" ref="C6:E6" si="1">COUNTIF($F10:$F962,C5)</f>
        <v>0</v>
      </c>
      <c r="D6" s="124">
        <f t="shared" si="1"/>
        <v>0</v>
      </c>
      <c r="E6" s="125">
        <f t="shared" si="1"/>
        <v>0</v>
      </c>
      <c r="F6" s="126"/>
      <c r="G6" s="111"/>
      <c r="H6" s="111"/>
      <c r="I6" s="111"/>
      <c r="J6" s="111"/>
      <c r="K6" s="111"/>
      <c r="L6" s="111"/>
      <c r="M6" s="111"/>
      <c r="N6" s="122"/>
      <c r="O6" s="122"/>
      <c r="P6" s="122"/>
      <c r="Q6" s="123"/>
      <c r="R6" s="114"/>
      <c r="S6" s="114"/>
      <c r="T6" s="114"/>
      <c r="U6" s="114"/>
      <c r="V6" s="114"/>
      <c r="W6" s="114"/>
      <c r="X6" s="114"/>
      <c r="Y6" s="114"/>
      <c r="Z6" s="114"/>
    </row>
    <row r="7" ht="15.0" customHeight="1">
      <c r="A7" s="118" t="s">
        <v>453</v>
      </c>
      <c r="B7" s="124">
        <f>COUNTIF($I10:$I946,B5)</f>
        <v>7</v>
      </c>
      <c r="C7" s="124">
        <f t="shared" ref="C7:E7" si="2">COUNTIF($F10:$F962,C5)</f>
        <v>0</v>
      </c>
      <c r="D7" s="124">
        <f t="shared" si="2"/>
        <v>0</v>
      </c>
      <c r="E7" s="125">
        <f t="shared" si="2"/>
        <v>0</v>
      </c>
      <c r="F7" s="126"/>
      <c r="G7" s="111"/>
      <c r="H7" s="111"/>
      <c r="I7" s="111"/>
      <c r="J7" s="111"/>
      <c r="K7" s="111"/>
      <c r="L7" s="111"/>
      <c r="M7" s="111"/>
      <c r="N7" s="122"/>
      <c r="O7" s="122"/>
      <c r="P7" s="122"/>
      <c r="Q7" s="123"/>
      <c r="R7" s="114"/>
      <c r="S7" s="114"/>
      <c r="T7" s="114"/>
      <c r="U7" s="114"/>
      <c r="V7" s="114"/>
      <c r="W7" s="114"/>
      <c r="X7" s="114"/>
      <c r="Y7" s="114"/>
      <c r="Z7" s="114"/>
    </row>
    <row r="8" ht="15.0" customHeight="1">
      <c r="A8" s="127" t="s">
        <v>454</v>
      </c>
      <c r="B8" s="128">
        <f>COUNTIF($L10:$L946,B5)</f>
        <v>7</v>
      </c>
      <c r="C8" s="128">
        <f t="shared" ref="C8:E8" si="3">COUNTIF($F10:$F962,C5)</f>
        <v>0</v>
      </c>
      <c r="D8" s="128">
        <f t="shared" si="3"/>
        <v>0</v>
      </c>
      <c r="E8" s="129">
        <f t="shared" si="3"/>
        <v>0</v>
      </c>
      <c r="F8" s="126"/>
      <c r="G8" s="111"/>
      <c r="H8" s="111"/>
      <c r="I8" s="111"/>
      <c r="J8" s="111"/>
      <c r="K8" s="111"/>
      <c r="L8" s="111"/>
      <c r="M8" s="111"/>
      <c r="N8" s="122"/>
      <c r="O8" s="122"/>
      <c r="P8" s="122"/>
      <c r="Q8" s="123"/>
      <c r="R8" s="114"/>
      <c r="S8" s="114"/>
      <c r="T8" s="114"/>
      <c r="U8" s="114"/>
      <c r="V8" s="114"/>
      <c r="W8" s="114"/>
      <c r="X8" s="114"/>
      <c r="Y8" s="114"/>
      <c r="Z8" s="114"/>
    </row>
    <row r="9" ht="15.0" customHeight="1">
      <c r="A9" s="122"/>
      <c r="B9" s="122"/>
      <c r="C9" s="122"/>
      <c r="D9" s="122"/>
      <c r="E9" s="122"/>
      <c r="F9" s="104"/>
      <c r="G9" s="111"/>
      <c r="H9" s="111"/>
      <c r="I9" s="111"/>
      <c r="J9" s="111"/>
      <c r="K9" s="111"/>
      <c r="L9" s="111"/>
      <c r="M9" s="111"/>
      <c r="N9" s="122"/>
      <c r="O9" s="122"/>
      <c r="P9" s="122"/>
      <c r="Q9" s="123"/>
      <c r="R9" s="114"/>
      <c r="S9" s="114"/>
      <c r="T9" s="114"/>
      <c r="U9" s="114"/>
      <c r="V9" s="114"/>
      <c r="W9" s="114"/>
      <c r="X9" s="114"/>
      <c r="Y9" s="114"/>
      <c r="Z9" s="114"/>
    </row>
    <row r="10" ht="25.5" customHeight="1">
      <c r="A10" s="130" t="s">
        <v>455</v>
      </c>
      <c r="B10" s="130" t="s">
        <v>456</v>
      </c>
      <c r="C10" s="130" t="s">
        <v>457</v>
      </c>
      <c r="D10" s="130" t="s">
        <v>458</v>
      </c>
      <c r="E10" s="130" t="s">
        <v>459</v>
      </c>
      <c r="F10" s="130" t="s">
        <v>452</v>
      </c>
      <c r="G10" s="130" t="s">
        <v>460</v>
      </c>
      <c r="H10" s="130" t="s">
        <v>461</v>
      </c>
      <c r="I10" s="130" t="s">
        <v>453</v>
      </c>
      <c r="J10" s="130" t="s">
        <v>460</v>
      </c>
      <c r="K10" s="130" t="s">
        <v>461</v>
      </c>
      <c r="L10" s="130" t="s">
        <v>454</v>
      </c>
      <c r="M10" s="130" t="s">
        <v>460</v>
      </c>
      <c r="N10" s="130" t="s">
        <v>461</v>
      </c>
      <c r="O10" s="130" t="s">
        <v>462</v>
      </c>
      <c r="P10" s="114"/>
      <c r="Q10" s="131"/>
      <c r="R10" s="114"/>
      <c r="S10" s="114"/>
      <c r="T10" s="114"/>
      <c r="U10" s="114"/>
      <c r="V10" s="114"/>
      <c r="W10" s="114"/>
      <c r="X10" s="114"/>
      <c r="Y10" s="114"/>
      <c r="Z10" s="114"/>
    </row>
    <row r="11" ht="12.75" customHeight="1">
      <c r="A11" s="195" t="s">
        <v>315</v>
      </c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3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ht="52.5" customHeight="1" outlineLevel="1">
      <c r="A12" s="138" t="s">
        <v>1209</v>
      </c>
      <c r="B12" s="156" t="s">
        <v>1210</v>
      </c>
      <c r="C12" s="156" t="s">
        <v>1211</v>
      </c>
      <c r="D12" s="148" t="s">
        <v>672</v>
      </c>
      <c r="E12" s="148" t="s">
        <v>581</v>
      </c>
      <c r="F12" s="138" t="s">
        <v>132</v>
      </c>
      <c r="G12" s="149">
        <v>46248.0</v>
      </c>
      <c r="H12" s="138" t="s">
        <v>468</v>
      </c>
      <c r="I12" s="138" t="s">
        <v>132</v>
      </c>
      <c r="J12" s="149">
        <v>46248.0</v>
      </c>
      <c r="K12" s="138" t="s">
        <v>468</v>
      </c>
      <c r="L12" s="138" t="s">
        <v>132</v>
      </c>
      <c r="M12" s="149">
        <v>46248.0</v>
      </c>
      <c r="N12" s="138" t="s">
        <v>468</v>
      </c>
      <c r="O12" s="138" t="s">
        <v>493</v>
      </c>
      <c r="P12" s="158"/>
      <c r="Q12" s="140"/>
      <c r="R12" s="158"/>
      <c r="S12" s="158"/>
      <c r="T12" s="158"/>
      <c r="U12" s="158"/>
      <c r="V12" s="158"/>
      <c r="W12" s="158"/>
      <c r="X12" s="158"/>
      <c r="Y12" s="158"/>
      <c r="Z12" s="158"/>
    </row>
    <row r="13" ht="26.25" customHeight="1" outlineLevel="1">
      <c r="A13" s="138" t="s">
        <v>1212</v>
      </c>
      <c r="B13" s="138" t="s">
        <v>1213</v>
      </c>
      <c r="C13" s="138" t="s">
        <v>1211</v>
      </c>
      <c r="D13" s="148" t="s">
        <v>672</v>
      </c>
      <c r="E13" s="148" t="s">
        <v>1214</v>
      </c>
      <c r="F13" s="138" t="s">
        <v>132</v>
      </c>
      <c r="G13" s="149">
        <v>46248.0</v>
      </c>
      <c r="H13" s="138" t="s">
        <v>468</v>
      </c>
      <c r="I13" s="138" t="s">
        <v>132</v>
      </c>
      <c r="J13" s="149">
        <v>46248.0</v>
      </c>
      <c r="K13" s="138" t="s">
        <v>468</v>
      </c>
      <c r="L13" s="138" t="s">
        <v>132</v>
      </c>
      <c r="M13" s="149">
        <v>46248.0</v>
      </c>
      <c r="N13" s="138" t="s">
        <v>468</v>
      </c>
      <c r="O13" s="138" t="s">
        <v>493</v>
      </c>
      <c r="P13" s="184"/>
      <c r="Q13" s="140"/>
      <c r="R13" s="184"/>
      <c r="S13" s="184"/>
      <c r="T13" s="184"/>
      <c r="U13" s="184"/>
      <c r="V13" s="184"/>
      <c r="W13" s="184"/>
      <c r="X13" s="184"/>
      <c r="Y13" s="184"/>
      <c r="Z13" s="184"/>
    </row>
    <row r="14" ht="26.25" customHeight="1" outlineLevel="1">
      <c r="A14" s="138" t="s">
        <v>1215</v>
      </c>
      <c r="B14" s="138" t="s">
        <v>1216</v>
      </c>
      <c r="C14" s="138" t="s">
        <v>1211</v>
      </c>
      <c r="D14" s="148" t="s">
        <v>580</v>
      </c>
      <c r="E14" s="148" t="s">
        <v>1217</v>
      </c>
      <c r="F14" s="138" t="s">
        <v>132</v>
      </c>
      <c r="G14" s="149">
        <v>46248.0</v>
      </c>
      <c r="H14" s="138" t="s">
        <v>468</v>
      </c>
      <c r="I14" s="138" t="s">
        <v>132</v>
      </c>
      <c r="J14" s="149">
        <v>46248.0</v>
      </c>
      <c r="K14" s="138" t="s">
        <v>468</v>
      </c>
      <c r="L14" s="138" t="s">
        <v>132</v>
      </c>
      <c r="M14" s="149">
        <v>46248.0</v>
      </c>
      <c r="N14" s="138" t="s">
        <v>468</v>
      </c>
      <c r="O14" s="138" t="s">
        <v>658</v>
      </c>
      <c r="P14" s="184"/>
      <c r="Q14" s="140"/>
      <c r="R14" s="184"/>
      <c r="S14" s="184"/>
      <c r="T14" s="184"/>
      <c r="U14" s="184"/>
      <c r="V14" s="184"/>
      <c r="W14" s="184"/>
      <c r="X14" s="184"/>
      <c r="Y14" s="184"/>
      <c r="Z14" s="184"/>
    </row>
    <row r="15" ht="52.5" customHeight="1" outlineLevel="1">
      <c r="A15" s="138" t="s">
        <v>1218</v>
      </c>
      <c r="B15" s="138" t="s">
        <v>1219</v>
      </c>
      <c r="C15" s="138" t="s">
        <v>1211</v>
      </c>
      <c r="D15" s="148" t="s">
        <v>636</v>
      </c>
      <c r="E15" s="148" t="s">
        <v>585</v>
      </c>
      <c r="F15" s="138" t="s">
        <v>132</v>
      </c>
      <c r="G15" s="149">
        <v>46248.0</v>
      </c>
      <c r="H15" s="138" t="s">
        <v>468</v>
      </c>
      <c r="I15" s="138" t="s">
        <v>132</v>
      </c>
      <c r="J15" s="149">
        <v>46248.0</v>
      </c>
      <c r="K15" s="138" t="s">
        <v>468</v>
      </c>
      <c r="L15" s="138" t="s">
        <v>132</v>
      </c>
      <c r="M15" s="149">
        <v>46248.0</v>
      </c>
      <c r="N15" s="138" t="s">
        <v>468</v>
      </c>
      <c r="O15" s="138" t="s">
        <v>469</v>
      </c>
      <c r="P15" s="184"/>
      <c r="Q15" s="140"/>
      <c r="R15" s="184"/>
      <c r="S15" s="184"/>
      <c r="T15" s="184"/>
      <c r="U15" s="184"/>
      <c r="V15" s="184"/>
      <c r="W15" s="184"/>
      <c r="X15" s="184"/>
      <c r="Y15" s="184"/>
      <c r="Z15" s="184"/>
    </row>
    <row r="16" ht="39.0" customHeight="1" outlineLevel="1">
      <c r="A16" s="138" t="s">
        <v>1220</v>
      </c>
      <c r="B16" s="138" t="s">
        <v>1221</v>
      </c>
      <c r="C16" s="138" t="s">
        <v>1211</v>
      </c>
      <c r="D16" s="148" t="s">
        <v>766</v>
      </c>
      <c r="E16" s="148" t="s">
        <v>1222</v>
      </c>
      <c r="F16" s="138" t="s">
        <v>132</v>
      </c>
      <c r="G16" s="149">
        <v>46248.0</v>
      </c>
      <c r="H16" s="138" t="s">
        <v>468</v>
      </c>
      <c r="I16" s="138" t="s">
        <v>132</v>
      </c>
      <c r="J16" s="149">
        <v>46248.0</v>
      </c>
      <c r="K16" s="138" t="s">
        <v>468</v>
      </c>
      <c r="L16" s="138" t="s">
        <v>132</v>
      </c>
      <c r="M16" s="149">
        <v>46248.0</v>
      </c>
      <c r="N16" s="138" t="s">
        <v>468</v>
      </c>
      <c r="O16" s="138" t="s">
        <v>493</v>
      </c>
      <c r="P16" s="184"/>
      <c r="Q16" s="140"/>
      <c r="R16" s="184"/>
      <c r="S16" s="184"/>
      <c r="T16" s="184"/>
      <c r="U16" s="184"/>
      <c r="V16" s="184"/>
      <c r="W16" s="184"/>
      <c r="X16" s="184"/>
      <c r="Y16" s="184"/>
      <c r="Z16" s="184"/>
    </row>
    <row r="17" ht="39.0" customHeight="1" outlineLevel="1">
      <c r="A17" s="138" t="s">
        <v>1223</v>
      </c>
      <c r="B17" s="138" t="s">
        <v>1224</v>
      </c>
      <c r="C17" s="138" t="s">
        <v>1211</v>
      </c>
      <c r="D17" s="148" t="s">
        <v>766</v>
      </c>
      <c r="E17" s="148" t="s">
        <v>1225</v>
      </c>
      <c r="F17" s="138" t="s">
        <v>132</v>
      </c>
      <c r="G17" s="149">
        <v>46248.0</v>
      </c>
      <c r="H17" s="138" t="s">
        <v>468</v>
      </c>
      <c r="I17" s="138" t="s">
        <v>132</v>
      </c>
      <c r="J17" s="149">
        <v>46248.0</v>
      </c>
      <c r="K17" s="138" t="s">
        <v>468</v>
      </c>
      <c r="L17" s="138" t="s">
        <v>132</v>
      </c>
      <c r="M17" s="149">
        <v>46248.0</v>
      </c>
      <c r="N17" s="138" t="s">
        <v>468</v>
      </c>
      <c r="O17" s="138" t="s">
        <v>493</v>
      </c>
      <c r="P17" s="184"/>
      <c r="Q17" s="140"/>
      <c r="R17" s="184"/>
      <c r="S17" s="184"/>
      <c r="T17" s="184"/>
      <c r="U17" s="184"/>
      <c r="V17" s="184"/>
      <c r="W17" s="184"/>
      <c r="X17" s="184"/>
      <c r="Y17" s="184"/>
      <c r="Z17" s="184"/>
    </row>
    <row r="18" ht="26.25" customHeight="1" outlineLevel="1">
      <c r="A18" s="138" t="s">
        <v>1226</v>
      </c>
      <c r="B18" s="138" t="s">
        <v>1227</v>
      </c>
      <c r="C18" s="138" t="s">
        <v>1211</v>
      </c>
      <c r="D18" s="148" t="s">
        <v>550</v>
      </c>
      <c r="E18" s="148" t="s">
        <v>551</v>
      </c>
      <c r="F18" s="138" t="s">
        <v>132</v>
      </c>
      <c r="G18" s="149">
        <v>46248.0</v>
      </c>
      <c r="H18" s="138" t="s">
        <v>468</v>
      </c>
      <c r="I18" s="138" t="s">
        <v>132</v>
      </c>
      <c r="J18" s="149">
        <v>46248.0</v>
      </c>
      <c r="K18" s="138" t="s">
        <v>468</v>
      </c>
      <c r="L18" s="138" t="s">
        <v>132</v>
      </c>
      <c r="M18" s="149">
        <v>46248.0</v>
      </c>
      <c r="N18" s="138" t="s">
        <v>468</v>
      </c>
      <c r="O18" s="138" t="s">
        <v>469</v>
      </c>
      <c r="P18" s="184"/>
      <c r="Q18" s="140"/>
      <c r="R18" s="184"/>
      <c r="S18" s="184"/>
      <c r="T18" s="184"/>
      <c r="U18" s="184"/>
      <c r="V18" s="184"/>
      <c r="W18" s="184"/>
      <c r="X18" s="184"/>
      <c r="Y18" s="184"/>
      <c r="Z18" s="184"/>
    </row>
    <row r="19" ht="12.75" customHeight="1">
      <c r="A19" s="2"/>
      <c r="B19" s="2"/>
      <c r="C19" s="2"/>
      <c r="D19" s="2"/>
      <c r="E19" s="2"/>
      <c r="F19" s="2"/>
      <c r="G19" s="111"/>
      <c r="H19" s="111"/>
      <c r="I19" s="111"/>
      <c r="J19" s="111"/>
      <c r="K19" s="111"/>
      <c r="L19" s="111"/>
      <c r="M19" s="111"/>
      <c r="N19" s="2"/>
      <c r="O19" s="2"/>
      <c r="P19" s="2"/>
      <c r="Q19" s="106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111"/>
      <c r="H20" s="111"/>
      <c r="I20" s="111"/>
      <c r="J20" s="111"/>
      <c r="K20" s="111"/>
      <c r="L20" s="111"/>
      <c r="M20" s="111"/>
      <c r="N20" s="2"/>
      <c r="O20" s="2"/>
      <c r="P20" s="2"/>
      <c r="Q20" s="106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111"/>
      <c r="H21" s="111"/>
      <c r="I21" s="111"/>
      <c r="J21" s="111"/>
      <c r="K21" s="111"/>
      <c r="L21" s="111"/>
      <c r="M21" s="111"/>
      <c r="N21" s="2"/>
      <c r="O21" s="2"/>
      <c r="P21" s="2"/>
      <c r="Q21" s="106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111"/>
      <c r="H22" s="111"/>
      <c r="I22" s="111"/>
      <c r="J22" s="111"/>
      <c r="K22" s="111"/>
      <c r="L22" s="111"/>
      <c r="M22" s="111"/>
      <c r="N22" s="2"/>
      <c r="O22" s="2"/>
      <c r="P22" s="2"/>
      <c r="Q22" s="106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111"/>
      <c r="H23" s="111"/>
      <c r="I23" s="111"/>
      <c r="J23" s="111"/>
      <c r="K23" s="111"/>
      <c r="L23" s="111"/>
      <c r="M23" s="111"/>
      <c r="N23" s="2"/>
      <c r="O23" s="2"/>
      <c r="P23" s="2"/>
      <c r="Q23" s="106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111"/>
      <c r="H24" s="111"/>
      <c r="I24" s="111"/>
      <c r="J24" s="111"/>
      <c r="K24" s="111"/>
      <c r="L24" s="111"/>
      <c r="M24" s="111"/>
      <c r="N24" s="2"/>
      <c r="O24" s="2"/>
      <c r="P24" s="2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111"/>
      <c r="H25" s="111"/>
      <c r="I25" s="111"/>
      <c r="J25" s="111"/>
      <c r="K25" s="111"/>
      <c r="L25" s="111"/>
      <c r="M25" s="111"/>
      <c r="N25" s="2"/>
      <c r="O25" s="2"/>
      <c r="P25" s="2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111"/>
      <c r="H26" s="111"/>
      <c r="I26" s="111"/>
      <c r="J26" s="111"/>
      <c r="K26" s="111"/>
      <c r="L26" s="111"/>
      <c r="M26" s="111"/>
      <c r="N26" s="2"/>
      <c r="O26" s="2"/>
      <c r="P26" s="2"/>
      <c r="Q26" s="106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111"/>
      <c r="H27" s="111"/>
      <c r="I27" s="111"/>
      <c r="J27" s="111"/>
      <c r="K27" s="111"/>
      <c r="L27" s="111"/>
      <c r="M27" s="111"/>
      <c r="N27" s="2"/>
      <c r="O27" s="2"/>
      <c r="P27" s="2"/>
      <c r="Q27" s="106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111"/>
      <c r="H28" s="111"/>
      <c r="I28" s="111"/>
      <c r="J28" s="111"/>
      <c r="K28" s="111"/>
      <c r="L28" s="111"/>
      <c r="M28" s="111"/>
      <c r="N28" s="2"/>
      <c r="O28" s="2"/>
      <c r="P28" s="2"/>
      <c r="Q28" s="106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111"/>
      <c r="H29" s="111"/>
      <c r="I29" s="111"/>
      <c r="J29" s="111"/>
      <c r="K29" s="111"/>
      <c r="L29" s="111"/>
      <c r="M29" s="111"/>
      <c r="N29" s="2"/>
      <c r="O29" s="2"/>
      <c r="P29" s="2"/>
      <c r="Q29" s="106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111"/>
      <c r="H30" s="111"/>
      <c r="I30" s="111"/>
      <c r="J30" s="111"/>
      <c r="K30" s="111"/>
      <c r="L30" s="111"/>
      <c r="M30" s="111"/>
      <c r="N30" s="2"/>
      <c r="O30" s="2"/>
      <c r="P30" s="2"/>
      <c r="Q30" s="106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111"/>
      <c r="H31" s="111"/>
      <c r="I31" s="111"/>
      <c r="J31" s="111"/>
      <c r="K31" s="111"/>
      <c r="L31" s="111"/>
      <c r="M31" s="111"/>
      <c r="N31" s="2"/>
      <c r="O31" s="2"/>
      <c r="P31" s="2"/>
      <c r="Q31" s="106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111"/>
      <c r="H32" s="111"/>
      <c r="I32" s="111"/>
      <c r="J32" s="111"/>
      <c r="K32" s="111"/>
      <c r="L32" s="111"/>
      <c r="M32" s="111"/>
      <c r="N32" s="2"/>
      <c r="O32" s="2"/>
      <c r="P32" s="2"/>
      <c r="Q32" s="106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111"/>
      <c r="H33" s="111"/>
      <c r="I33" s="111"/>
      <c r="J33" s="111"/>
      <c r="K33" s="111"/>
      <c r="L33" s="111"/>
      <c r="M33" s="111"/>
      <c r="N33" s="2"/>
      <c r="O33" s="2"/>
      <c r="P33" s="2"/>
      <c r="Q33" s="106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111"/>
      <c r="H34" s="111"/>
      <c r="I34" s="111"/>
      <c r="J34" s="111"/>
      <c r="K34" s="111"/>
      <c r="L34" s="111"/>
      <c r="M34" s="111"/>
      <c r="N34" s="2"/>
      <c r="O34" s="2"/>
      <c r="P34" s="2"/>
      <c r="Q34" s="106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111"/>
      <c r="H35" s="111"/>
      <c r="I35" s="111"/>
      <c r="J35" s="111"/>
      <c r="K35" s="111"/>
      <c r="L35" s="111"/>
      <c r="M35" s="111"/>
      <c r="N35" s="2"/>
      <c r="O35" s="2"/>
      <c r="P35" s="2"/>
      <c r="Q35" s="106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111"/>
      <c r="H36" s="111"/>
      <c r="I36" s="111"/>
      <c r="J36" s="111"/>
      <c r="K36" s="111"/>
      <c r="L36" s="111"/>
      <c r="M36" s="111"/>
      <c r="N36" s="2"/>
      <c r="O36" s="2"/>
      <c r="P36" s="2"/>
      <c r="Q36" s="106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111"/>
      <c r="H37" s="111"/>
      <c r="I37" s="111"/>
      <c r="J37" s="111"/>
      <c r="K37" s="111"/>
      <c r="L37" s="111"/>
      <c r="M37" s="111"/>
      <c r="N37" s="2"/>
      <c r="O37" s="2"/>
      <c r="P37" s="2"/>
      <c r="Q37" s="106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111"/>
      <c r="H38" s="111"/>
      <c r="I38" s="111"/>
      <c r="J38" s="111"/>
      <c r="K38" s="111"/>
      <c r="L38" s="111"/>
      <c r="M38" s="111"/>
      <c r="N38" s="2"/>
      <c r="O38" s="2"/>
      <c r="P38" s="2"/>
      <c r="Q38" s="106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111"/>
      <c r="H39" s="111"/>
      <c r="I39" s="111"/>
      <c r="J39" s="111"/>
      <c r="K39" s="111"/>
      <c r="L39" s="111"/>
      <c r="M39" s="111"/>
      <c r="N39" s="2"/>
      <c r="O39" s="2"/>
      <c r="P39" s="2"/>
      <c r="Q39" s="106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111"/>
      <c r="H40" s="111"/>
      <c r="I40" s="111"/>
      <c r="J40" s="111"/>
      <c r="K40" s="111"/>
      <c r="L40" s="111"/>
      <c r="M40" s="111"/>
      <c r="N40" s="2"/>
      <c r="O40" s="2"/>
      <c r="P40" s="2"/>
      <c r="Q40" s="106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111"/>
      <c r="H41" s="111"/>
      <c r="I41" s="111"/>
      <c r="J41" s="111"/>
      <c r="K41" s="111"/>
      <c r="L41" s="111"/>
      <c r="M41" s="111"/>
      <c r="N41" s="2"/>
      <c r="O41" s="2"/>
      <c r="P41" s="2"/>
      <c r="Q41" s="106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111"/>
      <c r="H42" s="111"/>
      <c r="I42" s="111"/>
      <c r="J42" s="111"/>
      <c r="K42" s="111"/>
      <c r="L42" s="111"/>
      <c r="M42" s="111"/>
      <c r="N42" s="2"/>
      <c r="O42" s="2"/>
      <c r="P42" s="2"/>
      <c r="Q42" s="106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111"/>
      <c r="H43" s="111"/>
      <c r="I43" s="111"/>
      <c r="J43" s="111"/>
      <c r="K43" s="111"/>
      <c r="L43" s="111"/>
      <c r="M43" s="111"/>
      <c r="N43" s="2"/>
      <c r="O43" s="2"/>
      <c r="P43" s="2"/>
      <c r="Q43" s="106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111"/>
      <c r="H44" s="111"/>
      <c r="I44" s="111"/>
      <c r="J44" s="111"/>
      <c r="K44" s="111"/>
      <c r="L44" s="111"/>
      <c r="M44" s="111"/>
      <c r="N44" s="2"/>
      <c r="O44" s="2"/>
      <c r="P44" s="2"/>
      <c r="Q44" s="106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111"/>
      <c r="H45" s="111"/>
      <c r="I45" s="111"/>
      <c r="J45" s="111"/>
      <c r="K45" s="111"/>
      <c r="L45" s="111"/>
      <c r="M45" s="111"/>
      <c r="N45" s="2"/>
      <c r="O45" s="2"/>
      <c r="P45" s="2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111"/>
      <c r="H46" s="111"/>
      <c r="I46" s="111"/>
      <c r="J46" s="111"/>
      <c r="K46" s="111"/>
      <c r="L46" s="111"/>
      <c r="M46" s="111"/>
      <c r="N46" s="2"/>
      <c r="O46" s="2"/>
      <c r="P46" s="2"/>
      <c r="Q46" s="106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111"/>
      <c r="H47" s="111"/>
      <c r="I47" s="111"/>
      <c r="J47" s="111"/>
      <c r="K47" s="111"/>
      <c r="L47" s="111"/>
      <c r="M47" s="111"/>
      <c r="N47" s="2"/>
      <c r="O47" s="2"/>
      <c r="P47" s="2"/>
      <c r="Q47" s="106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111"/>
      <c r="H48" s="111"/>
      <c r="I48" s="111"/>
      <c r="J48" s="111"/>
      <c r="K48" s="111"/>
      <c r="L48" s="111"/>
      <c r="M48" s="111"/>
      <c r="N48" s="2"/>
      <c r="O48" s="2"/>
      <c r="P48" s="2"/>
      <c r="Q48" s="106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111"/>
      <c r="H49" s="111"/>
      <c r="I49" s="111"/>
      <c r="J49" s="111"/>
      <c r="K49" s="111"/>
      <c r="L49" s="111"/>
      <c r="M49" s="111"/>
      <c r="N49" s="2"/>
      <c r="O49" s="2"/>
      <c r="P49" s="2"/>
      <c r="Q49" s="106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111"/>
      <c r="H50" s="111"/>
      <c r="I50" s="111"/>
      <c r="J50" s="111"/>
      <c r="K50" s="111"/>
      <c r="L50" s="111"/>
      <c r="M50" s="111"/>
      <c r="N50" s="2"/>
      <c r="O50" s="2"/>
      <c r="P50" s="2"/>
      <c r="Q50" s="106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111"/>
      <c r="H51" s="111"/>
      <c r="I51" s="111"/>
      <c r="J51" s="111"/>
      <c r="K51" s="111"/>
      <c r="L51" s="111"/>
      <c r="M51" s="111"/>
      <c r="N51" s="2"/>
      <c r="O51" s="2"/>
      <c r="P51" s="2"/>
      <c r="Q51" s="106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111"/>
      <c r="H52" s="111"/>
      <c r="I52" s="111"/>
      <c r="J52" s="111"/>
      <c r="K52" s="111"/>
      <c r="L52" s="111"/>
      <c r="M52" s="111"/>
      <c r="N52" s="2"/>
      <c r="O52" s="2"/>
      <c r="P52" s="2"/>
      <c r="Q52" s="106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111"/>
      <c r="H53" s="111"/>
      <c r="I53" s="111"/>
      <c r="J53" s="111"/>
      <c r="K53" s="111"/>
      <c r="L53" s="111"/>
      <c r="M53" s="111"/>
      <c r="N53" s="2"/>
      <c r="O53" s="2"/>
      <c r="P53" s="2"/>
      <c r="Q53" s="106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111"/>
      <c r="H54" s="111"/>
      <c r="I54" s="111"/>
      <c r="J54" s="111"/>
      <c r="K54" s="111"/>
      <c r="L54" s="111"/>
      <c r="M54" s="111"/>
      <c r="N54" s="2"/>
      <c r="O54" s="2"/>
      <c r="P54" s="2"/>
      <c r="Q54" s="106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111"/>
      <c r="H55" s="111"/>
      <c r="I55" s="111"/>
      <c r="J55" s="111"/>
      <c r="K55" s="111"/>
      <c r="L55" s="111"/>
      <c r="M55" s="111"/>
      <c r="N55" s="2"/>
      <c r="O55" s="2"/>
      <c r="P55" s="2"/>
      <c r="Q55" s="106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111"/>
      <c r="H56" s="111"/>
      <c r="I56" s="111"/>
      <c r="J56" s="111"/>
      <c r="K56" s="111"/>
      <c r="L56" s="111"/>
      <c r="M56" s="111"/>
      <c r="N56" s="2"/>
      <c r="O56" s="2"/>
      <c r="P56" s="2"/>
      <c r="Q56" s="106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111"/>
      <c r="H57" s="111"/>
      <c r="I57" s="111"/>
      <c r="J57" s="111"/>
      <c r="K57" s="111"/>
      <c r="L57" s="111"/>
      <c r="M57" s="111"/>
      <c r="N57" s="2"/>
      <c r="O57" s="2"/>
      <c r="P57" s="2"/>
      <c r="Q57" s="106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111"/>
      <c r="H58" s="111"/>
      <c r="I58" s="111"/>
      <c r="J58" s="111"/>
      <c r="K58" s="111"/>
      <c r="L58" s="111"/>
      <c r="M58" s="111"/>
      <c r="N58" s="2"/>
      <c r="O58" s="2"/>
      <c r="P58" s="2"/>
      <c r="Q58" s="106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111"/>
      <c r="H59" s="111"/>
      <c r="I59" s="111"/>
      <c r="J59" s="111"/>
      <c r="K59" s="111"/>
      <c r="L59" s="111"/>
      <c r="M59" s="111"/>
      <c r="N59" s="2"/>
      <c r="O59" s="2"/>
      <c r="P59" s="2"/>
      <c r="Q59" s="106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111"/>
      <c r="H60" s="111"/>
      <c r="I60" s="111"/>
      <c r="J60" s="111"/>
      <c r="K60" s="111"/>
      <c r="L60" s="111"/>
      <c r="M60" s="111"/>
      <c r="N60" s="2"/>
      <c r="O60" s="2"/>
      <c r="P60" s="2"/>
      <c r="Q60" s="106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111"/>
      <c r="H61" s="111"/>
      <c r="I61" s="111"/>
      <c r="J61" s="111"/>
      <c r="K61" s="111"/>
      <c r="L61" s="111"/>
      <c r="M61" s="111"/>
      <c r="N61" s="2"/>
      <c r="O61" s="2"/>
      <c r="P61" s="2"/>
      <c r="Q61" s="106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111"/>
      <c r="H62" s="111"/>
      <c r="I62" s="111"/>
      <c r="J62" s="111"/>
      <c r="K62" s="111"/>
      <c r="L62" s="111"/>
      <c r="M62" s="111"/>
      <c r="N62" s="2"/>
      <c r="O62" s="2"/>
      <c r="P62" s="2"/>
      <c r="Q62" s="106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111"/>
      <c r="H63" s="111"/>
      <c r="I63" s="111"/>
      <c r="J63" s="111"/>
      <c r="K63" s="111"/>
      <c r="L63" s="111"/>
      <c r="M63" s="111"/>
      <c r="N63" s="2"/>
      <c r="O63" s="2"/>
      <c r="P63" s="2"/>
      <c r="Q63" s="106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111"/>
      <c r="H64" s="111"/>
      <c r="I64" s="111"/>
      <c r="J64" s="111"/>
      <c r="K64" s="111"/>
      <c r="L64" s="111"/>
      <c r="M64" s="111"/>
      <c r="N64" s="2"/>
      <c r="O64" s="2"/>
      <c r="P64" s="2"/>
      <c r="Q64" s="106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111"/>
      <c r="H65" s="111"/>
      <c r="I65" s="111"/>
      <c r="J65" s="111"/>
      <c r="K65" s="111"/>
      <c r="L65" s="111"/>
      <c r="M65" s="111"/>
      <c r="N65" s="2"/>
      <c r="O65" s="2"/>
      <c r="P65" s="2"/>
      <c r="Q65" s="106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111"/>
      <c r="H66" s="111"/>
      <c r="I66" s="111"/>
      <c r="J66" s="111"/>
      <c r="K66" s="111"/>
      <c r="L66" s="111"/>
      <c r="M66" s="111"/>
      <c r="N66" s="2"/>
      <c r="O66" s="2"/>
      <c r="P66" s="2"/>
      <c r="Q66" s="106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111"/>
      <c r="H67" s="111"/>
      <c r="I67" s="111"/>
      <c r="J67" s="111"/>
      <c r="K67" s="111"/>
      <c r="L67" s="111"/>
      <c r="M67" s="111"/>
      <c r="N67" s="2"/>
      <c r="O67" s="2"/>
      <c r="P67" s="2"/>
      <c r="Q67" s="106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111"/>
      <c r="H68" s="111"/>
      <c r="I68" s="111"/>
      <c r="J68" s="111"/>
      <c r="K68" s="111"/>
      <c r="L68" s="111"/>
      <c r="M68" s="111"/>
      <c r="N68" s="2"/>
      <c r="O68" s="2"/>
      <c r="P68" s="2"/>
      <c r="Q68" s="106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111"/>
      <c r="H69" s="111"/>
      <c r="I69" s="111"/>
      <c r="J69" s="111"/>
      <c r="K69" s="111"/>
      <c r="L69" s="111"/>
      <c r="M69" s="111"/>
      <c r="N69" s="2"/>
      <c r="O69" s="2"/>
      <c r="P69" s="2"/>
      <c r="Q69" s="106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111"/>
      <c r="H70" s="111"/>
      <c r="I70" s="111"/>
      <c r="J70" s="111"/>
      <c r="K70" s="111"/>
      <c r="L70" s="111"/>
      <c r="M70" s="111"/>
      <c r="N70" s="2"/>
      <c r="O70" s="2"/>
      <c r="P70" s="2"/>
      <c r="Q70" s="106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111"/>
      <c r="H71" s="111"/>
      <c r="I71" s="111"/>
      <c r="J71" s="111"/>
      <c r="K71" s="111"/>
      <c r="L71" s="111"/>
      <c r="M71" s="111"/>
      <c r="N71" s="2"/>
      <c r="O71" s="2"/>
      <c r="P71" s="2"/>
      <c r="Q71" s="106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111"/>
      <c r="H72" s="111"/>
      <c r="I72" s="111"/>
      <c r="J72" s="111"/>
      <c r="K72" s="111"/>
      <c r="L72" s="111"/>
      <c r="M72" s="111"/>
      <c r="N72" s="2"/>
      <c r="O72" s="2"/>
      <c r="P72" s="2"/>
      <c r="Q72" s="106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111"/>
      <c r="H73" s="111"/>
      <c r="I73" s="111"/>
      <c r="J73" s="111"/>
      <c r="K73" s="111"/>
      <c r="L73" s="111"/>
      <c r="M73" s="111"/>
      <c r="N73" s="2"/>
      <c r="O73" s="2"/>
      <c r="P73" s="2"/>
      <c r="Q73" s="106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111"/>
      <c r="H74" s="111"/>
      <c r="I74" s="111"/>
      <c r="J74" s="111"/>
      <c r="K74" s="111"/>
      <c r="L74" s="111"/>
      <c r="M74" s="111"/>
      <c r="N74" s="2"/>
      <c r="O74" s="2"/>
      <c r="P74" s="2"/>
      <c r="Q74" s="106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111"/>
      <c r="H75" s="111"/>
      <c r="I75" s="111"/>
      <c r="J75" s="111"/>
      <c r="K75" s="111"/>
      <c r="L75" s="111"/>
      <c r="M75" s="111"/>
      <c r="N75" s="2"/>
      <c r="O75" s="2"/>
      <c r="P75" s="2"/>
      <c r="Q75" s="106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111"/>
      <c r="H76" s="111"/>
      <c r="I76" s="111"/>
      <c r="J76" s="111"/>
      <c r="K76" s="111"/>
      <c r="L76" s="111"/>
      <c r="M76" s="111"/>
      <c r="N76" s="2"/>
      <c r="O76" s="2"/>
      <c r="P76" s="2"/>
      <c r="Q76" s="106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111"/>
      <c r="H77" s="111"/>
      <c r="I77" s="111"/>
      <c r="J77" s="111"/>
      <c r="K77" s="111"/>
      <c r="L77" s="111"/>
      <c r="M77" s="111"/>
      <c r="N77" s="2"/>
      <c r="O77" s="2"/>
      <c r="P77" s="2"/>
      <c r="Q77" s="106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111"/>
      <c r="H78" s="111"/>
      <c r="I78" s="111"/>
      <c r="J78" s="111"/>
      <c r="K78" s="111"/>
      <c r="L78" s="111"/>
      <c r="M78" s="111"/>
      <c r="N78" s="2"/>
      <c r="O78" s="2"/>
      <c r="P78" s="2"/>
      <c r="Q78" s="106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111"/>
      <c r="H79" s="111"/>
      <c r="I79" s="111"/>
      <c r="J79" s="111"/>
      <c r="K79" s="111"/>
      <c r="L79" s="111"/>
      <c r="M79" s="111"/>
      <c r="N79" s="2"/>
      <c r="O79" s="2"/>
      <c r="P79" s="2"/>
      <c r="Q79" s="106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111"/>
      <c r="H80" s="111"/>
      <c r="I80" s="111"/>
      <c r="J80" s="111"/>
      <c r="K80" s="111"/>
      <c r="L80" s="111"/>
      <c r="M80" s="111"/>
      <c r="N80" s="2"/>
      <c r="O80" s="2"/>
      <c r="P80" s="2"/>
      <c r="Q80" s="106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111"/>
      <c r="H81" s="111"/>
      <c r="I81" s="111"/>
      <c r="J81" s="111"/>
      <c r="K81" s="111"/>
      <c r="L81" s="111"/>
      <c r="M81" s="111"/>
      <c r="N81" s="2"/>
      <c r="O81" s="2"/>
      <c r="P81" s="2"/>
      <c r="Q81" s="106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111"/>
      <c r="H82" s="111"/>
      <c r="I82" s="111"/>
      <c r="J82" s="111"/>
      <c r="K82" s="111"/>
      <c r="L82" s="111"/>
      <c r="M82" s="111"/>
      <c r="N82" s="2"/>
      <c r="O82" s="2"/>
      <c r="P82" s="2"/>
      <c r="Q82" s="106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111"/>
      <c r="H83" s="111"/>
      <c r="I83" s="111"/>
      <c r="J83" s="111"/>
      <c r="K83" s="111"/>
      <c r="L83" s="111"/>
      <c r="M83" s="111"/>
      <c r="N83" s="2"/>
      <c r="O83" s="2"/>
      <c r="P83" s="2"/>
      <c r="Q83" s="106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111"/>
      <c r="H84" s="111"/>
      <c r="I84" s="111"/>
      <c r="J84" s="111"/>
      <c r="K84" s="111"/>
      <c r="L84" s="111"/>
      <c r="M84" s="111"/>
      <c r="N84" s="2"/>
      <c r="O84" s="2"/>
      <c r="P84" s="2"/>
      <c r="Q84" s="106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111"/>
      <c r="H85" s="111"/>
      <c r="I85" s="111"/>
      <c r="J85" s="111"/>
      <c r="K85" s="111"/>
      <c r="L85" s="111"/>
      <c r="M85" s="111"/>
      <c r="N85" s="2"/>
      <c r="O85" s="2"/>
      <c r="P85" s="2"/>
      <c r="Q85" s="106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111"/>
      <c r="H86" s="111"/>
      <c r="I86" s="111"/>
      <c r="J86" s="111"/>
      <c r="K86" s="111"/>
      <c r="L86" s="111"/>
      <c r="M86" s="111"/>
      <c r="N86" s="2"/>
      <c r="O86" s="2"/>
      <c r="P86" s="2"/>
      <c r="Q86" s="106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111"/>
      <c r="H87" s="111"/>
      <c r="I87" s="111"/>
      <c r="J87" s="111"/>
      <c r="K87" s="111"/>
      <c r="L87" s="111"/>
      <c r="M87" s="111"/>
      <c r="N87" s="2"/>
      <c r="O87" s="2"/>
      <c r="P87" s="2"/>
      <c r="Q87" s="106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111"/>
      <c r="H88" s="111"/>
      <c r="I88" s="111"/>
      <c r="J88" s="111"/>
      <c r="K88" s="111"/>
      <c r="L88" s="111"/>
      <c r="M88" s="111"/>
      <c r="N88" s="2"/>
      <c r="O88" s="2"/>
      <c r="P88" s="2"/>
      <c r="Q88" s="106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111"/>
      <c r="H89" s="111"/>
      <c r="I89" s="111"/>
      <c r="J89" s="111"/>
      <c r="K89" s="111"/>
      <c r="L89" s="111"/>
      <c r="M89" s="111"/>
      <c r="N89" s="2"/>
      <c r="O89" s="2"/>
      <c r="P89" s="2"/>
      <c r="Q89" s="106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111"/>
      <c r="H90" s="111"/>
      <c r="I90" s="111"/>
      <c r="J90" s="111"/>
      <c r="K90" s="111"/>
      <c r="L90" s="111"/>
      <c r="M90" s="111"/>
      <c r="N90" s="2"/>
      <c r="O90" s="2"/>
      <c r="P90" s="2"/>
      <c r="Q90" s="106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111"/>
      <c r="H91" s="111"/>
      <c r="I91" s="111"/>
      <c r="J91" s="111"/>
      <c r="K91" s="111"/>
      <c r="L91" s="111"/>
      <c r="M91" s="111"/>
      <c r="N91" s="2"/>
      <c r="O91" s="2"/>
      <c r="P91" s="2"/>
      <c r="Q91" s="106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111"/>
      <c r="H92" s="111"/>
      <c r="I92" s="111"/>
      <c r="J92" s="111"/>
      <c r="K92" s="111"/>
      <c r="L92" s="111"/>
      <c r="M92" s="111"/>
      <c r="N92" s="2"/>
      <c r="O92" s="2"/>
      <c r="P92" s="2"/>
      <c r="Q92" s="106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111"/>
      <c r="H93" s="111"/>
      <c r="I93" s="111"/>
      <c r="J93" s="111"/>
      <c r="K93" s="111"/>
      <c r="L93" s="111"/>
      <c r="M93" s="111"/>
      <c r="N93" s="2"/>
      <c r="O93" s="2"/>
      <c r="P93" s="2"/>
      <c r="Q93" s="106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111"/>
      <c r="H94" s="111"/>
      <c r="I94" s="111"/>
      <c r="J94" s="111"/>
      <c r="K94" s="111"/>
      <c r="L94" s="111"/>
      <c r="M94" s="111"/>
      <c r="N94" s="2"/>
      <c r="O94" s="2"/>
      <c r="P94" s="2"/>
      <c r="Q94" s="106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111"/>
      <c r="H95" s="111"/>
      <c r="I95" s="111"/>
      <c r="J95" s="111"/>
      <c r="K95" s="111"/>
      <c r="L95" s="111"/>
      <c r="M95" s="111"/>
      <c r="N95" s="2"/>
      <c r="O95" s="2"/>
      <c r="P95" s="2"/>
      <c r="Q95" s="106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111"/>
      <c r="H96" s="111"/>
      <c r="I96" s="111"/>
      <c r="J96" s="111"/>
      <c r="K96" s="111"/>
      <c r="L96" s="111"/>
      <c r="M96" s="111"/>
      <c r="N96" s="2"/>
      <c r="O96" s="2"/>
      <c r="P96" s="2"/>
      <c r="Q96" s="106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111"/>
      <c r="H97" s="111"/>
      <c r="I97" s="111"/>
      <c r="J97" s="111"/>
      <c r="K97" s="111"/>
      <c r="L97" s="111"/>
      <c r="M97" s="111"/>
      <c r="N97" s="2"/>
      <c r="O97" s="2"/>
      <c r="P97" s="2"/>
      <c r="Q97" s="106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111"/>
      <c r="H98" s="111"/>
      <c r="I98" s="111"/>
      <c r="J98" s="111"/>
      <c r="K98" s="111"/>
      <c r="L98" s="111"/>
      <c r="M98" s="111"/>
      <c r="N98" s="2"/>
      <c r="O98" s="2"/>
      <c r="P98" s="2"/>
      <c r="Q98" s="106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111"/>
      <c r="H99" s="111"/>
      <c r="I99" s="111"/>
      <c r="J99" s="111"/>
      <c r="K99" s="111"/>
      <c r="L99" s="111"/>
      <c r="M99" s="111"/>
      <c r="N99" s="2"/>
      <c r="O99" s="2"/>
      <c r="P99" s="2"/>
      <c r="Q99" s="106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111"/>
      <c r="H100" s="111"/>
      <c r="I100" s="111"/>
      <c r="J100" s="111"/>
      <c r="K100" s="111"/>
      <c r="L100" s="111"/>
      <c r="M100" s="111"/>
      <c r="N100" s="2"/>
      <c r="O100" s="2"/>
      <c r="P100" s="2"/>
      <c r="Q100" s="106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111"/>
      <c r="H101" s="111"/>
      <c r="I101" s="111"/>
      <c r="J101" s="111"/>
      <c r="K101" s="111"/>
      <c r="L101" s="111"/>
      <c r="M101" s="111"/>
      <c r="N101" s="2"/>
      <c r="O101" s="2"/>
      <c r="P101" s="2"/>
      <c r="Q101" s="106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111"/>
      <c r="H102" s="111"/>
      <c r="I102" s="111"/>
      <c r="J102" s="111"/>
      <c r="K102" s="111"/>
      <c r="L102" s="111"/>
      <c r="M102" s="111"/>
      <c r="N102" s="2"/>
      <c r="O102" s="2"/>
      <c r="P102" s="2"/>
      <c r="Q102" s="106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111"/>
      <c r="H103" s="111"/>
      <c r="I103" s="111"/>
      <c r="J103" s="111"/>
      <c r="K103" s="111"/>
      <c r="L103" s="111"/>
      <c r="M103" s="111"/>
      <c r="N103" s="2"/>
      <c r="O103" s="2"/>
      <c r="P103" s="2"/>
      <c r="Q103" s="106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111"/>
      <c r="H104" s="111"/>
      <c r="I104" s="111"/>
      <c r="J104" s="111"/>
      <c r="K104" s="111"/>
      <c r="L104" s="111"/>
      <c r="M104" s="111"/>
      <c r="N104" s="2"/>
      <c r="O104" s="2"/>
      <c r="P104" s="2"/>
      <c r="Q104" s="106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111"/>
      <c r="H105" s="111"/>
      <c r="I105" s="111"/>
      <c r="J105" s="111"/>
      <c r="K105" s="111"/>
      <c r="L105" s="111"/>
      <c r="M105" s="111"/>
      <c r="N105" s="2"/>
      <c r="O105" s="2"/>
      <c r="P105" s="2"/>
      <c r="Q105" s="106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111"/>
      <c r="H106" s="111"/>
      <c r="I106" s="111"/>
      <c r="J106" s="111"/>
      <c r="K106" s="111"/>
      <c r="L106" s="111"/>
      <c r="M106" s="111"/>
      <c r="N106" s="2"/>
      <c r="O106" s="2"/>
      <c r="P106" s="2"/>
      <c r="Q106" s="106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111"/>
      <c r="H107" s="111"/>
      <c r="I107" s="111"/>
      <c r="J107" s="111"/>
      <c r="K107" s="111"/>
      <c r="L107" s="111"/>
      <c r="M107" s="111"/>
      <c r="N107" s="2"/>
      <c r="O107" s="2"/>
      <c r="P107" s="2"/>
      <c r="Q107" s="106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111"/>
      <c r="H108" s="111"/>
      <c r="I108" s="111"/>
      <c r="J108" s="111"/>
      <c r="K108" s="111"/>
      <c r="L108" s="111"/>
      <c r="M108" s="111"/>
      <c r="N108" s="2"/>
      <c r="O108" s="2"/>
      <c r="P108" s="2"/>
      <c r="Q108" s="106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111"/>
      <c r="H109" s="111"/>
      <c r="I109" s="111"/>
      <c r="J109" s="111"/>
      <c r="K109" s="111"/>
      <c r="L109" s="111"/>
      <c r="M109" s="111"/>
      <c r="N109" s="2"/>
      <c r="O109" s="2"/>
      <c r="P109" s="2"/>
      <c r="Q109" s="106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111"/>
      <c r="H110" s="111"/>
      <c r="I110" s="111"/>
      <c r="J110" s="111"/>
      <c r="K110" s="111"/>
      <c r="L110" s="111"/>
      <c r="M110" s="111"/>
      <c r="N110" s="2"/>
      <c r="O110" s="2"/>
      <c r="P110" s="2"/>
      <c r="Q110" s="106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111"/>
      <c r="H111" s="111"/>
      <c r="I111" s="111"/>
      <c r="J111" s="111"/>
      <c r="K111" s="111"/>
      <c r="L111" s="111"/>
      <c r="M111" s="111"/>
      <c r="N111" s="2"/>
      <c r="O111" s="2"/>
      <c r="P111" s="2"/>
      <c r="Q111" s="106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111"/>
      <c r="H112" s="111"/>
      <c r="I112" s="111"/>
      <c r="J112" s="111"/>
      <c r="K112" s="111"/>
      <c r="L112" s="111"/>
      <c r="M112" s="111"/>
      <c r="N112" s="2"/>
      <c r="O112" s="2"/>
      <c r="P112" s="2"/>
      <c r="Q112" s="106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111"/>
      <c r="H113" s="111"/>
      <c r="I113" s="111"/>
      <c r="J113" s="111"/>
      <c r="K113" s="111"/>
      <c r="L113" s="111"/>
      <c r="M113" s="111"/>
      <c r="N113" s="2"/>
      <c r="O113" s="2"/>
      <c r="P113" s="2"/>
      <c r="Q113" s="106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111"/>
      <c r="H114" s="111"/>
      <c r="I114" s="111"/>
      <c r="J114" s="111"/>
      <c r="K114" s="111"/>
      <c r="L114" s="111"/>
      <c r="M114" s="111"/>
      <c r="N114" s="2"/>
      <c r="O114" s="2"/>
      <c r="P114" s="2"/>
      <c r="Q114" s="106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111"/>
      <c r="H115" s="111"/>
      <c r="I115" s="111"/>
      <c r="J115" s="111"/>
      <c r="K115" s="111"/>
      <c r="L115" s="111"/>
      <c r="M115" s="111"/>
      <c r="N115" s="2"/>
      <c r="O115" s="2"/>
      <c r="P115" s="2"/>
      <c r="Q115" s="106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111"/>
      <c r="H116" s="111"/>
      <c r="I116" s="111"/>
      <c r="J116" s="111"/>
      <c r="K116" s="111"/>
      <c r="L116" s="111"/>
      <c r="M116" s="111"/>
      <c r="N116" s="2"/>
      <c r="O116" s="2"/>
      <c r="P116" s="2"/>
      <c r="Q116" s="106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111"/>
      <c r="H117" s="111"/>
      <c r="I117" s="111"/>
      <c r="J117" s="111"/>
      <c r="K117" s="111"/>
      <c r="L117" s="111"/>
      <c r="M117" s="111"/>
      <c r="N117" s="2"/>
      <c r="O117" s="2"/>
      <c r="P117" s="2"/>
      <c r="Q117" s="106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06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06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06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06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06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06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06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06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06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06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06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06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06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06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06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06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06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06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06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06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06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06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06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6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6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06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06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6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6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6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6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6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6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6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6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6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6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6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6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6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B2:E2"/>
    <mergeCell ref="B3:E3"/>
    <mergeCell ref="B4:E4"/>
  </mergeCells>
  <dataValidations>
    <dataValidation type="list" allowBlank="1" showErrorMessage="1" sqref="F12:F18 I12:I18 L12:L1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