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user\Documents\Data analysis\MySQL\Projects\Project 5 - Arsenal\"/>
    </mc:Choice>
  </mc:AlternateContent>
  <xr:revisionPtr revIDLastSave="0" documentId="13_ncr:1_{C3B6C281-4F46-4498-A495-6271E3BB17EC}" xr6:coauthVersionLast="47" xr6:coauthVersionMax="47" xr10:uidLastSave="{00000000-0000-0000-0000-000000000000}"/>
  <bookViews>
    <workbookView xWindow="-120" yWindow="-120" windowWidth="20730" windowHeight="11310" activeTab="1" xr2:uid="{4D52297E-81A4-4664-B0E8-481B48BEB318}"/>
  </bookViews>
  <sheets>
    <sheet name="Analysis" sheetId="1" r:id="rId1"/>
    <sheet name="Dashboard-1" sheetId="2" r:id="rId2"/>
  </sheets>
  <definedNames>
    <definedName name="Slicer_Coach">#N/A</definedName>
    <definedName name="Slicer_Line">#N/A</definedName>
    <definedName name="Slicer_Season">#N/A</definedName>
  </definedNames>
  <calcPr calcId="191029"/>
  <pivotCaches>
    <pivotCache cacheId="0" r:id="rId3"/>
    <pivotCache cacheId="126" r:id="rId4"/>
    <pivotCache cacheId="129" r:id="rId5"/>
    <pivotCache cacheId="141" r:id="rId6"/>
    <pivotCache cacheId="144" r:id="rId7"/>
    <pivotCache cacheId="147" r:id="rId8"/>
  </pivotCaches>
  <extLst>
    <ext xmlns:x14="http://schemas.microsoft.com/office/spreadsheetml/2009/9/main" uri="{876F7934-8845-4945-9796-88D515C7AA90}">
      <x14:pivotCaches>
        <pivotCache cacheId="6" r:id="rId9"/>
      </x14:pivotCaches>
    </ex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players_d7ef5472-d1c5-4cac-9045-0a16bcfd8b32" name="players" connection="Query - players"/>
          <x15:modelTable id="matches_486eb3c3-f80e-4f0a-b902-78d8319bfff0" name="matches" connection="Query - matches"/>
          <x15:modelTable id="goalkeepers_2b8166fd-fe10-45f8-b9f9-87ab91bd4bbc" name="goalkeepers" connection="Query - goalkeepers"/>
          <x15:modelTable id="All measures_d2f03019-412e-4743-a1e6-5d9b68231144" name="All measures" connection="Query - All measures"/>
        </x15:modelTables>
        <x15:modelRelationships>
          <x15:modelRelationship fromTable="players" fromColumn="Date" toTable="matches" toColumn="Date"/>
          <x15:modelRelationship fromTable="goalkeepers" fromColumn="Date" toTable="matches" toColumn="Date"/>
        </x15:modelRelationships>
      </x15:dataModel>
    </ext>
  </extLst>
</workbook>
</file>

<file path=xl/calcChain.xml><?xml version="1.0" encoding="utf-8"?>
<calcChain xmlns="http://schemas.openxmlformats.org/spreadsheetml/2006/main">
  <c r="AG4" i="1" l="1"/>
  <c r="AH4" i="1"/>
  <c r="AG5" i="1"/>
  <c r="AH5" i="1"/>
  <c r="AG6" i="1"/>
  <c r="AH6" i="1"/>
  <c r="AG7" i="1"/>
  <c r="AH7" i="1"/>
  <c r="AG8" i="1"/>
  <c r="AH8" i="1"/>
  <c r="AG9" i="1"/>
  <c r="AH9" i="1"/>
  <c r="AG10" i="1"/>
  <c r="AH10" i="1"/>
  <c r="AG11" i="1"/>
  <c r="AH11" i="1"/>
  <c r="AG12" i="1"/>
  <c r="AH12" i="1"/>
  <c r="AG13" i="1"/>
  <c r="AH13" i="1"/>
  <c r="AG14" i="1"/>
  <c r="AH14" i="1"/>
  <c r="AG15" i="1"/>
  <c r="AH15" i="1"/>
  <c r="AG16" i="1"/>
  <c r="AH16" i="1"/>
  <c r="AG17" i="1"/>
  <c r="AH17" i="1"/>
  <c r="AG18" i="1"/>
  <c r="AH18" i="1"/>
  <c r="AG19" i="1"/>
  <c r="AH19" i="1"/>
  <c r="AG20" i="1"/>
  <c r="AH20" i="1"/>
  <c r="AG21" i="1"/>
  <c r="AH21" i="1"/>
  <c r="AG22" i="1"/>
  <c r="AH22" i="1"/>
  <c r="AG23" i="1"/>
  <c r="AH23" i="1"/>
  <c r="AG24" i="1"/>
  <c r="AH24" i="1"/>
  <c r="AG25" i="1"/>
  <c r="AH25" i="1"/>
  <c r="AG26" i="1"/>
  <c r="AH26" i="1"/>
  <c r="AG27" i="1"/>
  <c r="AH27" i="1"/>
  <c r="AG28" i="1"/>
  <c r="AH28" i="1"/>
  <c r="AG29" i="1"/>
  <c r="AH29" i="1"/>
  <c r="AG30" i="1"/>
  <c r="AH30" i="1"/>
  <c r="AG31" i="1"/>
  <c r="AH31" i="1"/>
  <c r="AG32" i="1"/>
  <c r="AH32" i="1"/>
  <c r="AG33" i="1"/>
  <c r="AH33" i="1"/>
  <c r="AG34" i="1"/>
  <c r="AH34" i="1"/>
  <c r="AG35" i="1"/>
  <c r="AH35" i="1"/>
  <c r="AG36" i="1"/>
  <c r="AH36" i="1"/>
  <c r="AG37" i="1"/>
  <c r="AH37" i="1"/>
  <c r="AG38" i="1"/>
  <c r="AH38" i="1"/>
  <c r="AG39" i="1"/>
  <c r="AH39" i="1"/>
  <c r="AG40" i="1"/>
  <c r="AH40" i="1"/>
  <c r="AG41" i="1"/>
  <c r="AH41" i="1"/>
  <c r="AG42" i="1"/>
  <c r="AH42" i="1"/>
  <c r="AG43" i="1"/>
  <c r="AH43" i="1"/>
  <c r="AG44" i="1"/>
  <c r="AH44" i="1"/>
  <c r="AG45" i="1"/>
  <c r="AH45" i="1"/>
  <c r="AG46" i="1"/>
  <c r="AH46" i="1"/>
  <c r="AG47" i="1"/>
  <c r="AH47" i="1"/>
  <c r="AG48" i="1"/>
  <c r="AH48" i="1"/>
  <c r="AG49" i="1"/>
  <c r="AH49" i="1"/>
  <c r="AG50" i="1"/>
  <c r="AH50" i="1"/>
  <c r="AG51" i="1"/>
  <c r="AH51" i="1"/>
  <c r="AG52" i="1"/>
  <c r="AH52" i="1"/>
  <c r="AG53" i="1"/>
  <c r="AH53" i="1"/>
  <c r="AG54" i="1"/>
  <c r="AH54" i="1"/>
  <c r="AG55" i="1"/>
  <c r="AH55" i="1"/>
  <c r="AG56" i="1"/>
  <c r="AH56" i="1"/>
  <c r="AG57" i="1"/>
  <c r="AH57" i="1"/>
  <c r="AG58" i="1"/>
  <c r="AH58" i="1"/>
  <c r="AG59" i="1"/>
  <c r="AH59" i="1"/>
  <c r="AH3" i="1"/>
  <c r="AG3" i="1"/>
  <c r="R4" i="1"/>
  <c r="S4" i="1"/>
  <c r="R5" i="1"/>
  <c r="S5" i="1"/>
  <c r="R6" i="1"/>
  <c r="S6" i="1"/>
  <c r="R7" i="1"/>
  <c r="S7" i="1"/>
  <c r="R8" i="1"/>
  <c r="S8" i="1"/>
  <c r="R9" i="1"/>
  <c r="S9" i="1"/>
  <c r="R10" i="1"/>
  <c r="S10" i="1"/>
  <c r="R11" i="1"/>
  <c r="S11" i="1"/>
  <c r="R12" i="1"/>
  <c r="S12" i="1"/>
  <c r="R13" i="1"/>
  <c r="S13" i="1"/>
  <c r="R14" i="1"/>
  <c r="S14" i="1"/>
  <c r="R15" i="1"/>
  <c r="S15" i="1"/>
  <c r="R16" i="1"/>
  <c r="S16" i="1"/>
  <c r="R17" i="1"/>
  <c r="S17" i="1"/>
  <c r="R18" i="1"/>
  <c r="S18" i="1"/>
  <c r="R19" i="1"/>
  <c r="S19" i="1"/>
  <c r="R20" i="1"/>
  <c r="S20" i="1"/>
  <c r="R21" i="1"/>
  <c r="S21" i="1"/>
  <c r="R22" i="1"/>
  <c r="S22" i="1"/>
  <c r="R23" i="1"/>
  <c r="S23" i="1"/>
  <c r="R24" i="1"/>
  <c r="S24" i="1"/>
  <c r="R25" i="1"/>
  <c r="S25" i="1"/>
  <c r="R26" i="1"/>
  <c r="S26" i="1"/>
  <c r="R27" i="1"/>
  <c r="S27" i="1"/>
  <c r="R28" i="1"/>
  <c r="S28" i="1"/>
  <c r="R29" i="1"/>
  <c r="S29" i="1"/>
  <c r="R30" i="1"/>
  <c r="S30" i="1"/>
  <c r="R31" i="1"/>
  <c r="S31" i="1"/>
  <c r="R32" i="1"/>
  <c r="S32" i="1"/>
  <c r="R33" i="1"/>
  <c r="S33" i="1"/>
  <c r="R34" i="1"/>
  <c r="S34" i="1"/>
  <c r="R35" i="1"/>
  <c r="S35" i="1"/>
  <c r="R36" i="1"/>
  <c r="S36" i="1"/>
  <c r="R37" i="1"/>
  <c r="S37" i="1"/>
  <c r="R38" i="1"/>
  <c r="S38" i="1"/>
  <c r="R39" i="1"/>
  <c r="S39" i="1"/>
  <c r="R40" i="1"/>
  <c r="S40" i="1"/>
  <c r="R41" i="1"/>
  <c r="S41" i="1"/>
  <c r="R42" i="1"/>
  <c r="S42" i="1"/>
  <c r="R43" i="1"/>
  <c r="S43" i="1"/>
  <c r="R44" i="1"/>
  <c r="S44" i="1"/>
  <c r="R45" i="1"/>
  <c r="S45" i="1"/>
  <c r="R46" i="1"/>
  <c r="S46" i="1"/>
  <c r="R47" i="1"/>
  <c r="S47" i="1"/>
  <c r="R48" i="1"/>
  <c r="S48" i="1"/>
  <c r="R49" i="1"/>
  <c r="S49" i="1"/>
  <c r="R50" i="1"/>
  <c r="S50" i="1"/>
  <c r="R51" i="1"/>
  <c r="S51" i="1"/>
  <c r="R52" i="1"/>
  <c r="S52" i="1"/>
  <c r="R53" i="1"/>
  <c r="S53" i="1"/>
  <c r="R54" i="1"/>
  <c r="S54" i="1"/>
  <c r="R55" i="1"/>
  <c r="S55" i="1"/>
  <c r="R56" i="1"/>
  <c r="S56" i="1"/>
  <c r="R57" i="1"/>
  <c r="S57" i="1"/>
  <c r="R58" i="1"/>
  <c r="S58" i="1"/>
  <c r="R59" i="1"/>
  <c r="S59" i="1"/>
  <c r="S3" i="1"/>
  <c r="W4" i="1" s="1"/>
  <c r="R3" i="1"/>
  <c r="V4" i="1" s="1"/>
  <c r="F28" i="1"/>
  <c r="I28" i="1" s="1"/>
  <c r="E29" i="1"/>
  <c r="F29" i="1"/>
  <c r="E30" i="1"/>
  <c r="F30" i="1"/>
  <c r="E31" i="1"/>
  <c r="F31" i="1"/>
  <c r="E32" i="1"/>
  <c r="F32" i="1"/>
  <c r="E33" i="1"/>
  <c r="F33" i="1"/>
  <c r="E34" i="1"/>
  <c r="F34" i="1"/>
  <c r="E35" i="1"/>
  <c r="F35" i="1"/>
  <c r="E36" i="1"/>
  <c r="F36" i="1"/>
  <c r="E37" i="1"/>
  <c r="F37" i="1"/>
  <c r="E38" i="1"/>
  <c r="F38" i="1"/>
  <c r="E39" i="1"/>
  <c r="F39" i="1"/>
  <c r="E40" i="1"/>
  <c r="F40" i="1"/>
  <c r="E41" i="1"/>
  <c r="F41" i="1"/>
  <c r="E42" i="1"/>
  <c r="F42" i="1"/>
  <c r="E43" i="1"/>
  <c r="F43" i="1"/>
  <c r="E44" i="1"/>
  <c r="F44" i="1"/>
  <c r="E45" i="1"/>
  <c r="F45" i="1"/>
  <c r="E46" i="1"/>
  <c r="F46" i="1"/>
  <c r="E47" i="1"/>
  <c r="F47" i="1"/>
  <c r="E48" i="1"/>
  <c r="F48" i="1"/>
  <c r="E49" i="1"/>
  <c r="F49" i="1"/>
  <c r="E50" i="1"/>
  <c r="F50" i="1"/>
  <c r="E51" i="1"/>
  <c r="F51" i="1"/>
  <c r="E52" i="1"/>
  <c r="F52" i="1"/>
  <c r="E53" i="1"/>
  <c r="F53" i="1"/>
  <c r="E54" i="1"/>
  <c r="F54" i="1"/>
  <c r="E55" i="1"/>
  <c r="F55" i="1"/>
  <c r="E56" i="1"/>
  <c r="F56" i="1"/>
  <c r="E57" i="1"/>
  <c r="F57" i="1"/>
  <c r="E58" i="1"/>
  <c r="F58" i="1"/>
  <c r="E59" i="1"/>
  <c r="F59" i="1"/>
  <c r="E60" i="1"/>
  <c r="F60" i="1"/>
  <c r="E61" i="1"/>
  <c r="F61" i="1"/>
  <c r="E62" i="1"/>
  <c r="F62" i="1"/>
  <c r="E63" i="1"/>
  <c r="F63" i="1"/>
  <c r="E64" i="1"/>
  <c r="F64" i="1"/>
  <c r="E65" i="1"/>
  <c r="F65" i="1"/>
  <c r="E66" i="1"/>
  <c r="F66" i="1"/>
  <c r="E67" i="1"/>
  <c r="F67" i="1"/>
  <c r="E68" i="1"/>
  <c r="F68" i="1"/>
  <c r="E69" i="1"/>
  <c r="F69" i="1"/>
  <c r="E70" i="1"/>
  <c r="F70" i="1"/>
  <c r="E71" i="1"/>
  <c r="F71" i="1"/>
  <c r="E72" i="1"/>
  <c r="F72" i="1"/>
  <c r="E73" i="1"/>
  <c r="F73" i="1"/>
  <c r="E74" i="1"/>
  <c r="F74" i="1"/>
  <c r="E75" i="1"/>
  <c r="F75" i="1"/>
  <c r="E76" i="1"/>
  <c r="F76" i="1"/>
  <c r="E77" i="1"/>
  <c r="F77" i="1"/>
  <c r="E78" i="1"/>
  <c r="F78" i="1"/>
  <c r="E79" i="1"/>
  <c r="F79" i="1"/>
  <c r="E80" i="1"/>
  <c r="F80" i="1"/>
  <c r="E81" i="1"/>
  <c r="F81" i="1"/>
  <c r="E82" i="1"/>
  <c r="F82" i="1"/>
  <c r="E83" i="1"/>
  <c r="F83" i="1"/>
  <c r="E84" i="1"/>
  <c r="F84" i="1"/>
  <c r="E28" i="1"/>
  <c r="H28" i="1" s="1"/>
  <c r="C18" i="1"/>
  <c r="C19" i="1"/>
  <c r="C20" i="1"/>
  <c r="C21" i="1"/>
  <c r="C22" i="1"/>
  <c r="C23" i="1"/>
  <c r="C24" i="1"/>
  <c r="C17" i="1"/>
  <c r="F5" i="1"/>
  <c r="G5" i="1"/>
  <c r="H5" i="1"/>
  <c r="G4" i="1"/>
  <c r="H4" i="1"/>
  <c r="A5" i="1"/>
  <c r="B5" i="1"/>
  <c r="C5" i="1"/>
  <c r="D5" i="1"/>
  <c r="E5" i="1"/>
  <c r="B4" i="1"/>
  <c r="C4" i="1"/>
  <c r="D4" i="1"/>
  <c r="E4" i="1"/>
  <c r="F4" i="1"/>
  <c r="A4" i="1"/>
  <c r="AK14" i="1" l="1"/>
  <c r="AJ14" i="1" s="1"/>
  <c r="AK12" i="1"/>
  <c r="AJ12" i="1" s="1"/>
  <c r="AK8" i="1"/>
  <c r="AJ8" i="1" s="1"/>
  <c r="AK11" i="1"/>
  <c r="AJ11" i="1" s="1"/>
  <c r="AK7" i="1"/>
  <c r="AJ7" i="1" s="1"/>
  <c r="AK5" i="1"/>
  <c r="AJ5" i="1" s="1"/>
  <c r="AK10" i="1"/>
  <c r="AJ10" i="1" s="1"/>
  <c r="AK6" i="1"/>
  <c r="AJ6" i="1" s="1"/>
  <c r="AK13" i="1"/>
  <c r="AJ13" i="1" s="1"/>
  <c r="AK9" i="1"/>
  <c r="AJ9" i="1" s="1"/>
  <c r="W13" i="1"/>
  <c r="X13" i="1" s="1"/>
  <c r="W8" i="1"/>
  <c r="X8" i="1" s="1"/>
  <c r="W7" i="1"/>
  <c r="W10" i="1"/>
  <c r="W6" i="1"/>
  <c r="W5" i="1"/>
  <c r="W9" i="1"/>
  <c r="W14" i="1"/>
  <c r="X14" i="1" s="1"/>
  <c r="W11" i="1"/>
  <c r="W12" i="1"/>
  <c r="V13" i="1"/>
  <c r="I41" i="1"/>
  <c r="I32" i="1"/>
  <c r="J32" i="1" s="1"/>
  <c r="I31" i="1"/>
  <c r="I29" i="1"/>
  <c r="I34" i="1"/>
  <c r="I30" i="1"/>
  <c r="I37" i="1"/>
  <c r="I33" i="1"/>
  <c r="I35" i="1"/>
  <c r="I36" i="1"/>
  <c r="E18" i="1"/>
  <c r="E20" i="1"/>
  <c r="E19" i="1"/>
  <c r="V8" i="1" l="1"/>
  <c r="X10" i="1"/>
  <c r="V10" i="1"/>
  <c r="X9" i="1"/>
  <c r="V9" i="1"/>
  <c r="X7" i="1"/>
  <c r="V7" i="1"/>
  <c r="V14" i="1"/>
  <c r="X12" i="1"/>
  <c r="V12" i="1"/>
  <c r="X5" i="1"/>
  <c r="V5" i="1"/>
  <c r="V11" i="1"/>
  <c r="X11" i="1"/>
  <c r="X6" i="1"/>
  <c r="V6" i="1"/>
  <c r="H32" i="1"/>
  <c r="H37" i="1"/>
  <c r="J37" i="1"/>
  <c r="J31" i="1"/>
  <c r="H31" i="1"/>
  <c r="J35" i="1"/>
  <c r="H35" i="1"/>
  <c r="H36" i="1"/>
  <c r="J36" i="1"/>
  <c r="J30" i="1"/>
  <c r="H30" i="1"/>
  <c r="J34" i="1"/>
  <c r="H34" i="1"/>
  <c r="H33" i="1"/>
  <c r="J33" i="1"/>
  <c r="J29" i="1"/>
  <c r="I40" i="1"/>
  <c r="H29" i="1"/>
  <c r="D22" i="1"/>
  <c r="D23" i="1"/>
  <c r="D20" i="1"/>
  <c r="D18" i="1"/>
  <c r="D24" i="1"/>
  <c r="D21" i="1"/>
  <c r="D19" i="1"/>
  <c r="J40" i="1" l="1"/>
  <c r="J4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8F29BEF-06F2-4DCC-B601-C51712F8DA3B}" name="Query - All measures" description="Connection to the 'All measures' query in the workbook." type="100" refreshedVersion="8" minRefreshableVersion="5">
    <extLst>
      <ext xmlns:x15="http://schemas.microsoft.com/office/spreadsheetml/2010/11/main" uri="{DE250136-89BD-433C-8126-D09CA5730AF9}">
        <x15:connection id="5d0c4e23-210d-4c94-8eaf-082a5c040717">
          <x15:oledbPr connection="Provider=Microsoft.Mashup.OleDb.1;Data Source=$Workbook$;Location=&quot;All measures&quot;;Extended Properties=&quot;&quot;">
            <x15:dbTables>
              <x15:dbTable name="All measures"/>
            </x15:dbTables>
          </x15:oledbPr>
        </x15:connection>
      </ext>
    </extLst>
  </connection>
  <connection id="2" xr16:uid="{AC69868A-8D0E-4DB3-9DAB-872942EF30EA}" name="Query - goalkeepers" description="Connection to the 'goalkeepers' query in the workbook." type="100" refreshedVersion="8" minRefreshableVersion="5">
    <extLst>
      <ext xmlns:x15="http://schemas.microsoft.com/office/spreadsheetml/2010/11/main" uri="{DE250136-89BD-433C-8126-D09CA5730AF9}">
        <x15:connection id="523392d2-eea4-4acd-906f-cec7f33d38e3">
          <x15:oledbPr connection="Provider=Microsoft.Mashup.OleDb.1;Data Source=$Workbook$;Location=goalkeepers;Extended Properties=&quot;&quot;">
            <x15:dbTables>
              <x15:dbTable name="goalkeepers"/>
            </x15:dbTables>
          </x15:oledbPr>
        </x15:connection>
      </ext>
    </extLst>
  </connection>
  <connection id="3" xr16:uid="{A26FF8A4-AD10-45C1-8B56-2315AD9146EF}" name="Query - matches" description="Connection to the 'matches' query in the workbook." type="100" refreshedVersion="8" minRefreshableVersion="5">
    <extLst>
      <ext xmlns:x15="http://schemas.microsoft.com/office/spreadsheetml/2010/11/main" uri="{DE250136-89BD-433C-8126-D09CA5730AF9}">
        <x15:connection id="9c90ea16-0876-44e3-912c-2b71756acbce">
          <x15:oledbPr connection="Provider=Microsoft.Mashup.OleDb.1;Data Source=$Workbook$;Location=matches;Extended Properties=&quot;&quot;">
            <x15:dbTables>
              <x15:dbTable name="matches"/>
            </x15:dbTables>
          </x15:oledbPr>
        </x15:connection>
      </ext>
    </extLst>
  </connection>
  <connection id="4" xr16:uid="{93C31808-CD78-49F3-9226-25B4CD085071}" name="Query - players" description="Connection to the 'players' query in the workbook." type="100" refreshedVersion="8" minRefreshableVersion="5">
    <extLst>
      <ext xmlns:x15="http://schemas.microsoft.com/office/spreadsheetml/2010/11/main" uri="{DE250136-89BD-433C-8126-D09CA5730AF9}">
        <x15:connection id="1be5f16c-7655-4936-8925-fc3d904f926c"/>
      </ext>
    </extLst>
  </connection>
  <connection id="5" xr16:uid="{79093395-F4D2-4F40-BA0A-C9FA16EE852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<sst xmlns="http://schemas.openxmlformats.org/spreadsheetml/2006/main" count="208" uniqueCount="91">
  <si>
    <t>Arsenal win</t>
  </si>
  <si>
    <t>Matches played</t>
  </si>
  <si>
    <t>Sum of ArsenalScore</t>
  </si>
  <si>
    <t>Sum of OpponentScore</t>
  </si>
  <si>
    <t>Arsenal lose</t>
  </si>
  <si>
    <t>Draw</t>
  </si>
  <si>
    <t>Sum of Home</t>
  </si>
  <si>
    <t>Sum of Away</t>
  </si>
  <si>
    <t>Year</t>
  </si>
  <si>
    <t xml:space="preserve"> ArsenalScore</t>
  </si>
  <si>
    <t xml:space="preserve"> OpponentScore</t>
  </si>
  <si>
    <t>Button opt</t>
  </si>
  <si>
    <t>Top years</t>
  </si>
  <si>
    <t>LastName</t>
  </si>
  <si>
    <t>Aubameyang</t>
  </si>
  <si>
    <t>Balogun</t>
  </si>
  <si>
    <t>Bellerin</t>
  </si>
  <si>
    <t>Ceballos</t>
  </si>
  <si>
    <t>Chambers</t>
  </si>
  <si>
    <t>Elneny</t>
  </si>
  <si>
    <t>Guendouzi</t>
  </si>
  <si>
    <t>Holding</t>
  </si>
  <si>
    <t>Iwobi</t>
  </si>
  <si>
    <t>Jenkinson</t>
  </si>
  <si>
    <t>Jesus</t>
  </si>
  <si>
    <t>Jorginho</t>
  </si>
  <si>
    <t>Kolasinac</t>
  </si>
  <si>
    <t>Koscielny</t>
  </si>
  <si>
    <t>Lacazette</t>
  </si>
  <si>
    <t>Lichtsteiner</t>
  </si>
  <si>
    <t>Luiz</t>
  </si>
  <si>
    <t>Magalhaes</t>
  </si>
  <si>
    <t>Maitland-Niles</t>
  </si>
  <si>
    <t>Mari</t>
  </si>
  <si>
    <t>Marquinhos</t>
  </si>
  <si>
    <t>Martinelli</t>
  </si>
  <si>
    <t>Mavropanos</t>
  </si>
  <si>
    <t>Mertesacker</t>
  </si>
  <si>
    <t>Mkhitaryan</t>
  </si>
  <si>
    <t>Monreal</t>
  </si>
  <si>
    <t>Mustafi</t>
  </si>
  <si>
    <t>Nelson</t>
  </si>
  <si>
    <t>Nketiah</t>
  </si>
  <si>
    <t>Nwaneri</t>
  </si>
  <si>
    <t>Odegaard</t>
  </si>
  <si>
    <t>Ozil</t>
  </si>
  <si>
    <t>Papastathopoulos</t>
  </si>
  <si>
    <t>Partey</t>
  </si>
  <si>
    <t>Pepe</t>
  </si>
  <si>
    <t>Ramsey</t>
  </si>
  <si>
    <t>Saka</t>
  </si>
  <si>
    <t>Saliba</t>
  </si>
  <si>
    <t>Sambi Lokonga</t>
  </si>
  <si>
    <t>Sanchez</t>
  </si>
  <si>
    <t>Smith Rowe</t>
  </si>
  <si>
    <t>Soares</t>
  </si>
  <si>
    <t>Suarez</t>
  </si>
  <si>
    <t>Tavares</t>
  </si>
  <si>
    <t>Tierney</t>
  </si>
  <si>
    <t>Tomiyasu</t>
  </si>
  <si>
    <t>Torreira</t>
  </si>
  <si>
    <t>Trossard</t>
  </si>
  <si>
    <t>Vieira</t>
  </si>
  <si>
    <t>Welbeck</t>
  </si>
  <si>
    <t>White</t>
  </si>
  <si>
    <t>Willian</t>
  </si>
  <si>
    <t>Willock</t>
  </si>
  <si>
    <t>Wilshere</t>
  </si>
  <si>
    <t>Xhaka</t>
  </si>
  <si>
    <t>Zinchenko</t>
  </si>
  <si>
    <t>Total Goals</t>
  </si>
  <si>
    <t>Top scorers</t>
  </si>
  <si>
    <t>DUPLICATE</t>
  </si>
  <si>
    <t>Top</t>
  </si>
  <si>
    <t>others</t>
  </si>
  <si>
    <t>%</t>
  </si>
  <si>
    <t>top</t>
  </si>
  <si>
    <t>Duplicate</t>
  </si>
  <si>
    <t>last</t>
  </si>
  <si>
    <t>stat</t>
  </si>
  <si>
    <t>Sum of Midfielder stat</t>
  </si>
  <si>
    <t>Sum of Total defence</t>
  </si>
  <si>
    <t>Cech</t>
  </si>
  <si>
    <t>Leno</t>
  </si>
  <si>
    <t>Martinez</t>
  </si>
  <si>
    <t>Ospina</t>
  </si>
  <si>
    <t>Ramsdale</t>
  </si>
  <si>
    <t>Runarsson</t>
  </si>
  <si>
    <t>Ryan</t>
  </si>
  <si>
    <t xml:space="preserve"> Saves</t>
  </si>
  <si>
    <t xml:space="preserve"> SoTA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</si>
</sst>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 x14ac:knownFonts="1">
    <font>
      <sz val="11"/>
      <color theme="1"/>
      <name val="Times New Roman"/>
      <family val="2"/>
    </font>
    <font>
      <b/>
      <sz val="11"/>
      <color theme="1"/>
      <name val="Times New Roman"/>
      <family val="1"/>
    </font>
    <font>
      <sz val="8"/>
      <color rgb="FF000000"/>
      <name val="Segoe UI"/>
      <family val="2"/>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1">
    <xf numFmtId="0" fontId="0" fillId="0" borderId="0"/>
  </cellStyleXfs>
  <cellXfs count="7">
    <xf numFmtId="0" fontId="0" fillId="0" borderId="0" xfId="0"/>
    <xf numFmtId="1" fontId="0" fillId="0" borderId="0" xfId="0" applyNumberFormat="1"/>
    <xf numFmtId="0" fontId="0" fillId="2" borderId="0" xfId="0" applyFill="1"/>
    <xf numFmtId="0" fontId="0" fillId="0" borderId="0" xfId="0" pivotButton="1"/>
    <xf numFmtId="164" fontId="0" fillId="0" borderId="0" xfId="0" applyNumberFormat="1"/>
    <xf numFmtId="0" fontId="1" fillId="2" borderId="0" xfId="0" applyFont="1" applyFill="1"/>
    <xf numFmtId="0" fontId="0" fillId="0" borderId="0" xfId="0" applyNumberFormat="1"/>
  </cellXfs>
  <cellStyles count="1">
    <cellStyle name="Normal" xfId="0" builtinId="0"/>
  </cellStyles>
  <dxfs count="2">
    <dxf>
      <font>
        <b/>
        <color theme="1"/>
      </font>
      <border>
        <bottom style="thin">
          <color theme="4"/>
        </bottom>
        <vertical/>
        <horizontal/>
      </border>
    </dxf>
    <dxf>
      <font>
        <color theme="1"/>
      </font>
      <border diagonalUp="0" diagonalDown="0">
        <left/>
        <right/>
        <top/>
        <bottom/>
        <vertical/>
        <horizontal/>
      </border>
    </dxf>
  </dxfs>
  <tableStyles count="1" defaultTableStyle="TableStyleMedium2" defaultPivotStyle="PivotStyleLight16">
    <tableStyle name="SlicerStyleLight1 2" pivot="0" table="0" count="10" xr9:uid="{98BBD642-EC3E-478E-984A-667EEB9AAB14}">
      <tableStyleElement type="wholeTable" dxfId="1"/>
      <tableStyleElement type="headerRow" dxfId="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theme="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18" Type="http://schemas.openxmlformats.org/officeDocument/2006/relationships/calcChain" Target="calcChain.xml"/><Relationship Id="rId26" Type="http://schemas.openxmlformats.org/officeDocument/2006/relationships/customXml" Target="../customXml/item8.xml"/><Relationship Id="rId39" Type="http://schemas.openxmlformats.org/officeDocument/2006/relationships/customXml" Target="../customXml/item21.xml"/><Relationship Id="rId21" Type="http://schemas.openxmlformats.org/officeDocument/2006/relationships/customXml" Target="../customXml/item3.xml"/><Relationship Id="rId34" Type="http://schemas.openxmlformats.org/officeDocument/2006/relationships/customXml" Target="../customXml/item16.xml"/><Relationship Id="rId42" Type="http://schemas.openxmlformats.org/officeDocument/2006/relationships/customXml" Target="../customXml/item24.xml"/><Relationship Id="rId7"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29" Type="http://schemas.openxmlformats.org/officeDocument/2006/relationships/customXml" Target="../customXml/item11.xml"/><Relationship Id="rId41" Type="http://schemas.openxmlformats.org/officeDocument/2006/relationships/customXml" Target="../customXml/item23.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1" Type="http://schemas.microsoft.com/office/2007/relationships/slicerCache" Target="slicerCaches/slicerCache2.xml"/><Relationship Id="rId24" Type="http://schemas.openxmlformats.org/officeDocument/2006/relationships/customXml" Target="../customXml/item6.xml"/><Relationship Id="rId32" Type="http://schemas.openxmlformats.org/officeDocument/2006/relationships/customXml" Target="../customXml/item14.xml"/><Relationship Id="rId37" Type="http://schemas.openxmlformats.org/officeDocument/2006/relationships/customXml" Target="../customXml/item19.xml"/><Relationship Id="rId40" Type="http://schemas.openxmlformats.org/officeDocument/2006/relationships/customXml" Target="../customXml/item22.xml"/><Relationship Id="rId5" Type="http://schemas.openxmlformats.org/officeDocument/2006/relationships/pivotCacheDefinition" Target="pivotCache/pivotCacheDefinition3.xml"/><Relationship Id="rId15" Type="http://schemas.openxmlformats.org/officeDocument/2006/relationships/styles" Target="styles.xml"/><Relationship Id="rId23" Type="http://schemas.openxmlformats.org/officeDocument/2006/relationships/customXml" Target="../customXml/item5.xml"/><Relationship Id="rId28" Type="http://schemas.openxmlformats.org/officeDocument/2006/relationships/customXml" Target="../customXml/item10.xml"/><Relationship Id="rId36" Type="http://schemas.openxmlformats.org/officeDocument/2006/relationships/customXml" Target="../customXml/item18.xml"/><Relationship Id="rId10" Type="http://schemas.microsoft.com/office/2007/relationships/slicerCache" Target="slicerCaches/slicerCache1.xml"/><Relationship Id="rId19" Type="http://schemas.openxmlformats.org/officeDocument/2006/relationships/customXml" Target="../customXml/item1.xml"/><Relationship Id="rId31" Type="http://schemas.openxmlformats.org/officeDocument/2006/relationships/customXml" Target="../customXml/item13.xml"/><Relationship Id="rId44" Type="http://schemas.microsoft.com/office/2006/relationships/vbaProject" Target="vbaProject.bin"/><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4" Type="http://schemas.openxmlformats.org/officeDocument/2006/relationships/connections" Target="connections.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openxmlformats.org/officeDocument/2006/relationships/customXml" Target="../customXml/item17.xml"/><Relationship Id="rId43" Type="http://schemas.openxmlformats.org/officeDocument/2006/relationships/customXml" Target="../customXml/item25.xml"/><Relationship Id="rId8" Type="http://schemas.openxmlformats.org/officeDocument/2006/relationships/pivotCacheDefinition" Target="pivotCache/pivotCacheDefinition6.xml"/><Relationship Id="rId3"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powerPivotData" Target="model/item.data"/><Relationship Id="rId25" Type="http://schemas.openxmlformats.org/officeDocument/2006/relationships/customXml" Target="../customXml/item7.xml"/><Relationship Id="rId33" Type="http://schemas.openxmlformats.org/officeDocument/2006/relationships/customXml" Target="../customXml/item15.xml"/><Relationship Id="rId38" Type="http://schemas.openxmlformats.org/officeDocument/2006/relationships/customXml" Target="../customXml/item2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837688044338878E-2"/>
          <c:y val="0.32469775474956825"/>
          <c:w val="0.9303246239113222"/>
          <c:h val="0.5150378741517414"/>
        </c:manualLayout>
      </c:layout>
      <c:barChart>
        <c:barDir val="col"/>
        <c:grouping val="clustered"/>
        <c:varyColors val="0"/>
        <c:ser>
          <c:idx val="0"/>
          <c:order val="0"/>
          <c:tx>
            <c:strRef>
              <c:f>Analysis!$C$17</c:f>
              <c:strCache>
                <c:ptCount val="1"/>
                <c:pt idx="0">
                  <c:v> ArsenalScore</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Analysis!$B$18:$B$24</c:f>
              <c:numCache>
                <c:formatCode>General</c:formatCode>
                <c:ptCount val="7"/>
                <c:pt idx="0">
                  <c:v>2017</c:v>
                </c:pt>
                <c:pt idx="1">
                  <c:v>2018</c:v>
                </c:pt>
                <c:pt idx="2">
                  <c:v>2019</c:v>
                </c:pt>
                <c:pt idx="3">
                  <c:v>2020</c:v>
                </c:pt>
                <c:pt idx="4">
                  <c:v>2021</c:v>
                </c:pt>
                <c:pt idx="5">
                  <c:v>2022</c:v>
                </c:pt>
                <c:pt idx="6">
                  <c:v>2023</c:v>
                </c:pt>
              </c:numCache>
            </c:numRef>
          </c:cat>
          <c:val>
            <c:numRef>
              <c:f>Analysis!$C$18:$C$24</c:f>
              <c:numCache>
                <c:formatCode>General</c:formatCode>
                <c:ptCount val="7"/>
                <c:pt idx="0">
                  <c:v>38</c:v>
                </c:pt>
                <c:pt idx="1">
                  <c:v>78</c:v>
                </c:pt>
                <c:pt idx="2">
                  <c:v>57</c:v>
                </c:pt>
                <c:pt idx="3">
                  <c:v>46</c:v>
                </c:pt>
                <c:pt idx="4">
                  <c:v>71</c:v>
                </c:pt>
                <c:pt idx="5">
                  <c:v>69</c:v>
                </c:pt>
                <c:pt idx="6">
                  <c:v>12</c:v>
                </c:pt>
              </c:numCache>
            </c:numRef>
          </c:val>
          <c:extLst>
            <c:ext xmlns:c16="http://schemas.microsoft.com/office/drawing/2014/chart" uri="{C3380CC4-5D6E-409C-BE32-E72D297353CC}">
              <c16:uniqueId val="{00000000-80EF-485E-A1C9-60AE5303E887}"/>
            </c:ext>
          </c:extLst>
        </c:ser>
        <c:ser>
          <c:idx val="1"/>
          <c:order val="1"/>
          <c:tx>
            <c:strRef>
              <c:f>Analysis!$D$17</c:f>
              <c:strCache>
                <c:ptCount val="1"/>
                <c:pt idx="0">
                  <c:v>Top years</c:v>
                </c:pt>
              </c:strCache>
            </c:strRef>
          </c:tx>
          <c:spPr>
            <a:solidFill>
              <a:schemeClr val="tx1">
                <a:lumMod val="85000"/>
                <a:lumOff val="15000"/>
              </a:schemeClr>
            </a:solidFill>
            <a:ln>
              <a:noFill/>
            </a:ln>
            <a:effectLst/>
          </c:spPr>
          <c:invertIfNegative val="0"/>
          <c:val>
            <c:numRef>
              <c:f>Analysis!$D$18:$D$24</c:f>
              <c:numCache>
                <c:formatCode>General</c:formatCode>
                <c:ptCount val="7"/>
                <c:pt idx="0">
                  <c:v>0</c:v>
                </c:pt>
                <c:pt idx="1">
                  <c:v>78</c:v>
                </c:pt>
                <c:pt idx="2">
                  <c:v>0</c:v>
                </c:pt>
                <c:pt idx="3">
                  <c:v>0</c:v>
                </c:pt>
                <c:pt idx="4">
                  <c:v>71</c:v>
                </c:pt>
                <c:pt idx="5">
                  <c:v>69</c:v>
                </c:pt>
                <c:pt idx="6">
                  <c:v>0</c:v>
                </c:pt>
              </c:numCache>
            </c:numRef>
          </c:val>
          <c:extLst>
            <c:ext xmlns:c16="http://schemas.microsoft.com/office/drawing/2014/chart" uri="{C3380CC4-5D6E-409C-BE32-E72D297353CC}">
              <c16:uniqueId val="{00000001-80EF-485E-A1C9-60AE5303E887}"/>
            </c:ext>
          </c:extLst>
        </c:ser>
        <c:dLbls>
          <c:showLegendKey val="0"/>
          <c:showVal val="0"/>
          <c:showCatName val="0"/>
          <c:showSerName val="0"/>
          <c:showPercent val="0"/>
          <c:showBubbleSize val="0"/>
        </c:dLbls>
        <c:gapWidth val="99"/>
        <c:overlap val="100"/>
        <c:axId val="1157453615"/>
        <c:axId val="1157454575"/>
      </c:barChart>
      <c:catAx>
        <c:axId val="1157453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7454575"/>
        <c:crosses val="autoZero"/>
        <c:auto val="1"/>
        <c:lblAlgn val="ctr"/>
        <c:lblOffset val="100"/>
        <c:noMultiLvlLbl val="0"/>
      </c:catAx>
      <c:valAx>
        <c:axId val="1157454575"/>
        <c:scaling>
          <c:orientation val="minMax"/>
        </c:scaling>
        <c:delete val="1"/>
        <c:axPos val="l"/>
        <c:numFmt formatCode="General" sourceLinked="1"/>
        <c:majorTickMark val="none"/>
        <c:minorTickMark val="none"/>
        <c:tickLblPos val="nextTo"/>
        <c:crossAx val="115745361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0.17616982087765345"/>
          <c:w val="0.93888888888888888"/>
          <c:h val="0.6012685914260717"/>
        </c:manualLayout>
      </c:layout>
      <c:barChart>
        <c:barDir val="col"/>
        <c:grouping val="clustered"/>
        <c:varyColors val="0"/>
        <c:dLbls>
          <c:dLblPos val="outEnd"/>
          <c:showLegendKey val="0"/>
          <c:showVal val="1"/>
          <c:showCatName val="0"/>
          <c:showSerName val="0"/>
          <c:showPercent val="0"/>
          <c:showBubbleSize val="0"/>
        </c:dLbls>
        <c:gapWidth val="219"/>
        <c:overlap val="-27"/>
        <c:axId val="974376639"/>
        <c:axId val="974374719"/>
      </c:barChart>
      <c:catAx>
        <c:axId val="974376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374719"/>
        <c:crosses val="autoZero"/>
        <c:auto val="1"/>
        <c:lblAlgn val="ctr"/>
        <c:lblOffset val="100"/>
        <c:noMultiLvlLbl val="0"/>
      </c:catAx>
      <c:valAx>
        <c:axId val="974374719"/>
        <c:scaling>
          <c:orientation val="minMax"/>
        </c:scaling>
        <c:delete val="1"/>
        <c:axPos val="l"/>
        <c:numFmt formatCode="General" sourceLinked="1"/>
        <c:majorTickMark val="none"/>
        <c:minorTickMark val="none"/>
        <c:tickLblPos val="nextTo"/>
        <c:crossAx val="974376639"/>
        <c:crosses val="autoZero"/>
        <c:crossBetween val="between"/>
      </c:val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dLbls>
          <c:dLblPos val="outEnd"/>
          <c:showLegendKey val="0"/>
          <c:showVal val="1"/>
          <c:showCatName val="0"/>
          <c:showSerName val="0"/>
          <c:showPercent val="0"/>
          <c:showBubbleSize val="0"/>
        </c:dLbls>
        <c:gapWidth val="182"/>
        <c:axId val="969622223"/>
        <c:axId val="969623663"/>
      </c:barChart>
      <c:catAx>
        <c:axId val="96962222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623663"/>
        <c:crosses val="autoZero"/>
        <c:auto val="1"/>
        <c:lblAlgn val="ctr"/>
        <c:lblOffset val="100"/>
        <c:noMultiLvlLbl val="0"/>
      </c:catAx>
      <c:valAx>
        <c:axId val="969623663"/>
        <c:scaling>
          <c:orientation val="minMax"/>
        </c:scaling>
        <c:delete val="1"/>
        <c:axPos val="t"/>
        <c:numFmt formatCode="General" sourceLinked="1"/>
        <c:majorTickMark val="none"/>
        <c:minorTickMark val="none"/>
        <c:tickLblPos val="nextTo"/>
        <c:crossAx val="9696222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09589041095891"/>
          <c:y val="6.1488688807860972E-2"/>
          <c:w val="0.71872146118721458"/>
          <c:h val="0.9029125966191669"/>
        </c:manualLayout>
      </c:layout>
      <c:barChart>
        <c:barDir val="bar"/>
        <c:grouping val="clustered"/>
        <c:varyColors val="0"/>
        <c:ser>
          <c:idx val="1"/>
          <c:order val="0"/>
          <c:tx>
            <c:strRef>
              <c:f>Analysis!$J$28</c:f>
              <c:strCache>
                <c:ptCount val="1"/>
                <c:pt idx="0">
                  <c:v>DUPLICATE</c:v>
                </c:pt>
              </c:strCache>
            </c:strRef>
          </c:tx>
          <c:spPr>
            <a:solidFill>
              <a:schemeClr val="bg1">
                <a:lumMod val="75000"/>
              </a:schemeClr>
            </a:solidFill>
            <a:ln>
              <a:noFill/>
            </a:ln>
            <a:effectLst/>
          </c:spPr>
          <c:invertIfNegative val="0"/>
          <c:cat>
            <c:strRef>
              <c:f>Analysis!$H$29:$H$37</c:f>
              <c:strCache>
                <c:ptCount val="9"/>
                <c:pt idx="0">
                  <c:v>Aubameyang</c:v>
                </c:pt>
                <c:pt idx="1">
                  <c:v>Lacazette</c:v>
                </c:pt>
                <c:pt idx="2">
                  <c:v>Saka</c:v>
                </c:pt>
                <c:pt idx="3">
                  <c:v>Martinelli</c:v>
                </c:pt>
                <c:pt idx="4">
                  <c:v>Odegaard</c:v>
                </c:pt>
                <c:pt idx="5">
                  <c:v>Odegaard</c:v>
                </c:pt>
                <c:pt idx="6">
                  <c:v>Nketiah</c:v>
                </c:pt>
                <c:pt idx="7">
                  <c:v>Smith Rowe</c:v>
                </c:pt>
                <c:pt idx="8">
                  <c:v>Ramsey</c:v>
                </c:pt>
              </c:strCache>
            </c:strRef>
          </c:cat>
          <c:val>
            <c:numRef>
              <c:f>Analysis!$J$29:$J$37</c:f>
              <c:numCache>
                <c:formatCode>General</c:formatCode>
                <c:ptCount val="9"/>
                <c:pt idx="0">
                  <c:v>68</c:v>
                </c:pt>
                <c:pt idx="1">
                  <c:v>54</c:v>
                </c:pt>
                <c:pt idx="2">
                  <c:v>26</c:v>
                </c:pt>
                <c:pt idx="3">
                  <c:v>20</c:v>
                </c:pt>
                <c:pt idx="4">
                  <c:v>16</c:v>
                </c:pt>
                <c:pt idx="5">
                  <c:v>16</c:v>
                </c:pt>
                <c:pt idx="6">
                  <c:v>14</c:v>
                </c:pt>
                <c:pt idx="7">
                  <c:v>12</c:v>
                </c:pt>
                <c:pt idx="8">
                  <c:v>11</c:v>
                </c:pt>
              </c:numCache>
            </c:numRef>
          </c:val>
          <c:extLst>
            <c:ext xmlns:c16="http://schemas.microsoft.com/office/drawing/2014/chart" uri="{C3380CC4-5D6E-409C-BE32-E72D297353CC}">
              <c16:uniqueId val="{00000000-2CB8-431C-B3D3-5BC748659DD4}"/>
            </c:ext>
          </c:extLst>
        </c:ser>
        <c:ser>
          <c:idx val="0"/>
          <c:order val="1"/>
          <c:tx>
            <c:strRef>
              <c:f>Analysis!$I$28</c:f>
              <c:strCache>
                <c:ptCount val="1"/>
                <c:pt idx="0">
                  <c:v>Total Goals</c:v>
                </c:pt>
              </c:strCache>
            </c:strRef>
          </c:tx>
          <c:spPr>
            <a:solidFill>
              <a:schemeClr val="tx1">
                <a:lumMod val="85000"/>
                <a:lumOff val="1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Analysis!$H$29:$H$37</c:f>
              <c:strCache>
                <c:ptCount val="9"/>
                <c:pt idx="0">
                  <c:v>Aubameyang</c:v>
                </c:pt>
                <c:pt idx="1">
                  <c:v>Lacazette</c:v>
                </c:pt>
                <c:pt idx="2">
                  <c:v>Saka</c:v>
                </c:pt>
                <c:pt idx="3">
                  <c:v>Martinelli</c:v>
                </c:pt>
                <c:pt idx="4">
                  <c:v>Odegaard</c:v>
                </c:pt>
                <c:pt idx="5">
                  <c:v>Odegaard</c:v>
                </c:pt>
                <c:pt idx="6">
                  <c:v>Nketiah</c:v>
                </c:pt>
                <c:pt idx="7">
                  <c:v>Smith Rowe</c:v>
                </c:pt>
                <c:pt idx="8">
                  <c:v>Ramsey</c:v>
                </c:pt>
              </c:strCache>
            </c:strRef>
          </c:cat>
          <c:val>
            <c:numRef>
              <c:f>Analysis!$I$29:$I$37</c:f>
              <c:numCache>
                <c:formatCode>General</c:formatCode>
                <c:ptCount val="9"/>
                <c:pt idx="0">
                  <c:v>68</c:v>
                </c:pt>
                <c:pt idx="1">
                  <c:v>54</c:v>
                </c:pt>
                <c:pt idx="2">
                  <c:v>26</c:v>
                </c:pt>
                <c:pt idx="3">
                  <c:v>20</c:v>
                </c:pt>
                <c:pt idx="4">
                  <c:v>16</c:v>
                </c:pt>
                <c:pt idx="5">
                  <c:v>16</c:v>
                </c:pt>
                <c:pt idx="6">
                  <c:v>14</c:v>
                </c:pt>
                <c:pt idx="7">
                  <c:v>12</c:v>
                </c:pt>
                <c:pt idx="8">
                  <c:v>11</c:v>
                </c:pt>
              </c:numCache>
            </c:numRef>
          </c:val>
          <c:extLst>
            <c:ext xmlns:c16="http://schemas.microsoft.com/office/drawing/2014/chart" uri="{C3380CC4-5D6E-409C-BE32-E72D297353CC}">
              <c16:uniqueId val="{00000001-2CB8-431C-B3D3-5BC748659DD4}"/>
            </c:ext>
          </c:extLst>
        </c:ser>
        <c:dLbls>
          <c:showLegendKey val="0"/>
          <c:showVal val="0"/>
          <c:showCatName val="0"/>
          <c:showSerName val="0"/>
          <c:showPercent val="0"/>
          <c:showBubbleSize val="0"/>
        </c:dLbls>
        <c:gapWidth val="35"/>
        <c:overlap val="100"/>
        <c:axId val="977885711"/>
        <c:axId val="977882351"/>
      </c:barChart>
      <c:catAx>
        <c:axId val="977885711"/>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7882351"/>
        <c:crosses val="autoZero"/>
        <c:auto val="1"/>
        <c:lblAlgn val="ctr"/>
        <c:lblOffset val="100"/>
        <c:noMultiLvlLbl val="0"/>
      </c:catAx>
      <c:valAx>
        <c:axId val="977882351"/>
        <c:scaling>
          <c:orientation val="minMax"/>
        </c:scaling>
        <c:delete val="1"/>
        <c:axPos val="t"/>
        <c:numFmt formatCode="General" sourceLinked="1"/>
        <c:majorTickMark val="out"/>
        <c:minorTickMark val="none"/>
        <c:tickLblPos val="nextTo"/>
        <c:crossAx val="9778857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explosion val="2"/>
          <c:dPt>
            <c:idx val="0"/>
            <c:bubble3D val="0"/>
            <c:spPr>
              <a:solidFill>
                <a:schemeClr val="tx1">
                  <a:lumMod val="85000"/>
                  <a:lumOff val="15000"/>
                </a:schemeClr>
              </a:solidFill>
              <a:ln w="19050">
                <a:noFill/>
              </a:ln>
              <a:effectLst/>
            </c:spPr>
            <c:extLst>
              <c:ext xmlns:c16="http://schemas.microsoft.com/office/drawing/2014/chart" uri="{C3380CC4-5D6E-409C-BE32-E72D297353CC}">
                <c16:uniqueId val="{00000001-035E-4E80-A45B-7459A3337D31}"/>
              </c:ext>
            </c:extLst>
          </c:dPt>
          <c:dPt>
            <c:idx val="1"/>
            <c:bubble3D val="0"/>
            <c:explosion val="0"/>
            <c:spPr>
              <a:solidFill>
                <a:schemeClr val="bg1">
                  <a:lumMod val="75000"/>
                </a:schemeClr>
              </a:solidFill>
              <a:ln w="19050">
                <a:noFill/>
              </a:ln>
              <a:effectLst/>
            </c:spPr>
            <c:extLst>
              <c:ext xmlns:c16="http://schemas.microsoft.com/office/drawing/2014/chart" uri="{C3380CC4-5D6E-409C-BE32-E72D297353CC}">
                <c16:uniqueId val="{00000003-035E-4E80-A45B-7459A3337D31}"/>
              </c:ext>
            </c:extLst>
          </c:dPt>
          <c:cat>
            <c:strRef>
              <c:f>Analysis!$H$40:$H$41</c:f>
              <c:strCache>
                <c:ptCount val="2"/>
                <c:pt idx="0">
                  <c:v>Top</c:v>
                </c:pt>
                <c:pt idx="1">
                  <c:v>others</c:v>
                </c:pt>
              </c:strCache>
            </c:strRef>
          </c:cat>
          <c:val>
            <c:numRef>
              <c:f>Analysis!$I$40:$I$41</c:f>
              <c:numCache>
                <c:formatCode>General</c:formatCode>
                <c:ptCount val="2"/>
                <c:pt idx="0">
                  <c:v>237</c:v>
                </c:pt>
                <c:pt idx="1">
                  <c:v>330</c:v>
                </c:pt>
              </c:numCache>
            </c:numRef>
          </c:val>
          <c:extLst>
            <c:ext xmlns:c16="http://schemas.microsoft.com/office/drawing/2014/chart" uri="{C3380CC4-5D6E-409C-BE32-E72D297353CC}">
              <c16:uniqueId val="{00000004-035E-4E80-A45B-7459A3337D31}"/>
            </c:ext>
          </c:extLst>
        </c:ser>
        <c:dLbls>
          <c:showLegendKey val="0"/>
          <c:showVal val="0"/>
          <c:showCatName val="0"/>
          <c:showSerName val="0"/>
          <c:showPercent val="0"/>
          <c:showBubbleSize val="0"/>
          <c:showLeaderLines val="1"/>
        </c:dLbls>
        <c:firstSliceAng val="10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207451341309608"/>
          <c:y val="5.0925925925925923E-2"/>
          <c:w val="0.4577113666418296"/>
          <c:h val="0.89814814814814814"/>
        </c:manualLayout>
      </c:layout>
      <c:barChart>
        <c:barDir val="bar"/>
        <c:grouping val="clustered"/>
        <c:varyColors val="0"/>
        <c:ser>
          <c:idx val="0"/>
          <c:order val="0"/>
          <c:tx>
            <c:strRef>
              <c:f>Analysis!$W$4</c:f>
              <c:strCache>
                <c:ptCount val="1"/>
                <c:pt idx="0">
                  <c:v>Sum of Total defence</c:v>
                </c:pt>
              </c:strCache>
            </c:strRef>
          </c:tx>
          <c:spPr>
            <a:solidFill>
              <a:schemeClr val="tx1">
                <a:lumMod val="85000"/>
                <a:lumOff val="1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Analysis!$V$5:$V$14</c:f>
              <c:strCache>
                <c:ptCount val="10"/>
                <c:pt idx="0">
                  <c:v>Xhaka</c:v>
                </c:pt>
                <c:pt idx="1">
                  <c:v>Mustafi</c:v>
                </c:pt>
                <c:pt idx="2">
                  <c:v>Bellerin</c:v>
                </c:pt>
                <c:pt idx="3">
                  <c:v>Saka</c:v>
                </c:pt>
                <c:pt idx="4">
                  <c:v>Lacazette</c:v>
                </c:pt>
                <c:pt idx="5">
                  <c:v>Magalhaes</c:v>
                </c:pt>
                <c:pt idx="6">
                  <c:v>Maitland-Niles</c:v>
                </c:pt>
                <c:pt idx="7">
                  <c:v>Maitland-Niles</c:v>
                </c:pt>
                <c:pt idx="8">
                  <c:v>Partey</c:v>
                </c:pt>
                <c:pt idx="9">
                  <c:v>Monreal</c:v>
                </c:pt>
              </c:strCache>
            </c:strRef>
          </c:cat>
          <c:val>
            <c:numRef>
              <c:f>Analysis!$W$5:$W$14</c:f>
              <c:numCache>
                <c:formatCode>General</c:formatCode>
                <c:ptCount val="10"/>
                <c:pt idx="0">
                  <c:v>589</c:v>
                </c:pt>
                <c:pt idx="1">
                  <c:v>345</c:v>
                </c:pt>
                <c:pt idx="2">
                  <c:v>321</c:v>
                </c:pt>
                <c:pt idx="3">
                  <c:v>291</c:v>
                </c:pt>
                <c:pt idx="4">
                  <c:v>273</c:v>
                </c:pt>
                <c:pt idx="5">
                  <c:v>259</c:v>
                </c:pt>
                <c:pt idx="6">
                  <c:v>258</c:v>
                </c:pt>
                <c:pt idx="7">
                  <c:v>258</c:v>
                </c:pt>
                <c:pt idx="8">
                  <c:v>248</c:v>
                </c:pt>
                <c:pt idx="9">
                  <c:v>237</c:v>
                </c:pt>
              </c:numCache>
            </c:numRef>
          </c:val>
          <c:extLst>
            <c:ext xmlns:c16="http://schemas.microsoft.com/office/drawing/2014/chart" uri="{C3380CC4-5D6E-409C-BE32-E72D297353CC}">
              <c16:uniqueId val="{00000000-055F-4B2D-B247-0E71CFE37E3B}"/>
            </c:ext>
          </c:extLst>
        </c:ser>
        <c:dLbls>
          <c:showLegendKey val="0"/>
          <c:showVal val="0"/>
          <c:showCatName val="0"/>
          <c:showSerName val="0"/>
          <c:showPercent val="0"/>
          <c:showBubbleSize val="0"/>
        </c:dLbls>
        <c:gapWidth val="73"/>
        <c:axId val="802101855"/>
        <c:axId val="802099455"/>
        <c:extLst>
          <c:ext xmlns:c15="http://schemas.microsoft.com/office/drawing/2012/chart" uri="{02D57815-91ED-43cb-92C2-25804820EDAC}">
            <c15:filteredBarSeries>
              <c15:ser>
                <c:idx val="1"/>
                <c:order val="1"/>
                <c:tx>
                  <c:strRef>
                    <c:extLst>
                      <c:ext uri="{02D57815-91ED-43cb-92C2-25804820EDAC}">
                        <c15:formulaRef>
                          <c15:sqref>Analysis!$X$4</c15:sqref>
                        </c15:formulaRef>
                      </c:ext>
                    </c:extLst>
                    <c:strCache>
                      <c:ptCount val="1"/>
                      <c:pt idx="0">
                        <c:v>Duplicate</c:v>
                      </c:pt>
                    </c:strCache>
                  </c:strRef>
                </c:tx>
                <c:spPr>
                  <a:solidFill>
                    <a:schemeClr val="accent2"/>
                  </a:solidFill>
                  <a:ln>
                    <a:noFill/>
                  </a:ln>
                  <a:effectLst/>
                </c:spPr>
                <c:invertIfNegative val="0"/>
                <c:cat>
                  <c:strRef>
                    <c:extLst>
                      <c:ext uri="{02D57815-91ED-43cb-92C2-25804820EDAC}">
                        <c15:formulaRef>
                          <c15:sqref>Analysis!$V$5:$V$14</c15:sqref>
                        </c15:formulaRef>
                      </c:ext>
                    </c:extLst>
                    <c:strCache>
                      <c:ptCount val="10"/>
                      <c:pt idx="0">
                        <c:v>Xhaka</c:v>
                      </c:pt>
                      <c:pt idx="1">
                        <c:v>Mustafi</c:v>
                      </c:pt>
                      <c:pt idx="2">
                        <c:v>Bellerin</c:v>
                      </c:pt>
                      <c:pt idx="3">
                        <c:v>Saka</c:v>
                      </c:pt>
                      <c:pt idx="4">
                        <c:v>Lacazette</c:v>
                      </c:pt>
                      <c:pt idx="5">
                        <c:v>Magalhaes</c:v>
                      </c:pt>
                      <c:pt idx="6">
                        <c:v>Maitland-Niles</c:v>
                      </c:pt>
                      <c:pt idx="7">
                        <c:v>Maitland-Niles</c:v>
                      </c:pt>
                      <c:pt idx="8">
                        <c:v>Partey</c:v>
                      </c:pt>
                      <c:pt idx="9">
                        <c:v>Monreal</c:v>
                      </c:pt>
                    </c:strCache>
                  </c:strRef>
                </c:cat>
                <c:val>
                  <c:numRef>
                    <c:extLst>
                      <c:ext uri="{02D57815-91ED-43cb-92C2-25804820EDAC}">
                        <c15:formulaRef>
                          <c15:sqref>Analysis!$X$5:$X$14</c15:sqref>
                        </c15:formulaRef>
                      </c:ext>
                    </c:extLst>
                    <c:numCache>
                      <c:formatCode>General</c:formatCode>
                      <c:ptCount val="10"/>
                      <c:pt idx="0">
                        <c:v>589</c:v>
                      </c:pt>
                      <c:pt idx="1">
                        <c:v>345</c:v>
                      </c:pt>
                      <c:pt idx="2">
                        <c:v>321</c:v>
                      </c:pt>
                      <c:pt idx="3">
                        <c:v>291</c:v>
                      </c:pt>
                      <c:pt idx="4">
                        <c:v>273</c:v>
                      </c:pt>
                      <c:pt idx="5">
                        <c:v>259</c:v>
                      </c:pt>
                      <c:pt idx="6">
                        <c:v>258</c:v>
                      </c:pt>
                      <c:pt idx="7">
                        <c:v>258</c:v>
                      </c:pt>
                      <c:pt idx="8">
                        <c:v>248</c:v>
                      </c:pt>
                      <c:pt idx="9">
                        <c:v>237</c:v>
                      </c:pt>
                    </c:numCache>
                  </c:numRef>
                </c:val>
                <c:extLst>
                  <c:ext xmlns:c16="http://schemas.microsoft.com/office/drawing/2014/chart" uri="{C3380CC4-5D6E-409C-BE32-E72D297353CC}">
                    <c16:uniqueId val="{00000001-055F-4B2D-B247-0E71CFE37E3B}"/>
                  </c:ext>
                </c:extLst>
              </c15:ser>
            </c15:filteredBarSeries>
          </c:ext>
        </c:extLst>
      </c:barChart>
      <c:catAx>
        <c:axId val="80210185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099455"/>
        <c:crosses val="autoZero"/>
        <c:auto val="1"/>
        <c:lblAlgn val="ctr"/>
        <c:lblOffset val="100"/>
        <c:noMultiLvlLbl val="0"/>
      </c:catAx>
      <c:valAx>
        <c:axId val="802099455"/>
        <c:scaling>
          <c:orientation val="minMax"/>
        </c:scaling>
        <c:delete val="1"/>
        <c:axPos val="t"/>
        <c:numFmt formatCode="General" sourceLinked="1"/>
        <c:majorTickMark val="none"/>
        <c:minorTickMark val="none"/>
        <c:tickLblPos val="nextTo"/>
        <c:crossAx val="8021018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67302709133111"/>
          <c:y val="5.0925925925925923E-2"/>
          <c:w val="0.63342240898552338"/>
          <c:h val="0.89814814814814814"/>
        </c:manualLayout>
      </c:layout>
      <c:barChart>
        <c:barDir val="bar"/>
        <c:grouping val="clustered"/>
        <c:varyColors val="0"/>
        <c:ser>
          <c:idx val="0"/>
          <c:order val="0"/>
          <c:tx>
            <c:strRef>
              <c:f>Analysis!$AK$4</c:f>
              <c:strCache>
                <c:ptCount val="1"/>
                <c:pt idx="0">
                  <c:v>stat</c:v>
                </c:pt>
              </c:strCache>
            </c:strRef>
          </c:tx>
          <c:spPr>
            <a:solidFill>
              <a:schemeClr val="tx1">
                <a:lumMod val="85000"/>
                <a:lumOff val="1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Analysis!$AJ$5:$AJ$14</c:f>
              <c:strCache>
                <c:ptCount val="10"/>
                <c:pt idx="0">
                  <c:v>Xhaka</c:v>
                </c:pt>
                <c:pt idx="1">
                  <c:v>Magalhaes</c:v>
                </c:pt>
                <c:pt idx="2">
                  <c:v>Saka</c:v>
                </c:pt>
                <c:pt idx="3">
                  <c:v>Bellerin</c:v>
                </c:pt>
                <c:pt idx="4">
                  <c:v>Ozil</c:v>
                </c:pt>
                <c:pt idx="5">
                  <c:v>Mustafi</c:v>
                </c:pt>
                <c:pt idx="6">
                  <c:v>Holding</c:v>
                </c:pt>
                <c:pt idx="7">
                  <c:v>Partey</c:v>
                </c:pt>
                <c:pt idx="8">
                  <c:v>Lacazette</c:v>
                </c:pt>
                <c:pt idx="9">
                  <c:v>Odegaard</c:v>
                </c:pt>
              </c:strCache>
            </c:strRef>
          </c:cat>
          <c:val>
            <c:numRef>
              <c:f>Analysis!$AK$5:$AK$14</c:f>
              <c:numCache>
                <c:formatCode>General</c:formatCode>
                <c:ptCount val="10"/>
                <c:pt idx="0">
                  <c:v>10225</c:v>
                </c:pt>
                <c:pt idx="1">
                  <c:v>4178</c:v>
                </c:pt>
                <c:pt idx="2">
                  <c:v>4042</c:v>
                </c:pt>
                <c:pt idx="3">
                  <c:v>3869</c:v>
                </c:pt>
                <c:pt idx="4">
                  <c:v>3833</c:v>
                </c:pt>
                <c:pt idx="5">
                  <c:v>3366</c:v>
                </c:pt>
                <c:pt idx="6">
                  <c:v>3135</c:v>
                </c:pt>
                <c:pt idx="7">
                  <c:v>2928</c:v>
                </c:pt>
                <c:pt idx="8">
                  <c:v>2858</c:v>
                </c:pt>
                <c:pt idx="9">
                  <c:v>2828</c:v>
                </c:pt>
              </c:numCache>
            </c:numRef>
          </c:val>
          <c:extLst>
            <c:ext xmlns:c16="http://schemas.microsoft.com/office/drawing/2014/chart" uri="{C3380CC4-5D6E-409C-BE32-E72D297353CC}">
              <c16:uniqueId val="{00000000-6AD3-4972-A170-717E96A2080F}"/>
            </c:ext>
          </c:extLst>
        </c:ser>
        <c:dLbls>
          <c:dLblPos val="outEnd"/>
          <c:showLegendKey val="0"/>
          <c:showVal val="1"/>
          <c:showCatName val="0"/>
          <c:showSerName val="0"/>
          <c:showPercent val="0"/>
          <c:showBubbleSize val="0"/>
        </c:dLbls>
        <c:gapWidth val="102"/>
        <c:axId val="199234783"/>
        <c:axId val="1053606831"/>
      </c:barChart>
      <c:catAx>
        <c:axId val="19923478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3606831"/>
        <c:crosses val="autoZero"/>
        <c:auto val="1"/>
        <c:lblAlgn val="ctr"/>
        <c:lblOffset val="100"/>
        <c:noMultiLvlLbl val="0"/>
      </c:catAx>
      <c:valAx>
        <c:axId val="1053606831"/>
        <c:scaling>
          <c:orientation val="minMax"/>
        </c:scaling>
        <c:delete val="1"/>
        <c:axPos val="t"/>
        <c:numFmt formatCode="General" sourceLinked="1"/>
        <c:majorTickMark val="none"/>
        <c:minorTickMark val="none"/>
        <c:tickLblPos val="nextTo"/>
        <c:crossAx val="19923478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[Dashboard.xlsm]Analysis!PivotTable32</c:name>
    <c:fmtId val="2"/>
  </c:pivotSource>
  <c:chart>
    <c:autoTitleDeleted val="0"/>
    <c:pivotFmts>
      <c:pivotFmt>
        <c:idx val="0"/>
        <c:spPr>
          <a:solidFill>
            <a:schemeClr val="tx1">
              <a:lumMod val="85000"/>
              <a:lumOff val="1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lumMod val="85000"/>
              <a:lumOff val="1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lumMod val="85000"/>
              <a:lumOff val="1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29454022988505746"/>
          <c:w val="0.93888888888888888"/>
          <c:h val="0.48289799981898812"/>
        </c:manualLayout>
      </c:layout>
      <c:barChart>
        <c:barDir val="col"/>
        <c:grouping val="clustered"/>
        <c:varyColors val="0"/>
        <c:ser>
          <c:idx val="0"/>
          <c:order val="0"/>
          <c:tx>
            <c:strRef>
              <c:f>Analysis!$AU$3</c:f>
              <c:strCache>
                <c:ptCount val="1"/>
                <c:pt idx="0">
                  <c:v> Saves</c:v>
                </c:pt>
              </c:strCache>
            </c:strRef>
          </c:tx>
          <c:spPr>
            <a:solidFill>
              <a:schemeClr val="tx1">
                <a:lumMod val="85000"/>
                <a:lumOff val="1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Analysis!$AT$4:$AT$10</c:f>
              <c:strCache>
                <c:ptCount val="7"/>
                <c:pt idx="0">
                  <c:v>Cech</c:v>
                </c:pt>
                <c:pt idx="1">
                  <c:v>Leno</c:v>
                </c:pt>
                <c:pt idx="2">
                  <c:v>Martinez</c:v>
                </c:pt>
                <c:pt idx="3">
                  <c:v>Ospina</c:v>
                </c:pt>
                <c:pt idx="4">
                  <c:v>Ramsdale</c:v>
                </c:pt>
                <c:pt idx="5">
                  <c:v>Runarsson</c:v>
                </c:pt>
                <c:pt idx="6">
                  <c:v>Ryan</c:v>
                </c:pt>
              </c:strCache>
            </c:strRef>
          </c:cat>
          <c:val>
            <c:numRef>
              <c:f>Analysis!$AU$4:$AU$10</c:f>
              <c:numCache>
                <c:formatCode>General</c:formatCode>
                <c:ptCount val="7"/>
                <c:pt idx="0">
                  <c:v>113</c:v>
                </c:pt>
                <c:pt idx="1">
                  <c:v>308</c:v>
                </c:pt>
                <c:pt idx="2">
                  <c:v>33</c:v>
                </c:pt>
                <c:pt idx="3">
                  <c:v>9</c:v>
                </c:pt>
                <c:pt idx="4">
                  <c:v>142</c:v>
                </c:pt>
                <c:pt idx="5">
                  <c:v>2</c:v>
                </c:pt>
                <c:pt idx="6">
                  <c:v>8</c:v>
                </c:pt>
              </c:numCache>
            </c:numRef>
          </c:val>
          <c:extLst>
            <c:ext xmlns:c16="http://schemas.microsoft.com/office/drawing/2014/chart" uri="{C3380CC4-5D6E-409C-BE32-E72D297353CC}">
              <c16:uniqueId val="{00000000-3847-4C06-B4D8-787CE63345FB}"/>
            </c:ext>
          </c:extLst>
        </c:ser>
        <c:ser>
          <c:idx val="1"/>
          <c:order val="1"/>
          <c:tx>
            <c:strRef>
              <c:f>Analysis!$AV$3</c:f>
              <c:strCache>
                <c:ptCount val="1"/>
                <c:pt idx="0">
                  <c:v> SoTA</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Analysis!$AT$4:$AT$10</c:f>
              <c:strCache>
                <c:ptCount val="7"/>
                <c:pt idx="0">
                  <c:v>Cech</c:v>
                </c:pt>
                <c:pt idx="1">
                  <c:v>Leno</c:v>
                </c:pt>
                <c:pt idx="2">
                  <c:v>Martinez</c:v>
                </c:pt>
                <c:pt idx="3">
                  <c:v>Ospina</c:v>
                </c:pt>
                <c:pt idx="4">
                  <c:v>Ramsdale</c:v>
                </c:pt>
                <c:pt idx="5">
                  <c:v>Runarsson</c:v>
                </c:pt>
                <c:pt idx="6">
                  <c:v>Ryan</c:v>
                </c:pt>
              </c:strCache>
            </c:strRef>
          </c:cat>
          <c:val>
            <c:numRef>
              <c:f>Analysis!$AV$4:$AV$10</c:f>
              <c:numCache>
                <c:formatCode>General</c:formatCode>
                <c:ptCount val="7"/>
                <c:pt idx="0">
                  <c:v>172</c:v>
                </c:pt>
                <c:pt idx="1">
                  <c:v>432</c:v>
                </c:pt>
                <c:pt idx="2">
                  <c:v>42</c:v>
                </c:pt>
                <c:pt idx="3">
                  <c:v>12</c:v>
                </c:pt>
                <c:pt idx="4">
                  <c:v>202</c:v>
                </c:pt>
                <c:pt idx="5">
                  <c:v>2</c:v>
                </c:pt>
                <c:pt idx="6">
                  <c:v>10</c:v>
                </c:pt>
              </c:numCache>
            </c:numRef>
          </c:val>
          <c:extLst>
            <c:ext xmlns:c16="http://schemas.microsoft.com/office/drawing/2014/chart" uri="{C3380CC4-5D6E-409C-BE32-E72D297353CC}">
              <c16:uniqueId val="{00000001-3847-4C06-B4D8-787CE63345FB}"/>
            </c:ext>
          </c:extLst>
        </c:ser>
        <c:dLbls>
          <c:dLblPos val="outEnd"/>
          <c:showLegendKey val="0"/>
          <c:showVal val="1"/>
          <c:showCatName val="0"/>
          <c:showSerName val="0"/>
          <c:showPercent val="0"/>
          <c:showBubbleSize val="0"/>
        </c:dLbls>
        <c:gapWidth val="219"/>
        <c:overlap val="-27"/>
        <c:axId val="1533350127"/>
        <c:axId val="1533343407"/>
      </c:barChart>
      <c:catAx>
        <c:axId val="1533350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3343407"/>
        <c:crosses val="autoZero"/>
        <c:auto val="1"/>
        <c:lblAlgn val="ctr"/>
        <c:lblOffset val="100"/>
        <c:noMultiLvlLbl val="0"/>
      </c:catAx>
      <c:valAx>
        <c:axId val="1533343407"/>
        <c:scaling>
          <c:orientation val="minMax"/>
        </c:scaling>
        <c:delete val="1"/>
        <c:axPos val="l"/>
        <c:numFmt formatCode="General" sourceLinked="1"/>
        <c:majorTickMark val="none"/>
        <c:minorTickMark val="none"/>
        <c:tickLblPos val="nextTo"/>
        <c:crossAx val="15333501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D$16"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20</xdr:col>
      <xdr:colOff>504825</xdr:colOff>
      <xdr:row>33</xdr:row>
      <xdr:rowOff>142875</xdr:rowOff>
    </xdr:to>
    <xdr:sp macro="" textlink="">
      <xdr:nvSpPr>
        <xdr:cNvPr id="22" name="Rectangle: Rounded Corners 21">
          <a:extLst>
            <a:ext uri="{FF2B5EF4-FFF2-40B4-BE49-F238E27FC236}">
              <a16:creationId xmlns:a16="http://schemas.microsoft.com/office/drawing/2014/main" id="{B872D2A3-1440-A307-C15F-E1E3D8870AD1}"/>
            </a:ext>
          </a:extLst>
        </xdr:cNvPr>
        <xdr:cNvSpPr/>
      </xdr:nvSpPr>
      <xdr:spPr>
        <a:xfrm>
          <a:off x="342900" y="228600"/>
          <a:ext cx="12353925" cy="6200775"/>
        </a:xfrm>
        <a:prstGeom prst="roundRect">
          <a:avLst>
            <a:gd name="adj" fmla="val 2251"/>
          </a:avLst>
        </a:prstGeom>
        <a:solidFill>
          <a:schemeClr val="bg1">
            <a:lumMod val="85000"/>
            <a:alpha val="2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533400</xdr:colOff>
      <xdr:row>2</xdr:row>
      <xdr:rowOff>57150</xdr:rowOff>
    </xdr:from>
    <xdr:to>
      <xdr:col>2</xdr:col>
      <xdr:colOff>438150</xdr:colOff>
      <xdr:row>32</xdr:row>
      <xdr:rowOff>85725</xdr:rowOff>
    </xdr:to>
    <xdr:sp macro="" textlink="">
      <xdr:nvSpPr>
        <xdr:cNvPr id="23" name="Rectangle: Rounded Corners 22">
          <a:extLst>
            <a:ext uri="{FF2B5EF4-FFF2-40B4-BE49-F238E27FC236}">
              <a16:creationId xmlns:a16="http://schemas.microsoft.com/office/drawing/2014/main" id="{F8975704-0E7D-462E-2C29-72E19C670629}"/>
            </a:ext>
          </a:extLst>
        </xdr:cNvPr>
        <xdr:cNvSpPr/>
      </xdr:nvSpPr>
      <xdr:spPr>
        <a:xfrm>
          <a:off x="533400" y="438150"/>
          <a:ext cx="1123950" cy="5743575"/>
        </a:xfrm>
        <a:prstGeom prst="roundRect">
          <a:avLst>
            <a:gd name="adj" fmla="val 1242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571500</xdr:colOff>
      <xdr:row>10</xdr:row>
      <xdr:rowOff>38099</xdr:rowOff>
    </xdr:from>
    <xdr:to>
      <xdr:col>8</xdr:col>
      <xdr:colOff>314325</xdr:colOff>
      <xdr:row>32</xdr:row>
      <xdr:rowOff>142874</xdr:rowOff>
    </xdr:to>
    <xdr:sp macro="" textlink="">
      <xdr:nvSpPr>
        <xdr:cNvPr id="24" name="Rectangle: Rounded Corners 23">
          <a:extLst>
            <a:ext uri="{FF2B5EF4-FFF2-40B4-BE49-F238E27FC236}">
              <a16:creationId xmlns:a16="http://schemas.microsoft.com/office/drawing/2014/main" id="{B99CD7BA-8E59-CB40-4190-4AEAA66207FD}"/>
            </a:ext>
          </a:extLst>
        </xdr:cNvPr>
        <xdr:cNvSpPr/>
      </xdr:nvSpPr>
      <xdr:spPr>
        <a:xfrm>
          <a:off x="1790700" y="1943099"/>
          <a:ext cx="3400425" cy="4295775"/>
        </a:xfrm>
        <a:prstGeom prst="roundRect">
          <a:avLst>
            <a:gd name="adj" fmla="val 412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523875</xdr:colOff>
      <xdr:row>10</xdr:row>
      <xdr:rowOff>57150</xdr:rowOff>
    </xdr:from>
    <xdr:to>
      <xdr:col>15</xdr:col>
      <xdr:colOff>276225</xdr:colOff>
      <xdr:row>20</xdr:row>
      <xdr:rowOff>38100</xdr:rowOff>
    </xdr:to>
    <xdr:sp macro="" textlink="">
      <xdr:nvSpPr>
        <xdr:cNvPr id="25" name="Rectangle: Rounded Corners 24">
          <a:extLst>
            <a:ext uri="{FF2B5EF4-FFF2-40B4-BE49-F238E27FC236}">
              <a16:creationId xmlns:a16="http://schemas.microsoft.com/office/drawing/2014/main" id="{C3A3A736-3FA6-13B0-CBBF-3B606EED2543}"/>
            </a:ext>
          </a:extLst>
        </xdr:cNvPr>
        <xdr:cNvSpPr/>
      </xdr:nvSpPr>
      <xdr:spPr>
        <a:xfrm>
          <a:off x="5400675" y="1962150"/>
          <a:ext cx="4019550" cy="1885950"/>
        </a:xfrm>
        <a:prstGeom prst="roundRect">
          <a:avLst>
            <a:gd name="adj" fmla="val 412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428624</xdr:colOff>
      <xdr:row>2</xdr:row>
      <xdr:rowOff>28576</xdr:rowOff>
    </xdr:from>
    <xdr:to>
      <xdr:col>20</xdr:col>
      <xdr:colOff>266699</xdr:colOff>
      <xdr:row>32</xdr:row>
      <xdr:rowOff>123826</xdr:rowOff>
    </xdr:to>
    <xdr:sp macro="" textlink="">
      <xdr:nvSpPr>
        <xdr:cNvPr id="27" name="Rectangle: Rounded Corners 26">
          <a:extLst>
            <a:ext uri="{FF2B5EF4-FFF2-40B4-BE49-F238E27FC236}">
              <a16:creationId xmlns:a16="http://schemas.microsoft.com/office/drawing/2014/main" id="{24C2E819-88BF-3071-79F2-AB4F17C3EBD8}"/>
            </a:ext>
          </a:extLst>
        </xdr:cNvPr>
        <xdr:cNvSpPr/>
      </xdr:nvSpPr>
      <xdr:spPr>
        <a:xfrm>
          <a:off x="9572624" y="409576"/>
          <a:ext cx="2886075" cy="5810250"/>
        </a:xfrm>
        <a:prstGeom prst="roundRect">
          <a:avLst>
            <a:gd name="adj" fmla="val 412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38099</xdr:colOff>
      <xdr:row>4</xdr:row>
      <xdr:rowOff>133350</xdr:rowOff>
    </xdr:from>
    <xdr:to>
      <xdr:col>15</xdr:col>
      <xdr:colOff>295274</xdr:colOff>
      <xdr:row>9</xdr:row>
      <xdr:rowOff>85725</xdr:rowOff>
    </xdr:to>
    <xdr:sp macro="" textlink="">
      <xdr:nvSpPr>
        <xdr:cNvPr id="28" name="Rectangle: Rounded Corners 27">
          <a:extLst>
            <a:ext uri="{FF2B5EF4-FFF2-40B4-BE49-F238E27FC236}">
              <a16:creationId xmlns:a16="http://schemas.microsoft.com/office/drawing/2014/main" id="{1514D43B-DDFC-2873-56C5-14164D95824B}"/>
            </a:ext>
          </a:extLst>
        </xdr:cNvPr>
        <xdr:cNvSpPr/>
      </xdr:nvSpPr>
      <xdr:spPr>
        <a:xfrm>
          <a:off x="1866899" y="895350"/>
          <a:ext cx="7572375" cy="904875"/>
        </a:xfrm>
        <a:prstGeom prst="roundRect">
          <a:avLst>
            <a:gd name="adj" fmla="val 4126"/>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19050</xdr:colOff>
      <xdr:row>2</xdr:row>
      <xdr:rowOff>104775</xdr:rowOff>
    </xdr:from>
    <xdr:to>
      <xdr:col>2</xdr:col>
      <xdr:colOff>361950</xdr:colOff>
      <xdr:row>7</xdr:row>
      <xdr:rowOff>104775</xdr:rowOff>
    </xdr:to>
    <xdr:pic>
      <xdr:nvPicPr>
        <xdr:cNvPr id="29" name="Picture 28">
          <a:extLst>
            <a:ext uri="{FF2B5EF4-FFF2-40B4-BE49-F238E27FC236}">
              <a16:creationId xmlns:a16="http://schemas.microsoft.com/office/drawing/2014/main" id="{711AC796-BBE7-45A5-ACB2-DC7341D4A14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8650" y="485775"/>
          <a:ext cx="952500" cy="952500"/>
        </a:xfrm>
        <a:prstGeom prst="rect">
          <a:avLst/>
        </a:prstGeom>
      </xdr:spPr>
    </xdr:pic>
    <xdr:clientData/>
  </xdr:twoCellAnchor>
  <xdr:twoCellAnchor>
    <xdr:from>
      <xdr:col>13</xdr:col>
      <xdr:colOff>557213</xdr:colOff>
      <xdr:row>2</xdr:row>
      <xdr:rowOff>104776</xdr:rowOff>
    </xdr:from>
    <xdr:to>
      <xdr:col>15</xdr:col>
      <xdr:colOff>271463</xdr:colOff>
      <xdr:row>4</xdr:row>
      <xdr:rowOff>9526</xdr:rowOff>
    </xdr:to>
    <xdr:sp macro="[0]!Clear_filters" textlink="">
      <xdr:nvSpPr>
        <xdr:cNvPr id="32" name="Rectangle: Rounded Corners 31">
          <a:extLst>
            <a:ext uri="{FF2B5EF4-FFF2-40B4-BE49-F238E27FC236}">
              <a16:creationId xmlns:a16="http://schemas.microsoft.com/office/drawing/2014/main" id="{A29BF0FD-BBA0-173D-CB16-D52C93C1749A}"/>
            </a:ext>
          </a:extLst>
        </xdr:cNvPr>
        <xdr:cNvSpPr/>
      </xdr:nvSpPr>
      <xdr:spPr>
        <a:xfrm>
          <a:off x="8482013" y="485776"/>
          <a:ext cx="933450" cy="285750"/>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Clear Filters</a:t>
          </a:r>
        </a:p>
      </xdr:txBody>
    </xdr:sp>
    <xdr:clientData/>
  </xdr:twoCellAnchor>
  <xdr:twoCellAnchor>
    <xdr:from>
      <xdr:col>6</xdr:col>
      <xdr:colOff>428625</xdr:colOff>
      <xdr:row>5</xdr:row>
      <xdr:rowOff>123825</xdr:rowOff>
    </xdr:from>
    <xdr:to>
      <xdr:col>6</xdr:col>
      <xdr:colOff>428625</xdr:colOff>
      <xdr:row>8</xdr:row>
      <xdr:rowOff>38100</xdr:rowOff>
    </xdr:to>
    <xdr:cxnSp macro="">
      <xdr:nvCxnSpPr>
        <xdr:cNvPr id="34" name="Straight Connector 33">
          <a:extLst>
            <a:ext uri="{FF2B5EF4-FFF2-40B4-BE49-F238E27FC236}">
              <a16:creationId xmlns:a16="http://schemas.microsoft.com/office/drawing/2014/main" id="{020C068F-0B0E-685E-5109-1D0BD0A2C4AD}"/>
            </a:ext>
          </a:extLst>
        </xdr:cNvPr>
        <xdr:cNvCxnSpPr/>
      </xdr:nvCxnSpPr>
      <xdr:spPr>
        <a:xfrm>
          <a:off x="4086225" y="1076325"/>
          <a:ext cx="0" cy="485775"/>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209550</xdr:colOff>
      <xdr:row>5</xdr:row>
      <xdr:rowOff>123825</xdr:rowOff>
    </xdr:from>
    <xdr:to>
      <xdr:col>9</xdr:col>
      <xdr:colOff>209550</xdr:colOff>
      <xdr:row>8</xdr:row>
      <xdr:rowOff>38100</xdr:rowOff>
    </xdr:to>
    <xdr:cxnSp macro="">
      <xdr:nvCxnSpPr>
        <xdr:cNvPr id="36" name="Straight Connector 35">
          <a:extLst>
            <a:ext uri="{FF2B5EF4-FFF2-40B4-BE49-F238E27FC236}">
              <a16:creationId xmlns:a16="http://schemas.microsoft.com/office/drawing/2014/main" id="{D338EED9-F709-1480-1DD6-7D4344FDE413}"/>
            </a:ext>
          </a:extLst>
        </xdr:cNvPr>
        <xdr:cNvCxnSpPr/>
      </xdr:nvCxnSpPr>
      <xdr:spPr>
        <a:xfrm>
          <a:off x="5695950" y="1076325"/>
          <a:ext cx="0" cy="485775"/>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47625</xdr:colOff>
      <xdr:row>5</xdr:row>
      <xdr:rowOff>38100</xdr:rowOff>
    </xdr:from>
    <xdr:to>
      <xdr:col>3</xdr:col>
      <xdr:colOff>561975</xdr:colOff>
      <xdr:row>6</xdr:row>
      <xdr:rowOff>95250</xdr:rowOff>
    </xdr:to>
    <xdr:sp macro="" textlink="">
      <xdr:nvSpPr>
        <xdr:cNvPr id="37" name="TextBox 36">
          <a:extLst>
            <a:ext uri="{FF2B5EF4-FFF2-40B4-BE49-F238E27FC236}">
              <a16:creationId xmlns:a16="http://schemas.microsoft.com/office/drawing/2014/main" id="{0FC3A4BB-BE37-4736-AC84-20ACBA507A73}"/>
            </a:ext>
          </a:extLst>
        </xdr:cNvPr>
        <xdr:cNvSpPr txBox="1"/>
      </xdr:nvSpPr>
      <xdr:spPr>
        <a:xfrm>
          <a:off x="1876425" y="990600"/>
          <a:ext cx="5143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rPr>
            <a:t>Wins</a:t>
          </a:r>
        </a:p>
      </xdr:txBody>
    </xdr:sp>
    <xdr:clientData/>
  </xdr:twoCellAnchor>
  <xdr:twoCellAnchor>
    <xdr:from>
      <xdr:col>4</xdr:col>
      <xdr:colOff>257175</xdr:colOff>
      <xdr:row>5</xdr:row>
      <xdr:rowOff>38100</xdr:rowOff>
    </xdr:from>
    <xdr:to>
      <xdr:col>5</xdr:col>
      <xdr:colOff>200025</xdr:colOff>
      <xdr:row>6</xdr:row>
      <xdr:rowOff>95250</xdr:rowOff>
    </xdr:to>
    <xdr:sp macro="" textlink="">
      <xdr:nvSpPr>
        <xdr:cNvPr id="38" name="TextBox 37">
          <a:extLst>
            <a:ext uri="{FF2B5EF4-FFF2-40B4-BE49-F238E27FC236}">
              <a16:creationId xmlns:a16="http://schemas.microsoft.com/office/drawing/2014/main" id="{62C9F556-A3CE-A450-7F83-940E8F975F03}"/>
            </a:ext>
          </a:extLst>
        </xdr:cNvPr>
        <xdr:cNvSpPr txBox="1"/>
      </xdr:nvSpPr>
      <xdr:spPr>
        <a:xfrm>
          <a:off x="2695575" y="990600"/>
          <a:ext cx="5524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rPr>
            <a:t>Draws</a:t>
          </a:r>
        </a:p>
      </xdr:txBody>
    </xdr:sp>
    <xdr:clientData/>
  </xdr:twoCellAnchor>
  <xdr:twoCellAnchor>
    <xdr:from>
      <xdr:col>5</xdr:col>
      <xdr:colOff>504825</xdr:colOff>
      <xdr:row>5</xdr:row>
      <xdr:rowOff>38100</xdr:rowOff>
    </xdr:from>
    <xdr:to>
      <xdr:col>6</xdr:col>
      <xdr:colOff>409575</xdr:colOff>
      <xdr:row>6</xdr:row>
      <xdr:rowOff>95250</xdr:rowOff>
    </xdr:to>
    <xdr:sp macro="" textlink="">
      <xdr:nvSpPr>
        <xdr:cNvPr id="39" name="TextBox 38">
          <a:extLst>
            <a:ext uri="{FF2B5EF4-FFF2-40B4-BE49-F238E27FC236}">
              <a16:creationId xmlns:a16="http://schemas.microsoft.com/office/drawing/2014/main" id="{59144C12-51CD-91C7-3296-BA1473F4A17E}"/>
            </a:ext>
          </a:extLst>
        </xdr:cNvPr>
        <xdr:cNvSpPr txBox="1"/>
      </xdr:nvSpPr>
      <xdr:spPr>
        <a:xfrm>
          <a:off x="3552825" y="990600"/>
          <a:ext cx="5143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rPr>
            <a:t>Lose</a:t>
          </a:r>
        </a:p>
      </xdr:txBody>
    </xdr:sp>
    <xdr:clientData/>
  </xdr:twoCellAnchor>
  <xdr:twoCellAnchor>
    <xdr:from>
      <xdr:col>4</xdr:col>
      <xdr:colOff>123825</xdr:colOff>
      <xdr:row>6</xdr:row>
      <xdr:rowOff>185737</xdr:rowOff>
    </xdr:from>
    <xdr:to>
      <xdr:col>4</xdr:col>
      <xdr:colOff>257175</xdr:colOff>
      <xdr:row>8</xdr:row>
      <xdr:rowOff>52387</xdr:rowOff>
    </xdr:to>
    <xdr:sp macro="" textlink="">
      <xdr:nvSpPr>
        <xdr:cNvPr id="40" name="TextBox 39">
          <a:extLst>
            <a:ext uri="{FF2B5EF4-FFF2-40B4-BE49-F238E27FC236}">
              <a16:creationId xmlns:a16="http://schemas.microsoft.com/office/drawing/2014/main" id="{A023ACB1-776F-F69E-ED03-F98EF7DE34AD}"/>
            </a:ext>
          </a:extLst>
        </xdr:cNvPr>
        <xdr:cNvSpPr txBox="1"/>
      </xdr:nvSpPr>
      <xdr:spPr>
        <a:xfrm>
          <a:off x="2562225" y="1328737"/>
          <a:ext cx="1333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rPr>
            <a:t>/</a:t>
          </a:r>
        </a:p>
      </xdr:txBody>
    </xdr:sp>
    <xdr:clientData/>
  </xdr:twoCellAnchor>
  <xdr:twoCellAnchor>
    <xdr:from>
      <xdr:col>5</xdr:col>
      <xdr:colOff>295275</xdr:colOff>
      <xdr:row>6</xdr:row>
      <xdr:rowOff>185737</xdr:rowOff>
    </xdr:from>
    <xdr:to>
      <xdr:col>5</xdr:col>
      <xdr:colOff>380999</xdr:colOff>
      <xdr:row>8</xdr:row>
      <xdr:rowOff>52387</xdr:rowOff>
    </xdr:to>
    <xdr:sp macro="" textlink="">
      <xdr:nvSpPr>
        <xdr:cNvPr id="41" name="TextBox 40">
          <a:extLst>
            <a:ext uri="{FF2B5EF4-FFF2-40B4-BE49-F238E27FC236}">
              <a16:creationId xmlns:a16="http://schemas.microsoft.com/office/drawing/2014/main" id="{60244AA3-AAFB-78E4-E0E7-48B930E0C08C}"/>
            </a:ext>
          </a:extLst>
        </xdr:cNvPr>
        <xdr:cNvSpPr txBox="1"/>
      </xdr:nvSpPr>
      <xdr:spPr>
        <a:xfrm>
          <a:off x="3343275" y="1328737"/>
          <a:ext cx="85724"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rPr>
            <a:t>/</a:t>
          </a:r>
        </a:p>
      </xdr:txBody>
    </xdr:sp>
    <xdr:clientData/>
  </xdr:twoCellAnchor>
  <xdr:twoCellAnchor>
    <xdr:from>
      <xdr:col>2</xdr:col>
      <xdr:colOff>609599</xdr:colOff>
      <xdr:row>6</xdr:row>
      <xdr:rowOff>76199</xdr:rowOff>
    </xdr:from>
    <xdr:to>
      <xdr:col>4</xdr:col>
      <xdr:colOff>133350</xdr:colOff>
      <xdr:row>8</xdr:row>
      <xdr:rowOff>142874</xdr:rowOff>
    </xdr:to>
    <xdr:sp macro="" textlink="Analysis!A5">
      <xdr:nvSpPr>
        <xdr:cNvPr id="42" name="TextBox 41">
          <a:extLst>
            <a:ext uri="{FF2B5EF4-FFF2-40B4-BE49-F238E27FC236}">
              <a16:creationId xmlns:a16="http://schemas.microsoft.com/office/drawing/2014/main" id="{989D3A84-CB43-AF72-83C5-06F30837A39E}"/>
            </a:ext>
          </a:extLst>
        </xdr:cNvPr>
        <xdr:cNvSpPr txBox="1"/>
      </xdr:nvSpPr>
      <xdr:spPr>
        <a:xfrm>
          <a:off x="1828799" y="1219199"/>
          <a:ext cx="742951"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15F9C57-0FE4-40D2-B49F-67F86BFB94F8}" type="TxLink">
            <a:rPr lang="en-US" sz="2800" b="1" i="0" u="none" strike="noStrike">
              <a:solidFill>
                <a:schemeClr val="bg1"/>
              </a:solidFill>
              <a:latin typeface="+mn-lt"/>
              <a:ea typeface="+mn-ea"/>
              <a:cs typeface="Times New Roman"/>
            </a:rPr>
            <a:pPr marL="0" indent="0" algn="ctr"/>
            <a:t>112</a:t>
          </a:fld>
          <a:endParaRPr lang="en-US" sz="2800" b="1" i="0" u="none" strike="noStrike">
            <a:solidFill>
              <a:schemeClr val="bg1"/>
            </a:solidFill>
            <a:latin typeface="+mn-lt"/>
            <a:ea typeface="+mn-ea"/>
            <a:cs typeface="Times New Roman"/>
          </a:endParaRPr>
        </a:p>
      </xdr:txBody>
    </xdr:sp>
    <xdr:clientData/>
  </xdr:twoCellAnchor>
  <xdr:twoCellAnchor>
    <xdr:from>
      <xdr:col>4</xdr:col>
      <xdr:colOff>245180</xdr:colOff>
      <xdr:row>6</xdr:row>
      <xdr:rowOff>76199</xdr:rowOff>
    </xdr:from>
    <xdr:to>
      <xdr:col>5</xdr:col>
      <xdr:colOff>259644</xdr:colOff>
      <xdr:row>8</xdr:row>
      <xdr:rowOff>123824</xdr:rowOff>
    </xdr:to>
    <xdr:sp macro="" textlink="Analysis!G5">
      <xdr:nvSpPr>
        <xdr:cNvPr id="43" name="TextBox 42">
          <a:extLst>
            <a:ext uri="{FF2B5EF4-FFF2-40B4-BE49-F238E27FC236}">
              <a16:creationId xmlns:a16="http://schemas.microsoft.com/office/drawing/2014/main" id="{3041AE90-D18E-0FE5-3305-0D78695273DE}"/>
            </a:ext>
          </a:extLst>
        </xdr:cNvPr>
        <xdr:cNvSpPr txBox="1"/>
      </xdr:nvSpPr>
      <xdr:spPr>
        <a:xfrm>
          <a:off x="2683580" y="1219199"/>
          <a:ext cx="624064"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FA1BC16-5F4B-4C9C-A55E-F3FB7E0D474C}" type="TxLink">
            <a:rPr lang="en-US" sz="2800" b="1" i="0" u="none" strike="noStrike">
              <a:solidFill>
                <a:schemeClr val="bg1"/>
              </a:solidFill>
              <a:latin typeface="+mn-lt"/>
              <a:ea typeface="+mn-ea"/>
              <a:cs typeface="Times New Roman"/>
            </a:rPr>
            <a:pPr marL="0" indent="0" algn="ctr"/>
            <a:t>40</a:t>
          </a:fld>
          <a:endParaRPr lang="en-US" sz="2800" b="1" i="0" u="none" strike="noStrike">
            <a:solidFill>
              <a:schemeClr val="bg1"/>
            </a:solidFill>
            <a:latin typeface="+mn-lt"/>
            <a:ea typeface="+mn-ea"/>
            <a:cs typeface="Times New Roman"/>
          </a:endParaRPr>
        </a:p>
      </xdr:txBody>
    </xdr:sp>
    <xdr:clientData/>
  </xdr:twoCellAnchor>
  <xdr:twoCellAnchor>
    <xdr:from>
      <xdr:col>5</xdr:col>
      <xdr:colOff>419099</xdr:colOff>
      <xdr:row>6</xdr:row>
      <xdr:rowOff>76199</xdr:rowOff>
    </xdr:from>
    <xdr:to>
      <xdr:col>6</xdr:col>
      <xdr:colOff>390524</xdr:colOff>
      <xdr:row>8</xdr:row>
      <xdr:rowOff>114299</xdr:rowOff>
    </xdr:to>
    <xdr:sp macro="" textlink="Analysis!H5">
      <xdr:nvSpPr>
        <xdr:cNvPr id="44" name="TextBox 43">
          <a:extLst>
            <a:ext uri="{FF2B5EF4-FFF2-40B4-BE49-F238E27FC236}">
              <a16:creationId xmlns:a16="http://schemas.microsoft.com/office/drawing/2014/main" id="{4799DD62-AD09-6562-C520-B6A5B2F53A3C}"/>
            </a:ext>
          </a:extLst>
        </xdr:cNvPr>
        <xdr:cNvSpPr txBox="1"/>
      </xdr:nvSpPr>
      <xdr:spPr>
        <a:xfrm>
          <a:off x="3467099" y="1219199"/>
          <a:ext cx="581025"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2698ED5-EB1C-43AE-8947-66F4180BEC4D}" type="TxLink">
            <a:rPr lang="en-US" sz="2800" b="1" i="0" u="none" strike="noStrike">
              <a:solidFill>
                <a:schemeClr val="bg1"/>
              </a:solidFill>
              <a:latin typeface="+mn-lt"/>
              <a:ea typeface="+mn-ea"/>
              <a:cs typeface="Times New Roman"/>
            </a:rPr>
            <a:pPr marL="0" indent="0" algn="ctr"/>
            <a:t>62</a:t>
          </a:fld>
          <a:endParaRPr lang="en-US" sz="2800" b="1" i="0" u="none" strike="noStrike">
            <a:solidFill>
              <a:schemeClr val="bg1"/>
            </a:solidFill>
            <a:latin typeface="+mn-lt"/>
            <a:ea typeface="+mn-ea"/>
            <a:cs typeface="Times New Roman"/>
          </a:endParaRPr>
        </a:p>
      </xdr:txBody>
    </xdr:sp>
    <xdr:clientData/>
  </xdr:twoCellAnchor>
  <xdr:twoCellAnchor>
    <xdr:from>
      <xdr:col>7</xdr:col>
      <xdr:colOff>104775</xdr:colOff>
      <xdr:row>5</xdr:row>
      <xdr:rowOff>38100</xdr:rowOff>
    </xdr:from>
    <xdr:to>
      <xdr:col>8</xdr:col>
      <xdr:colOff>590551</xdr:colOff>
      <xdr:row>6</xdr:row>
      <xdr:rowOff>95250</xdr:rowOff>
    </xdr:to>
    <xdr:sp macro="" textlink="">
      <xdr:nvSpPr>
        <xdr:cNvPr id="45" name="TextBox 44">
          <a:extLst>
            <a:ext uri="{FF2B5EF4-FFF2-40B4-BE49-F238E27FC236}">
              <a16:creationId xmlns:a16="http://schemas.microsoft.com/office/drawing/2014/main" id="{383DF5ED-3F74-F25E-2DF5-3126C8F83E19}"/>
            </a:ext>
          </a:extLst>
        </xdr:cNvPr>
        <xdr:cNvSpPr txBox="1"/>
      </xdr:nvSpPr>
      <xdr:spPr>
        <a:xfrm>
          <a:off x="4371975" y="990600"/>
          <a:ext cx="109537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rPr>
            <a:t>Matches</a:t>
          </a:r>
          <a:r>
            <a:rPr lang="en-US" sz="1100" baseline="0">
              <a:solidFill>
                <a:schemeClr val="bg1"/>
              </a:solidFill>
            </a:rPr>
            <a:t> played</a:t>
          </a:r>
          <a:endParaRPr lang="en-US" sz="1100">
            <a:solidFill>
              <a:schemeClr val="bg1"/>
            </a:solidFill>
          </a:endParaRPr>
        </a:p>
      </xdr:txBody>
    </xdr:sp>
    <xdr:clientData/>
  </xdr:twoCellAnchor>
  <xdr:twoCellAnchor>
    <xdr:from>
      <xdr:col>7</xdr:col>
      <xdr:colOff>295275</xdr:colOff>
      <xdr:row>6</xdr:row>
      <xdr:rowOff>133350</xdr:rowOff>
    </xdr:from>
    <xdr:to>
      <xdr:col>8</xdr:col>
      <xdr:colOff>533401</xdr:colOff>
      <xdr:row>8</xdr:row>
      <xdr:rowOff>0</xdr:rowOff>
    </xdr:to>
    <xdr:sp macro="" textlink="Analysis!D5">
      <xdr:nvSpPr>
        <xdr:cNvPr id="46" name="TextBox 45">
          <a:extLst>
            <a:ext uri="{FF2B5EF4-FFF2-40B4-BE49-F238E27FC236}">
              <a16:creationId xmlns:a16="http://schemas.microsoft.com/office/drawing/2014/main" id="{6BEDFFF8-7D8A-2685-42F8-FBCF44D0250D}"/>
            </a:ext>
          </a:extLst>
        </xdr:cNvPr>
        <xdr:cNvSpPr txBox="1"/>
      </xdr:nvSpPr>
      <xdr:spPr>
        <a:xfrm>
          <a:off x="4562475" y="1276350"/>
          <a:ext cx="8477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892221F-8D37-4CE1-80C7-77446CC93728}" type="TxLink">
            <a:rPr lang="en-US" sz="2800" b="1" i="0" u="none" strike="noStrike">
              <a:solidFill>
                <a:schemeClr val="bg1"/>
              </a:solidFill>
              <a:latin typeface="+mn-lt"/>
              <a:ea typeface="+mn-ea"/>
              <a:cs typeface="Times New Roman"/>
            </a:rPr>
            <a:pPr marL="0" indent="0" algn="ctr"/>
            <a:t>214</a:t>
          </a:fld>
          <a:endParaRPr lang="en-US" sz="2800" b="1" i="0" u="none" strike="noStrike">
            <a:solidFill>
              <a:schemeClr val="bg1"/>
            </a:solidFill>
            <a:latin typeface="+mn-lt"/>
            <a:ea typeface="+mn-ea"/>
            <a:cs typeface="Times New Roman"/>
          </a:endParaRPr>
        </a:p>
      </xdr:txBody>
    </xdr:sp>
    <xdr:clientData/>
  </xdr:twoCellAnchor>
  <xdr:twoCellAnchor>
    <xdr:from>
      <xdr:col>12</xdr:col>
      <xdr:colOff>123825</xdr:colOff>
      <xdr:row>5</xdr:row>
      <xdr:rowOff>123825</xdr:rowOff>
    </xdr:from>
    <xdr:to>
      <xdr:col>12</xdr:col>
      <xdr:colOff>123825</xdr:colOff>
      <xdr:row>8</xdr:row>
      <xdr:rowOff>38100</xdr:rowOff>
    </xdr:to>
    <xdr:cxnSp macro="">
      <xdr:nvCxnSpPr>
        <xdr:cNvPr id="47" name="Straight Connector 46">
          <a:extLst>
            <a:ext uri="{FF2B5EF4-FFF2-40B4-BE49-F238E27FC236}">
              <a16:creationId xmlns:a16="http://schemas.microsoft.com/office/drawing/2014/main" id="{D17673B0-D473-1DC7-8E5C-2E73812F7D40}"/>
            </a:ext>
          </a:extLst>
        </xdr:cNvPr>
        <xdr:cNvCxnSpPr/>
      </xdr:nvCxnSpPr>
      <xdr:spPr>
        <a:xfrm>
          <a:off x="7439025" y="1076325"/>
          <a:ext cx="0" cy="485775"/>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361950</xdr:colOff>
      <xdr:row>5</xdr:row>
      <xdr:rowOff>38100</xdr:rowOff>
    </xdr:from>
    <xdr:to>
      <xdr:col>12</xdr:col>
      <xdr:colOff>19050</xdr:colOff>
      <xdr:row>6</xdr:row>
      <xdr:rowOff>85725</xdr:rowOff>
    </xdr:to>
    <xdr:sp macro="" textlink="">
      <xdr:nvSpPr>
        <xdr:cNvPr id="48" name="TextBox 47">
          <a:extLst>
            <a:ext uri="{FF2B5EF4-FFF2-40B4-BE49-F238E27FC236}">
              <a16:creationId xmlns:a16="http://schemas.microsoft.com/office/drawing/2014/main" id="{989BCB2A-1120-DC3A-9AE6-A1E111E72C29}"/>
            </a:ext>
          </a:extLst>
        </xdr:cNvPr>
        <xdr:cNvSpPr txBox="1"/>
      </xdr:nvSpPr>
      <xdr:spPr>
        <a:xfrm>
          <a:off x="5848350" y="990600"/>
          <a:ext cx="14859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solidFill>
                <a:schemeClr val="bg1"/>
              </a:solidFill>
            </a:rPr>
            <a:t>Arsenal Scores </a:t>
          </a:r>
          <a:endParaRPr lang="en-US" sz="1100">
            <a:solidFill>
              <a:schemeClr val="bg1"/>
            </a:solidFill>
          </a:endParaRPr>
        </a:p>
      </xdr:txBody>
    </xdr:sp>
    <xdr:clientData/>
  </xdr:twoCellAnchor>
  <xdr:twoCellAnchor>
    <xdr:from>
      <xdr:col>12</xdr:col>
      <xdr:colOff>257174</xdr:colOff>
      <xdr:row>5</xdr:row>
      <xdr:rowOff>38100</xdr:rowOff>
    </xdr:from>
    <xdr:to>
      <xdr:col>14</xdr:col>
      <xdr:colOff>380999</xdr:colOff>
      <xdr:row>6</xdr:row>
      <xdr:rowOff>95250</xdr:rowOff>
    </xdr:to>
    <xdr:sp macro="" textlink="">
      <xdr:nvSpPr>
        <xdr:cNvPr id="49" name="TextBox 48">
          <a:extLst>
            <a:ext uri="{FF2B5EF4-FFF2-40B4-BE49-F238E27FC236}">
              <a16:creationId xmlns:a16="http://schemas.microsoft.com/office/drawing/2014/main" id="{DAABC787-71B5-CE50-2ED5-88A99E902235}"/>
            </a:ext>
          </a:extLst>
        </xdr:cNvPr>
        <xdr:cNvSpPr txBox="1"/>
      </xdr:nvSpPr>
      <xdr:spPr>
        <a:xfrm>
          <a:off x="7572374" y="990600"/>
          <a:ext cx="13430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rPr>
            <a:t>Opponent</a:t>
          </a:r>
          <a:r>
            <a:rPr lang="en-US" sz="1100" baseline="0">
              <a:solidFill>
                <a:schemeClr val="bg1"/>
              </a:solidFill>
            </a:rPr>
            <a:t> Scores</a:t>
          </a:r>
          <a:endParaRPr lang="en-US" sz="1100">
            <a:solidFill>
              <a:schemeClr val="bg1"/>
            </a:solidFill>
          </a:endParaRPr>
        </a:p>
      </xdr:txBody>
    </xdr:sp>
    <xdr:clientData/>
  </xdr:twoCellAnchor>
  <xdr:twoCellAnchor>
    <xdr:from>
      <xdr:col>9</xdr:col>
      <xdr:colOff>400050</xdr:colOff>
      <xdr:row>6</xdr:row>
      <xdr:rowOff>142875</xdr:rowOff>
    </xdr:from>
    <xdr:to>
      <xdr:col>12</xdr:col>
      <xdr:colOff>57150</xdr:colOff>
      <xdr:row>8</xdr:row>
      <xdr:rowOff>0</xdr:rowOff>
    </xdr:to>
    <xdr:sp macro="" textlink="Analysis!E5">
      <xdr:nvSpPr>
        <xdr:cNvPr id="52" name="TextBox 51">
          <a:extLst>
            <a:ext uri="{FF2B5EF4-FFF2-40B4-BE49-F238E27FC236}">
              <a16:creationId xmlns:a16="http://schemas.microsoft.com/office/drawing/2014/main" id="{CBAE2582-93EF-2FEC-3CEE-80DF9D8C0FFE}"/>
            </a:ext>
          </a:extLst>
        </xdr:cNvPr>
        <xdr:cNvSpPr txBox="1"/>
      </xdr:nvSpPr>
      <xdr:spPr>
        <a:xfrm>
          <a:off x="5886450" y="1285875"/>
          <a:ext cx="14859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D471E31-6C3A-46E9-96DA-93EB1394E1EB}" type="TxLink">
            <a:rPr lang="en-US" sz="2800" b="1" i="0" u="none" strike="noStrike">
              <a:solidFill>
                <a:schemeClr val="bg1"/>
              </a:solidFill>
              <a:latin typeface="+mn-lt"/>
              <a:ea typeface="+mn-ea"/>
              <a:cs typeface="Times New Roman"/>
            </a:rPr>
            <a:pPr marL="0" indent="0" algn="ctr"/>
            <a:t>371</a:t>
          </a:fld>
          <a:endParaRPr lang="en-US" sz="2800" b="1" i="0" u="none" strike="noStrike">
            <a:solidFill>
              <a:schemeClr val="bg1"/>
            </a:solidFill>
            <a:latin typeface="+mn-lt"/>
            <a:ea typeface="+mn-ea"/>
            <a:cs typeface="Times New Roman"/>
          </a:endParaRPr>
        </a:p>
      </xdr:txBody>
    </xdr:sp>
    <xdr:clientData/>
  </xdr:twoCellAnchor>
  <xdr:twoCellAnchor>
    <xdr:from>
      <xdr:col>12</xdr:col>
      <xdr:colOff>295274</xdr:colOff>
      <xdr:row>6</xdr:row>
      <xdr:rowOff>142875</xdr:rowOff>
    </xdr:from>
    <xdr:to>
      <xdr:col>14</xdr:col>
      <xdr:colOff>419099</xdr:colOff>
      <xdr:row>8</xdr:row>
      <xdr:rowOff>9525</xdr:rowOff>
    </xdr:to>
    <xdr:sp macro="" textlink="Analysis!F5">
      <xdr:nvSpPr>
        <xdr:cNvPr id="53" name="TextBox 52">
          <a:extLst>
            <a:ext uri="{FF2B5EF4-FFF2-40B4-BE49-F238E27FC236}">
              <a16:creationId xmlns:a16="http://schemas.microsoft.com/office/drawing/2014/main" id="{77ED64B9-CFF4-31B4-D6E5-8522F26472A2}"/>
            </a:ext>
          </a:extLst>
        </xdr:cNvPr>
        <xdr:cNvSpPr txBox="1"/>
      </xdr:nvSpPr>
      <xdr:spPr>
        <a:xfrm>
          <a:off x="7610474" y="1285875"/>
          <a:ext cx="13430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FA313A8-48A9-49FE-B072-59023454E592}" type="TxLink">
            <a:rPr lang="en-US" sz="2800" b="1" i="0" u="none" strike="noStrike">
              <a:solidFill>
                <a:schemeClr val="bg1"/>
              </a:solidFill>
              <a:latin typeface="+mn-lt"/>
              <a:ea typeface="+mn-ea"/>
              <a:cs typeface="Times New Roman"/>
            </a:rPr>
            <a:pPr marL="0" indent="0" algn="ctr"/>
            <a:t>260</a:t>
          </a:fld>
          <a:endParaRPr lang="en-US" sz="2800" b="1" i="0" u="none" strike="noStrike">
            <a:solidFill>
              <a:schemeClr val="bg1"/>
            </a:solidFill>
            <a:latin typeface="+mn-lt"/>
            <a:ea typeface="+mn-ea"/>
            <a:cs typeface="Times New Roman"/>
          </a:endParaRPr>
        </a:p>
      </xdr:txBody>
    </xdr:sp>
    <xdr:clientData/>
  </xdr:twoCellAnchor>
  <xdr:twoCellAnchor editAs="oneCell">
    <xdr:from>
      <xdr:col>0</xdr:col>
      <xdr:colOff>571499</xdr:colOff>
      <xdr:row>14</xdr:row>
      <xdr:rowOff>9526</xdr:rowOff>
    </xdr:from>
    <xdr:to>
      <xdr:col>2</xdr:col>
      <xdr:colOff>409575</xdr:colOff>
      <xdr:row>22</xdr:row>
      <xdr:rowOff>180975</xdr:rowOff>
    </xdr:to>
    <mc:AlternateContent xmlns:mc="http://schemas.openxmlformats.org/markup-compatibility/2006" xmlns:a14="http://schemas.microsoft.com/office/drawing/2010/main">
      <mc:Choice Requires="a14">
        <xdr:graphicFrame macro="">
          <xdr:nvGraphicFramePr>
            <xdr:cNvPr id="2" name="Season">
              <a:extLst>
                <a:ext uri="{FF2B5EF4-FFF2-40B4-BE49-F238E27FC236}">
                  <a16:creationId xmlns:a16="http://schemas.microsoft.com/office/drawing/2014/main" id="{3C3CF1F3-FFE5-46C1-86CF-0667DAF7D121}"/>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571499" y="2676526"/>
              <a:ext cx="1057276" cy="1695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9</xdr:col>
          <xdr:colOff>552450</xdr:colOff>
          <xdr:row>10</xdr:row>
          <xdr:rowOff>76200</xdr:rowOff>
        </xdr:from>
        <xdr:to>
          <xdr:col>11</xdr:col>
          <xdr:colOff>352425</xdr:colOff>
          <xdr:row>11</xdr:row>
          <xdr:rowOff>95250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Arsenal Score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561975</xdr:colOff>
          <xdr:row>10</xdr:row>
          <xdr:rowOff>47625</xdr:rowOff>
        </xdr:from>
        <xdr:to>
          <xdr:col>14</xdr:col>
          <xdr:colOff>361950</xdr:colOff>
          <xdr:row>11</xdr:row>
          <xdr:rowOff>66675</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Opponent Score</a:t>
              </a:r>
            </a:p>
          </xdr:txBody>
        </xdr:sp>
        <xdr:clientData/>
      </xdr:twoCellAnchor>
    </mc:Choice>
    <mc:Fallback/>
  </mc:AlternateContent>
  <xdr:twoCellAnchor>
    <xdr:from>
      <xdr:col>8</xdr:col>
      <xdr:colOff>523875</xdr:colOff>
      <xdr:row>10</xdr:row>
      <xdr:rowOff>76200</xdr:rowOff>
    </xdr:from>
    <xdr:to>
      <xdr:col>15</xdr:col>
      <xdr:colOff>266700</xdr:colOff>
      <xdr:row>20</xdr:row>
      <xdr:rowOff>9525</xdr:rowOff>
    </xdr:to>
    <xdr:graphicFrame macro="">
      <xdr:nvGraphicFramePr>
        <xdr:cNvPr id="3" name="Chart 2">
          <a:extLst>
            <a:ext uri="{FF2B5EF4-FFF2-40B4-BE49-F238E27FC236}">
              <a16:creationId xmlns:a16="http://schemas.microsoft.com/office/drawing/2014/main" id="{18A47F63-0CDD-4985-9C4E-BA2737D186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590551</xdr:colOff>
      <xdr:row>23</xdr:row>
      <xdr:rowOff>123826</xdr:rowOff>
    </xdr:from>
    <xdr:to>
      <xdr:col>2</xdr:col>
      <xdr:colOff>381000</xdr:colOff>
      <xdr:row>32</xdr:row>
      <xdr:rowOff>104776</xdr:rowOff>
    </xdr:to>
    <mc:AlternateContent xmlns:mc="http://schemas.openxmlformats.org/markup-compatibility/2006" xmlns:a14="http://schemas.microsoft.com/office/drawing/2010/main">
      <mc:Choice Requires="a14">
        <xdr:graphicFrame macro="">
          <xdr:nvGraphicFramePr>
            <xdr:cNvPr id="4" name="Coach">
              <a:extLst>
                <a:ext uri="{FF2B5EF4-FFF2-40B4-BE49-F238E27FC236}">
                  <a16:creationId xmlns:a16="http://schemas.microsoft.com/office/drawing/2014/main" id="{8E274E4B-65B3-4F89-9262-3C0F90B66BE3}"/>
                </a:ext>
              </a:extLst>
            </xdr:cNvPr>
            <xdr:cNvGraphicFramePr/>
          </xdr:nvGraphicFramePr>
          <xdr:xfrm>
            <a:off x="0" y="0"/>
            <a:ext cx="0" cy="0"/>
          </xdr:xfrm>
          <a:graphic>
            <a:graphicData uri="http://schemas.microsoft.com/office/drawing/2010/slicer">
              <sle:slicer xmlns:sle="http://schemas.microsoft.com/office/drawing/2010/slicer" name="Coach"/>
            </a:graphicData>
          </a:graphic>
        </xdr:graphicFrame>
      </mc:Choice>
      <mc:Fallback xmlns="">
        <xdr:sp macro="" textlink="">
          <xdr:nvSpPr>
            <xdr:cNvPr id="0" name=""/>
            <xdr:cNvSpPr>
              <a:spLocks noTextEdit="1"/>
            </xdr:cNvSpPr>
          </xdr:nvSpPr>
          <xdr:spPr>
            <a:xfrm>
              <a:off x="590551" y="4505326"/>
              <a:ext cx="1009649" cy="1695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552449</xdr:colOff>
      <xdr:row>20</xdr:row>
      <xdr:rowOff>161925</xdr:rowOff>
    </xdr:from>
    <xdr:to>
      <xdr:col>15</xdr:col>
      <xdr:colOff>333374</xdr:colOff>
      <xdr:row>32</xdr:row>
      <xdr:rowOff>47625</xdr:rowOff>
    </xdr:to>
    <xdr:graphicFrame macro="">
      <xdr:nvGraphicFramePr>
        <xdr:cNvPr id="5" name="Chart 4">
          <a:extLst>
            <a:ext uri="{FF2B5EF4-FFF2-40B4-BE49-F238E27FC236}">
              <a16:creationId xmlns:a16="http://schemas.microsoft.com/office/drawing/2014/main" id="{1850784B-F27C-48E8-9CC2-DEE4A1D3DA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571500</xdr:colOff>
      <xdr:row>11</xdr:row>
      <xdr:rowOff>161925</xdr:rowOff>
    </xdr:from>
    <xdr:to>
      <xdr:col>8</xdr:col>
      <xdr:colOff>304800</xdr:colOff>
      <xdr:row>32</xdr:row>
      <xdr:rowOff>104775</xdr:rowOff>
    </xdr:to>
    <xdr:graphicFrame macro="">
      <xdr:nvGraphicFramePr>
        <xdr:cNvPr id="6" name="Chart 5">
          <a:extLst>
            <a:ext uri="{FF2B5EF4-FFF2-40B4-BE49-F238E27FC236}">
              <a16:creationId xmlns:a16="http://schemas.microsoft.com/office/drawing/2014/main" id="{EDD41AD1-500A-4B15-A03D-2FE318CD0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133350</xdr:colOff>
      <xdr:row>13</xdr:row>
      <xdr:rowOff>19050</xdr:rowOff>
    </xdr:from>
    <xdr:to>
      <xdr:col>2</xdr:col>
      <xdr:colOff>200024</xdr:colOff>
      <xdr:row>14</xdr:row>
      <xdr:rowOff>76200</xdr:rowOff>
    </xdr:to>
    <xdr:sp macro="" textlink="">
      <xdr:nvSpPr>
        <xdr:cNvPr id="8" name="TextBox 7">
          <a:extLst>
            <a:ext uri="{FF2B5EF4-FFF2-40B4-BE49-F238E27FC236}">
              <a16:creationId xmlns:a16="http://schemas.microsoft.com/office/drawing/2014/main" id="{337A5EE9-78CA-6518-C42B-7C7C21640E60}"/>
            </a:ext>
          </a:extLst>
        </xdr:cNvPr>
        <xdr:cNvSpPr txBox="1"/>
      </xdr:nvSpPr>
      <xdr:spPr>
        <a:xfrm>
          <a:off x="742950" y="2495550"/>
          <a:ext cx="676274"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ysClr val="windowText" lastClr="000000"/>
              </a:solidFill>
            </a:rPr>
            <a:t>Season</a:t>
          </a:r>
        </a:p>
      </xdr:txBody>
    </xdr:sp>
    <xdr:clientData/>
  </xdr:twoCellAnchor>
  <xdr:twoCellAnchor>
    <xdr:from>
      <xdr:col>1</xdr:col>
      <xdr:colOff>152401</xdr:colOff>
      <xdr:row>7</xdr:row>
      <xdr:rowOff>28574</xdr:rowOff>
    </xdr:from>
    <xdr:to>
      <xdr:col>2</xdr:col>
      <xdr:colOff>266701</xdr:colOff>
      <xdr:row>8</xdr:row>
      <xdr:rowOff>95249</xdr:rowOff>
    </xdr:to>
    <xdr:sp macro="" textlink="">
      <xdr:nvSpPr>
        <xdr:cNvPr id="9" name="TextBox 8">
          <a:extLst>
            <a:ext uri="{FF2B5EF4-FFF2-40B4-BE49-F238E27FC236}">
              <a16:creationId xmlns:a16="http://schemas.microsoft.com/office/drawing/2014/main" id="{EF3EA813-05FC-1E32-F020-127E7F9B7C21}"/>
            </a:ext>
          </a:extLst>
        </xdr:cNvPr>
        <xdr:cNvSpPr txBox="1"/>
      </xdr:nvSpPr>
      <xdr:spPr>
        <a:xfrm>
          <a:off x="762001" y="1362074"/>
          <a:ext cx="7239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ysClr val="windowText" lastClr="000000"/>
              </a:solidFill>
            </a:rPr>
            <a:t>Position</a:t>
          </a:r>
        </a:p>
      </xdr:txBody>
    </xdr:sp>
    <xdr:clientData/>
  </xdr:twoCellAnchor>
  <xdr:twoCellAnchor>
    <xdr:from>
      <xdr:col>8</xdr:col>
      <xdr:colOff>542925</xdr:colOff>
      <xdr:row>21</xdr:row>
      <xdr:rowOff>0</xdr:rowOff>
    </xdr:from>
    <xdr:to>
      <xdr:col>15</xdr:col>
      <xdr:colOff>295275</xdr:colOff>
      <xdr:row>32</xdr:row>
      <xdr:rowOff>114300</xdr:rowOff>
    </xdr:to>
    <xdr:sp macro="" textlink="">
      <xdr:nvSpPr>
        <xdr:cNvPr id="12" name="Rectangle: Rounded Corners 11">
          <a:extLst>
            <a:ext uri="{FF2B5EF4-FFF2-40B4-BE49-F238E27FC236}">
              <a16:creationId xmlns:a16="http://schemas.microsoft.com/office/drawing/2014/main" id="{70BE4582-7C5F-BA8A-3BE1-D108209EC31D}"/>
            </a:ext>
          </a:extLst>
        </xdr:cNvPr>
        <xdr:cNvSpPr/>
      </xdr:nvSpPr>
      <xdr:spPr>
        <a:xfrm>
          <a:off x="5419725" y="4000500"/>
          <a:ext cx="4019550" cy="2209800"/>
        </a:xfrm>
        <a:prstGeom prst="roundRect">
          <a:avLst>
            <a:gd name="adj" fmla="val 412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38099</xdr:colOff>
      <xdr:row>8</xdr:row>
      <xdr:rowOff>66676</xdr:rowOff>
    </xdr:from>
    <xdr:to>
      <xdr:col>2</xdr:col>
      <xdr:colOff>371475</xdr:colOff>
      <xdr:row>13</xdr:row>
      <xdr:rowOff>57150</xdr:rowOff>
    </xdr:to>
    <mc:AlternateContent xmlns:mc="http://schemas.openxmlformats.org/markup-compatibility/2006" xmlns:a14="http://schemas.microsoft.com/office/drawing/2010/main">
      <mc:Choice Requires="a14">
        <xdr:graphicFrame macro="">
          <xdr:nvGraphicFramePr>
            <xdr:cNvPr id="13" name="Line">
              <a:extLst>
                <a:ext uri="{FF2B5EF4-FFF2-40B4-BE49-F238E27FC236}">
                  <a16:creationId xmlns:a16="http://schemas.microsoft.com/office/drawing/2014/main" id="{19F77E07-C095-4239-A377-EB01A126AB4B}"/>
                </a:ext>
              </a:extLst>
            </xdr:cNvPr>
            <xdr:cNvGraphicFramePr/>
          </xdr:nvGraphicFramePr>
          <xdr:xfrm>
            <a:off x="0" y="0"/>
            <a:ext cx="0" cy="0"/>
          </xdr:xfrm>
          <a:graphic>
            <a:graphicData uri="http://schemas.microsoft.com/office/drawing/2010/slicer">
              <sle:slicer xmlns:sle="http://schemas.microsoft.com/office/drawing/2010/slicer" name="Line"/>
            </a:graphicData>
          </a:graphic>
        </xdr:graphicFrame>
      </mc:Choice>
      <mc:Fallback xmlns="">
        <xdr:sp macro="" textlink="">
          <xdr:nvSpPr>
            <xdr:cNvPr id="0" name=""/>
            <xdr:cNvSpPr>
              <a:spLocks noTextEdit="1"/>
            </xdr:cNvSpPr>
          </xdr:nvSpPr>
          <xdr:spPr>
            <a:xfrm>
              <a:off x="647699" y="1590676"/>
              <a:ext cx="942976" cy="9429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504825</xdr:colOff>
      <xdr:row>11</xdr:row>
      <xdr:rowOff>133350</xdr:rowOff>
    </xdr:from>
    <xdr:to>
      <xdr:col>8</xdr:col>
      <xdr:colOff>323850</xdr:colOff>
      <xdr:row>32</xdr:row>
      <xdr:rowOff>57149</xdr:rowOff>
    </xdr:to>
    <xdr:graphicFrame macro="">
      <xdr:nvGraphicFramePr>
        <xdr:cNvPr id="14" name="Chart 13">
          <a:extLst>
            <a:ext uri="{FF2B5EF4-FFF2-40B4-BE49-F238E27FC236}">
              <a16:creationId xmlns:a16="http://schemas.microsoft.com/office/drawing/2014/main" id="{21079088-FE74-4D93-AC73-E05A225A82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190500</xdr:colOff>
      <xdr:row>21</xdr:row>
      <xdr:rowOff>95250</xdr:rowOff>
    </xdr:from>
    <xdr:to>
      <xdr:col>9</xdr:col>
      <xdr:colOff>152400</xdr:colOff>
      <xdr:row>30</xdr:row>
      <xdr:rowOff>161924</xdr:rowOff>
    </xdr:to>
    <xdr:graphicFrame macro="">
      <xdr:nvGraphicFramePr>
        <xdr:cNvPr id="15" name="Chart 14">
          <a:extLst>
            <a:ext uri="{FF2B5EF4-FFF2-40B4-BE49-F238E27FC236}">
              <a16:creationId xmlns:a16="http://schemas.microsoft.com/office/drawing/2014/main" id="{A612D4AF-D1AF-49F7-B7ED-4CE1763FC7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361950</xdr:colOff>
      <xdr:row>30</xdr:row>
      <xdr:rowOff>176212</xdr:rowOff>
    </xdr:from>
    <xdr:to>
      <xdr:col>8</xdr:col>
      <xdr:colOff>66675</xdr:colOff>
      <xdr:row>30</xdr:row>
      <xdr:rowOff>176212</xdr:rowOff>
    </xdr:to>
    <xdr:cxnSp macro="">
      <xdr:nvCxnSpPr>
        <xdr:cNvPr id="19" name="Straight Connector 18">
          <a:extLst>
            <a:ext uri="{FF2B5EF4-FFF2-40B4-BE49-F238E27FC236}">
              <a16:creationId xmlns:a16="http://schemas.microsoft.com/office/drawing/2014/main" id="{18CDB92C-B48B-DFFE-E440-A0F7004626DB}"/>
            </a:ext>
          </a:extLst>
        </xdr:cNvPr>
        <xdr:cNvCxnSpPr/>
      </xdr:nvCxnSpPr>
      <xdr:spPr>
        <a:xfrm>
          <a:off x="4629150" y="5891212"/>
          <a:ext cx="314325" cy="0"/>
        </a:xfrm>
        <a:prstGeom prst="line">
          <a:avLst/>
        </a:prstGeom>
        <a:ln w="254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542925</xdr:colOff>
      <xdr:row>30</xdr:row>
      <xdr:rowOff>161925</xdr:rowOff>
    </xdr:from>
    <xdr:to>
      <xdr:col>7</xdr:col>
      <xdr:colOff>104775</xdr:colOff>
      <xdr:row>33</xdr:row>
      <xdr:rowOff>38100</xdr:rowOff>
    </xdr:to>
    <xdr:sp macro="" textlink="Analysis!J40">
      <xdr:nvSpPr>
        <xdr:cNvPr id="20" name="TextBox 19">
          <a:extLst>
            <a:ext uri="{FF2B5EF4-FFF2-40B4-BE49-F238E27FC236}">
              <a16:creationId xmlns:a16="http://schemas.microsoft.com/office/drawing/2014/main" id="{D07B55D3-5778-ABD7-2A6D-31AC35FB0695}"/>
            </a:ext>
          </a:extLst>
        </xdr:cNvPr>
        <xdr:cNvSpPr txBox="1"/>
      </xdr:nvSpPr>
      <xdr:spPr>
        <a:xfrm>
          <a:off x="3590925" y="5876925"/>
          <a:ext cx="781050"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31DB8C8-DC1E-4EBC-BCC1-73EF1EB02F45}" type="TxLink">
            <a:rPr lang="en-US" sz="1800" b="1" i="0" u="none" strike="noStrike" baseline="0">
              <a:solidFill>
                <a:srgbClr val="000000"/>
              </a:solidFill>
              <a:latin typeface="+mn-lt"/>
              <a:cs typeface="Times New Roman"/>
            </a:rPr>
            <a:pPr algn="ctr"/>
            <a:t>41.8%</a:t>
          </a:fld>
          <a:endParaRPr lang="en-US" sz="1800" b="1">
            <a:solidFill>
              <a:sysClr val="windowText" lastClr="000000"/>
            </a:solidFill>
            <a:latin typeface="+mn-lt"/>
          </a:endParaRPr>
        </a:p>
      </xdr:txBody>
    </xdr:sp>
    <xdr:clientData/>
  </xdr:twoCellAnchor>
  <xdr:twoCellAnchor>
    <xdr:from>
      <xdr:col>7</xdr:col>
      <xdr:colOff>152400</xdr:colOff>
      <xdr:row>30</xdr:row>
      <xdr:rowOff>161925</xdr:rowOff>
    </xdr:from>
    <xdr:to>
      <xdr:col>8</xdr:col>
      <xdr:colOff>323850</xdr:colOff>
      <xdr:row>33</xdr:row>
      <xdr:rowOff>38100</xdr:rowOff>
    </xdr:to>
    <xdr:sp macro="" textlink="Analysis!J41">
      <xdr:nvSpPr>
        <xdr:cNvPr id="21" name="TextBox 20">
          <a:extLst>
            <a:ext uri="{FF2B5EF4-FFF2-40B4-BE49-F238E27FC236}">
              <a16:creationId xmlns:a16="http://schemas.microsoft.com/office/drawing/2014/main" id="{09BAAD39-9756-9940-DCFA-48A4D0B5FCEF}"/>
            </a:ext>
          </a:extLst>
        </xdr:cNvPr>
        <xdr:cNvSpPr txBox="1"/>
      </xdr:nvSpPr>
      <xdr:spPr>
        <a:xfrm>
          <a:off x="4419600" y="5876925"/>
          <a:ext cx="781050"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D73004D-DA2B-4109-875D-D30AAF49389F}" type="TxLink">
            <a:rPr lang="en-US" sz="1800" b="1" i="0" u="none" strike="noStrike" baseline="0">
              <a:solidFill>
                <a:srgbClr val="000000"/>
              </a:solidFill>
              <a:latin typeface="+mn-lt"/>
              <a:ea typeface="+mn-ea"/>
              <a:cs typeface="Times New Roman"/>
            </a:rPr>
            <a:pPr marL="0" indent="0" algn="ctr"/>
            <a:t>58.2%</a:t>
          </a:fld>
          <a:endParaRPr lang="en-US" sz="1800" b="1" i="0" u="none" strike="noStrike" baseline="0">
            <a:solidFill>
              <a:srgbClr val="000000"/>
            </a:solidFill>
            <a:latin typeface="+mn-lt"/>
            <a:ea typeface="+mn-ea"/>
            <a:cs typeface="Times New Roman"/>
          </a:endParaRPr>
        </a:p>
      </xdr:txBody>
    </xdr:sp>
    <xdr:clientData/>
  </xdr:twoCellAnchor>
  <xdr:twoCellAnchor>
    <xdr:from>
      <xdr:col>3</xdr:col>
      <xdr:colOff>19050</xdr:colOff>
      <xdr:row>10</xdr:row>
      <xdr:rowOff>152399</xdr:rowOff>
    </xdr:from>
    <xdr:to>
      <xdr:col>5</xdr:col>
      <xdr:colOff>419100</xdr:colOff>
      <xdr:row>12</xdr:row>
      <xdr:rowOff>85724</xdr:rowOff>
    </xdr:to>
    <xdr:sp macro="" textlink="">
      <xdr:nvSpPr>
        <xdr:cNvPr id="33" name="TextBox 32">
          <a:extLst>
            <a:ext uri="{FF2B5EF4-FFF2-40B4-BE49-F238E27FC236}">
              <a16:creationId xmlns:a16="http://schemas.microsoft.com/office/drawing/2014/main" id="{DFA2C8F2-7A8D-82E6-019B-FB85F180167D}"/>
            </a:ext>
          </a:extLst>
        </xdr:cNvPr>
        <xdr:cNvSpPr txBox="1"/>
      </xdr:nvSpPr>
      <xdr:spPr>
        <a:xfrm>
          <a:off x="1847850" y="2057399"/>
          <a:ext cx="16192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ysClr val="windowText" lastClr="000000"/>
              </a:solidFill>
            </a:rPr>
            <a:t>Goal</a:t>
          </a:r>
          <a:r>
            <a:rPr lang="en-US" sz="1200" b="1" baseline="0">
              <a:solidFill>
                <a:sysClr val="windowText" lastClr="000000"/>
              </a:solidFill>
            </a:rPr>
            <a:t> scoring Stats</a:t>
          </a:r>
          <a:endParaRPr lang="en-US" sz="1200" b="1">
            <a:solidFill>
              <a:sysClr val="windowText" lastClr="000000"/>
            </a:solidFill>
          </a:endParaRPr>
        </a:p>
      </xdr:txBody>
    </xdr:sp>
    <xdr:clientData/>
  </xdr:twoCellAnchor>
  <xdr:twoCellAnchor>
    <xdr:from>
      <xdr:col>6</xdr:col>
      <xdr:colOff>542925</xdr:colOff>
      <xdr:row>17</xdr:row>
      <xdr:rowOff>9525</xdr:rowOff>
    </xdr:from>
    <xdr:to>
      <xdr:col>8</xdr:col>
      <xdr:colOff>361950</xdr:colOff>
      <xdr:row>22</xdr:row>
      <xdr:rowOff>152400</xdr:rowOff>
    </xdr:to>
    <xdr:sp macro="" textlink="">
      <xdr:nvSpPr>
        <xdr:cNvPr id="35" name="TextBox 34">
          <a:extLst>
            <a:ext uri="{FF2B5EF4-FFF2-40B4-BE49-F238E27FC236}">
              <a16:creationId xmlns:a16="http://schemas.microsoft.com/office/drawing/2014/main" id="{A87A8B78-A663-36A9-1C6B-93786B8F61D9}"/>
            </a:ext>
          </a:extLst>
        </xdr:cNvPr>
        <xdr:cNvSpPr txBox="1"/>
      </xdr:nvSpPr>
      <xdr:spPr>
        <a:xfrm>
          <a:off x="4200525" y="3248025"/>
          <a:ext cx="1038225" cy="109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ysClr val="windowText" lastClr="000000"/>
              </a:solidFill>
            </a:rPr>
            <a:t>Top</a:t>
          </a:r>
          <a:r>
            <a:rPr lang="en-US" sz="1200" b="1" baseline="0">
              <a:solidFill>
                <a:sysClr val="windowText" lastClr="000000"/>
              </a:solidFill>
            </a:rPr>
            <a:t> scorer vs </a:t>
          </a:r>
          <a:r>
            <a:rPr lang="en-US" sz="1200" b="1" baseline="0">
              <a:solidFill>
                <a:schemeClr val="bg1">
                  <a:lumMod val="75000"/>
                </a:schemeClr>
              </a:solidFill>
            </a:rPr>
            <a:t>Others</a:t>
          </a:r>
          <a:r>
            <a:rPr lang="en-US" sz="1200" b="1" baseline="0">
              <a:solidFill>
                <a:sysClr val="windowText" lastClr="000000"/>
              </a:solidFill>
            </a:rPr>
            <a:t> goals contribution</a:t>
          </a:r>
          <a:endParaRPr lang="en-US" sz="1200" b="1">
            <a:solidFill>
              <a:sysClr val="windowText" lastClr="000000"/>
            </a:solidFill>
          </a:endParaRPr>
        </a:p>
      </xdr:txBody>
    </xdr:sp>
    <xdr:clientData/>
  </xdr:twoCellAnchor>
  <xdr:twoCellAnchor>
    <xdr:from>
      <xdr:col>6</xdr:col>
      <xdr:colOff>133350</xdr:colOff>
      <xdr:row>30</xdr:row>
      <xdr:rowOff>176212</xdr:rowOff>
    </xdr:from>
    <xdr:to>
      <xdr:col>6</xdr:col>
      <xdr:colOff>447675</xdr:colOff>
      <xdr:row>30</xdr:row>
      <xdr:rowOff>176212</xdr:rowOff>
    </xdr:to>
    <xdr:cxnSp macro="">
      <xdr:nvCxnSpPr>
        <xdr:cNvPr id="56" name="Straight Connector 55">
          <a:extLst>
            <a:ext uri="{FF2B5EF4-FFF2-40B4-BE49-F238E27FC236}">
              <a16:creationId xmlns:a16="http://schemas.microsoft.com/office/drawing/2014/main" id="{90D23A3A-CEC4-9B1C-93A5-14383F1B7086}"/>
            </a:ext>
          </a:extLst>
        </xdr:cNvPr>
        <xdr:cNvCxnSpPr/>
      </xdr:nvCxnSpPr>
      <xdr:spPr>
        <a:xfrm>
          <a:off x="3790950" y="5891212"/>
          <a:ext cx="314325" cy="0"/>
        </a:xfrm>
        <a:prstGeom prst="line">
          <a:avLst/>
        </a:prstGeom>
        <a:ln w="25400">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371475</xdr:colOff>
      <xdr:row>4</xdr:row>
      <xdr:rowOff>66675</xdr:rowOff>
    </xdr:from>
    <xdr:to>
      <xdr:col>21</xdr:col>
      <xdr:colOff>438150</xdr:colOff>
      <xdr:row>16</xdr:row>
      <xdr:rowOff>85725</xdr:rowOff>
    </xdr:to>
    <xdr:graphicFrame macro="">
      <xdr:nvGraphicFramePr>
        <xdr:cNvPr id="58" name="Chart 57">
          <a:extLst>
            <a:ext uri="{FF2B5EF4-FFF2-40B4-BE49-F238E27FC236}">
              <a16:creationId xmlns:a16="http://schemas.microsoft.com/office/drawing/2014/main" id="{57A98A97-1F02-4D1F-A7C9-FE97D9EB18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257174</xdr:colOff>
      <xdr:row>2</xdr:row>
      <xdr:rowOff>152399</xdr:rowOff>
    </xdr:from>
    <xdr:to>
      <xdr:col>20</xdr:col>
      <xdr:colOff>190499</xdr:colOff>
      <xdr:row>4</xdr:row>
      <xdr:rowOff>85724</xdr:rowOff>
    </xdr:to>
    <xdr:sp macro="" textlink="">
      <xdr:nvSpPr>
        <xdr:cNvPr id="59" name="TextBox 58">
          <a:extLst>
            <a:ext uri="{FF2B5EF4-FFF2-40B4-BE49-F238E27FC236}">
              <a16:creationId xmlns:a16="http://schemas.microsoft.com/office/drawing/2014/main" id="{DE2BDECF-7A82-BDF6-3F90-387E762A04AD}"/>
            </a:ext>
          </a:extLst>
        </xdr:cNvPr>
        <xdr:cNvSpPr txBox="1"/>
      </xdr:nvSpPr>
      <xdr:spPr>
        <a:xfrm>
          <a:off x="9401174" y="533399"/>
          <a:ext cx="29813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ysClr val="windowText" lastClr="000000"/>
              </a:solidFill>
            </a:rPr>
            <a:t>Defending</a:t>
          </a:r>
          <a:r>
            <a:rPr lang="en-US" sz="1200" b="1" baseline="0">
              <a:solidFill>
                <a:sysClr val="windowText" lastClr="000000"/>
              </a:solidFill>
            </a:rPr>
            <a:t> Stats (Tackles, Ints, Blocks)</a:t>
          </a:r>
          <a:endParaRPr lang="en-US" sz="1200" b="1">
            <a:solidFill>
              <a:sysClr val="windowText" lastClr="000000"/>
            </a:solidFill>
          </a:endParaRPr>
        </a:p>
      </xdr:txBody>
    </xdr:sp>
    <xdr:clientData/>
  </xdr:twoCellAnchor>
  <xdr:twoCellAnchor>
    <xdr:from>
      <xdr:col>15</xdr:col>
      <xdr:colOff>419100</xdr:colOff>
      <xdr:row>18</xdr:row>
      <xdr:rowOff>66676</xdr:rowOff>
    </xdr:from>
    <xdr:to>
      <xdr:col>20</xdr:col>
      <xdr:colOff>333376</xdr:colOff>
      <xdr:row>32</xdr:row>
      <xdr:rowOff>142876</xdr:rowOff>
    </xdr:to>
    <xdr:graphicFrame macro="">
      <xdr:nvGraphicFramePr>
        <xdr:cNvPr id="60" name="Chart 59">
          <a:extLst>
            <a:ext uri="{FF2B5EF4-FFF2-40B4-BE49-F238E27FC236}">
              <a16:creationId xmlns:a16="http://schemas.microsoft.com/office/drawing/2014/main" id="{44090608-423D-4B42-9E40-A60630D3EE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266699</xdr:colOff>
      <xdr:row>16</xdr:row>
      <xdr:rowOff>171449</xdr:rowOff>
    </xdr:from>
    <xdr:to>
      <xdr:col>20</xdr:col>
      <xdr:colOff>200024</xdr:colOff>
      <xdr:row>18</xdr:row>
      <xdr:rowOff>104774</xdr:rowOff>
    </xdr:to>
    <xdr:sp macro="" textlink="">
      <xdr:nvSpPr>
        <xdr:cNvPr id="61" name="TextBox 60">
          <a:extLst>
            <a:ext uri="{FF2B5EF4-FFF2-40B4-BE49-F238E27FC236}">
              <a16:creationId xmlns:a16="http://schemas.microsoft.com/office/drawing/2014/main" id="{3470ED53-A559-F813-1B9E-36DEEADD577F}"/>
            </a:ext>
          </a:extLst>
        </xdr:cNvPr>
        <xdr:cNvSpPr txBox="1"/>
      </xdr:nvSpPr>
      <xdr:spPr>
        <a:xfrm>
          <a:off x="9410699" y="3219449"/>
          <a:ext cx="29813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ysClr val="windowText" lastClr="000000"/>
              </a:solidFill>
            </a:rPr>
            <a:t>Midfielder</a:t>
          </a:r>
          <a:r>
            <a:rPr lang="en-US" sz="1200" b="1" baseline="0">
              <a:solidFill>
                <a:sysClr val="windowText" lastClr="000000"/>
              </a:solidFill>
            </a:rPr>
            <a:t> Stats (Carries etc.)</a:t>
          </a:r>
          <a:endParaRPr lang="en-US" sz="1200" b="1">
            <a:solidFill>
              <a:sysClr val="windowText" lastClr="000000"/>
            </a:solidFill>
          </a:endParaRPr>
        </a:p>
      </xdr:txBody>
    </xdr:sp>
    <xdr:clientData/>
  </xdr:twoCellAnchor>
  <xdr:twoCellAnchor>
    <xdr:from>
      <xdr:col>8</xdr:col>
      <xdr:colOff>571500</xdr:colOff>
      <xdr:row>20</xdr:row>
      <xdr:rowOff>152400</xdr:rowOff>
    </xdr:from>
    <xdr:to>
      <xdr:col>15</xdr:col>
      <xdr:colOff>314326</xdr:colOff>
      <xdr:row>32</xdr:row>
      <xdr:rowOff>76200</xdr:rowOff>
    </xdr:to>
    <xdr:graphicFrame macro="">
      <xdr:nvGraphicFramePr>
        <xdr:cNvPr id="62" name="Chart 61">
          <a:extLst>
            <a:ext uri="{FF2B5EF4-FFF2-40B4-BE49-F238E27FC236}">
              <a16:creationId xmlns:a16="http://schemas.microsoft.com/office/drawing/2014/main" id="{9A80E6F9-454D-48A7-8FCB-50175BAE14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590549</xdr:colOff>
      <xdr:row>1</xdr:row>
      <xdr:rowOff>76199</xdr:rowOff>
    </xdr:from>
    <xdr:to>
      <xdr:col>5</xdr:col>
      <xdr:colOff>257174</xdr:colOff>
      <xdr:row>3</xdr:row>
      <xdr:rowOff>9524</xdr:rowOff>
    </xdr:to>
    <xdr:sp macro="" textlink="">
      <xdr:nvSpPr>
        <xdr:cNvPr id="63" name="TextBox 62">
          <a:extLst>
            <a:ext uri="{FF2B5EF4-FFF2-40B4-BE49-F238E27FC236}">
              <a16:creationId xmlns:a16="http://schemas.microsoft.com/office/drawing/2014/main" id="{2A8DF437-2DE3-3CF8-B5B6-C001740CFD91}"/>
            </a:ext>
          </a:extLst>
        </xdr:cNvPr>
        <xdr:cNvSpPr txBox="1"/>
      </xdr:nvSpPr>
      <xdr:spPr>
        <a:xfrm>
          <a:off x="1809749" y="266699"/>
          <a:ext cx="14954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solidFill>
                <a:sysClr val="windowText" lastClr="000000"/>
              </a:solidFill>
            </a:rPr>
            <a:t>Hi</a:t>
          </a:r>
          <a:r>
            <a:rPr lang="en-US" sz="1400" b="1" baseline="0">
              <a:solidFill>
                <a:sysClr val="windowText" lastClr="000000"/>
              </a:solidFill>
            </a:rPr>
            <a:t> Arsenal Fan,</a:t>
          </a:r>
          <a:endParaRPr lang="en-US" sz="1400" b="1">
            <a:solidFill>
              <a:sysClr val="windowText" lastClr="000000"/>
            </a:solidFill>
          </a:endParaRPr>
        </a:p>
      </xdr:txBody>
    </xdr:sp>
    <xdr:clientData/>
  </xdr:twoCellAnchor>
  <xdr:twoCellAnchor>
    <xdr:from>
      <xdr:col>2</xdr:col>
      <xdr:colOff>600075</xdr:colOff>
      <xdr:row>2</xdr:row>
      <xdr:rowOff>38098</xdr:rowOff>
    </xdr:from>
    <xdr:to>
      <xdr:col>8</xdr:col>
      <xdr:colOff>76200</xdr:colOff>
      <xdr:row>4</xdr:row>
      <xdr:rowOff>133349</xdr:rowOff>
    </xdr:to>
    <xdr:sp macro="" textlink="">
      <xdr:nvSpPr>
        <xdr:cNvPr id="1024" name="TextBox 1023">
          <a:extLst>
            <a:ext uri="{FF2B5EF4-FFF2-40B4-BE49-F238E27FC236}">
              <a16:creationId xmlns:a16="http://schemas.microsoft.com/office/drawing/2014/main" id="{C60E230D-18CB-FCF6-DE34-6B39C4420EB1}"/>
            </a:ext>
          </a:extLst>
        </xdr:cNvPr>
        <xdr:cNvSpPr txBox="1"/>
      </xdr:nvSpPr>
      <xdr:spPr>
        <a:xfrm>
          <a:off x="1819275" y="419098"/>
          <a:ext cx="3133725"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solidFill>
                <a:sysClr val="windowText" lastClr="000000"/>
              </a:solidFill>
            </a:rPr>
            <a:t>Have</a:t>
          </a:r>
          <a:r>
            <a:rPr lang="en-US" sz="1200" b="0" baseline="0">
              <a:solidFill>
                <a:sysClr val="windowText" lastClr="000000"/>
              </a:solidFill>
            </a:rPr>
            <a:t> a summary of your teams performance</a:t>
          </a:r>
          <a:endParaRPr lang="en-US" sz="1200" b="0">
            <a:solidFill>
              <a:sysClr val="windowText" lastClr="000000"/>
            </a:solidFill>
          </a:endParaRPr>
        </a:p>
      </xdr:txBody>
    </xdr:sp>
    <xdr:clientData/>
  </xdr:twoCellAnchor>
  <xdr:twoCellAnchor>
    <xdr:from>
      <xdr:col>1</xdr:col>
      <xdr:colOff>85725</xdr:colOff>
      <xdr:row>22</xdr:row>
      <xdr:rowOff>133350</xdr:rowOff>
    </xdr:from>
    <xdr:to>
      <xdr:col>2</xdr:col>
      <xdr:colOff>295274</xdr:colOff>
      <xdr:row>24</xdr:row>
      <xdr:rowOff>0</xdr:rowOff>
    </xdr:to>
    <xdr:sp macro="" textlink="">
      <xdr:nvSpPr>
        <xdr:cNvPr id="1030" name="TextBox 1029">
          <a:extLst>
            <a:ext uri="{FF2B5EF4-FFF2-40B4-BE49-F238E27FC236}">
              <a16:creationId xmlns:a16="http://schemas.microsoft.com/office/drawing/2014/main" id="{734F7C7B-0429-66D7-54C1-AEABF707E3C7}"/>
            </a:ext>
          </a:extLst>
        </xdr:cNvPr>
        <xdr:cNvSpPr txBox="1"/>
      </xdr:nvSpPr>
      <xdr:spPr>
        <a:xfrm>
          <a:off x="695325" y="4324350"/>
          <a:ext cx="819149"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ysClr val="windowText" lastClr="000000"/>
              </a:solidFill>
            </a:rPr>
            <a:t>Coaches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arren Shitsama" refreshedDate="45879.492307291664" backgroundQuery="1" createdVersion="8" refreshedVersion="8" minRefreshableVersion="3" recordCount="0" supportSubquery="1" supportAdvancedDrill="1" xr:uid="{ABA3ECE9-A0A6-4001-B58E-D935BBB600A1}">
  <cacheSource type="external" connectionId="5"/>
  <cacheFields count="4">
    <cacheField name="[Measures].[Sum of ArsenalScore]" caption="Sum of ArsenalScore" numFmtId="0" hierarchy="83" level="32767"/>
    <cacheField name="[Measures].[Sum of OpponentScore]" caption="Sum of OpponentScore" numFmtId="0" hierarchy="84" level="32767"/>
    <cacheField name="[matches].[Year].[Year]" caption="Year" numFmtId="0" hierarchy="35" level="1">
      <sharedItems containsSemiMixedTypes="0" containsString="0" containsNumber="1" containsInteger="1" minValue="2017" maxValue="2023" count="7">
        <n v="2017"/>
        <n v="2018"/>
        <n v="2019"/>
        <n v="2020"/>
        <n v="2021"/>
        <n v="2022"/>
        <n v="2023"/>
      </sharedItems>
      <extLst>
        <ext xmlns:x15="http://schemas.microsoft.com/office/spreadsheetml/2010/11/main" uri="{4F2E5C28-24EA-4eb8-9CBF-B6C8F9C3D259}">
          <x15:cachedUniqueNames>
            <x15:cachedUniqueName index="0" name="[matches].[Year].&amp;[2017]"/>
            <x15:cachedUniqueName index="1" name="[matches].[Year].&amp;[2018]"/>
            <x15:cachedUniqueName index="2" name="[matches].[Year].&amp;[2019]"/>
            <x15:cachedUniqueName index="3" name="[matches].[Year].&amp;[2020]"/>
            <x15:cachedUniqueName index="4" name="[matches].[Year].&amp;[2021]"/>
            <x15:cachedUniqueName index="5" name="[matches].[Year].&amp;[2022]"/>
            <x15:cachedUniqueName index="6" name="[matches].[Year].&amp;[2023]"/>
          </x15:cachedUniqueNames>
        </ext>
      </extLst>
    </cacheField>
    <cacheField name="[matches].[Coach].[Coach]" caption="Coach" numFmtId="0" hierarchy="33" level="1">
      <sharedItems containsSemiMixedTypes="0" containsNonDate="0" containsString="0"/>
    </cacheField>
  </cacheFields>
  <cacheHierarchies count="10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goalkeepers].[LastName]" caption="LastName" attribute="1" defaultMemberUniqueName="[goalkeepers].[LastName].[All]" allUniqueName="[goalkeepers].[LastName].[All]" dimensionUniqueName="[goalkeepers]" displayFolder="" count="0" memberValueDatatype="130" unbalanced="0"/>
    <cacheHierarchy uniqueName="[goalkeepers].[FirstName]" caption="FirstName" attribute="1" defaultMemberUniqueName="[goalkeepers].[FirstName].[All]" allUniqueName="[goalkeepers].[FirstName].[All]" dimensionUniqueName="[goalkeepers]" displayFolder="" count="0" memberValueDatatype="130" unbalanced="0"/>
    <cacheHierarchy uniqueName="[goalkeepers].[Date]" caption="Date" attribute="1" time="1" defaultMemberUniqueName="[goalkeepers].[Date].[All]" allUniqueName="[goalkeepers].[Date].[All]" dimensionUniqueName="[goalkeepers]" displayFolder="" count="0" memberValueDatatype="7" unbalanced="0"/>
    <cacheHierarchy uniqueName="[goalkeepers].[Start]" caption="Start" attribute="1" defaultMemberUniqueName="[goalkeepers].[Start].[All]" allUniqueName="[goalkeepers].[Start].[All]" dimensionUniqueName="[goalkeepers]" displayFolder="" count="0" memberValueDatatype="20" unbalanced="0"/>
    <cacheHierarchy uniqueName="[goalkeepers].[Pos]" caption="Pos" attribute="1" defaultMemberUniqueName="[goalkeepers].[Pos].[All]" allUniqueName="[goalkeepers].[Pos].[All]" dimensionUniqueName="[goalkeepers]" displayFolder="" count="0" memberValueDatatype="130" unbalanced="0"/>
    <cacheHierarchy uniqueName="[goalkeepers].[Min]" caption="Min" attribute="1" defaultMemberUniqueName="[goalkeepers].[Min].[All]" allUniqueName="[goalkeepers].[Min].[All]" dimensionUniqueName="[goalkeepers]" displayFolder="" count="0" memberValueDatatype="20" unbalanced="0"/>
    <cacheHierarchy uniqueName="[goalkeepers].[SoTA]" caption="SoTA" attribute="1" defaultMemberUniqueName="[goalkeepers].[SoTA].[All]" allUniqueName="[goalkeepers].[SoTA].[All]" dimensionUniqueName="[goalkeepers]" displayFolder="" count="0" memberValueDatatype="20" unbalanced="0"/>
    <cacheHierarchy uniqueName="[goalkeepers].[GA]" caption="GA" attribute="1" defaultMemberUniqueName="[goalkeepers].[GA].[All]" allUniqueName="[goalkeepers].[GA].[All]" dimensionUniqueName="[goalkeepers]" displayFolder="" count="0" memberValueDatatype="20" unbalanced="0"/>
    <cacheHierarchy uniqueName="[goalkeepers].[Saves]" caption="Saves" attribute="1" defaultMemberUniqueName="[goalkeepers].[Saves].[All]" allUniqueName="[goalkeepers].[Saves].[All]" dimensionUniqueName="[goalkeepers]" displayFolder="" count="0" memberValueDatatype="20" unbalanced="0"/>
    <cacheHierarchy uniqueName="[goalkeepers].[PSxG]" caption="PSxG" attribute="1" defaultMemberUniqueName="[goalkeepers].[PSxG].[All]" allUniqueName="[goalkeepers].[PSxG].[All]" dimensionUniqueName="[goalkeepers]" displayFolder="" count="0" memberValueDatatype="5" unbalanced="0"/>
    <cacheHierarchy uniqueName="[goalkeepers].[PKatt]" caption="PKatt" attribute="1" defaultMemberUniqueName="[goalkeepers].[PKatt].[All]" allUniqueName="[goalkeepers].[PKatt].[All]" dimensionUniqueName="[goalkeepers]" displayFolder="" count="0" memberValueDatatype="20" unbalanced="0"/>
    <cacheHierarchy uniqueName="[goalkeepers].[PKA]" caption="PKA" attribute="1" defaultMemberUniqueName="[goalkeepers].[PKA].[All]" allUniqueName="[goalkeepers].[PKA].[All]" dimensionUniqueName="[goalkeepers]" displayFolder="" count="0" memberValueDatatype="20" unbalanced="0"/>
    <cacheHierarchy uniqueName="[goalkeepers].[PKm]" caption="PKm" attribute="1" defaultMemberUniqueName="[goalkeepers].[PKm].[All]" allUniqueName="[goalkeepers].[PKm].[All]" dimensionUniqueName="[goalkeepers]" displayFolder="" count="0" memberValueDatatype="20" unbalanced="0"/>
    <cacheHierarchy uniqueName="[goalkeepers].[PassAtt]" caption="PassAtt" attribute="1" defaultMemberUniqueName="[goalkeepers].[PassAtt].[All]" allUniqueName="[goalkeepers].[PassAtt].[All]" dimensionUniqueName="[goalkeepers]" displayFolder="" count="0" memberValueDatatype="20" unbalanced="0"/>
    <cacheHierarchy uniqueName="[goalkeepers].[Throws]" caption="Throws" attribute="1" defaultMemberUniqueName="[goalkeepers].[Throws].[All]" allUniqueName="[goalkeepers].[Throws].[All]" dimensionUniqueName="[goalkeepers]" displayFolder="" count="0" memberValueDatatype="20" unbalanced="0"/>
    <cacheHierarchy uniqueName="[goalkeepers].[AvgLen]" caption="AvgLen" attribute="1" defaultMemberUniqueName="[goalkeepers].[AvgLen].[All]" allUniqueName="[goalkeepers].[AvgLen].[All]" dimensionUniqueName="[goalkeepers]" displayFolder="" count="0" memberValueDatatype="5" unbalanced="0"/>
    <cacheHierarchy uniqueName="[goalkeepers].[GKAtt]" caption="GKAtt" attribute="1" defaultMemberUniqueName="[goalkeepers].[GKAtt].[All]" allUniqueName="[goalkeepers].[GKAtt].[All]" dimensionUniqueName="[goalkeepers]" displayFolder="" count="0" memberValueDatatype="20" unbalanced="0"/>
    <cacheHierarchy uniqueName="[goalkeepers].[GKAvgLen]" caption="GKAvgLen" attribute="1" defaultMemberUniqueName="[goalkeepers].[GKAvgLen].[All]" allUniqueName="[goalkeepers].[GKAvgLen].[All]" dimensionUniqueName="[goalkeepers]" displayFolder="" count="0" memberValueDatatype="5" unbalanced="0"/>
    <cacheHierarchy uniqueName="[goalkeepers].[C]" caption="C" attribute="1" defaultMemberUniqueName="[goalkeepers].[C].[All]" allUniqueName="[goalkeepers].[C].[All]" dimensionUniqueName="[goalkeepers]" displayFolder="" count="0" memberValueDatatype="20" unbalanced="0"/>
    <cacheHierarchy uniqueName="[goalkeepers].[Year]" caption="Year" attribute="1" defaultMemberUniqueName="[goalkeepers].[Year].[All]" allUniqueName="[goalkeepers].[Year].[All]" dimensionUniqueName="[goalkeepers]" displayFolder="" count="0" memberValueDatatype="20" unbalanced="0"/>
    <cacheHierarchy uniqueName="[goalkeepers].[Month]" caption="Month" attribute="1" defaultMemberUniqueName="[goalkeepers].[Month].[All]" allUniqueName="[goalkeepers].[Month].[All]" dimensionUniqueName="[goalkeepers]" displayFolder="" count="0" memberValueDatatype="20" unbalanced="0"/>
    <cacheHierarchy uniqueName="[goalkeepers].[Month Name]" caption="Month Name" attribute="1" defaultMemberUniqueName="[goalkeepers].[Month Name].[All]" allUniqueName="[goalkeepers].[Month Name].[All]" dimensionUniqueName="[goalkeepers]" displayFolder="" count="0" memberValueDatatype="130" unbalanced="0"/>
    <cacheHierarchy uniqueName="[matches].[Season]" caption="Season" attribute="1" defaultMemberUniqueName="[matches].[Season].[All]" allUniqueName="[matches].[Season].[All]" dimensionUniqueName="[matches]" displayFolder="" count="0" memberValueDatatype="130" unbalanced="0"/>
    <cacheHierarchy uniqueName="[matches].[Tour]" caption="Tour" attribute="1" defaultMemberUniqueName="[matches].[Tour].[All]" allUniqueName="[matches].[Tour].[All]" dimensionUniqueName="[matches]" displayFolder="" count="0" memberValueDatatype="20" unbalanced="0"/>
    <cacheHierarchy uniqueName="[matches].[Date]" caption="Date" attribute="1" time="1" defaultMemberUniqueName="[matches].[Date].[All]" allUniqueName="[matches].[Date].[All]" dimensionUniqueName="[matches]" displayFolder="" count="0" memberValueDatatype="7" unbalanced="0"/>
    <cacheHierarchy uniqueName="[matches].[Time]" caption="Time" attribute="1" time="1" defaultMemberUniqueName="[matches].[Time].[All]" allUniqueName="[matches].[Time].[All]" dimensionUniqueName="[matches]" displayFolder="" count="0" memberValueDatatype="7" unbalanced="0"/>
    <cacheHierarchy uniqueName="[matches].[Opponent]" caption="Opponent" attribute="1" defaultMemberUniqueName="[matches].[Opponent].[All]" allUniqueName="[matches].[Opponent].[All]" dimensionUniqueName="[matches]" displayFolder="" count="0" memberValueDatatype="130" unbalanced="0"/>
    <cacheHierarchy uniqueName="[matches].[HoAw]" caption="HoAw" attribute="1" defaultMemberUniqueName="[matches].[HoAw].[All]" allUniqueName="[matches].[HoAw].[All]" dimensionUniqueName="[matches]" displayFolder="" count="0" memberValueDatatype="130" unbalanced="0"/>
    <cacheHierarchy uniqueName="[matches].[ArsenalScore]" caption="ArsenalScore" attribute="1" defaultMemberUniqueName="[matches].[ArsenalScore].[All]" allUniqueName="[matches].[ArsenalScore].[All]" dimensionUniqueName="[matches]" displayFolder="" count="0" memberValueDatatype="20" unbalanced="0"/>
    <cacheHierarchy uniqueName="[matches].[OpponentScore]" caption="OpponentScore" attribute="1" defaultMemberUniqueName="[matches].[OpponentScore].[All]" allUniqueName="[matches].[OpponentScore].[All]" dimensionUniqueName="[matches]" displayFolder="" count="0" memberValueDatatype="20" unbalanced="0"/>
    <cacheHierarchy uniqueName="[matches].[Stadium]" caption="Stadium" attribute="1" defaultMemberUniqueName="[matches].[Stadium].[All]" allUniqueName="[matches].[Stadium].[All]" dimensionUniqueName="[matches]" displayFolder="" count="0" memberValueDatatype="130" unbalanced="0"/>
    <cacheHierarchy uniqueName="[matches].[Attendance]" caption="Attendance" attribute="1" defaultMemberUniqueName="[matches].[Attendance].[All]" allUniqueName="[matches].[Attendance].[All]" dimensionUniqueName="[matches]" displayFolder="" count="0" memberValueDatatype="20" unbalanced="0"/>
    <cacheHierarchy uniqueName="[matches].[Coach]" caption="Coach" attribute="1" defaultMemberUniqueName="[matches].[Coach].[All]" allUniqueName="[matches].[Coach].[All]" dimensionUniqueName="[matches]" displayFolder="" count="2" memberValueDatatype="130" unbalanced="0">
      <fieldsUsage count="2">
        <fieldUsage x="-1"/>
        <fieldUsage x="3"/>
      </fieldsUsage>
    </cacheHierarchy>
    <cacheHierarchy uniqueName="[matches].[Referee]" caption="Referee" attribute="1" defaultMemberUniqueName="[matches].[Referee].[All]" allUniqueName="[matches].[Referee].[All]" dimensionUniqueName="[matches]" displayFolder="" count="0" memberValueDatatype="130" unbalanced="0"/>
    <cacheHierarchy uniqueName="[matches].[Year]" caption="Year" attribute="1" defaultMemberUniqueName="[matches].[Year].[All]" allUniqueName="[matches].[Year].[All]" dimensionUniqueName="[matches]" displayFolder="" count="2" memberValueDatatype="20" unbalanced="0">
      <fieldsUsage count="2">
        <fieldUsage x="-1"/>
        <fieldUsage x="2"/>
      </fieldsUsage>
    </cacheHierarchy>
    <cacheHierarchy uniqueName="[matches].[Month]" caption="Month" attribute="1" defaultMemberUniqueName="[matches].[Month].[All]" allUniqueName="[matches].[Month].[All]" dimensionUniqueName="[matches]" displayFolder="" count="0" memberValueDatatype="20" unbalanced="0"/>
    <cacheHierarchy uniqueName="[matches].[Month Name]" caption="Month Name" attribute="1" defaultMemberUniqueName="[matches].[Month Name].[All]" allUniqueName="[matches].[Month Name].[All]" dimensionUniqueName="[matches]" displayFolder="" count="0" memberValueDatatype="130" unbalanced="0"/>
    <cacheHierarchy uniqueName="[matches].[Home]" caption="Home" attribute="1" defaultMemberUniqueName="[matches].[Home].[All]" allUniqueName="[matches].[Home].[All]" dimensionUniqueName="[matches]" displayFolder="" count="0" memberValueDatatype="20" unbalanced="0"/>
    <cacheHierarchy uniqueName="[matches].[Away]" caption="Away" attribute="1" defaultMemberUniqueName="[matches].[Away].[All]" allUniqueName="[matches].[Away].[All]" dimensionUniqueName="[matches]" displayFolder="" count="0" memberValueDatatype="20" unbalanced="0"/>
    <cacheHierarchy uniqueName="[matches].[Match Outcome]" caption="Match Outcome" attribute="1" defaultMemberUniqueName="[matches].[Match Outcome].[All]" allUniqueName="[matches].[Match Outcome].[All]" dimensionUniqueName="[matches]" displayFolder="" count="0" memberValueDatatype="130" unbalanced="0"/>
    <cacheHierarchy uniqueName="[matches].[Match points]" caption="Match points" attribute="1" defaultMemberUniqueName="[matches].[Match points].[All]" allUniqueName="[matches].[Match points].[All]" dimensionUniqueName="[matches]" displayFolder="" count="0" memberValueDatatype="130" unbalanced="0"/>
    <cacheHierarchy uniqueName="[players].[LastName]" caption="LastName" attribute="1" defaultMemberUniqueName="[players].[LastName].[All]" allUniqueName="[players].[LastName].[All]" dimensionUniqueName="[players]" displayFolder="" count="0" memberValueDatatype="130" unbalanced="0"/>
    <cacheHierarchy uniqueName="[players].[FirstName]" caption="FirstName" attribute="1" defaultMemberUniqueName="[players].[FirstName].[All]" allUniqueName="[players].[FirstName].[All]" dimensionUniqueName="[players]" displayFolder="" count="0" memberValueDatatype="130" unbalanced="0"/>
    <cacheHierarchy uniqueName="[players].[Date]" caption="Date" attribute="1" time="1" defaultMemberUniqueName="[players].[Date].[All]" allUniqueName="[players].[Date].[All]" dimensionUniqueName="[players]" displayFolder="" count="0" memberValueDatatype="7" unbalanced="0"/>
    <cacheHierarchy uniqueName="[players].[Start]" caption="Start" attribute="1" defaultMemberUniqueName="[players].[Start].[All]" allUniqueName="[players].[Start].[All]" dimensionUniqueName="[players]" displayFolder="" count="0" memberValueDatatype="20" unbalanced="0"/>
    <cacheHierarchy uniqueName="[players].[Pos]" caption="Pos" attribute="1" defaultMemberUniqueName="[players].[Pos].[All]" allUniqueName="[players].[Pos].[All]" dimensionUniqueName="[players]" displayFolder="" count="0" memberValueDatatype="130" unbalanced="0"/>
    <cacheHierarchy uniqueName="[players].[Min]" caption="Min" attribute="1" defaultMemberUniqueName="[players].[Min].[All]" allUniqueName="[players].[Min].[All]" dimensionUniqueName="[players]" displayFolder="" count="0" memberValueDatatype="20" unbalanced="0"/>
    <cacheHierarchy uniqueName="[players].[G]" caption="G" attribute="1" defaultMemberUniqueName="[players].[G].[All]" allUniqueName="[players].[G].[All]" dimensionUniqueName="[players]" displayFolder="" count="0" memberValueDatatype="20" unbalanced="0"/>
    <cacheHierarchy uniqueName="[players].[A]" caption="A" attribute="1" defaultMemberUniqueName="[players].[A].[All]" allUniqueName="[players].[A].[All]" dimensionUniqueName="[players]" displayFolder="" count="0" memberValueDatatype="20" unbalanced="0"/>
    <cacheHierarchy uniqueName="[players].[PK]" caption="PK" attribute="1" defaultMemberUniqueName="[players].[PK].[All]" allUniqueName="[players].[PK].[All]" dimensionUniqueName="[players]" displayFolder="" count="0" memberValueDatatype="20" unbalanced="0"/>
    <cacheHierarchy uniqueName="[players].[PKA]" caption="PKA" attribute="1" defaultMemberUniqueName="[players].[PKA].[All]" allUniqueName="[players].[PKA].[All]" dimensionUniqueName="[players]" displayFolder="" count="0" memberValueDatatype="20" unbalanced="0"/>
    <cacheHierarchy uniqueName="[players].[S]" caption="S" attribute="1" defaultMemberUniqueName="[players].[S].[All]" allUniqueName="[players].[S].[All]" dimensionUniqueName="[players]" displayFolder="" count="0" memberValueDatatype="20" unbalanced="0"/>
    <cacheHierarchy uniqueName="[players].[SoT]" caption="SoT" attribute="1" defaultMemberUniqueName="[players].[SoT].[All]" allUniqueName="[players].[SoT].[All]" dimensionUniqueName="[players]" displayFolder="" count="0" memberValueDatatype="20" unbalanced="0"/>
    <cacheHierarchy uniqueName="[players].[Touches]" caption="Touches" attribute="1" defaultMemberUniqueName="[players].[Touches].[All]" allUniqueName="[players].[Touches].[All]" dimensionUniqueName="[players]" displayFolder="" count="0" memberValueDatatype="20" unbalanced="0"/>
    <cacheHierarchy uniqueName="[players].[Tackles]" caption="Tackles" attribute="1" defaultMemberUniqueName="[players].[Tackles].[All]" allUniqueName="[players].[Tackles].[All]" dimensionUniqueName="[players]" displayFolder="" count="0" memberValueDatatype="20" unbalanced="0"/>
    <cacheHierarchy uniqueName="[players].[Ints]" caption="Ints" attribute="1" defaultMemberUniqueName="[players].[Ints].[All]" allUniqueName="[players].[Ints].[All]" dimensionUniqueName="[players]" displayFolder="" count="0" memberValueDatatype="20" unbalanced="0"/>
    <cacheHierarchy uniqueName="[players].[Blocks]" caption="Blocks" attribute="1" defaultMemberUniqueName="[players].[Blocks].[All]" allUniqueName="[players].[Blocks].[All]" dimensionUniqueName="[players]" displayFolder="" count="0" memberValueDatatype="20" unbalanced="0"/>
    <cacheHierarchy uniqueName="[players].[xG]" caption="xG" attribute="1" defaultMemberUniqueName="[players].[xG].[All]" allUniqueName="[players].[xG].[All]" dimensionUniqueName="[players]" displayFolder="" count="0" memberValueDatatype="5" unbalanced="0"/>
    <cacheHierarchy uniqueName="[players].[npxG]" caption="npxG" attribute="1" defaultMemberUniqueName="[players].[npxG].[All]" allUniqueName="[players].[npxG].[All]" dimensionUniqueName="[players]" displayFolder="" count="0" memberValueDatatype="5" unbalanced="0"/>
    <cacheHierarchy uniqueName="[players].[xAG]" caption="xAG" attribute="1" defaultMemberUniqueName="[players].[xAG].[All]" allUniqueName="[players].[xAG].[All]" dimensionUniqueName="[players]" displayFolder="" count="0" memberValueDatatype="5" unbalanced="0"/>
    <cacheHierarchy uniqueName="[players].[Passes]" caption="Passes" attribute="1" defaultMemberUniqueName="[players].[Passes].[All]" allUniqueName="[players].[Passes].[All]" dimensionUniqueName="[players]" displayFolder="" count="0" memberValueDatatype="20" unbalanced="0"/>
    <cacheHierarchy uniqueName="[players].[PassesA]" caption="PassesA" attribute="1" defaultMemberUniqueName="[players].[PassesA].[All]" allUniqueName="[players].[PassesA].[All]" dimensionUniqueName="[players]" displayFolder="" count="0" memberValueDatatype="20" unbalanced="0"/>
    <cacheHierarchy uniqueName="[players].[PrgPas]" caption="PrgPas" attribute="1" defaultMemberUniqueName="[players].[PrgPas].[All]" allUniqueName="[players].[PrgPas].[All]" dimensionUniqueName="[players]" displayFolder="" count="0" memberValueDatatype="20" unbalanced="0"/>
    <cacheHierarchy uniqueName="[players].[Carries]" caption="Carries" attribute="1" defaultMemberUniqueName="[players].[Carries].[All]" allUniqueName="[players].[Carries].[All]" dimensionUniqueName="[players]" displayFolder="" count="0" memberValueDatatype="20" unbalanced="0"/>
    <cacheHierarchy uniqueName="[players].[PrgCar]" caption="PrgCar" attribute="1" defaultMemberUniqueName="[players].[PrgCar].[All]" allUniqueName="[players].[PrgCar].[All]" dimensionUniqueName="[players]" displayFolder="" count="0" memberValueDatatype="20" unbalanced="0"/>
    <cacheHierarchy uniqueName="[players].[Line]" caption="Line" attribute="1" defaultMemberUniqueName="[players].[Line].[All]" allUniqueName="[players].[Line].[All]" dimensionUniqueName="[players]" displayFolder="" count="0" memberValueDatatype="130" unbalanced="0"/>
    <cacheHierarchy uniqueName="[players].[C]" caption="C" attribute="1" defaultMemberUniqueName="[players].[C].[All]" allUniqueName="[players].[C].[All]" dimensionUniqueName="[players]" displayFolder="" count="0" memberValueDatatype="20" unbalanced="0"/>
    <cacheHierarchy uniqueName="[players].[Year]" caption="Year" attribute="1" defaultMemberUniqueName="[players].[Year].[All]" allUniqueName="[players].[Year].[All]" dimensionUniqueName="[players]" displayFolder="" count="0" memberValueDatatype="20" unbalanced="0"/>
    <cacheHierarchy uniqueName="[players].[Month]" caption="Month" attribute="1" defaultMemberUniqueName="[players].[Month].[All]" allUniqueName="[players].[Month].[All]" dimensionUniqueName="[players]" displayFolder="" count="0" memberValueDatatype="20" unbalanced="0"/>
    <cacheHierarchy uniqueName="[players].[Month Name]" caption="Month Name" attribute="1" defaultMemberUniqueName="[players].[Month Name].[All]" allUniqueName="[players].[Month Name].[All]" dimensionUniqueName="[players]" displayFolder="" count="0" memberValueDatatype="130" unbalanced="0"/>
    <cacheHierarchy uniqueName="[players].[Total defence]" caption="Total defence" attribute="1" defaultMemberUniqueName="[players].[Total defence].[All]" allUniqueName="[players].[Total defence].[All]" dimensionUniqueName="[players]" displayFolder="" count="0" memberValueDatatype="20" unbalanced="0"/>
    <cacheHierarchy uniqueName="[players].[Midfielder stat]" caption="Midfielder stat" attribute="1" defaultMemberUniqueName="[players].[Midfielder stat].[All]" allUniqueName="[players].[Midfielder stat].[All]" dimensionUniqueName="[players]" displayFolder="" count="0" memberValueDatatype="20" unbalanced="0"/>
    <cacheHierarchy uniqueName="[Measures].[Arsenal win]" caption="Arsenal win" measure="1" displayFolder="" measureGroup="All measures" count="0"/>
    <cacheHierarchy uniqueName="[Measures].[Arsenal lose]" caption="Arsenal lose" measure="1" displayFolder="" measureGroup="All measures" count="0"/>
    <cacheHierarchy uniqueName="[Measures].[Draw]" caption="Draw" measure="1" displayFolder="" measureGroup="All measures" count="0"/>
    <cacheHierarchy uniqueName="[Measures].[xG per 90]" caption="xG per 90" measure="1" displayFolder="" measureGroup="All measures" count="0"/>
    <cacheHierarchy uniqueName="[Measures].[__XL_Count players]" caption="__XL_Count players" measure="1" displayFolder="" measureGroup="players" count="0" hidden="1"/>
    <cacheHierarchy uniqueName="[Measures].[__XL_Count matches]" caption="__XL_Count matches" measure="1" displayFolder="" measureGroup="matches" count="0" hidden="1"/>
    <cacheHierarchy uniqueName="[Measures].[__XL_Count goalkeepers]" caption="__XL_Count goalkeepers" measure="1" displayFolder="" measureGroup="goalkee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Count of Date]" caption="Count of Date" measure="1" displayFolder="" measureGroup="matches" count="0" hidden="1">
      <extLst>
        <ext xmlns:x15="http://schemas.microsoft.com/office/spreadsheetml/2010/11/main" uri="{B97F6D7D-B522-45F9-BDA1-12C45D357490}">
          <x15:cacheHierarchy aggregatedColumn="25"/>
        </ext>
      </extLst>
    </cacheHierarchy>
    <cacheHierarchy uniqueName="[Measures].[Sum of ArsenalScore]" caption="Sum of ArsenalScore" measure="1" displayFolder="" measureGroup="matches" count="0" oneField="1" hidden="1">
      <fieldsUsage count="1">
        <fieldUsage x="0"/>
      </fieldsUsage>
      <extLst>
        <ext xmlns:x15="http://schemas.microsoft.com/office/spreadsheetml/2010/11/main" uri="{B97F6D7D-B522-45F9-BDA1-12C45D357490}">
          <x15:cacheHierarchy aggregatedColumn="29"/>
        </ext>
      </extLst>
    </cacheHierarchy>
    <cacheHierarchy uniqueName="[Measures].[Sum of OpponentScore]" caption="Sum of OpponentScore" measure="1" displayFolder="" measureGroup="matches" count="0" oneField="1" hidden="1">
      <fieldsUsage count="1">
        <fieldUsage x="1"/>
      </fieldsUsage>
      <extLst>
        <ext xmlns:x15="http://schemas.microsoft.com/office/spreadsheetml/2010/11/main" uri="{B97F6D7D-B522-45F9-BDA1-12C45D357490}">
          <x15:cacheHierarchy aggregatedColumn="30"/>
        </ext>
      </extLst>
    </cacheHierarchy>
    <cacheHierarchy uniqueName="[Measures].[Count of HoAw]" caption="Count of HoAw" measure="1" displayFolder="" measureGroup="matches" count="0" hidden="1">
      <extLst>
        <ext xmlns:x15="http://schemas.microsoft.com/office/spreadsheetml/2010/11/main" uri="{B97F6D7D-B522-45F9-BDA1-12C45D357490}">
          <x15:cacheHierarchy aggregatedColumn="28"/>
        </ext>
      </extLst>
    </cacheHierarchy>
    <cacheHierarchy uniqueName="[Measures].[Sum of Home]" caption="Sum of Home" measure="1" displayFolder="" measureGroup="matches" count="0" hidden="1">
      <extLst>
        <ext xmlns:x15="http://schemas.microsoft.com/office/spreadsheetml/2010/11/main" uri="{B97F6D7D-B522-45F9-BDA1-12C45D357490}">
          <x15:cacheHierarchy aggregatedColumn="38"/>
        </ext>
      </extLst>
    </cacheHierarchy>
    <cacheHierarchy uniqueName="[Measures].[Sum of Away]" caption="Sum of Away" measure="1" displayFolder="" measureGroup="matches" count="0" hidden="1">
      <extLst>
        <ext xmlns:x15="http://schemas.microsoft.com/office/spreadsheetml/2010/11/main" uri="{B97F6D7D-B522-45F9-BDA1-12C45D357490}">
          <x15:cacheHierarchy aggregatedColumn="39"/>
        </ext>
      </extLst>
    </cacheHierarchy>
    <cacheHierarchy uniqueName="[Measures].[Sum of Attendance]" caption="Sum of Attendance" measure="1" displayFolder="" measureGroup="matches" count="0" hidden="1">
      <extLst>
        <ext xmlns:x15="http://schemas.microsoft.com/office/spreadsheetml/2010/11/main" uri="{B97F6D7D-B522-45F9-BDA1-12C45D357490}">
          <x15:cacheHierarchy aggregatedColumn="32"/>
        </ext>
      </extLst>
    </cacheHierarchy>
    <cacheHierarchy uniqueName="[Measures].[Count of Match Outcome]" caption="Count of Match Outcome" measure="1" displayFolder="" measureGroup="matches" count="0" hidden="1">
      <extLst>
        <ext xmlns:x15="http://schemas.microsoft.com/office/spreadsheetml/2010/11/main" uri="{B97F6D7D-B522-45F9-BDA1-12C45D357490}">
          <x15:cacheHierarchy aggregatedColumn="40"/>
        </ext>
      </extLst>
    </cacheHierarchy>
    <cacheHierarchy uniqueName="[Measures].[Count of Match points]" caption="Count of Match points" measure="1" displayFolder="" measureGroup="matches" count="0" hidden="1">
      <extLst>
        <ext xmlns:x15="http://schemas.microsoft.com/office/spreadsheetml/2010/11/main" uri="{B97F6D7D-B522-45F9-BDA1-12C45D357490}">
          <x15:cacheHierarchy aggregatedColumn="41"/>
        </ext>
      </extLst>
    </cacheHierarchy>
    <cacheHierarchy uniqueName="[Measures].[Count of ArsenalScore]" caption="Count of ArsenalScore" measure="1" displayFolder="" measureGroup="matches" count="0" hidden="1">
      <extLst>
        <ext xmlns:x15="http://schemas.microsoft.com/office/spreadsheetml/2010/11/main" uri="{B97F6D7D-B522-45F9-BDA1-12C45D357490}">
          <x15:cacheHierarchy aggregatedColumn="29"/>
        </ext>
      </extLst>
    </cacheHierarchy>
    <cacheHierarchy uniqueName="[Measures].[Sum of G]" caption="Sum of G" measure="1" displayFolder="" measureGroup="players" count="0" hidden="1">
      <extLst>
        <ext xmlns:x15="http://schemas.microsoft.com/office/spreadsheetml/2010/11/main" uri="{B97F6D7D-B522-45F9-BDA1-12C45D357490}">
          <x15:cacheHierarchy aggregatedColumn="48"/>
        </ext>
      </extLst>
    </cacheHierarchy>
    <cacheHierarchy uniqueName="[Measures].[Sum of Blocks]" caption="Sum of Blocks" measure="1" displayFolder="" measureGroup="players" count="0" hidden="1">
      <extLst>
        <ext xmlns:x15="http://schemas.microsoft.com/office/spreadsheetml/2010/11/main" uri="{B97F6D7D-B522-45F9-BDA1-12C45D357490}">
          <x15:cacheHierarchy aggregatedColumn="57"/>
        </ext>
      </extLst>
    </cacheHierarchy>
    <cacheHierarchy uniqueName="[Measures].[Sum of Ints]" caption="Sum of Ints" measure="1" displayFolder="" measureGroup="players" count="0" hidden="1">
      <extLst>
        <ext xmlns:x15="http://schemas.microsoft.com/office/spreadsheetml/2010/11/main" uri="{B97F6D7D-B522-45F9-BDA1-12C45D357490}">
          <x15:cacheHierarchy aggregatedColumn="56"/>
        </ext>
      </extLst>
    </cacheHierarchy>
    <cacheHierarchy uniqueName="[Measures].[Sum of Tackles]" caption="Sum of Tackles" measure="1" displayFolder="" measureGroup="players" count="0" hidden="1">
      <extLst>
        <ext xmlns:x15="http://schemas.microsoft.com/office/spreadsheetml/2010/11/main" uri="{B97F6D7D-B522-45F9-BDA1-12C45D357490}">
          <x15:cacheHierarchy aggregatedColumn="55"/>
        </ext>
      </extLst>
    </cacheHierarchy>
    <cacheHierarchy uniqueName="[Measures].[Count of Total defence]" caption="Count of Total defence" measure="1" displayFolder="" measureGroup="players" count="0" hidden="1">
      <extLst>
        <ext xmlns:x15="http://schemas.microsoft.com/office/spreadsheetml/2010/11/main" uri="{B97F6D7D-B522-45F9-BDA1-12C45D357490}">
          <x15:cacheHierarchy aggregatedColumn="71"/>
        </ext>
      </extLst>
    </cacheHierarchy>
    <cacheHierarchy uniqueName="[Measures].[Sum of xG]" caption="Sum of xG" measure="1" displayFolder="" measureGroup="players" count="0" hidden="1">
      <extLst>
        <ext xmlns:x15="http://schemas.microsoft.com/office/spreadsheetml/2010/11/main" uri="{B97F6D7D-B522-45F9-BDA1-12C45D357490}">
          <x15:cacheHierarchy aggregatedColumn="58"/>
        </ext>
      </extLst>
    </cacheHierarchy>
    <cacheHierarchy uniqueName="[Measures].[Count of Midfielder stat]" caption="Count of Midfielder stat" measure="1" displayFolder="" measureGroup="players" count="0" hidden="1">
      <extLst>
        <ext xmlns:x15="http://schemas.microsoft.com/office/spreadsheetml/2010/11/main" uri="{B97F6D7D-B522-45F9-BDA1-12C45D357490}">
          <x15:cacheHierarchy aggregatedColumn="72"/>
        </ext>
      </extLst>
    </cacheHierarchy>
    <cacheHierarchy uniqueName="[Measures].[Sum of Midfielder stat]" caption="Sum of Midfielder stat" measure="1" displayFolder="" measureGroup="players" count="0" hidden="1">
      <extLst>
        <ext xmlns:x15="http://schemas.microsoft.com/office/spreadsheetml/2010/11/main" uri="{B97F6D7D-B522-45F9-BDA1-12C45D357490}">
          <x15:cacheHierarchy aggregatedColumn="72"/>
        </ext>
      </extLst>
    </cacheHierarchy>
    <cacheHierarchy uniqueName="[Measures].[Sum of Total defence]" caption="Sum of Total defence" measure="1" displayFolder="" measureGroup="players" count="0" hidden="1">
      <extLst>
        <ext xmlns:x15="http://schemas.microsoft.com/office/spreadsheetml/2010/11/main" uri="{B97F6D7D-B522-45F9-BDA1-12C45D357490}">
          <x15:cacheHierarchy aggregatedColumn="71"/>
        </ext>
      </extLst>
    </cacheHierarchy>
    <cacheHierarchy uniqueName="[Measures].[Sum of Saves]" caption="Sum of Saves" measure="1" displayFolder="" measureGroup="goalkeepers" count="0" hidden="1">
      <extLst>
        <ext xmlns:x15="http://schemas.microsoft.com/office/spreadsheetml/2010/11/main" uri="{B97F6D7D-B522-45F9-BDA1-12C45D357490}">
          <x15:cacheHierarchy aggregatedColumn="9"/>
        </ext>
      </extLst>
    </cacheHierarchy>
    <cacheHierarchy uniqueName="[Measures].[Sum of SoTA]" caption="Sum of SoTA" measure="1" displayFolder="" measureGroup="goalkeepers" count="0" hidden="1">
      <extLst>
        <ext xmlns:x15="http://schemas.microsoft.com/office/spreadsheetml/2010/11/main" uri="{B97F6D7D-B522-45F9-BDA1-12C45D357490}">
          <x15:cacheHierarchy aggregatedColumn="7"/>
        </ext>
      </extLst>
    </cacheHierarchy>
  </cacheHierarchies>
  <kpis count="0"/>
  <dimensions count="5">
    <dimension name="All measures" uniqueName="[All measures]" caption="All measures"/>
    <dimension name="goalkeepers" uniqueName="[goalkeepers]" caption="goalkeepers"/>
    <dimension name="matches" uniqueName="[matches]" caption="matches"/>
    <dimension measure="1" name="Measures" uniqueName="[Measures]" caption="Measures"/>
    <dimension name="players" uniqueName="[players]" caption="players"/>
  </dimensions>
  <measureGroups count="4">
    <measureGroup name="All measures" caption="All measures"/>
    <measureGroup name="goalkeepers" caption="goalkeepers"/>
    <measureGroup name="matches" caption="matches"/>
    <measureGroup name="players" caption="players"/>
  </measureGroups>
  <maps count="6">
    <map measureGroup="0" dimension="0"/>
    <map measureGroup="1" dimension="1"/>
    <map measureGroup="1" dimension="2"/>
    <map measureGroup="2" dimension="2"/>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arren Shitsama" refreshedDate="45879.497733796299" backgroundQuery="1" createdVersion="8" refreshedVersion="8" minRefreshableVersion="3" recordCount="0" supportSubquery="1" supportAdvancedDrill="1" xr:uid="{B7FD60B7-38FE-496E-9A73-53532AF0ECBD}">
  <cacheSource type="external" connectionId="5"/>
  <cacheFields count="3">
    <cacheField name="[players].[LastName].[LastName]" caption="LastName" numFmtId="0" hierarchy="42" level="1">
      <sharedItems count="56">
        <s v="Aubameyang"/>
        <s v="Balogun"/>
        <s v="Bellerin"/>
        <s v="Ceballos"/>
        <s v="Chambers"/>
        <s v="Elneny"/>
        <s v="Guendouzi"/>
        <s v="Holding"/>
        <s v="Iwobi"/>
        <s v="Jenkinson"/>
        <s v="Jesus"/>
        <s v="Jorginho"/>
        <s v="Kolasinac"/>
        <s v="Koscielny"/>
        <s v="Lacazette"/>
        <s v="Lichtsteiner"/>
        <s v="Luiz"/>
        <s v="Magalhaes"/>
        <s v="Maitland-Niles"/>
        <s v="Mari"/>
        <s v="Marquinhos"/>
        <s v="Martinelli"/>
        <s v="Mavropanos"/>
        <s v="Mertesacker"/>
        <s v="Mkhitaryan"/>
        <s v="Monreal"/>
        <s v="Mustafi"/>
        <s v="Nelson"/>
        <s v="Nketiah"/>
        <s v="Nwaneri"/>
        <s v="Odegaard"/>
        <s v="Ozil"/>
        <s v="Papastathopoulos"/>
        <s v="Partey"/>
        <s v="Pepe"/>
        <s v="Ramsey"/>
        <s v="Saka"/>
        <s v="Saliba"/>
        <s v="Sambi Lokonga"/>
        <s v="Sanchez"/>
        <s v="Smith Rowe"/>
        <s v="Soares"/>
        <s v="Suarez"/>
        <s v="Tavares"/>
        <s v="Tierney"/>
        <s v="Tomiyasu"/>
        <s v="Torreira"/>
        <s v="Trossard"/>
        <s v="Vieira"/>
        <s v="Welbeck"/>
        <s v="White"/>
        <s v="Willian"/>
        <s v="Willock"/>
        <s v="Wilshere"/>
        <s v="Xhaka"/>
        <s v="Zinchenko"/>
      </sharedItems>
    </cacheField>
    <cacheField name="[Measures].[Sum of Midfielder stat]" caption="Sum of Midfielder stat" numFmtId="0" hierarchy="99" level="32767"/>
    <cacheField name="[players].[Line].[Line]" caption="Line" numFmtId="0" hierarchy="66" level="1">
      <sharedItems containsSemiMixedTypes="0" containsNonDate="0" containsString="0"/>
    </cacheField>
  </cacheFields>
  <cacheHierarchies count="10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goalkeepers].[LastName]" caption="LastName" attribute="1" defaultMemberUniqueName="[goalkeepers].[LastName].[All]" allUniqueName="[goalkeepers].[LastName].[All]" dimensionUniqueName="[goalkeepers]" displayFolder="" count="0" memberValueDatatype="130" unbalanced="0"/>
    <cacheHierarchy uniqueName="[goalkeepers].[FirstName]" caption="FirstName" attribute="1" defaultMemberUniqueName="[goalkeepers].[FirstName].[All]" allUniqueName="[goalkeepers].[FirstName].[All]" dimensionUniqueName="[goalkeepers]" displayFolder="" count="0" memberValueDatatype="130" unbalanced="0"/>
    <cacheHierarchy uniqueName="[goalkeepers].[Date]" caption="Date" attribute="1" time="1" defaultMemberUniqueName="[goalkeepers].[Date].[All]" allUniqueName="[goalkeepers].[Date].[All]" dimensionUniqueName="[goalkeepers]" displayFolder="" count="0" memberValueDatatype="7" unbalanced="0"/>
    <cacheHierarchy uniqueName="[goalkeepers].[Start]" caption="Start" attribute="1" defaultMemberUniqueName="[goalkeepers].[Start].[All]" allUniqueName="[goalkeepers].[Start].[All]" dimensionUniqueName="[goalkeepers]" displayFolder="" count="0" memberValueDatatype="20" unbalanced="0"/>
    <cacheHierarchy uniqueName="[goalkeepers].[Pos]" caption="Pos" attribute="1" defaultMemberUniqueName="[goalkeepers].[Pos].[All]" allUniqueName="[goalkeepers].[Pos].[All]" dimensionUniqueName="[goalkeepers]" displayFolder="" count="0" memberValueDatatype="130" unbalanced="0"/>
    <cacheHierarchy uniqueName="[goalkeepers].[Min]" caption="Min" attribute="1" defaultMemberUniqueName="[goalkeepers].[Min].[All]" allUniqueName="[goalkeepers].[Min].[All]" dimensionUniqueName="[goalkeepers]" displayFolder="" count="0" memberValueDatatype="20" unbalanced="0"/>
    <cacheHierarchy uniqueName="[goalkeepers].[SoTA]" caption="SoTA" attribute="1" defaultMemberUniqueName="[goalkeepers].[SoTA].[All]" allUniqueName="[goalkeepers].[SoTA].[All]" dimensionUniqueName="[goalkeepers]" displayFolder="" count="0" memberValueDatatype="20" unbalanced="0"/>
    <cacheHierarchy uniqueName="[goalkeepers].[GA]" caption="GA" attribute="1" defaultMemberUniqueName="[goalkeepers].[GA].[All]" allUniqueName="[goalkeepers].[GA].[All]" dimensionUniqueName="[goalkeepers]" displayFolder="" count="0" memberValueDatatype="20" unbalanced="0"/>
    <cacheHierarchy uniqueName="[goalkeepers].[Saves]" caption="Saves" attribute="1" defaultMemberUniqueName="[goalkeepers].[Saves].[All]" allUniqueName="[goalkeepers].[Saves].[All]" dimensionUniqueName="[goalkeepers]" displayFolder="" count="0" memberValueDatatype="20" unbalanced="0"/>
    <cacheHierarchy uniqueName="[goalkeepers].[PSxG]" caption="PSxG" attribute="1" defaultMemberUniqueName="[goalkeepers].[PSxG].[All]" allUniqueName="[goalkeepers].[PSxG].[All]" dimensionUniqueName="[goalkeepers]" displayFolder="" count="0" memberValueDatatype="5" unbalanced="0"/>
    <cacheHierarchy uniqueName="[goalkeepers].[PKatt]" caption="PKatt" attribute="1" defaultMemberUniqueName="[goalkeepers].[PKatt].[All]" allUniqueName="[goalkeepers].[PKatt].[All]" dimensionUniqueName="[goalkeepers]" displayFolder="" count="0" memberValueDatatype="20" unbalanced="0"/>
    <cacheHierarchy uniqueName="[goalkeepers].[PKA]" caption="PKA" attribute="1" defaultMemberUniqueName="[goalkeepers].[PKA].[All]" allUniqueName="[goalkeepers].[PKA].[All]" dimensionUniqueName="[goalkeepers]" displayFolder="" count="0" memberValueDatatype="20" unbalanced="0"/>
    <cacheHierarchy uniqueName="[goalkeepers].[PKm]" caption="PKm" attribute="1" defaultMemberUniqueName="[goalkeepers].[PKm].[All]" allUniqueName="[goalkeepers].[PKm].[All]" dimensionUniqueName="[goalkeepers]" displayFolder="" count="0" memberValueDatatype="20" unbalanced="0"/>
    <cacheHierarchy uniqueName="[goalkeepers].[PassAtt]" caption="PassAtt" attribute="1" defaultMemberUniqueName="[goalkeepers].[PassAtt].[All]" allUniqueName="[goalkeepers].[PassAtt].[All]" dimensionUniqueName="[goalkeepers]" displayFolder="" count="0" memberValueDatatype="20" unbalanced="0"/>
    <cacheHierarchy uniqueName="[goalkeepers].[Throws]" caption="Throws" attribute="1" defaultMemberUniqueName="[goalkeepers].[Throws].[All]" allUniqueName="[goalkeepers].[Throws].[All]" dimensionUniqueName="[goalkeepers]" displayFolder="" count="0" memberValueDatatype="20" unbalanced="0"/>
    <cacheHierarchy uniqueName="[goalkeepers].[AvgLen]" caption="AvgLen" attribute="1" defaultMemberUniqueName="[goalkeepers].[AvgLen].[All]" allUniqueName="[goalkeepers].[AvgLen].[All]" dimensionUniqueName="[goalkeepers]" displayFolder="" count="0" memberValueDatatype="5" unbalanced="0"/>
    <cacheHierarchy uniqueName="[goalkeepers].[GKAtt]" caption="GKAtt" attribute="1" defaultMemberUniqueName="[goalkeepers].[GKAtt].[All]" allUniqueName="[goalkeepers].[GKAtt].[All]" dimensionUniqueName="[goalkeepers]" displayFolder="" count="0" memberValueDatatype="20" unbalanced="0"/>
    <cacheHierarchy uniqueName="[goalkeepers].[GKAvgLen]" caption="GKAvgLen" attribute="1" defaultMemberUniqueName="[goalkeepers].[GKAvgLen].[All]" allUniqueName="[goalkeepers].[GKAvgLen].[All]" dimensionUniqueName="[goalkeepers]" displayFolder="" count="0" memberValueDatatype="5" unbalanced="0"/>
    <cacheHierarchy uniqueName="[goalkeepers].[C]" caption="C" attribute="1" defaultMemberUniqueName="[goalkeepers].[C].[All]" allUniqueName="[goalkeepers].[C].[All]" dimensionUniqueName="[goalkeepers]" displayFolder="" count="0" memberValueDatatype="20" unbalanced="0"/>
    <cacheHierarchy uniqueName="[goalkeepers].[Year]" caption="Year" attribute="1" defaultMemberUniqueName="[goalkeepers].[Year].[All]" allUniqueName="[goalkeepers].[Year].[All]" dimensionUniqueName="[goalkeepers]" displayFolder="" count="0" memberValueDatatype="20" unbalanced="0"/>
    <cacheHierarchy uniqueName="[goalkeepers].[Month]" caption="Month" attribute="1" defaultMemberUniqueName="[goalkeepers].[Month].[All]" allUniqueName="[goalkeepers].[Month].[All]" dimensionUniqueName="[goalkeepers]" displayFolder="" count="0" memberValueDatatype="20" unbalanced="0"/>
    <cacheHierarchy uniqueName="[goalkeepers].[Month Name]" caption="Month Name" attribute="1" defaultMemberUniqueName="[goalkeepers].[Month Name].[All]" allUniqueName="[goalkeepers].[Month Name].[All]" dimensionUniqueName="[goalkeepers]" displayFolder="" count="0" memberValueDatatype="130" unbalanced="0"/>
    <cacheHierarchy uniqueName="[matches].[Season]" caption="Season" attribute="1" defaultMemberUniqueName="[matches].[Season].[All]" allUniqueName="[matches].[Season].[All]" dimensionUniqueName="[matches]" displayFolder="" count="0" memberValueDatatype="130" unbalanced="0"/>
    <cacheHierarchy uniqueName="[matches].[Tour]" caption="Tour" attribute="1" defaultMemberUniqueName="[matches].[Tour].[All]" allUniqueName="[matches].[Tour].[All]" dimensionUniqueName="[matches]" displayFolder="" count="0" memberValueDatatype="20" unbalanced="0"/>
    <cacheHierarchy uniqueName="[matches].[Date]" caption="Date" attribute="1" time="1" defaultMemberUniqueName="[matches].[Date].[All]" allUniqueName="[matches].[Date].[All]" dimensionUniqueName="[matches]" displayFolder="" count="0" memberValueDatatype="7" unbalanced="0"/>
    <cacheHierarchy uniqueName="[matches].[Time]" caption="Time" attribute="1" time="1" defaultMemberUniqueName="[matches].[Time].[All]" allUniqueName="[matches].[Time].[All]" dimensionUniqueName="[matches]" displayFolder="" count="0" memberValueDatatype="7" unbalanced="0"/>
    <cacheHierarchy uniqueName="[matches].[Opponent]" caption="Opponent" attribute="1" defaultMemberUniqueName="[matches].[Opponent].[All]" allUniqueName="[matches].[Opponent].[All]" dimensionUniqueName="[matches]" displayFolder="" count="0" memberValueDatatype="130" unbalanced="0"/>
    <cacheHierarchy uniqueName="[matches].[HoAw]" caption="HoAw" attribute="1" defaultMemberUniqueName="[matches].[HoAw].[All]" allUniqueName="[matches].[HoAw].[All]" dimensionUniqueName="[matches]" displayFolder="" count="0" memberValueDatatype="130" unbalanced="0"/>
    <cacheHierarchy uniqueName="[matches].[ArsenalScore]" caption="ArsenalScore" attribute="1" defaultMemberUniqueName="[matches].[ArsenalScore].[All]" allUniqueName="[matches].[ArsenalScore].[All]" dimensionUniqueName="[matches]" displayFolder="" count="0" memberValueDatatype="20" unbalanced="0"/>
    <cacheHierarchy uniqueName="[matches].[OpponentScore]" caption="OpponentScore" attribute="1" defaultMemberUniqueName="[matches].[OpponentScore].[All]" allUniqueName="[matches].[OpponentScore].[All]" dimensionUniqueName="[matches]" displayFolder="" count="0" memberValueDatatype="20" unbalanced="0"/>
    <cacheHierarchy uniqueName="[matches].[Stadium]" caption="Stadium" attribute="1" defaultMemberUniqueName="[matches].[Stadium].[All]" allUniqueName="[matches].[Stadium].[All]" dimensionUniqueName="[matches]" displayFolder="" count="0" memberValueDatatype="130" unbalanced="0"/>
    <cacheHierarchy uniqueName="[matches].[Attendance]" caption="Attendance" attribute="1" defaultMemberUniqueName="[matches].[Attendance].[All]" allUniqueName="[matches].[Attendance].[All]" dimensionUniqueName="[matches]" displayFolder="" count="0" memberValueDatatype="20" unbalanced="0"/>
    <cacheHierarchy uniqueName="[matches].[Coach]" caption="Coach" attribute="1" defaultMemberUniqueName="[matches].[Coach].[All]" allUniqueName="[matches].[Coach].[All]" dimensionUniqueName="[matches]" displayFolder="" count="2" memberValueDatatype="130" unbalanced="0"/>
    <cacheHierarchy uniqueName="[matches].[Referee]" caption="Referee" attribute="1" defaultMemberUniqueName="[matches].[Referee].[All]" allUniqueName="[matches].[Referee].[All]" dimensionUniqueName="[matches]" displayFolder="" count="0" memberValueDatatype="130" unbalanced="0"/>
    <cacheHierarchy uniqueName="[matches].[Year]" caption="Year" attribute="1" defaultMemberUniqueName="[matches].[Year].[All]" allUniqueName="[matches].[Year].[All]" dimensionUniqueName="[matches]" displayFolder="" count="0" memberValueDatatype="20" unbalanced="0"/>
    <cacheHierarchy uniqueName="[matches].[Month]" caption="Month" attribute="1" defaultMemberUniqueName="[matches].[Month].[All]" allUniqueName="[matches].[Month].[All]" dimensionUniqueName="[matches]" displayFolder="" count="0" memberValueDatatype="20" unbalanced="0"/>
    <cacheHierarchy uniqueName="[matches].[Month Name]" caption="Month Name" attribute="1" defaultMemberUniqueName="[matches].[Month Name].[All]" allUniqueName="[matches].[Month Name].[All]" dimensionUniqueName="[matches]" displayFolder="" count="0" memberValueDatatype="130" unbalanced="0"/>
    <cacheHierarchy uniqueName="[matches].[Home]" caption="Home" attribute="1" defaultMemberUniqueName="[matches].[Home].[All]" allUniqueName="[matches].[Home].[All]" dimensionUniqueName="[matches]" displayFolder="" count="0" memberValueDatatype="20" unbalanced="0"/>
    <cacheHierarchy uniqueName="[matches].[Away]" caption="Away" attribute="1" defaultMemberUniqueName="[matches].[Away].[All]" allUniqueName="[matches].[Away].[All]" dimensionUniqueName="[matches]" displayFolder="" count="0" memberValueDatatype="20" unbalanced="0"/>
    <cacheHierarchy uniqueName="[matches].[Match Outcome]" caption="Match Outcome" attribute="1" defaultMemberUniqueName="[matches].[Match Outcome].[All]" allUniqueName="[matches].[Match Outcome].[All]" dimensionUniqueName="[matches]" displayFolder="" count="0" memberValueDatatype="130" unbalanced="0"/>
    <cacheHierarchy uniqueName="[matches].[Match points]" caption="Match points" attribute="1" defaultMemberUniqueName="[matches].[Match points].[All]" allUniqueName="[matches].[Match points].[All]" dimensionUniqueName="[matches]" displayFolder="" count="0" memberValueDatatype="130" unbalanced="0"/>
    <cacheHierarchy uniqueName="[players].[LastName]" caption="LastName" attribute="1" defaultMemberUniqueName="[players].[LastName].[All]" allUniqueName="[players].[LastName].[All]" dimensionUniqueName="[players]" displayFolder="" count="2" memberValueDatatype="130" unbalanced="0">
      <fieldsUsage count="2">
        <fieldUsage x="-1"/>
        <fieldUsage x="0"/>
      </fieldsUsage>
    </cacheHierarchy>
    <cacheHierarchy uniqueName="[players].[FirstName]" caption="FirstName" attribute="1" defaultMemberUniqueName="[players].[FirstName].[All]" allUniqueName="[players].[FirstName].[All]" dimensionUniqueName="[players]" displayFolder="" count="0" memberValueDatatype="130" unbalanced="0"/>
    <cacheHierarchy uniqueName="[players].[Date]" caption="Date" attribute="1" time="1" defaultMemberUniqueName="[players].[Date].[All]" allUniqueName="[players].[Date].[All]" dimensionUniqueName="[players]" displayFolder="" count="0" memberValueDatatype="7" unbalanced="0"/>
    <cacheHierarchy uniqueName="[players].[Start]" caption="Start" attribute="1" defaultMemberUniqueName="[players].[Start].[All]" allUniqueName="[players].[Start].[All]" dimensionUniqueName="[players]" displayFolder="" count="0" memberValueDatatype="20" unbalanced="0"/>
    <cacheHierarchy uniqueName="[players].[Pos]" caption="Pos" attribute="1" defaultMemberUniqueName="[players].[Pos].[All]" allUniqueName="[players].[Pos].[All]" dimensionUniqueName="[players]" displayFolder="" count="0" memberValueDatatype="130" unbalanced="0"/>
    <cacheHierarchy uniqueName="[players].[Min]" caption="Min" attribute="1" defaultMemberUniqueName="[players].[Min].[All]" allUniqueName="[players].[Min].[All]" dimensionUniqueName="[players]" displayFolder="" count="0" memberValueDatatype="20" unbalanced="0"/>
    <cacheHierarchy uniqueName="[players].[G]" caption="G" attribute="1" defaultMemberUniqueName="[players].[G].[All]" allUniqueName="[players].[G].[All]" dimensionUniqueName="[players]" displayFolder="" count="0" memberValueDatatype="20" unbalanced="0"/>
    <cacheHierarchy uniqueName="[players].[A]" caption="A" attribute="1" defaultMemberUniqueName="[players].[A].[All]" allUniqueName="[players].[A].[All]" dimensionUniqueName="[players]" displayFolder="" count="0" memberValueDatatype="20" unbalanced="0"/>
    <cacheHierarchy uniqueName="[players].[PK]" caption="PK" attribute="1" defaultMemberUniqueName="[players].[PK].[All]" allUniqueName="[players].[PK].[All]" dimensionUniqueName="[players]" displayFolder="" count="0" memberValueDatatype="20" unbalanced="0"/>
    <cacheHierarchy uniqueName="[players].[PKA]" caption="PKA" attribute="1" defaultMemberUniqueName="[players].[PKA].[All]" allUniqueName="[players].[PKA].[All]" dimensionUniqueName="[players]" displayFolder="" count="0" memberValueDatatype="20" unbalanced="0"/>
    <cacheHierarchy uniqueName="[players].[S]" caption="S" attribute="1" defaultMemberUniqueName="[players].[S].[All]" allUniqueName="[players].[S].[All]" dimensionUniqueName="[players]" displayFolder="" count="0" memberValueDatatype="20" unbalanced="0"/>
    <cacheHierarchy uniqueName="[players].[SoT]" caption="SoT" attribute="1" defaultMemberUniqueName="[players].[SoT].[All]" allUniqueName="[players].[SoT].[All]" dimensionUniqueName="[players]" displayFolder="" count="0" memberValueDatatype="20" unbalanced="0"/>
    <cacheHierarchy uniqueName="[players].[Touches]" caption="Touches" attribute="1" defaultMemberUniqueName="[players].[Touches].[All]" allUniqueName="[players].[Touches].[All]" dimensionUniqueName="[players]" displayFolder="" count="0" memberValueDatatype="20" unbalanced="0"/>
    <cacheHierarchy uniqueName="[players].[Tackles]" caption="Tackles" attribute="1" defaultMemberUniqueName="[players].[Tackles].[All]" allUniqueName="[players].[Tackles].[All]" dimensionUniqueName="[players]" displayFolder="" count="0" memberValueDatatype="20" unbalanced="0"/>
    <cacheHierarchy uniqueName="[players].[Ints]" caption="Ints" attribute="1" defaultMemberUniqueName="[players].[Ints].[All]" allUniqueName="[players].[Ints].[All]" dimensionUniqueName="[players]" displayFolder="" count="0" memberValueDatatype="20" unbalanced="0"/>
    <cacheHierarchy uniqueName="[players].[Blocks]" caption="Blocks" attribute="1" defaultMemberUniqueName="[players].[Blocks].[All]" allUniqueName="[players].[Blocks].[All]" dimensionUniqueName="[players]" displayFolder="" count="0" memberValueDatatype="20" unbalanced="0"/>
    <cacheHierarchy uniqueName="[players].[xG]" caption="xG" attribute="1" defaultMemberUniqueName="[players].[xG].[All]" allUniqueName="[players].[xG].[All]" dimensionUniqueName="[players]" displayFolder="" count="0" memberValueDatatype="5" unbalanced="0"/>
    <cacheHierarchy uniqueName="[players].[npxG]" caption="npxG" attribute="1" defaultMemberUniqueName="[players].[npxG].[All]" allUniqueName="[players].[npxG].[All]" dimensionUniqueName="[players]" displayFolder="" count="0" memberValueDatatype="5" unbalanced="0"/>
    <cacheHierarchy uniqueName="[players].[xAG]" caption="xAG" attribute="1" defaultMemberUniqueName="[players].[xAG].[All]" allUniqueName="[players].[xAG].[All]" dimensionUniqueName="[players]" displayFolder="" count="0" memberValueDatatype="5" unbalanced="0"/>
    <cacheHierarchy uniqueName="[players].[Passes]" caption="Passes" attribute="1" defaultMemberUniqueName="[players].[Passes].[All]" allUniqueName="[players].[Passes].[All]" dimensionUniqueName="[players]" displayFolder="" count="0" memberValueDatatype="20" unbalanced="0"/>
    <cacheHierarchy uniqueName="[players].[PassesA]" caption="PassesA" attribute="1" defaultMemberUniqueName="[players].[PassesA].[All]" allUniqueName="[players].[PassesA].[All]" dimensionUniqueName="[players]" displayFolder="" count="0" memberValueDatatype="20" unbalanced="0"/>
    <cacheHierarchy uniqueName="[players].[PrgPas]" caption="PrgPas" attribute="1" defaultMemberUniqueName="[players].[PrgPas].[All]" allUniqueName="[players].[PrgPas].[All]" dimensionUniqueName="[players]" displayFolder="" count="0" memberValueDatatype="20" unbalanced="0"/>
    <cacheHierarchy uniqueName="[players].[Carries]" caption="Carries" attribute="1" defaultMemberUniqueName="[players].[Carries].[All]" allUniqueName="[players].[Carries].[All]" dimensionUniqueName="[players]" displayFolder="" count="0" memberValueDatatype="20" unbalanced="0"/>
    <cacheHierarchy uniqueName="[players].[PrgCar]" caption="PrgCar" attribute="1" defaultMemberUniqueName="[players].[PrgCar].[All]" allUniqueName="[players].[PrgCar].[All]" dimensionUniqueName="[players]" displayFolder="" count="0" memberValueDatatype="20" unbalanced="0"/>
    <cacheHierarchy uniqueName="[players].[Line]" caption="Line" attribute="1" defaultMemberUniqueName="[players].[Line].[All]" allUniqueName="[players].[Line].[All]" dimensionUniqueName="[players]" displayFolder="" count="2" memberValueDatatype="130" unbalanced="0">
      <fieldsUsage count="2">
        <fieldUsage x="-1"/>
        <fieldUsage x="2"/>
      </fieldsUsage>
    </cacheHierarchy>
    <cacheHierarchy uniqueName="[players].[C]" caption="C" attribute="1" defaultMemberUniqueName="[players].[C].[All]" allUniqueName="[players].[C].[All]" dimensionUniqueName="[players]" displayFolder="" count="0" memberValueDatatype="20" unbalanced="0"/>
    <cacheHierarchy uniqueName="[players].[Year]" caption="Year" attribute="1" defaultMemberUniqueName="[players].[Year].[All]" allUniqueName="[players].[Year].[All]" dimensionUniqueName="[players]" displayFolder="" count="0" memberValueDatatype="20" unbalanced="0"/>
    <cacheHierarchy uniqueName="[players].[Month]" caption="Month" attribute="1" defaultMemberUniqueName="[players].[Month].[All]" allUniqueName="[players].[Month].[All]" dimensionUniqueName="[players]" displayFolder="" count="0" memberValueDatatype="20" unbalanced="0"/>
    <cacheHierarchy uniqueName="[players].[Month Name]" caption="Month Name" attribute="1" defaultMemberUniqueName="[players].[Month Name].[All]" allUniqueName="[players].[Month Name].[All]" dimensionUniqueName="[players]" displayFolder="" count="0" memberValueDatatype="130" unbalanced="0"/>
    <cacheHierarchy uniqueName="[players].[Total defence]" caption="Total defence" attribute="1" defaultMemberUniqueName="[players].[Total defence].[All]" allUniqueName="[players].[Total defence].[All]" dimensionUniqueName="[players]" displayFolder="" count="0" memberValueDatatype="20" unbalanced="0"/>
    <cacheHierarchy uniqueName="[players].[Midfielder stat]" caption="Midfielder stat" attribute="1" defaultMemberUniqueName="[players].[Midfielder stat].[All]" allUniqueName="[players].[Midfielder stat].[All]" dimensionUniqueName="[players]" displayFolder="" count="0" memberValueDatatype="20" unbalanced="0"/>
    <cacheHierarchy uniqueName="[Measures].[Arsenal win]" caption="Arsenal win" measure="1" displayFolder="" measureGroup="All measures" count="0"/>
    <cacheHierarchy uniqueName="[Measures].[Arsenal lose]" caption="Arsenal lose" measure="1" displayFolder="" measureGroup="All measures" count="0"/>
    <cacheHierarchy uniqueName="[Measures].[Draw]" caption="Draw" measure="1" displayFolder="" measureGroup="All measures" count="0"/>
    <cacheHierarchy uniqueName="[Measures].[xG per 90]" caption="xG per 90" measure="1" displayFolder="" measureGroup="All measures" count="0"/>
    <cacheHierarchy uniqueName="[Measures].[__XL_Count players]" caption="__XL_Count players" measure="1" displayFolder="" measureGroup="players" count="0" hidden="1"/>
    <cacheHierarchy uniqueName="[Measures].[__XL_Count matches]" caption="__XL_Count matches" measure="1" displayFolder="" measureGroup="matches" count="0" hidden="1"/>
    <cacheHierarchy uniqueName="[Measures].[__XL_Count goalkeepers]" caption="__XL_Count goalkeepers" measure="1" displayFolder="" measureGroup="goalkee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Count of Date]" caption="Count of Date" measure="1" displayFolder="" measureGroup="matches" count="0" hidden="1">
      <extLst>
        <ext xmlns:x15="http://schemas.microsoft.com/office/spreadsheetml/2010/11/main" uri="{B97F6D7D-B522-45F9-BDA1-12C45D357490}">
          <x15:cacheHierarchy aggregatedColumn="25"/>
        </ext>
      </extLst>
    </cacheHierarchy>
    <cacheHierarchy uniqueName="[Measures].[Sum of ArsenalScore]" caption="Sum of ArsenalScore" measure="1" displayFolder="" measureGroup="matches" count="0" hidden="1">
      <extLst>
        <ext xmlns:x15="http://schemas.microsoft.com/office/spreadsheetml/2010/11/main" uri="{B97F6D7D-B522-45F9-BDA1-12C45D357490}">
          <x15:cacheHierarchy aggregatedColumn="29"/>
        </ext>
      </extLst>
    </cacheHierarchy>
    <cacheHierarchy uniqueName="[Measures].[Sum of OpponentScore]" caption="Sum of OpponentScore" measure="1" displayFolder="" measureGroup="matches" count="0" hidden="1">
      <extLst>
        <ext xmlns:x15="http://schemas.microsoft.com/office/spreadsheetml/2010/11/main" uri="{B97F6D7D-B522-45F9-BDA1-12C45D357490}">
          <x15:cacheHierarchy aggregatedColumn="30"/>
        </ext>
      </extLst>
    </cacheHierarchy>
    <cacheHierarchy uniqueName="[Measures].[Count of HoAw]" caption="Count of HoAw" measure="1" displayFolder="" measureGroup="matches" count="0" hidden="1">
      <extLst>
        <ext xmlns:x15="http://schemas.microsoft.com/office/spreadsheetml/2010/11/main" uri="{B97F6D7D-B522-45F9-BDA1-12C45D357490}">
          <x15:cacheHierarchy aggregatedColumn="28"/>
        </ext>
      </extLst>
    </cacheHierarchy>
    <cacheHierarchy uniqueName="[Measures].[Sum of Home]" caption="Sum of Home" measure="1" displayFolder="" measureGroup="matches" count="0" hidden="1">
      <extLst>
        <ext xmlns:x15="http://schemas.microsoft.com/office/spreadsheetml/2010/11/main" uri="{B97F6D7D-B522-45F9-BDA1-12C45D357490}">
          <x15:cacheHierarchy aggregatedColumn="38"/>
        </ext>
      </extLst>
    </cacheHierarchy>
    <cacheHierarchy uniqueName="[Measures].[Sum of Away]" caption="Sum of Away" measure="1" displayFolder="" measureGroup="matches" count="0" hidden="1">
      <extLst>
        <ext xmlns:x15="http://schemas.microsoft.com/office/spreadsheetml/2010/11/main" uri="{B97F6D7D-B522-45F9-BDA1-12C45D357490}">
          <x15:cacheHierarchy aggregatedColumn="39"/>
        </ext>
      </extLst>
    </cacheHierarchy>
    <cacheHierarchy uniqueName="[Measures].[Sum of Attendance]" caption="Sum of Attendance" measure="1" displayFolder="" measureGroup="matches" count="0" hidden="1">
      <extLst>
        <ext xmlns:x15="http://schemas.microsoft.com/office/spreadsheetml/2010/11/main" uri="{B97F6D7D-B522-45F9-BDA1-12C45D357490}">
          <x15:cacheHierarchy aggregatedColumn="32"/>
        </ext>
      </extLst>
    </cacheHierarchy>
    <cacheHierarchy uniqueName="[Measures].[Count of Match Outcome]" caption="Count of Match Outcome" measure="1" displayFolder="" measureGroup="matches" count="0" hidden="1">
      <extLst>
        <ext xmlns:x15="http://schemas.microsoft.com/office/spreadsheetml/2010/11/main" uri="{B97F6D7D-B522-45F9-BDA1-12C45D357490}">
          <x15:cacheHierarchy aggregatedColumn="40"/>
        </ext>
      </extLst>
    </cacheHierarchy>
    <cacheHierarchy uniqueName="[Measures].[Count of Match points]" caption="Count of Match points" measure="1" displayFolder="" measureGroup="matches" count="0" hidden="1">
      <extLst>
        <ext xmlns:x15="http://schemas.microsoft.com/office/spreadsheetml/2010/11/main" uri="{B97F6D7D-B522-45F9-BDA1-12C45D357490}">
          <x15:cacheHierarchy aggregatedColumn="41"/>
        </ext>
      </extLst>
    </cacheHierarchy>
    <cacheHierarchy uniqueName="[Measures].[Count of ArsenalScore]" caption="Count of ArsenalScore" measure="1" displayFolder="" measureGroup="matches" count="0" hidden="1">
      <extLst>
        <ext xmlns:x15="http://schemas.microsoft.com/office/spreadsheetml/2010/11/main" uri="{B97F6D7D-B522-45F9-BDA1-12C45D357490}">
          <x15:cacheHierarchy aggregatedColumn="29"/>
        </ext>
      </extLst>
    </cacheHierarchy>
    <cacheHierarchy uniqueName="[Measures].[Sum of G]" caption="Sum of G" measure="1" displayFolder="" measureGroup="players" count="0" hidden="1">
      <extLst>
        <ext xmlns:x15="http://schemas.microsoft.com/office/spreadsheetml/2010/11/main" uri="{B97F6D7D-B522-45F9-BDA1-12C45D357490}">
          <x15:cacheHierarchy aggregatedColumn="48"/>
        </ext>
      </extLst>
    </cacheHierarchy>
    <cacheHierarchy uniqueName="[Measures].[Sum of Blocks]" caption="Sum of Blocks" measure="1" displayFolder="" measureGroup="players" count="0" hidden="1">
      <extLst>
        <ext xmlns:x15="http://schemas.microsoft.com/office/spreadsheetml/2010/11/main" uri="{B97F6D7D-B522-45F9-BDA1-12C45D357490}">
          <x15:cacheHierarchy aggregatedColumn="57"/>
        </ext>
      </extLst>
    </cacheHierarchy>
    <cacheHierarchy uniqueName="[Measures].[Sum of Ints]" caption="Sum of Ints" measure="1" displayFolder="" measureGroup="players" count="0" hidden="1">
      <extLst>
        <ext xmlns:x15="http://schemas.microsoft.com/office/spreadsheetml/2010/11/main" uri="{B97F6D7D-B522-45F9-BDA1-12C45D357490}">
          <x15:cacheHierarchy aggregatedColumn="56"/>
        </ext>
      </extLst>
    </cacheHierarchy>
    <cacheHierarchy uniqueName="[Measures].[Sum of Tackles]" caption="Sum of Tackles" measure="1" displayFolder="" measureGroup="players" count="0" hidden="1">
      <extLst>
        <ext xmlns:x15="http://schemas.microsoft.com/office/spreadsheetml/2010/11/main" uri="{B97F6D7D-B522-45F9-BDA1-12C45D357490}">
          <x15:cacheHierarchy aggregatedColumn="55"/>
        </ext>
      </extLst>
    </cacheHierarchy>
    <cacheHierarchy uniqueName="[Measures].[Count of Total defence]" caption="Count of Total defence" measure="1" displayFolder="" measureGroup="players" count="0" hidden="1">
      <extLst>
        <ext xmlns:x15="http://schemas.microsoft.com/office/spreadsheetml/2010/11/main" uri="{B97F6D7D-B522-45F9-BDA1-12C45D357490}">
          <x15:cacheHierarchy aggregatedColumn="71"/>
        </ext>
      </extLst>
    </cacheHierarchy>
    <cacheHierarchy uniqueName="[Measures].[Sum of xG]" caption="Sum of xG" measure="1" displayFolder="" measureGroup="players" count="0" hidden="1">
      <extLst>
        <ext xmlns:x15="http://schemas.microsoft.com/office/spreadsheetml/2010/11/main" uri="{B97F6D7D-B522-45F9-BDA1-12C45D357490}">
          <x15:cacheHierarchy aggregatedColumn="58"/>
        </ext>
      </extLst>
    </cacheHierarchy>
    <cacheHierarchy uniqueName="[Measures].[Count of Midfielder stat]" caption="Count of Midfielder stat" measure="1" displayFolder="" measureGroup="players" count="0" hidden="1">
      <extLst>
        <ext xmlns:x15="http://schemas.microsoft.com/office/spreadsheetml/2010/11/main" uri="{B97F6D7D-B522-45F9-BDA1-12C45D357490}">
          <x15:cacheHierarchy aggregatedColumn="72"/>
        </ext>
      </extLst>
    </cacheHierarchy>
    <cacheHierarchy uniqueName="[Measures].[Sum of Midfielder stat]" caption="Sum of Midfielder stat" measure="1" displayFolder="" measureGroup="players" count="0" oneField="1" hidden="1">
      <fieldsUsage count="1">
        <fieldUsage x="1"/>
      </fieldsUsage>
      <extLst>
        <ext xmlns:x15="http://schemas.microsoft.com/office/spreadsheetml/2010/11/main" uri="{B97F6D7D-B522-45F9-BDA1-12C45D357490}">
          <x15:cacheHierarchy aggregatedColumn="72"/>
        </ext>
      </extLst>
    </cacheHierarchy>
    <cacheHierarchy uniqueName="[Measures].[Sum of Total defence]" caption="Sum of Total defence" measure="1" displayFolder="" measureGroup="players" count="0" hidden="1">
      <extLst>
        <ext xmlns:x15="http://schemas.microsoft.com/office/spreadsheetml/2010/11/main" uri="{B97F6D7D-B522-45F9-BDA1-12C45D357490}">
          <x15:cacheHierarchy aggregatedColumn="71"/>
        </ext>
      </extLst>
    </cacheHierarchy>
    <cacheHierarchy uniqueName="[Measures].[Sum of Saves]" caption="Sum of Saves" measure="1" displayFolder="" measureGroup="goalkeepers" count="0" hidden="1">
      <extLst>
        <ext xmlns:x15="http://schemas.microsoft.com/office/spreadsheetml/2010/11/main" uri="{B97F6D7D-B522-45F9-BDA1-12C45D357490}">
          <x15:cacheHierarchy aggregatedColumn="9"/>
        </ext>
      </extLst>
    </cacheHierarchy>
    <cacheHierarchy uniqueName="[Measures].[Sum of SoTA]" caption="Sum of SoTA" measure="1" displayFolder="" measureGroup="goalkeepers" count="0" hidden="1">
      <extLst>
        <ext xmlns:x15="http://schemas.microsoft.com/office/spreadsheetml/2010/11/main" uri="{B97F6D7D-B522-45F9-BDA1-12C45D357490}">
          <x15:cacheHierarchy aggregatedColumn="7"/>
        </ext>
      </extLst>
    </cacheHierarchy>
  </cacheHierarchies>
  <kpis count="0"/>
  <dimensions count="5">
    <dimension name="All measures" uniqueName="[All measures]" caption="All measures"/>
    <dimension name="goalkeepers" uniqueName="[goalkeepers]" caption="goalkeepers"/>
    <dimension name="matches" uniqueName="[matches]" caption="matches"/>
    <dimension measure="1" name="Measures" uniqueName="[Measures]" caption="Measures"/>
    <dimension name="players" uniqueName="[players]" caption="players"/>
  </dimensions>
  <measureGroups count="4">
    <measureGroup name="All measures" caption="All measures"/>
    <measureGroup name="goalkeepers" caption="goalkeepers"/>
    <measureGroup name="matches" caption="matches"/>
    <measureGroup name="players" caption="players"/>
  </measureGroups>
  <maps count="6">
    <map measureGroup="0" dimension="0"/>
    <map measureGroup="1" dimension="1"/>
    <map measureGroup="1" dimension="2"/>
    <map measureGroup="2" dimension="2"/>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arren Shitsama" refreshedDate="45879.497734143515" backgroundQuery="1" createdVersion="8" refreshedVersion="8" minRefreshableVersion="3" recordCount="0" supportSubquery="1" supportAdvancedDrill="1" xr:uid="{628918A7-B175-41C2-BC39-69226CC82329}">
  <cacheSource type="external" connectionId="5"/>
  <cacheFields count="3">
    <cacheField name="[players].[LastName].[LastName]" caption="LastName" numFmtId="0" hierarchy="42" level="1">
      <sharedItems count="56">
        <s v="Aubameyang"/>
        <s v="Balogun"/>
        <s v="Bellerin"/>
        <s v="Ceballos"/>
        <s v="Chambers"/>
        <s v="Elneny"/>
        <s v="Guendouzi"/>
        <s v="Holding"/>
        <s v="Iwobi"/>
        <s v="Jenkinson"/>
        <s v="Jesus"/>
        <s v="Jorginho"/>
        <s v="Kolasinac"/>
        <s v="Koscielny"/>
        <s v="Lacazette"/>
        <s v="Lichtsteiner"/>
        <s v="Luiz"/>
        <s v="Magalhaes"/>
        <s v="Maitland-Niles"/>
        <s v="Mari"/>
        <s v="Marquinhos"/>
        <s v="Martinelli"/>
        <s v="Mavropanos"/>
        <s v="Mertesacker"/>
        <s v="Mkhitaryan"/>
        <s v="Monreal"/>
        <s v="Mustafi"/>
        <s v="Nelson"/>
        <s v="Nketiah"/>
        <s v="Nwaneri"/>
        <s v="Odegaard"/>
        <s v="Ozil"/>
        <s v="Papastathopoulos"/>
        <s v="Partey"/>
        <s v="Pepe"/>
        <s v="Ramsey"/>
        <s v="Saka"/>
        <s v="Saliba"/>
        <s v="Sambi Lokonga"/>
        <s v="Sanchez"/>
        <s v="Smith Rowe"/>
        <s v="Soares"/>
        <s v="Suarez"/>
        <s v="Tavares"/>
        <s v="Tierney"/>
        <s v="Tomiyasu"/>
        <s v="Torreira"/>
        <s v="Trossard"/>
        <s v="Vieira"/>
        <s v="Welbeck"/>
        <s v="White"/>
        <s v="Willian"/>
        <s v="Willock"/>
        <s v="Wilshere"/>
        <s v="Xhaka"/>
        <s v="Zinchenko"/>
      </sharedItems>
    </cacheField>
    <cacheField name="[Measures].[Sum of Total defence]" caption="Sum of Total defence" numFmtId="0" hierarchy="100" level="32767"/>
    <cacheField name="[players].[Line].[Line]" caption="Line" numFmtId="0" hierarchy="66" level="1">
      <sharedItems containsSemiMixedTypes="0" containsNonDate="0" containsString="0"/>
    </cacheField>
  </cacheFields>
  <cacheHierarchies count="10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goalkeepers].[LastName]" caption="LastName" attribute="1" defaultMemberUniqueName="[goalkeepers].[LastName].[All]" allUniqueName="[goalkeepers].[LastName].[All]" dimensionUniqueName="[goalkeepers]" displayFolder="" count="0" memberValueDatatype="130" unbalanced="0"/>
    <cacheHierarchy uniqueName="[goalkeepers].[FirstName]" caption="FirstName" attribute="1" defaultMemberUniqueName="[goalkeepers].[FirstName].[All]" allUniqueName="[goalkeepers].[FirstName].[All]" dimensionUniqueName="[goalkeepers]" displayFolder="" count="0" memberValueDatatype="130" unbalanced="0"/>
    <cacheHierarchy uniqueName="[goalkeepers].[Date]" caption="Date" attribute="1" time="1" defaultMemberUniqueName="[goalkeepers].[Date].[All]" allUniqueName="[goalkeepers].[Date].[All]" dimensionUniqueName="[goalkeepers]" displayFolder="" count="0" memberValueDatatype="7" unbalanced="0"/>
    <cacheHierarchy uniqueName="[goalkeepers].[Start]" caption="Start" attribute="1" defaultMemberUniqueName="[goalkeepers].[Start].[All]" allUniqueName="[goalkeepers].[Start].[All]" dimensionUniqueName="[goalkeepers]" displayFolder="" count="0" memberValueDatatype="20" unbalanced="0"/>
    <cacheHierarchy uniqueName="[goalkeepers].[Pos]" caption="Pos" attribute="1" defaultMemberUniqueName="[goalkeepers].[Pos].[All]" allUniqueName="[goalkeepers].[Pos].[All]" dimensionUniqueName="[goalkeepers]" displayFolder="" count="0" memberValueDatatype="130" unbalanced="0"/>
    <cacheHierarchy uniqueName="[goalkeepers].[Min]" caption="Min" attribute="1" defaultMemberUniqueName="[goalkeepers].[Min].[All]" allUniqueName="[goalkeepers].[Min].[All]" dimensionUniqueName="[goalkeepers]" displayFolder="" count="0" memberValueDatatype="20" unbalanced="0"/>
    <cacheHierarchy uniqueName="[goalkeepers].[SoTA]" caption="SoTA" attribute="1" defaultMemberUniqueName="[goalkeepers].[SoTA].[All]" allUniqueName="[goalkeepers].[SoTA].[All]" dimensionUniqueName="[goalkeepers]" displayFolder="" count="0" memberValueDatatype="20" unbalanced="0"/>
    <cacheHierarchy uniqueName="[goalkeepers].[GA]" caption="GA" attribute="1" defaultMemberUniqueName="[goalkeepers].[GA].[All]" allUniqueName="[goalkeepers].[GA].[All]" dimensionUniqueName="[goalkeepers]" displayFolder="" count="0" memberValueDatatype="20" unbalanced="0"/>
    <cacheHierarchy uniqueName="[goalkeepers].[Saves]" caption="Saves" attribute="1" defaultMemberUniqueName="[goalkeepers].[Saves].[All]" allUniqueName="[goalkeepers].[Saves].[All]" dimensionUniqueName="[goalkeepers]" displayFolder="" count="0" memberValueDatatype="20" unbalanced="0"/>
    <cacheHierarchy uniqueName="[goalkeepers].[PSxG]" caption="PSxG" attribute="1" defaultMemberUniqueName="[goalkeepers].[PSxG].[All]" allUniqueName="[goalkeepers].[PSxG].[All]" dimensionUniqueName="[goalkeepers]" displayFolder="" count="0" memberValueDatatype="5" unbalanced="0"/>
    <cacheHierarchy uniqueName="[goalkeepers].[PKatt]" caption="PKatt" attribute="1" defaultMemberUniqueName="[goalkeepers].[PKatt].[All]" allUniqueName="[goalkeepers].[PKatt].[All]" dimensionUniqueName="[goalkeepers]" displayFolder="" count="0" memberValueDatatype="20" unbalanced="0"/>
    <cacheHierarchy uniqueName="[goalkeepers].[PKA]" caption="PKA" attribute="1" defaultMemberUniqueName="[goalkeepers].[PKA].[All]" allUniqueName="[goalkeepers].[PKA].[All]" dimensionUniqueName="[goalkeepers]" displayFolder="" count="0" memberValueDatatype="20" unbalanced="0"/>
    <cacheHierarchy uniqueName="[goalkeepers].[PKm]" caption="PKm" attribute="1" defaultMemberUniqueName="[goalkeepers].[PKm].[All]" allUniqueName="[goalkeepers].[PKm].[All]" dimensionUniqueName="[goalkeepers]" displayFolder="" count="0" memberValueDatatype="20" unbalanced="0"/>
    <cacheHierarchy uniqueName="[goalkeepers].[PassAtt]" caption="PassAtt" attribute="1" defaultMemberUniqueName="[goalkeepers].[PassAtt].[All]" allUniqueName="[goalkeepers].[PassAtt].[All]" dimensionUniqueName="[goalkeepers]" displayFolder="" count="0" memberValueDatatype="20" unbalanced="0"/>
    <cacheHierarchy uniqueName="[goalkeepers].[Throws]" caption="Throws" attribute="1" defaultMemberUniqueName="[goalkeepers].[Throws].[All]" allUniqueName="[goalkeepers].[Throws].[All]" dimensionUniqueName="[goalkeepers]" displayFolder="" count="0" memberValueDatatype="20" unbalanced="0"/>
    <cacheHierarchy uniqueName="[goalkeepers].[AvgLen]" caption="AvgLen" attribute="1" defaultMemberUniqueName="[goalkeepers].[AvgLen].[All]" allUniqueName="[goalkeepers].[AvgLen].[All]" dimensionUniqueName="[goalkeepers]" displayFolder="" count="0" memberValueDatatype="5" unbalanced="0"/>
    <cacheHierarchy uniqueName="[goalkeepers].[GKAtt]" caption="GKAtt" attribute="1" defaultMemberUniqueName="[goalkeepers].[GKAtt].[All]" allUniqueName="[goalkeepers].[GKAtt].[All]" dimensionUniqueName="[goalkeepers]" displayFolder="" count="0" memberValueDatatype="20" unbalanced="0"/>
    <cacheHierarchy uniqueName="[goalkeepers].[GKAvgLen]" caption="GKAvgLen" attribute="1" defaultMemberUniqueName="[goalkeepers].[GKAvgLen].[All]" allUniqueName="[goalkeepers].[GKAvgLen].[All]" dimensionUniqueName="[goalkeepers]" displayFolder="" count="0" memberValueDatatype="5" unbalanced="0"/>
    <cacheHierarchy uniqueName="[goalkeepers].[C]" caption="C" attribute="1" defaultMemberUniqueName="[goalkeepers].[C].[All]" allUniqueName="[goalkeepers].[C].[All]" dimensionUniqueName="[goalkeepers]" displayFolder="" count="0" memberValueDatatype="20" unbalanced="0"/>
    <cacheHierarchy uniqueName="[goalkeepers].[Year]" caption="Year" attribute="1" defaultMemberUniqueName="[goalkeepers].[Year].[All]" allUniqueName="[goalkeepers].[Year].[All]" dimensionUniqueName="[goalkeepers]" displayFolder="" count="0" memberValueDatatype="20" unbalanced="0"/>
    <cacheHierarchy uniqueName="[goalkeepers].[Month]" caption="Month" attribute="1" defaultMemberUniqueName="[goalkeepers].[Month].[All]" allUniqueName="[goalkeepers].[Month].[All]" dimensionUniqueName="[goalkeepers]" displayFolder="" count="0" memberValueDatatype="20" unbalanced="0"/>
    <cacheHierarchy uniqueName="[goalkeepers].[Month Name]" caption="Month Name" attribute="1" defaultMemberUniqueName="[goalkeepers].[Month Name].[All]" allUniqueName="[goalkeepers].[Month Name].[All]" dimensionUniqueName="[goalkeepers]" displayFolder="" count="0" memberValueDatatype="130" unbalanced="0"/>
    <cacheHierarchy uniqueName="[matches].[Season]" caption="Season" attribute="1" defaultMemberUniqueName="[matches].[Season].[All]" allUniqueName="[matches].[Season].[All]" dimensionUniqueName="[matches]" displayFolder="" count="0" memberValueDatatype="130" unbalanced="0"/>
    <cacheHierarchy uniqueName="[matches].[Tour]" caption="Tour" attribute="1" defaultMemberUniqueName="[matches].[Tour].[All]" allUniqueName="[matches].[Tour].[All]" dimensionUniqueName="[matches]" displayFolder="" count="0" memberValueDatatype="20" unbalanced="0"/>
    <cacheHierarchy uniqueName="[matches].[Date]" caption="Date" attribute="1" time="1" defaultMemberUniqueName="[matches].[Date].[All]" allUniqueName="[matches].[Date].[All]" dimensionUniqueName="[matches]" displayFolder="" count="0" memberValueDatatype="7" unbalanced="0"/>
    <cacheHierarchy uniqueName="[matches].[Time]" caption="Time" attribute="1" time="1" defaultMemberUniqueName="[matches].[Time].[All]" allUniqueName="[matches].[Time].[All]" dimensionUniqueName="[matches]" displayFolder="" count="0" memberValueDatatype="7" unbalanced="0"/>
    <cacheHierarchy uniqueName="[matches].[Opponent]" caption="Opponent" attribute="1" defaultMemberUniqueName="[matches].[Opponent].[All]" allUniqueName="[matches].[Opponent].[All]" dimensionUniqueName="[matches]" displayFolder="" count="0" memberValueDatatype="130" unbalanced="0"/>
    <cacheHierarchy uniqueName="[matches].[HoAw]" caption="HoAw" attribute="1" defaultMemberUniqueName="[matches].[HoAw].[All]" allUniqueName="[matches].[HoAw].[All]" dimensionUniqueName="[matches]" displayFolder="" count="0" memberValueDatatype="130" unbalanced="0"/>
    <cacheHierarchy uniqueName="[matches].[ArsenalScore]" caption="ArsenalScore" attribute="1" defaultMemberUniqueName="[matches].[ArsenalScore].[All]" allUniqueName="[matches].[ArsenalScore].[All]" dimensionUniqueName="[matches]" displayFolder="" count="0" memberValueDatatype="20" unbalanced="0"/>
    <cacheHierarchy uniqueName="[matches].[OpponentScore]" caption="OpponentScore" attribute="1" defaultMemberUniqueName="[matches].[OpponentScore].[All]" allUniqueName="[matches].[OpponentScore].[All]" dimensionUniqueName="[matches]" displayFolder="" count="0" memberValueDatatype="20" unbalanced="0"/>
    <cacheHierarchy uniqueName="[matches].[Stadium]" caption="Stadium" attribute="1" defaultMemberUniqueName="[matches].[Stadium].[All]" allUniqueName="[matches].[Stadium].[All]" dimensionUniqueName="[matches]" displayFolder="" count="0" memberValueDatatype="130" unbalanced="0"/>
    <cacheHierarchy uniqueName="[matches].[Attendance]" caption="Attendance" attribute="1" defaultMemberUniqueName="[matches].[Attendance].[All]" allUniqueName="[matches].[Attendance].[All]" dimensionUniqueName="[matches]" displayFolder="" count="0" memberValueDatatype="20" unbalanced="0"/>
    <cacheHierarchy uniqueName="[matches].[Coach]" caption="Coach" attribute="1" defaultMemberUniqueName="[matches].[Coach].[All]" allUniqueName="[matches].[Coach].[All]" dimensionUniqueName="[matches]" displayFolder="" count="2" memberValueDatatype="130" unbalanced="0"/>
    <cacheHierarchy uniqueName="[matches].[Referee]" caption="Referee" attribute="1" defaultMemberUniqueName="[matches].[Referee].[All]" allUniqueName="[matches].[Referee].[All]" dimensionUniqueName="[matches]" displayFolder="" count="0" memberValueDatatype="130" unbalanced="0"/>
    <cacheHierarchy uniqueName="[matches].[Year]" caption="Year" attribute="1" defaultMemberUniqueName="[matches].[Year].[All]" allUniqueName="[matches].[Year].[All]" dimensionUniqueName="[matches]" displayFolder="" count="0" memberValueDatatype="20" unbalanced="0"/>
    <cacheHierarchy uniqueName="[matches].[Month]" caption="Month" attribute="1" defaultMemberUniqueName="[matches].[Month].[All]" allUniqueName="[matches].[Month].[All]" dimensionUniqueName="[matches]" displayFolder="" count="0" memberValueDatatype="20" unbalanced="0"/>
    <cacheHierarchy uniqueName="[matches].[Month Name]" caption="Month Name" attribute="1" defaultMemberUniqueName="[matches].[Month Name].[All]" allUniqueName="[matches].[Month Name].[All]" dimensionUniqueName="[matches]" displayFolder="" count="0" memberValueDatatype="130" unbalanced="0"/>
    <cacheHierarchy uniqueName="[matches].[Home]" caption="Home" attribute="1" defaultMemberUniqueName="[matches].[Home].[All]" allUniqueName="[matches].[Home].[All]" dimensionUniqueName="[matches]" displayFolder="" count="0" memberValueDatatype="20" unbalanced="0"/>
    <cacheHierarchy uniqueName="[matches].[Away]" caption="Away" attribute="1" defaultMemberUniqueName="[matches].[Away].[All]" allUniqueName="[matches].[Away].[All]" dimensionUniqueName="[matches]" displayFolder="" count="0" memberValueDatatype="20" unbalanced="0"/>
    <cacheHierarchy uniqueName="[matches].[Match Outcome]" caption="Match Outcome" attribute="1" defaultMemberUniqueName="[matches].[Match Outcome].[All]" allUniqueName="[matches].[Match Outcome].[All]" dimensionUniqueName="[matches]" displayFolder="" count="0" memberValueDatatype="130" unbalanced="0"/>
    <cacheHierarchy uniqueName="[matches].[Match points]" caption="Match points" attribute="1" defaultMemberUniqueName="[matches].[Match points].[All]" allUniqueName="[matches].[Match points].[All]" dimensionUniqueName="[matches]" displayFolder="" count="0" memberValueDatatype="130" unbalanced="0"/>
    <cacheHierarchy uniqueName="[players].[LastName]" caption="LastName" attribute="1" defaultMemberUniqueName="[players].[LastName].[All]" allUniqueName="[players].[LastName].[All]" dimensionUniqueName="[players]" displayFolder="" count="2" memberValueDatatype="130" unbalanced="0">
      <fieldsUsage count="2">
        <fieldUsage x="-1"/>
        <fieldUsage x="0"/>
      </fieldsUsage>
    </cacheHierarchy>
    <cacheHierarchy uniqueName="[players].[FirstName]" caption="FirstName" attribute="1" defaultMemberUniqueName="[players].[FirstName].[All]" allUniqueName="[players].[FirstName].[All]" dimensionUniqueName="[players]" displayFolder="" count="0" memberValueDatatype="130" unbalanced="0"/>
    <cacheHierarchy uniqueName="[players].[Date]" caption="Date" attribute="1" time="1" defaultMemberUniqueName="[players].[Date].[All]" allUniqueName="[players].[Date].[All]" dimensionUniqueName="[players]" displayFolder="" count="0" memberValueDatatype="7" unbalanced="0"/>
    <cacheHierarchy uniqueName="[players].[Start]" caption="Start" attribute="1" defaultMemberUniqueName="[players].[Start].[All]" allUniqueName="[players].[Start].[All]" dimensionUniqueName="[players]" displayFolder="" count="0" memberValueDatatype="20" unbalanced="0"/>
    <cacheHierarchy uniqueName="[players].[Pos]" caption="Pos" attribute="1" defaultMemberUniqueName="[players].[Pos].[All]" allUniqueName="[players].[Pos].[All]" dimensionUniqueName="[players]" displayFolder="" count="0" memberValueDatatype="130" unbalanced="0"/>
    <cacheHierarchy uniqueName="[players].[Min]" caption="Min" attribute="1" defaultMemberUniqueName="[players].[Min].[All]" allUniqueName="[players].[Min].[All]" dimensionUniqueName="[players]" displayFolder="" count="0" memberValueDatatype="20" unbalanced="0"/>
    <cacheHierarchy uniqueName="[players].[G]" caption="G" attribute="1" defaultMemberUniqueName="[players].[G].[All]" allUniqueName="[players].[G].[All]" dimensionUniqueName="[players]" displayFolder="" count="0" memberValueDatatype="20" unbalanced="0"/>
    <cacheHierarchy uniqueName="[players].[A]" caption="A" attribute="1" defaultMemberUniqueName="[players].[A].[All]" allUniqueName="[players].[A].[All]" dimensionUniqueName="[players]" displayFolder="" count="0" memberValueDatatype="20" unbalanced="0"/>
    <cacheHierarchy uniqueName="[players].[PK]" caption="PK" attribute="1" defaultMemberUniqueName="[players].[PK].[All]" allUniqueName="[players].[PK].[All]" dimensionUniqueName="[players]" displayFolder="" count="0" memberValueDatatype="20" unbalanced="0"/>
    <cacheHierarchy uniqueName="[players].[PKA]" caption="PKA" attribute="1" defaultMemberUniqueName="[players].[PKA].[All]" allUniqueName="[players].[PKA].[All]" dimensionUniqueName="[players]" displayFolder="" count="0" memberValueDatatype="20" unbalanced="0"/>
    <cacheHierarchy uniqueName="[players].[S]" caption="S" attribute="1" defaultMemberUniqueName="[players].[S].[All]" allUniqueName="[players].[S].[All]" dimensionUniqueName="[players]" displayFolder="" count="0" memberValueDatatype="20" unbalanced="0"/>
    <cacheHierarchy uniqueName="[players].[SoT]" caption="SoT" attribute="1" defaultMemberUniqueName="[players].[SoT].[All]" allUniqueName="[players].[SoT].[All]" dimensionUniqueName="[players]" displayFolder="" count="0" memberValueDatatype="20" unbalanced="0"/>
    <cacheHierarchy uniqueName="[players].[Touches]" caption="Touches" attribute="1" defaultMemberUniqueName="[players].[Touches].[All]" allUniqueName="[players].[Touches].[All]" dimensionUniqueName="[players]" displayFolder="" count="0" memberValueDatatype="20" unbalanced="0"/>
    <cacheHierarchy uniqueName="[players].[Tackles]" caption="Tackles" attribute="1" defaultMemberUniqueName="[players].[Tackles].[All]" allUniqueName="[players].[Tackles].[All]" dimensionUniqueName="[players]" displayFolder="" count="0" memberValueDatatype="20" unbalanced="0"/>
    <cacheHierarchy uniqueName="[players].[Ints]" caption="Ints" attribute="1" defaultMemberUniqueName="[players].[Ints].[All]" allUniqueName="[players].[Ints].[All]" dimensionUniqueName="[players]" displayFolder="" count="0" memberValueDatatype="20" unbalanced="0"/>
    <cacheHierarchy uniqueName="[players].[Blocks]" caption="Blocks" attribute="1" defaultMemberUniqueName="[players].[Blocks].[All]" allUniqueName="[players].[Blocks].[All]" dimensionUniqueName="[players]" displayFolder="" count="0" memberValueDatatype="20" unbalanced="0"/>
    <cacheHierarchy uniqueName="[players].[xG]" caption="xG" attribute="1" defaultMemberUniqueName="[players].[xG].[All]" allUniqueName="[players].[xG].[All]" dimensionUniqueName="[players]" displayFolder="" count="0" memberValueDatatype="5" unbalanced="0"/>
    <cacheHierarchy uniqueName="[players].[npxG]" caption="npxG" attribute="1" defaultMemberUniqueName="[players].[npxG].[All]" allUniqueName="[players].[npxG].[All]" dimensionUniqueName="[players]" displayFolder="" count="0" memberValueDatatype="5" unbalanced="0"/>
    <cacheHierarchy uniqueName="[players].[xAG]" caption="xAG" attribute="1" defaultMemberUniqueName="[players].[xAG].[All]" allUniqueName="[players].[xAG].[All]" dimensionUniqueName="[players]" displayFolder="" count="0" memberValueDatatype="5" unbalanced="0"/>
    <cacheHierarchy uniqueName="[players].[Passes]" caption="Passes" attribute="1" defaultMemberUniqueName="[players].[Passes].[All]" allUniqueName="[players].[Passes].[All]" dimensionUniqueName="[players]" displayFolder="" count="0" memberValueDatatype="20" unbalanced="0"/>
    <cacheHierarchy uniqueName="[players].[PassesA]" caption="PassesA" attribute="1" defaultMemberUniqueName="[players].[PassesA].[All]" allUniqueName="[players].[PassesA].[All]" dimensionUniqueName="[players]" displayFolder="" count="0" memberValueDatatype="20" unbalanced="0"/>
    <cacheHierarchy uniqueName="[players].[PrgPas]" caption="PrgPas" attribute="1" defaultMemberUniqueName="[players].[PrgPas].[All]" allUniqueName="[players].[PrgPas].[All]" dimensionUniqueName="[players]" displayFolder="" count="0" memberValueDatatype="20" unbalanced="0"/>
    <cacheHierarchy uniqueName="[players].[Carries]" caption="Carries" attribute="1" defaultMemberUniqueName="[players].[Carries].[All]" allUniqueName="[players].[Carries].[All]" dimensionUniqueName="[players]" displayFolder="" count="0" memberValueDatatype="20" unbalanced="0"/>
    <cacheHierarchy uniqueName="[players].[PrgCar]" caption="PrgCar" attribute="1" defaultMemberUniqueName="[players].[PrgCar].[All]" allUniqueName="[players].[PrgCar].[All]" dimensionUniqueName="[players]" displayFolder="" count="0" memberValueDatatype="20" unbalanced="0"/>
    <cacheHierarchy uniqueName="[players].[Line]" caption="Line" attribute="1" defaultMemberUniqueName="[players].[Line].[All]" allUniqueName="[players].[Line].[All]" dimensionUniqueName="[players]" displayFolder="" count="2" memberValueDatatype="130" unbalanced="0">
      <fieldsUsage count="2">
        <fieldUsage x="-1"/>
        <fieldUsage x="2"/>
      </fieldsUsage>
    </cacheHierarchy>
    <cacheHierarchy uniqueName="[players].[C]" caption="C" attribute="1" defaultMemberUniqueName="[players].[C].[All]" allUniqueName="[players].[C].[All]" dimensionUniqueName="[players]" displayFolder="" count="0" memberValueDatatype="20" unbalanced="0"/>
    <cacheHierarchy uniqueName="[players].[Year]" caption="Year" attribute="1" defaultMemberUniqueName="[players].[Year].[All]" allUniqueName="[players].[Year].[All]" dimensionUniqueName="[players]" displayFolder="" count="0" memberValueDatatype="20" unbalanced="0"/>
    <cacheHierarchy uniqueName="[players].[Month]" caption="Month" attribute="1" defaultMemberUniqueName="[players].[Month].[All]" allUniqueName="[players].[Month].[All]" dimensionUniqueName="[players]" displayFolder="" count="0" memberValueDatatype="20" unbalanced="0"/>
    <cacheHierarchy uniqueName="[players].[Month Name]" caption="Month Name" attribute="1" defaultMemberUniqueName="[players].[Month Name].[All]" allUniqueName="[players].[Month Name].[All]" dimensionUniqueName="[players]" displayFolder="" count="0" memberValueDatatype="130" unbalanced="0"/>
    <cacheHierarchy uniqueName="[players].[Total defence]" caption="Total defence" attribute="1" defaultMemberUniqueName="[players].[Total defence].[All]" allUniqueName="[players].[Total defence].[All]" dimensionUniqueName="[players]" displayFolder="" count="0" memberValueDatatype="20" unbalanced="0"/>
    <cacheHierarchy uniqueName="[players].[Midfielder stat]" caption="Midfielder stat" attribute="1" defaultMemberUniqueName="[players].[Midfielder stat].[All]" allUniqueName="[players].[Midfielder stat].[All]" dimensionUniqueName="[players]" displayFolder="" count="0" memberValueDatatype="20" unbalanced="0"/>
    <cacheHierarchy uniqueName="[Measures].[Arsenal win]" caption="Arsenal win" measure="1" displayFolder="" measureGroup="All measures" count="0"/>
    <cacheHierarchy uniqueName="[Measures].[Arsenal lose]" caption="Arsenal lose" measure="1" displayFolder="" measureGroup="All measures" count="0"/>
    <cacheHierarchy uniqueName="[Measures].[Draw]" caption="Draw" measure="1" displayFolder="" measureGroup="All measures" count="0"/>
    <cacheHierarchy uniqueName="[Measures].[xG per 90]" caption="xG per 90" measure="1" displayFolder="" measureGroup="All measures" count="0"/>
    <cacheHierarchy uniqueName="[Measures].[__XL_Count players]" caption="__XL_Count players" measure="1" displayFolder="" measureGroup="players" count="0" hidden="1"/>
    <cacheHierarchy uniqueName="[Measures].[__XL_Count matches]" caption="__XL_Count matches" measure="1" displayFolder="" measureGroup="matches" count="0" hidden="1"/>
    <cacheHierarchy uniqueName="[Measures].[__XL_Count goalkeepers]" caption="__XL_Count goalkeepers" measure="1" displayFolder="" measureGroup="goalkee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Count of Date]" caption="Count of Date" measure="1" displayFolder="" measureGroup="matches" count="0" hidden="1">
      <extLst>
        <ext xmlns:x15="http://schemas.microsoft.com/office/spreadsheetml/2010/11/main" uri="{B97F6D7D-B522-45F9-BDA1-12C45D357490}">
          <x15:cacheHierarchy aggregatedColumn="25"/>
        </ext>
      </extLst>
    </cacheHierarchy>
    <cacheHierarchy uniqueName="[Measures].[Sum of ArsenalScore]" caption="Sum of ArsenalScore" measure="1" displayFolder="" measureGroup="matches" count="0" hidden="1">
      <extLst>
        <ext xmlns:x15="http://schemas.microsoft.com/office/spreadsheetml/2010/11/main" uri="{B97F6D7D-B522-45F9-BDA1-12C45D357490}">
          <x15:cacheHierarchy aggregatedColumn="29"/>
        </ext>
      </extLst>
    </cacheHierarchy>
    <cacheHierarchy uniqueName="[Measures].[Sum of OpponentScore]" caption="Sum of OpponentScore" measure="1" displayFolder="" measureGroup="matches" count="0" hidden="1">
      <extLst>
        <ext xmlns:x15="http://schemas.microsoft.com/office/spreadsheetml/2010/11/main" uri="{B97F6D7D-B522-45F9-BDA1-12C45D357490}">
          <x15:cacheHierarchy aggregatedColumn="30"/>
        </ext>
      </extLst>
    </cacheHierarchy>
    <cacheHierarchy uniqueName="[Measures].[Count of HoAw]" caption="Count of HoAw" measure="1" displayFolder="" measureGroup="matches" count="0" hidden="1">
      <extLst>
        <ext xmlns:x15="http://schemas.microsoft.com/office/spreadsheetml/2010/11/main" uri="{B97F6D7D-B522-45F9-BDA1-12C45D357490}">
          <x15:cacheHierarchy aggregatedColumn="28"/>
        </ext>
      </extLst>
    </cacheHierarchy>
    <cacheHierarchy uniqueName="[Measures].[Sum of Home]" caption="Sum of Home" measure="1" displayFolder="" measureGroup="matches" count="0" hidden="1">
      <extLst>
        <ext xmlns:x15="http://schemas.microsoft.com/office/spreadsheetml/2010/11/main" uri="{B97F6D7D-B522-45F9-BDA1-12C45D357490}">
          <x15:cacheHierarchy aggregatedColumn="38"/>
        </ext>
      </extLst>
    </cacheHierarchy>
    <cacheHierarchy uniqueName="[Measures].[Sum of Away]" caption="Sum of Away" measure="1" displayFolder="" measureGroup="matches" count="0" hidden="1">
      <extLst>
        <ext xmlns:x15="http://schemas.microsoft.com/office/spreadsheetml/2010/11/main" uri="{B97F6D7D-B522-45F9-BDA1-12C45D357490}">
          <x15:cacheHierarchy aggregatedColumn="39"/>
        </ext>
      </extLst>
    </cacheHierarchy>
    <cacheHierarchy uniqueName="[Measures].[Sum of Attendance]" caption="Sum of Attendance" measure="1" displayFolder="" measureGroup="matches" count="0" hidden="1">
      <extLst>
        <ext xmlns:x15="http://schemas.microsoft.com/office/spreadsheetml/2010/11/main" uri="{B97F6D7D-B522-45F9-BDA1-12C45D357490}">
          <x15:cacheHierarchy aggregatedColumn="32"/>
        </ext>
      </extLst>
    </cacheHierarchy>
    <cacheHierarchy uniqueName="[Measures].[Count of Match Outcome]" caption="Count of Match Outcome" measure="1" displayFolder="" measureGroup="matches" count="0" hidden="1">
      <extLst>
        <ext xmlns:x15="http://schemas.microsoft.com/office/spreadsheetml/2010/11/main" uri="{B97F6D7D-B522-45F9-BDA1-12C45D357490}">
          <x15:cacheHierarchy aggregatedColumn="40"/>
        </ext>
      </extLst>
    </cacheHierarchy>
    <cacheHierarchy uniqueName="[Measures].[Count of Match points]" caption="Count of Match points" measure="1" displayFolder="" measureGroup="matches" count="0" hidden="1">
      <extLst>
        <ext xmlns:x15="http://schemas.microsoft.com/office/spreadsheetml/2010/11/main" uri="{B97F6D7D-B522-45F9-BDA1-12C45D357490}">
          <x15:cacheHierarchy aggregatedColumn="41"/>
        </ext>
      </extLst>
    </cacheHierarchy>
    <cacheHierarchy uniqueName="[Measures].[Count of ArsenalScore]" caption="Count of ArsenalScore" measure="1" displayFolder="" measureGroup="matches" count="0" hidden="1">
      <extLst>
        <ext xmlns:x15="http://schemas.microsoft.com/office/spreadsheetml/2010/11/main" uri="{B97F6D7D-B522-45F9-BDA1-12C45D357490}">
          <x15:cacheHierarchy aggregatedColumn="29"/>
        </ext>
      </extLst>
    </cacheHierarchy>
    <cacheHierarchy uniqueName="[Measures].[Sum of G]" caption="Sum of G" measure="1" displayFolder="" measureGroup="players" count="0" hidden="1">
      <extLst>
        <ext xmlns:x15="http://schemas.microsoft.com/office/spreadsheetml/2010/11/main" uri="{B97F6D7D-B522-45F9-BDA1-12C45D357490}">
          <x15:cacheHierarchy aggregatedColumn="48"/>
        </ext>
      </extLst>
    </cacheHierarchy>
    <cacheHierarchy uniqueName="[Measures].[Sum of Blocks]" caption="Sum of Blocks" measure="1" displayFolder="" measureGroup="players" count="0" hidden="1">
      <extLst>
        <ext xmlns:x15="http://schemas.microsoft.com/office/spreadsheetml/2010/11/main" uri="{B97F6D7D-B522-45F9-BDA1-12C45D357490}">
          <x15:cacheHierarchy aggregatedColumn="57"/>
        </ext>
      </extLst>
    </cacheHierarchy>
    <cacheHierarchy uniqueName="[Measures].[Sum of Ints]" caption="Sum of Ints" measure="1" displayFolder="" measureGroup="players" count="0" hidden="1">
      <extLst>
        <ext xmlns:x15="http://schemas.microsoft.com/office/spreadsheetml/2010/11/main" uri="{B97F6D7D-B522-45F9-BDA1-12C45D357490}">
          <x15:cacheHierarchy aggregatedColumn="56"/>
        </ext>
      </extLst>
    </cacheHierarchy>
    <cacheHierarchy uniqueName="[Measures].[Sum of Tackles]" caption="Sum of Tackles" measure="1" displayFolder="" measureGroup="players" count="0" hidden="1">
      <extLst>
        <ext xmlns:x15="http://schemas.microsoft.com/office/spreadsheetml/2010/11/main" uri="{B97F6D7D-B522-45F9-BDA1-12C45D357490}">
          <x15:cacheHierarchy aggregatedColumn="55"/>
        </ext>
      </extLst>
    </cacheHierarchy>
    <cacheHierarchy uniqueName="[Measures].[Count of Total defence]" caption="Count of Total defence" measure="1" displayFolder="" measureGroup="players" count="0" hidden="1">
      <extLst>
        <ext xmlns:x15="http://schemas.microsoft.com/office/spreadsheetml/2010/11/main" uri="{B97F6D7D-B522-45F9-BDA1-12C45D357490}">
          <x15:cacheHierarchy aggregatedColumn="71"/>
        </ext>
      </extLst>
    </cacheHierarchy>
    <cacheHierarchy uniqueName="[Measures].[Sum of xG]" caption="Sum of xG" measure="1" displayFolder="" measureGroup="players" count="0" hidden="1">
      <extLst>
        <ext xmlns:x15="http://schemas.microsoft.com/office/spreadsheetml/2010/11/main" uri="{B97F6D7D-B522-45F9-BDA1-12C45D357490}">
          <x15:cacheHierarchy aggregatedColumn="58"/>
        </ext>
      </extLst>
    </cacheHierarchy>
    <cacheHierarchy uniqueName="[Measures].[Count of Midfielder stat]" caption="Count of Midfielder stat" measure="1" displayFolder="" measureGroup="players" count="0" hidden="1">
      <extLst>
        <ext xmlns:x15="http://schemas.microsoft.com/office/spreadsheetml/2010/11/main" uri="{B97F6D7D-B522-45F9-BDA1-12C45D357490}">
          <x15:cacheHierarchy aggregatedColumn="72"/>
        </ext>
      </extLst>
    </cacheHierarchy>
    <cacheHierarchy uniqueName="[Measures].[Sum of Midfielder stat]" caption="Sum of Midfielder stat" measure="1" displayFolder="" measureGroup="players" count="0" hidden="1">
      <extLst>
        <ext xmlns:x15="http://schemas.microsoft.com/office/spreadsheetml/2010/11/main" uri="{B97F6D7D-B522-45F9-BDA1-12C45D357490}">
          <x15:cacheHierarchy aggregatedColumn="72"/>
        </ext>
      </extLst>
    </cacheHierarchy>
    <cacheHierarchy uniqueName="[Measures].[Sum of Total defence]" caption="Sum of Total defence" measure="1" displayFolder="" measureGroup="players" count="0" oneField="1" hidden="1">
      <fieldsUsage count="1">
        <fieldUsage x="1"/>
      </fieldsUsage>
      <extLst>
        <ext xmlns:x15="http://schemas.microsoft.com/office/spreadsheetml/2010/11/main" uri="{B97F6D7D-B522-45F9-BDA1-12C45D357490}">
          <x15:cacheHierarchy aggregatedColumn="71"/>
        </ext>
      </extLst>
    </cacheHierarchy>
    <cacheHierarchy uniqueName="[Measures].[Sum of Saves]" caption="Sum of Saves" measure="1" displayFolder="" measureGroup="goalkeepers" count="0" hidden="1">
      <extLst>
        <ext xmlns:x15="http://schemas.microsoft.com/office/spreadsheetml/2010/11/main" uri="{B97F6D7D-B522-45F9-BDA1-12C45D357490}">
          <x15:cacheHierarchy aggregatedColumn="9"/>
        </ext>
      </extLst>
    </cacheHierarchy>
    <cacheHierarchy uniqueName="[Measures].[Sum of SoTA]" caption="Sum of SoTA" measure="1" displayFolder="" measureGroup="goalkeepers" count="0" hidden="1">
      <extLst>
        <ext xmlns:x15="http://schemas.microsoft.com/office/spreadsheetml/2010/11/main" uri="{B97F6D7D-B522-45F9-BDA1-12C45D357490}">
          <x15:cacheHierarchy aggregatedColumn="7"/>
        </ext>
      </extLst>
    </cacheHierarchy>
  </cacheHierarchies>
  <kpis count="0"/>
  <dimensions count="5">
    <dimension name="All measures" uniqueName="[All measures]" caption="All measures"/>
    <dimension name="goalkeepers" uniqueName="[goalkeepers]" caption="goalkeepers"/>
    <dimension name="matches" uniqueName="[matches]" caption="matches"/>
    <dimension measure="1" name="Measures" uniqueName="[Measures]" caption="Measures"/>
    <dimension name="players" uniqueName="[players]" caption="players"/>
  </dimensions>
  <measureGroups count="4">
    <measureGroup name="All measures" caption="All measures"/>
    <measureGroup name="goalkeepers" caption="goalkeepers"/>
    <measureGroup name="matches" caption="matches"/>
    <measureGroup name="players" caption="players"/>
  </measureGroups>
  <maps count="6">
    <map measureGroup="0" dimension="0"/>
    <map measureGroup="1" dimension="1"/>
    <map measureGroup="1" dimension="2"/>
    <map measureGroup="2" dimension="2"/>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arren Shitsama" refreshedDate="45879.497740162034" backgroundQuery="1" createdVersion="8" refreshedVersion="8" minRefreshableVersion="3" recordCount="0" supportSubquery="1" supportAdvancedDrill="1" xr:uid="{D44CFE54-B0C6-4E71-8FC8-36E1EDAA8D29}">
  <cacheSource type="external" connectionId="5"/>
  <cacheFields count="9">
    <cacheField name="[Measures].[Arsenal win]" caption="Arsenal win" numFmtId="0" hierarchy="73" level="32767"/>
    <cacheField name="[Measures].[Count of Date]" caption="Count of Date" numFmtId="0" hierarchy="82" level="32767"/>
    <cacheField name="[Measures].[Sum of ArsenalScore]" caption="Sum of ArsenalScore" numFmtId="0" hierarchy="83" level="32767"/>
    <cacheField name="[Measures].[Sum of OpponentScore]" caption="Sum of OpponentScore" numFmtId="0" hierarchy="84" level="32767"/>
    <cacheField name="[Measures].[Arsenal lose]" caption="Arsenal lose" numFmtId="0" hierarchy="74" level="32767"/>
    <cacheField name="[Measures].[Draw]" caption="Draw" numFmtId="0" hierarchy="75" level="32767"/>
    <cacheField name="[Measures].[Sum of Home]" caption="Sum of Home" numFmtId="0" hierarchy="86" level="32767"/>
    <cacheField name="[Measures].[Sum of Away]" caption="Sum of Away" numFmtId="0" hierarchy="87" level="32767"/>
    <cacheField name="[matches].[Season].[Season]" caption="Season" numFmtId="0" hierarchy="23" level="1">
      <sharedItems containsSemiMixedTypes="0" containsNonDate="0" containsString="0"/>
    </cacheField>
  </cacheFields>
  <cacheHierarchies count="10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goalkeepers].[LastName]" caption="LastName" attribute="1" defaultMemberUniqueName="[goalkeepers].[LastName].[All]" allUniqueName="[goalkeepers].[LastName].[All]" dimensionUniqueName="[goalkeepers]" displayFolder="" count="0" memberValueDatatype="130" unbalanced="0"/>
    <cacheHierarchy uniqueName="[goalkeepers].[FirstName]" caption="FirstName" attribute="1" defaultMemberUniqueName="[goalkeepers].[FirstName].[All]" allUniqueName="[goalkeepers].[FirstName].[All]" dimensionUniqueName="[goalkeepers]" displayFolder="" count="0" memberValueDatatype="130" unbalanced="0"/>
    <cacheHierarchy uniqueName="[goalkeepers].[Date]" caption="Date" attribute="1" time="1" defaultMemberUniqueName="[goalkeepers].[Date].[All]" allUniqueName="[goalkeepers].[Date].[All]" dimensionUniqueName="[goalkeepers]" displayFolder="" count="0" memberValueDatatype="7" unbalanced="0"/>
    <cacheHierarchy uniqueName="[goalkeepers].[Start]" caption="Start" attribute="1" defaultMemberUniqueName="[goalkeepers].[Start].[All]" allUniqueName="[goalkeepers].[Start].[All]" dimensionUniqueName="[goalkeepers]" displayFolder="" count="0" memberValueDatatype="20" unbalanced="0"/>
    <cacheHierarchy uniqueName="[goalkeepers].[Pos]" caption="Pos" attribute="1" defaultMemberUniqueName="[goalkeepers].[Pos].[All]" allUniqueName="[goalkeepers].[Pos].[All]" dimensionUniqueName="[goalkeepers]" displayFolder="" count="0" memberValueDatatype="130" unbalanced="0"/>
    <cacheHierarchy uniqueName="[goalkeepers].[Min]" caption="Min" attribute="1" defaultMemberUniqueName="[goalkeepers].[Min].[All]" allUniqueName="[goalkeepers].[Min].[All]" dimensionUniqueName="[goalkeepers]" displayFolder="" count="0" memberValueDatatype="20" unbalanced="0"/>
    <cacheHierarchy uniqueName="[goalkeepers].[SoTA]" caption="SoTA" attribute="1" defaultMemberUniqueName="[goalkeepers].[SoTA].[All]" allUniqueName="[goalkeepers].[SoTA].[All]" dimensionUniqueName="[goalkeepers]" displayFolder="" count="0" memberValueDatatype="20" unbalanced="0"/>
    <cacheHierarchy uniqueName="[goalkeepers].[GA]" caption="GA" attribute="1" defaultMemberUniqueName="[goalkeepers].[GA].[All]" allUniqueName="[goalkeepers].[GA].[All]" dimensionUniqueName="[goalkeepers]" displayFolder="" count="0" memberValueDatatype="20" unbalanced="0"/>
    <cacheHierarchy uniqueName="[goalkeepers].[Saves]" caption="Saves" attribute="1" defaultMemberUniqueName="[goalkeepers].[Saves].[All]" allUniqueName="[goalkeepers].[Saves].[All]" dimensionUniqueName="[goalkeepers]" displayFolder="" count="0" memberValueDatatype="20" unbalanced="0"/>
    <cacheHierarchy uniqueName="[goalkeepers].[PSxG]" caption="PSxG" attribute="1" defaultMemberUniqueName="[goalkeepers].[PSxG].[All]" allUniqueName="[goalkeepers].[PSxG].[All]" dimensionUniqueName="[goalkeepers]" displayFolder="" count="0" memberValueDatatype="5" unbalanced="0"/>
    <cacheHierarchy uniqueName="[goalkeepers].[PKatt]" caption="PKatt" attribute="1" defaultMemberUniqueName="[goalkeepers].[PKatt].[All]" allUniqueName="[goalkeepers].[PKatt].[All]" dimensionUniqueName="[goalkeepers]" displayFolder="" count="0" memberValueDatatype="20" unbalanced="0"/>
    <cacheHierarchy uniqueName="[goalkeepers].[PKA]" caption="PKA" attribute="1" defaultMemberUniqueName="[goalkeepers].[PKA].[All]" allUniqueName="[goalkeepers].[PKA].[All]" dimensionUniqueName="[goalkeepers]" displayFolder="" count="0" memberValueDatatype="20" unbalanced="0"/>
    <cacheHierarchy uniqueName="[goalkeepers].[PKm]" caption="PKm" attribute="1" defaultMemberUniqueName="[goalkeepers].[PKm].[All]" allUniqueName="[goalkeepers].[PKm].[All]" dimensionUniqueName="[goalkeepers]" displayFolder="" count="0" memberValueDatatype="20" unbalanced="0"/>
    <cacheHierarchy uniqueName="[goalkeepers].[PassAtt]" caption="PassAtt" attribute="1" defaultMemberUniqueName="[goalkeepers].[PassAtt].[All]" allUniqueName="[goalkeepers].[PassAtt].[All]" dimensionUniqueName="[goalkeepers]" displayFolder="" count="0" memberValueDatatype="20" unbalanced="0"/>
    <cacheHierarchy uniqueName="[goalkeepers].[Throws]" caption="Throws" attribute="1" defaultMemberUniqueName="[goalkeepers].[Throws].[All]" allUniqueName="[goalkeepers].[Throws].[All]" dimensionUniqueName="[goalkeepers]" displayFolder="" count="0" memberValueDatatype="20" unbalanced="0"/>
    <cacheHierarchy uniqueName="[goalkeepers].[AvgLen]" caption="AvgLen" attribute="1" defaultMemberUniqueName="[goalkeepers].[AvgLen].[All]" allUniqueName="[goalkeepers].[AvgLen].[All]" dimensionUniqueName="[goalkeepers]" displayFolder="" count="0" memberValueDatatype="5" unbalanced="0"/>
    <cacheHierarchy uniqueName="[goalkeepers].[GKAtt]" caption="GKAtt" attribute="1" defaultMemberUniqueName="[goalkeepers].[GKAtt].[All]" allUniqueName="[goalkeepers].[GKAtt].[All]" dimensionUniqueName="[goalkeepers]" displayFolder="" count="0" memberValueDatatype="20" unbalanced="0"/>
    <cacheHierarchy uniqueName="[goalkeepers].[GKAvgLen]" caption="GKAvgLen" attribute="1" defaultMemberUniqueName="[goalkeepers].[GKAvgLen].[All]" allUniqueName="[goalkeepers].[GKAvgLen].[All]" dimensionUniqueName="[goalkeepers]" displayFolder="" count="0" memberValueDatatype="5" unbalanced="0"/>
    <cacheHierarchy uniqueName="[goalkeepers].[C]" caption="C" attribute="1" defaultMemberUniqueName="[goalkeepers].[C].[All]" allUniqueName="[goalkeepers].[C].[All]" dimensionUniqueName="[goalkeepers]" displayFolder="" count="0" memberValueDatatype="20" unbalanced="0"/>
    <cacheHierarchy uniqueName="[goalkeepers].[Year]" caption="Year" attribute="1" defaultMemberUniqueName="[goalkeepers].[Year].[All]" allUniqueName="[goalkeepers].[Year].[All]" dimensionUniqueName="[goalkeepers]" displayFolder="" count="0" memberValueDatatype="20" unbalanced="0"/>
    <cacheHierarchy uniqueName="[goalkeepers].[Month]" caption="Month" attribute="1" defaultMemberUniqueName="[goalkeepers].[Month].[All]" allUniqueName="[goalkeepers].[Month].[All]" dimensionUniqueName="[goalkeepers]" displayFolder="" count="0" memberValueDatatype="20" unbalanced="0"/>
    <cacheHierarchy uniqueName="[goalkeepers].[Month Name]" caption="Month Name" attribute="1" defaultMemberUniqueName="[goalkeepers].[Month Name].[All]" allUniqueName="[goalkeepers].[Month Name].[All]" dimensionUniqueName="[goalkeepers]" displayFolder="" count="0" memberValueDatatype="130" unbalanced="0"/>
    <cacheHierarchy uniqueName="[matches].[Season]" caption="Season" attribute="1" defaultMemberUniqueName="[matches].[Season].[All]" allUniqueName="[matches].[Season].[All]" dimensionUniqueName="[matches]" displayFolder="" count="2" memberValueDatatype="130" unbalanced="0">
      <fieldsUsage count="2">
        <fieldUsage x="-1"/>
        <fieldUsage x="8"/>
      </fieldsUsage>
    </cacheHierarchy>
    <cacheHierarchy uniqueName="[matches].[Tour]" caption="Tour" attribute="1" defaultMemberUniqueName="[matches].[Tour].[All]" allUniqueName="[matches].[Tour].[All]" dimensionUniqueName="[matches]" displayFolder="" count="0" memberValueDatatype="20" unbalanced="0"/>
    <cacheHierarchy uniqueName="[matches].[Date]" caption="Date" attribute="1" time="1" defaultMemberUniqueName="[matches].[Date].[All]" allUniqueName="[matches].[Date].[All]" dimensionUniqueName="[matches]" displayFolder="" count="0" memberValueDatatype="7" unbalanced="0"/>
    <cacheHierarchy uniqueName="[matches].[Time]" caption="Time" attribute="1" time="1" defaultMemberUniqueName="[matches].[Time].[All]" allUniqueName="[matches].[Time].[All]" dimensionUniqueName="[matches]" displayFolder="" count="0" memberValueDatatype="7" unbalanced="0"/>
    <cacheHierarchy uniqueName="[matches].[Opponent]" caption="Opponent" attribute="1" defaultMemberUniqueName="[matches].[Opponent].[All]" allUniqueName="[matches].[Opponent].[All]" dimensionUniqueName="[matches]" displayFolder="" count="0" memberValueDatatype="130" unbalanced="0"/>
    <cacheHierarchy uniqueName="[matches].[HoAw]" caption="HoAw" attribute="1" defaultMemberUniqueName="[matches].[HoAw].[All]" allUniqueName="[matches].[HoAw].[All]" dimensionUniqueName="[matches]" displayFolder="" count="0" memberValueDatatype="130" unbalanced="0"/>
    <cacheHierarchy uniqueName="[matches].[ArsenalScore]" caption="ArsenalScore" attribute="1" defaultMemberUniqueName="[matches].[ArsenalScore].[All]" allUniqueName="[matches].[ArsenalScore].[All]" dimensionUniqueName="[matches]" displayFolder="" count="0" memberValueDatatype="20" unbalanced="0"/>
    <cacheHierarchy uniqueName="[matches].[OpponentScore]" caption="OpponentScore" attribute="1" defaultMemberUniqueName="[matches].[OpponentScore].[All]" allUniqueName="[matches].[OpponentScore].[All]" dimensionUniqueName="[matches]" displayFolder="" count="0" memberValueDatatype="20" unbalanced="0"/>
    <cacheHierarchy uniqueName="[matches].[Stadium]" caption="Stadium" attribute="1" defaultMemberUniqueName="[matches].[Stadium].[All]" allUniqueName="[matches].[Stadium].[All]" dimensionUniqueName="[matches]" displayFolder="" count="0" memberValueDatatype="130" unbalanced="0"/>
    <cacheHierarchy uniqueName="[matches].[Attendance]" caption="Attendance" attribute="1" defaultMemberUniqueName="[matches].[Attendance].[All]" allUniqueName="[matches].[Attendance].[All]" dimensionUniqueName="[matches]" displayFolder="" count="0" memberValueDatatype="20" unbalanced="0"/>
    <cacheHierarchy uniqueName="[matches].[Coach]" caption="Coach" attribute="1" defaultMemberUniqueName="[matches].[Coach].[All]" allUniqueName="[matches].[Coach].[All]" dimensionUniqueName="[matches]" displayFolder="" count="0" memberValueDatatype="130" unbalanced="0"/>
    <cacheHierarchy uniqueName="[matches].[Referee]" caption="Referee" attribute="1" defaultMemberUniqueName="[matches].[Referee].[All]" allUniqueName="[matches].[Referee].[All]" dimensionUniqueName="[matches]" displayFolder="" count="0" memberValueDatatype="130" unbalanced="0"/>
    <cacheHierarchy uniqueName="[matches].[Year]" caption="Year" attribute="1" defaultMemberUniqueName="[matches].[Year].[All]" allUniqueName="[matches].[Year].[All]" dimensionUniqueName="[matches]" displayFolder="" count="0" memberValueDatatype="20" unbalanced="0"/>
    <cacheHierarchy uniqueName="[matches].[Month]" caption="Month" attribute="1" defaultMemberUniqueName="[matches].[Month].[All]" allUniqueName="[matches].[Month].[All]" dimensionUniqueName="[matches]" displayFolder="" count="0" memberValueDatatype="20" unbalanced="0"/>
    <cacheHierarchy uniqueName="[matches].[Month Name]" caption="Month Name" attribute="1" defaultMemberUniqueName="[matches].[Month Name].[All]" allUniqueName="[matches].[Month Name].[All]" dimensionUniqueName="[matches]" displayFolder="" count="0" memberValueDatatype="130" unbalanced="0"/>
    <cacheHierarchy uniqueName="[matches].[Home]" caption="Home" attribute="1" defaultMemberUniqueName="[matches].[Home].[All]" allUniqueName="[matches].[Home].[All]" dimensionUniqueName="[matches]" displayFolder="" count="0" memberValueDatatype="20" unbalanced="0"/>
    <cacheHierarchy uniqueName="[matches].[Away]" caption="Away" attribute="1" defaultMemberUniqueName="[matches].[Away].[All]" allUniqueName="[matches].[Away].[All]" dimensionUniqueName="[matches]" displayFolder="" count="0" memberValueDatatype="20" unbalanced="0"/>
    <cacheHierarchy uniqueName="[matches].[Match Outcome]" caption="Match Outcome" attribute="1" defaultMemberUniqueName="[matches].[Match Outcome].[All]" allUniqueName="[matches].[Match Outcome].[All]" dimensionUniqueName="[matches]" displayFolder="" count="0" memberValueDatatype="130" unbalanced="0"/>
    <cacheHierarchy uniqueName="[matches].[Match points]" caption="Match points" attribute="1" defaultMemberUniqueName="[matches].[Match points].[All]" allUniqueName="[matches].[Match points].[All]" dimensionUniqueName="[matches]" displayFolder="" count="0" memberValueDatatype="130" unbalanced="0"/>
    <cacheHierarchy uniqueName="[players].[LastName]" caption="LastName" attribute="1" defaultMemberUniqueName="[players].[LastName].[All]" allUniqueName="[players].[LastName].[All]" dimensionUniqueName="[players]" displayFolder="" count="0" memberValueDatatype="130" unbalanced="0"/>
    <cacheHierarchy uniqueName="[players].[FirstName]" caption="FirstName" attribute="1" defaultMemberUniqueName="[players].[FirstName].[All]" allUniqueName="[players].[FirstName].[All]" dimensionUniqueName="[players]" displayFolder="" count="0" memberValueDatatype="130" unbalanced="0"/>
    <cacheHierarchy uniqueName="[players].[Date]" caption="Date" attribute="1" time="1" defaultMemberUniqueName="[players].[Date].[All]" allUniqueName="[players].[Date].[All]" dimensionUniqueName="[players]" displayFolder="" count="0" memberValueDatatype="7" unbalanced="0"/>
    <cacheHierarchy uniqueName="[players].[Start]" caption="Start" attribute="1" defaultMemberUniqueName="[players].[Start].[All]" allUniqueName="[players].[Start].[All]" dimensionUniqueName="[players]" displayFolder="" count="0" memberValueDatatype="20" unbalanced="0"/>
    <cacheHierarchy uniqueName="[players].[Pos]" caption="Pos" attribute="1" defaultMemberUniqueName="[players].[Pos].[All]" allUniqueName="[players].[Pos].[All]" dimensionUniqueName="[players]" displayFolder="" count="0" memberValueDatatype="130" unbalanced="0"/>
    <cacheHierarchy uniqueName="[players].[Min]" caption="Min" attribute="1" defaultMemberUniqueName="[players].[Min].[All]" allUniqueName="[players].[Min].[All]" dimensionUniqueName="[players]" displayFolder="" count="0" memberValueDatatype="20" unbalanced="0"/>
    <cacheHierarchy uniqueName="[players].[G]" caption="G" attribute="1" defaultMemberUniqueName="[players].[G].[All]" allUniqueName="[players].[G].[All]" dimensionUniqueName="[players]" displayFolder="" count="0" memberValueDatatype="20" unbalanced="0"/>
    <cacheHierarchy uniqueName="[players].[A]" caption="A" attribute="1" defaultMemberUniqueName="[players].[A].[All]" allUniqueName="[players].[A].[All]" dimensionUniqueName="[players]" displayFolder="" count="0" memberValueDatatype="20" unbalanced="0"/>
    <cacheHierarchy uniqueName="[players].[PK]" caption="PK" attribute="1" defaultMemberUniqueName="[players].[PK].[All]" allUniqueName="[players].[PK].[All]" dimensionUniqueName="[players]" displayFolder="" count="0" memberValueDatatype="20" unbalanced="0"/>
    <cacheHierarchy uniqueName="[players].[PKA]" caption="PKA" attribute="1" defaultMemberUniqueName="[players].[PKA].[All]" allUniqueName="[players].[PKA].[All]" dimensionUniqueName="[players]" displayFolder="" count="0" memberValueDatatype="20" unbalanced="0"/>
    <cacheHierarchy uniqueName="[players].[S]" caption="S" attribute="1" defaultMemberUniqueName="[players].[S].[All]" allUniqueName="[players].[S].[All]" dimensionUniqueName="[players]" displayFolder="" count="0" memberValueDatatype="20" unbalanced="0"/>
    <cacheHierarchy uniqueName="[players].[SoT]" caption="SoT" attribute="1" defaultMemberUniqueName="[players].[SoT].[All]" allUniqueName="[players].[SoT].[All]" dimensionUniqueName="[players]" displayFolder="" count="0" memberValueDatatype="20" unbalanced="0"/>
    <cacheHierarchy uniqueName="[players].[Touches]" caption="Touches" attribute="1" defaultMemberUniqueName="[players].[Touches].[All]" allUniqueName="[players].[Touches].[All]" dimensionUniqueName="[players]" displayFolder="" count="0" memberValueDatatype="20" unbalanced="0"/>
    <cacheHierarchy uniqueName="[players].[Tackles]" caption="Tackles" attribute="1" defaultMemberUniqueName="[players].[Tackles].[All]" allUniqueName="[players].[Tackles].[All]" dimensionUniqueName="[players]" displayFolder="" count="0" memberValueDatatype="20" unbalanced="0"/>
    <cacheHierarchy uniqueName="[players].[Ints]" caption="Ints" attribute="1" defaultMemberUniqueName="[players].[Ints].[All]" allUniqueName="[players].[Ints].[All]" dimensionUniqueName="[players]" displayFolder="" count="0" memberValueDatatype="20" unbalanced="0"/>
    <cacheHierarchy uniqueName="[players].[Blocks]" caption="Blocks" attribute="1" defaultMemberUniqueName="[players].[Blocks].[All]" allUniqueName="[players].[Blocks].[All]" dimensionUniqueName="[players]" displayFolder="" count="0" memberValueDatatype="20" unbalanced="0"/>
    <cacheHierarchy uniqueName="[players].[xG]" caption="xG" attribute="1" defaultMemberUniqueName="[players].[xG].[All]" allUniqueName="[players].[xG].[All]" dimensionUniqueName="[players]" displayFolder="" count="0" memberValueDatatype="5" unbalanced="0"/>
    <cacheHierarchy uniqueName="[players].[npxG]" caption="npxG" attribute="1" defaultMemberUniqueName="[players].[npxG].[All]" allUniqueName="[players].[npxG].[All]" dimensionUniqueName="[players]" displayFolder="" count="0" memberValueDatatype="5" unbalanced="0"/>
    <cacheHierarchy uniqueName="[players].[xAG]" caption="xAG" attribute="1" defaultMemberUniqueName="[players].[xAG].[All]" allUniqueName="[players].[xAG].[All]" dimensionUniqueName="[players]" displayFolder="" count="0" memberValueDatatype="5" unbalanced="0"/>
    <cacheHierarchy uniqueName="[players].[Passes]" caption="Passes" attribute="1" defaultMemberUniqueName="[players].[Passes].[All]" allUniqueName="[players].[Passes].[All]" dimensionUniqueName="[players]" displayFolder="" count="0" memberValueDatatype="20" unbalanced="0"/>
    <cacheHierarchy uniqueName="[players].[PassesA]" caption="PassesA" attribute="1" defaultMemberUniqueName="[players].[PassesA].[All]" allUniqueName="[players].[PassesA].[All]" dimensionUniqueName="[players]" displayFolder="" count="0" memberValueDatatype="20" unbalanced="0"/>
    <cacheHierarchy uniqueName="[players].[PrgPas]" caption="PrgPas" attribute="1" defaultMemberUniqueName="[players].[PrgPas].[All]" allUniqueName="[players].[PrgPas].[All]" dimensionUniqueName="[players]" displayFolder="" count="0" memberValueDatatype="20" unbalanced="0"/>
    <cacheHierarchy uniqueName="[players].[Carries]" caption="Carries" attribute="1" defaultMemberUniqueName="[players].[Carries].[All]" allUniqueName="[players].[Carries].[All]" dimensionUniqueName="[players]" displayFolder="" count="0" memberValueDatatype="20" unbalanced="0"/>
    <cacheHierarchy uniqueName="[players].[PrgCar]" caption="PrgCar" attribute="1" defaultMemberUniqueName="[players].[PrgCar].[All]" allUniqueName="[players].[PrgCar].[All]" dimensionUniqueName="[players]" displayFolder="" count="0" memberValueDatatype="20" unbalanced="0"/>
    <cacheHierarchy uniqueName="[players].[Line]" caption="Line" attribute="1" defaultMemberUniqueName="[players].[Line].[All]" allUniqueName="[players].[Line].[All]" dimensionUniqueName="[players]" displayFolder="" count="0" memberValueDatatype="130" unbalanced="0"/>
    <cacheHierarchy uniqueName="[players].[C]" caption="C" attribute="1" defaultMemberUniqueName="[players].[C].[All]" allUniqueName="[players].[C].[All]" dimensionUniqueName="[players]" displayFolder="" count="0" memberValueDatatype="20" unbalanced="0"/>
    <cacheHierarchy uniqueName="[players].[Year]" caption="Year" attribute="1" defaultMemberUniqueName="[players].[Year].[All]" allUniqueName="[players].[Year].[All]" dimensionUniqueName="[players]" displayFolder="" count="0" memberValueDatatype="20" unbalanced="0"/>
    <cacheHierarchy uniqueName="[players].[Month]" caption="Month" attribute="1" defaultMemberUniqueName="[players].[Month].[All]" allUniqueName="[players].[Month].[All]" dimensionUniqueName="[players]" displayFolder="" count="0" memberValueDatatype="20" unbalanced="0"/>
    <cacheHierarchy uniqueName="[players].[Month Name]" caption="Month Name" attribute="1" defaultMemberUniqueName="[players].[Month Name].[All]" allUniqueName="[players].[Month Name].[All]" dimensionUniqueName="[players]" displayFolder="" count="0" memberValueDatatype="130" unbalanced="0"/>
    <cacheHierarchy uniqueName="[players].[Total defence]" caption="Total defence" attribute="1" defaultMemberUniqueName="[players].[Total defence].[All]" allUniqueName="[players].[Total defence].[All]" dimensionUniqueName="[players]" displayFolder="" count="0" memberValueDatatype="20" unbalanced="0"/>
    <cacheHierarchy uniqueName="[players].[Midfielder stat]" caption="Midfielder stat" attribute="1" defaultMemberUniqueName="[players].[Midfielder stat].[All]" allUniqueName="[players].[Midfielder stat].[All]" dimensionUniqueName="[players]" displayFolder="" count="0" memberValueDatatype="20" unbalanced="0"/>
    <cacheHierarchy uniqueName="[Measures].[Arsenal win]" caption="Arsenal win" measure="1" displayFolder="" measureGroup="All measures" count="0" oneField="1">
      <fieldsUsage count="1">
        <fieldUsage x="0"/>
      </fieldsUsage>
    </cacheHierarchy>
    <cacheHierarchy uniqueName="[Measures].[Arsenal lose]" caption="Arsenal lose" measure="1" displayFolder="" measureGroup="All measures" count="0" oneField="1">
      <fieldsUsage count="1">
        <fieldUsage x="4"/>
      </fieldsUsage>
    </cacheHierarchy>
    <cacheHierarchy uniqueName="[Measures].[Draw]" caption="Draw" measure="1" displayFolder="" measureGroup="All measures" count="0" oneField="1">
      <fieldsUsage count="1">
        <fieldUsage x="5"/>
      </fieldsUsage>
    </cacheHierarchy>
    <cacheHierarchy uniqueName="[Measures].[xG per 90]" caption="xG per 90" measure="1" displayFolder="" measureGroup="All measures" count="0"/>
    <cacheHierarchy uniqueName="[Measures].[__XL_Count players]" caption="__XL_Count players" measure="1" displayFolder="" measureGroup="players" count="0" hidden="1"/>
    <cacheHierarchy uniqueName="[Measures].[__XL_Count matches]" caption="__XL_Count matches" measure="1" displayFolder="" measureGroup="matches" count="0" hidden="1"/>
    <cacheHierarchy uniqueName="[Measures].[__XL_Count goalkeepers]" caption="__XL_Count goalkeepers" measure="1" displayFolder="" measureGroup="goalkee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Count of Date]" caption="Count of Date" measure="1" displayFolder="" measureGroup="matches"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ArsenalScore]" caption="Sum of ArsenalScore" measure="1" displayFolder="" measureGroup="matches" count="0" oneField="1" hidden="1">
      <fieldsUsage count="1">
        <fieldUsage x="2"/>
      </fieldsUsage>
      <extLst>
        <ext xmlns:x15="http://schemas.microsoft.com/office/spreadsheetml/2010/11/main" uri="{B97F6D7D-B522-45F9-BDA1-12C45D357490}">
          <x15:cacheHierarchy aggregatedColumn="29"/>
        </ext>
      </extLst>
    </cacheHierarchy>
    <cacheHierarchy uniqueName="[Measures].[Sum of OpponentScore]" caption="Sum of OpponentScore" measure="1" displayFolder="" measureGroup="matches" count="0" oneField="1" hidden="1">
      <fieldsUsage count="1">
        <fieldUsage x="3"/>
      </fieldsUsage>
      <extLst>
        <ext xmlns:x15="http://schemas.microsoft.com/office/spreadsheetml/2010/11/main" uri="{B97F6D7D-B522-45F9-BDA1-12C45D357490}">
          <x15:cacheHierarchy aggregatedColumn="30"/>
        </ext>
      </extLst>
    </cacheHierarchy>
    <cacheHierarchy uniqueName="[Measures].[Count of HoAw]" caption="Count of HoAw" measure="1" displayFolder="" measureGroup="matches" count="0" hidden="1">
      <extLst>
        <ext xmlns:x15="http://schemas.microsoft.com/office/spreadsheetml/2010/11/main" uri="{B97F6D7D-B522-45F9-BDA1-12C45D357490}">
          <x15:cacheHierarchy aggregatedColumn="28"/>
        </ext>
      </extLst>
    </cacheHierarchy>
    <cacheHierarchy uniqueName="[Measures].[Sum of Home]" caption="Sum of Home" measure="1" displayFolder="" measureGroup="matches" count="0" oneField="1" hidden="1">
      <fieldsUsage count="1">
        <fieldUsage x="6"/>
      </fieldsUsage>
      <extLst>
        <ext xmlns:x15="http://schemas.microsoft.com/office/spreadsheetml/2010/11/main" uri="{B97F6D7D-B522-45F9-BDA1-12C45D357490}">
          <x15:cacheHierarchy aggregatedColumn="38"/>
        </ext>
      </extLst>
    </cacheHierarchy>
    <cacheHierarchy uniqueName="[Measures].[Sum of Away]" caption="Sum of Away" measure="1" displayFolder="" measureGroup="matches" count="0" oneField="1" hidden="1">
      <fieldsUsage count="1">
        <fieldUsage x="7"/>
      </fieldsUsage>
      <extLst>
        <ext xmlns:x15="http://schemas.microsoft.com/office/spreadsheetml/2010/11/main" uri="{B97F6D7D-B522-45F9-BDA1-12C45D357490}">
          <x15:cacheHierarchy aggregatedColumn="39"/>
        </ext>
      </extLst>
    </cacheHierarchy>
    <cacheHierarchy uniqueName="[Measures].[Sum of Attendance]" caption="Sum of Attendance" measure="1" displayFolder="" measureGroup="matches" count="0" hidden="1">
      <extLst>
        <ext xmlns:x15="http://schemas.microsoft.com/office/spreadsheetml/2010/11/main" uri="{B97F6D7D-B522-45F9-BDA1-12C45D357490}">
          <x15:cacheHierarchy aggregatedColumn="32"/>
        </ext>
      </extLst>
    </cacheHierarchy>
    <cacheHierarchy uniqueName="[Measures].[Count of Match Outcome]" caption="Count of Match Outcome" measure="1" displayFolder="" measureGroup="matches" count="0" hidden="1">
      <extLst>
        <ext xmlns:x15="http://schemas.microsoft.com/office/spreadsheetml/2010/11/main" uri="{B97F6D7D-B522-45F9-BDA1-12C45D357490}">
          <x15:cacheHierarchy aggregatedColumn="40"/>
        </ext>
      </extLst>
    </cacheHierarchy>
    <cacheHierarchy uniqueName="[Measures].[Count of Match points]" caption="Count of Match points" measure="1" displayFolder="" measureGroup="matches" count="0" hidden="1">
      <extLst>
        <ext xmlns:x15="http://schemas.microsoft.com/office/spreadsheetml/2010/11/main" uri="{B97F6D7D-B522-45F9-BDA1-12C45D357490}">
          <x15:cacheHierarchy aggregatedColumn="41"/>
        </ext>
      </extLst>
    </cacheHierarchy>
    <cacheHierarchy uniqueName="[Measures].[Count of ArsenalScore]" caption="Count of ArsenalScore" measure="1" displayFolder="" measureGroup="matches" count="0" hidden="1">
      <extLst>
        <ext xmlns:x15="http://schemas.microsoft.com/office/spreadsheetml/2010/11/main" uri="{B97F6D7D-B522-45F9-BDA1-12C45D357490}">
          <x15:cacheHierarchy aggregatedColumn="29"/>
        </ext>
      </extLst>
    </cacheHierarchy>
    <cacheHierarchy uniqueName="[Measures].[Sum of G]" caption="Sum of G" measure="1" displayFolder="" measureGroup="players" count="0" hidden="1">
      <extLst>
        <ext xmlns:x15="http://schemas.microsoft.com/office/spreadsheetml/2010/11/main" uri="{B97F6D7D-B522-45F9-BDA1-12C45D357490}">
          <x15:cacheHierarchy aggregatedColumn="48"/>
        </ext>
      </extLst>
    </cacheHierarchy>
    <cacheHierarchy uniqueName="[Measures].[Sum of Blocks]" caption="Sum of Blocks" measure="1" displayFolder="" measureGroup="players" count="0" hidden="1">
      <extLst>
        <ext xmlns:x15="http://schemas.microsoft.com/office/spreadsheetml/2010/11/main" uri="{B97F6D7D-B522-45F9-BDA1-12C45D357490}">
          <x15:cacheHierarchy aggregatedColumn="57"/>
        </ext>
      </extLst>
    </cacheHierarchy>
    <cacheHierarchy uniqueName="[Measures].[Sum of Ints]" caption="Sum of Ints" measure="1" displayFolder="" measureGroup="players" count="0" hidden="1">
      <extLst>
        <ext xmlns:x15="http://schemas.microsoft.com/office/spreadsheetml/2010/11/main" uri="{B97F6D7D-B522-45F9-BDA1-12C45D357490}">
          <x15:cacheHierarchy aggregatedColumn="56"/>
        </ext>
      </extLst>
    </cacheHierarchy>
    <cacheHierarchy uniqueName="[Measures].[Sum of Tackles]" caption="Sum of Tackles" measure="1" displayFolder="" measureGroup="players" count="0" hidden="1">
      <extLst>
        <ext xmlns:x15="http://schemas.microsoft.com/office/spreadsheetml/2010/11/main" uri="{B97F6D7D-B522-45F9-BDA1-12C45D357490}">
          <x15:cacheHierarchy aggregatedColumn="55"/>
        </ext>
      </extLst>
    </cacheHierarchy>
    <cacheHierarchy uniqueName="[Measures].[Count of Total defence]" caption="Count of Total defence" measure="1" displayFolder="" measureGroup="players" count="0" hidden="1">
      <extLst>
        <ext xmlns:x15="http://schemas.microsoft.com/office/spreadsheetml/2010/11/main" uri="{B97F6D7D-B522-45F9-BDA1-12C45D357490}">
          <x15:cacheHierarchy aggregatedColumn="71"/>
        </ext>
      </extLst>
    </cacheHierarchy>
    <cacheHierarchy uniqueName="[Measures].[Sum of xG]" caption="Sum of xG" measure="1" displayFolder="" measureGroup="players" count="0" hidden="1">
      <extLst>
        <ext xmlns:x15="http://schemas.microsoft.com/office/spreadsheetml/2010/11/main" uri="{B97F6D7D-B522-45F9-BDA1-12C45D357490}">
          <x15:cacheHierarchy aggregatedColumn="58"/>
        </ext>
      </extLst>
    </cacheHierarchy>
    <cacheHierarchy uniqueName="[Measures].[Count of Midfielder stat]" caption="Count of Midfielder stat" measure="1" displayFolder="" measureGroup="players" count="0" hidden="1">
      <extLst>
        <ext xmlns:x15="http://schemas.microsoft.com/office/spreadsheetml/2010/11/main" uri="{B97F6D7D-B522-45F9-BDA1-12C45D357490}">
          <x15:cacheHierarchy aggregatedColumn="72"/>
        </ext>
      </extLst>
    </cacheHierarchy>
    <cacheHierarchy uniqueName="[Measures].[Sum of Midfielder stat]" caption="Sum of Midfielder stat" measure="1" displayFolder="" measureGroup="players" count="0" hidden="1">
      <extLst>
        <ext xmlns:x15="http://schemas.microsoft.com/office/spreadsheetml/2010/11/main" uri="{B97F6D7D-B522-45F9-BDA1-12C45D357490}">
          <x15:cacheHierarchy aggregatedColumn="72"/>
        </ext>
      </extLst>
    </cacheHierarchy>
    <cacheHierarchy uniqueName="[Measures].[Sum of Total defence]" caption="Sum of Total defence" measure="1" displayFolder="" measureGroup="players" count="0" hidden="1">
      <extLst>
        <ext xmlns:x15="http://schemas.microsoft.com/office/spreadsheetml/2010/11/main" uri="{B97F6D7D-B522-45F9-BDA1-12C45D357490}">
          <x15:cacheHierarchy aggregatedColumn="71"/>
        </ext>
      </extLst>
    </cacheHierarchy>
    <cacheHierarchy uniqueName="[Measures].[Sum of Saves]" caption="Sum of Saves" measure="1" displayFolder="" measureGroup="goalkeepers" count="0" hidden="1">
      <extLst>
        <ext xmlns:x15="http://schemas.microsoft.com/office/spreadsheetml/2010/11/main" uri="{B97F6D7D-B522-45F9-BDA1-12C45D357490}">
          <x15:cacheHierarchy aggregatedColumn="9"/>
        </ext>
      </extLst>
    </cacheHierarchy>
    <cacheHierarchy uniqueName="[Measures].[Sum of SoTA]" caption="Sum of SoTA" measure="1" displayFolder="" measureGroup="goalkeepers" count="0" hidden="1">
      <extLst>
        <ext xmlns:x15="http://schemas.microsoft.com/office/spreadsheetml/2010/11/main" uri="{B97F6D7D-B522-45F9-BDA1-12C45D357490}">
          <x15:cacheHierarchy aggregatedColumn="7"/>
        </ext>
      </extLst>
    </cacheHierarchy>
  </cacheHierarchies>
  <kpis count="0"/>
  <dimensions count="5">
    <dimension name="All measures" uniqueName="[All measures]" caption="All measures"/>
    <dimension name="goalkeepers" uniqueName="[goalkeepers]" caption="goalkeepers"/>
    <dimension name="matches" uniqueName="[matches]" caption="matches"/>
    <dimension measure="1" name="Measures" uniqueName="[Measures]" caption="Measures"/>
    <dimension name="players" uniqueName="[players]" caption="players"/>
  </dimensions>
  <measureGroups count="4">
    <measureGroup name="All measures" caption="All measures"/>
    <measureGroup name="goalkeepers" caption="goalkeepers"/>
    <measureGroup name="matches" caption="matches"/>
    <measureGroup name="players" caption="players"/>
  </measureGroups>
  <maps count="6">
    <map measureGroup="0" dimension="0"/>
    <map measureGroup="1" dimension="1"/>
    <map measureGroup="1" dimension="2"/>
    <map measureGroup="2" dimension="2"/>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arren Shitsama" refreshedDate="45879.497740509258" backgroundQuery="1" createdVersion="8" refreshedVersion="8" minRefreshableVersion="3" recordCount="0" supportSubquery="1" supportAdvancedDrill="1" xr:uid="{B3C41EFB-9CAC-4F45-8B37-6BDEABA99A8F}">
  <cacheSource type="external" connectionId="5"/>
  <cacheFields count="3">
    <cacheField name="[players].[LastName].[LastName]" caption="LastName" numFmtId="0" hierarchy="42" level="1">
      <sharedItems count="56">
        <s v="Aubameyang"/>
        <s v="Balogun"/>
        <s v="Bellerin"/>
        <s v="Ceballos"/>
        <s v="Chambers"/>
        <s v="Elneny"/>
        <s v="Guendouzi"/>
        <s v="Holding"/>
        <s v="Iwobi"/>
        <s v="Jenkinson"/>
        <s v="Jesus"/>
        <s v="Jorginho"/>
        <s v="Kolasinac"/>
        <s v="Koscielny"/>
        <s v="Lacazette"/>
        <s v="Lichtsteiner"/>
        <s v="Luiz"/>
        <s v="Magalhaes"/>
        <s v="Maitland-Niles"/>
        <s v="Mari"/>
        <s v="Marquinhos"/>
        <s v="Martinelli"/>
        <s v="Mavropanos"/>
        <s v="Mertesacker"/>
        <s v="Mkhitaryan"/>
        <s v="Monreal"/>
        <s v="Mustafi"/>
        <s v="Nelson"/>
        <s v="Nketiah"/>
        <s v="Nwaneri"/>
        <s v="Odegaard"/>
        <s v="Ozil"/>
        <s v="Papastathopoulos"/>
        <s v="Partey"/>
        <s v="Pepe"/>
        <s v="Ramsey"/>
        <s v="Saka"/>
        <s v="Saliba"/>
        <s v="Sambi Lokonga"/>
        <s v="Sanchez"/>
        <s v="Smith Rowe"/>
        <s v="Soares"/>
        <s v="Suarez"/>
        <s v="Tavares"/>
        <s v="Tierney"/>
        <s v="Tomiyasu"/>
        <s v="Torreira"/>
        <s v="Trossard"/>
        <s v="Vieira"/>
        <s v="Welbeck"/>
        <s v="White"/>
        <s v="Willian"/>
        <s v="Willock"/>
        <s v="Wilshere"/>
        <s v="Xhaka"/>
        <s v="Zinchenko"/>
      </sharedItems>
    </cacheField>
    <cacheField name="[Measures].[Sum of G]" caption="Sum of G" numFmtId="0" hierarchy="92" level="32767"/>
    <cacheField name="[matches].[Season].[Season]" caption="Season" numFmtId="0" hierarchy="23" level="1">
      <sharedItems containsSemiMixedTypes="0" containsNonDate="0" containsString="0"/>
    </cacheField>
  </cacheFields>
  <cacheHierarchies count="10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goalkeepers].[LastName]" caption="LastName" attribute="1" defaultMemberUniqueName="[goalkeepers].[LastName].[All]" allUniqueName="[goalkeepers].[LastName].[All]" dimensionUniqueName="[goalkeepers]" displayFolder="" count="0" memberValueDatatype="130" unbalanced="0"/>
    <cacheHierarchy uniqueName="[goalkeepers].[FirstName]" caption="FirstName" attribute="1" defaultMemberUniqueName="[goalkeepers].[FirstName].[All]" allUniqueName="[goalkeepers].[FirstName].[All]" dimensionUniqueName="[goalkeepers]" displayFolder="" count="0" memberValueDatatype="130" unbalanced="0"/>
    <cacheHierarchy uniqueName="[goalkeepers].[Date]" caption="Date" attribute="1" time="1" defaultMemberUniqueName="[goalkeepers].[Date].[All]" allUniqueName="[goalkeepers].[Date].[All]" dimensionUniqueName="[goalkeepers]" displayFolder="" count="0" memberValueDatatype="7" unbalanced="0"/>
    <cacheHierarchy uniqueName="[goalkeepers].[Start]" caption="Start" attribute="1" defaultMemberUniqueName="[goalkeepers].[Start].[All]" allUniqueName="[goalkeepers].[Start].[All]" dimensionUniqueName="[goalkeepers]" displayFolder="" count="0" memberValueDatatype="20" unbalanced="0"/>
    <cacheHierarchy uniqueName="[goalkeepers].[Pos]" caption="Pos" attribute="1" defaultMemberUniqueName="[goalkeepers].[Pos].[All]" allUniqueName="[goalkeepers].[Pos].[All]" dimensionUniqueName="[goalkeepers]" displayFolder="" count="0" memberValueDatatype="130" unbalanced="0"/>
    <cacheHierarchy uniqueName="[goalkeepers].[Min]" caption="Min" attribute="1" defaultMemberUniqueName="[goalkeepers].[Min].[All]" allUniqueName="[goalkeepers].[Min].[All]" dimensionUniqueName="[goalkeepers]" displayFolder="" count="0" memberValueDatatype="20" unbalanced="0"/>
    <cacheHierarchy uniqueName="[goalkeepers].[SoTA]" caption="SoTA" attribute="1" defaultMemberUniqueName="[goalkeepers].[SoTA].[All]" allUniqueName="[goalkeepers].[SoTA].[All]" dimensionUniqueName="[goalkeepers]" displayFolder="" count="0" memberValueDatatype="20" unbalanced="0"/>
    <cacheHierarchy uniqueName="[goalkeepers].[GA]" caption="GA" attribute="1" defaultMemberUniqueName="[goalkeepers].[GA].[All]" allUniqueName="[goalkeepers].[GA].[All]" dimensionUniqueName="[goalkeepers]" displayFolder="" count="0" memberValueDatatype="20" unbalanced="0"/>
    <cacheHierarchy uniqueName="[goalkeepers].[Saves]" caption="Saves" attribute="1" defaultMemberUniqueName="[goalkeepers].[Saves].[All]" allUniqueName="[goalkeepers].[Saves].[All]" dimensionUniqueName="[goalkeepers]" displayFolder="" count="0" memberValueDatatype="20" unbalanced="0"/>
    <cacheHierarchy uniqueName="[goalkeepers].[PSxG]" caption="PSxG" attribute="1" defaultMemberUniqueName="[goalkeepers].[PSxG].[All]" allUniqueName="[goalkeepers].[PSxG].[All]" dimensionUniqueName="[goalkeepers]" displayFolder="" count="0" memberValueDatatype="5" unbalanced="0"/>
    <cacheHierarchy uniqueName="[goalkeepers].[PKatt]" caption="PKatt" attribute="1" defaultMemberUniqueName="[goalkeepers].[PKatt].[All]" allUniqueName="[goalkeepers].[PKatt].[All]" dimensionUniqueName="[goalkeepers]" displayFolder="" count="0" memberValueDatatype="20" unbalanced="0"/>
    <cacheHierarchy uniqueName="[goalkeepers].[PKA]" caption="PKA" attribute="1" defaultMemberUniqueName="[goalkeepers].[PKA].[All]" allUniqueName="[goalkeepers].[PKA].[All]" dimensionUniqueName="[goalkeepers]" displayFolder="" count="0" memberValueDatatype="20" unbalanced="0"/>
    <cacheHierarchy uniqueName="[goalkeepers].[PKm]" caption="PKm" attribute="1" defaultMemberUniqueName="[goalkeepers].[PKm].[All]" allUniqueName="[goalkeepers].[PKm].[All]" dimensionUniqueName="[goalkeepers]" displayFolder="" count="0" memberValueDatatype="20" unbalanced="0"/>
    <cacheHierarchy uniqueName="[goalkeepers].[PassAtt]" caption="PassAtt" attribute="1" defaultMemberUniqueName="[goalkeepers].[PassAtt].[All]" allUniqueName="[goalkeepers].[PassAtt].[All]" dimensionUniqueName="[goalkeepers]" displayFolder="" count="0" memberValueDatatype="20" unbalanced="0"/>
    <cacheHierarchy uniqueName="[goalkeepers].[Throws]" caption="Throws" attribute="1" defaultMemberUniqueName="[goalkeepers].[Throws].[All]" allUniqueName="[goalkeepers].[Throws].[All]" dimensionUniqueName="[goalkeepers]" displayFolder="" count="0" memberValueDatatype="20" unbalanced="0"/>
    <cacheHierarchy uniqueName="[goalkeepers].[AvgLen]" caption="AvgLen" attribute="1" defaultMemberUniqueName="[goalkeepers].[AvgLen].[All]" allUniqueName="[goalkeepers].[AvgLen].[All]" dimensionUniqueName="[goalkeepers]" displayFolder="" count="0" memberValueDatatype="5" unbalanced="0"/>
    <cacheHierarchy uniqueName="[goalkeepers].[GKAtt]" caption="GKAtt" attribute="1" defaultMemberUniqueName="[goalkeepers].[GKAtt].[All]" allUniqueName="[goalkeepers].[GKAtt].[All]" dimensionUniqueName="[goalkeepers]" displayFolder="" count="0" memberValueDatatype="20" unbalanced="0"/>
    <cacheHierarchy uniqueName="[goalkeepers].[GKAvgLen]" caption="GKAvgLen" attribute="1" defaultMemberUniqueName="[goalkeepers].[GKAvgLen].[All]" allUniqueName="[goalkeepers].[GKAvgLen].[All]" dimensionUniqueName="[goalkeepers]" displayFolder="" count="0" memberValueDatatype="5" unbalanced="0"/>
    <cacheHierarchy uniqueName="[goalkeepers].[C]" caption="C" attribute="1" defaultMemberUniqueName="[goalkeepers].[C].[All]" allUniqueName="[goalkeepers].[C].[All]" dimensionUniqueName="[goalkeepers]" displayFolder="" count="0" memberValueDatatype="20" unbalanced="0"/>
    <cacheHierarchy uniqueName="[goalkeepers].[Year]" caption="Year" attribute="1" defaultMemberUniqueName="[goalkeepers].[Year].[All]" allUniqueName="[goalkeepers].[Year].[All]" dimensionUniqueName="[goalkeepers]" displayFolder="" count="0" memberValueDatatype="20" unbalanced="0"/>
    <cacheHierarchy uniqueName="[goalkeepers].[Month]" caption="Month" attribute="1" defaultMemberUniqueName="[goalkeepers].[Month].[All]" allUniqueName="[goalkeepers].[Month].[All]" dimensionUniqueName="[goalkeepers]" displayFolder="" count="0" memberValueDatatype="20" unbalanced="0"/>
    <cacheHierarchy uniqueName="[goalkeepers].[Month Name]" caption="Month Name" attribute="1" defaultMemberUniqueName="[goalkeepers].[Month Name].[All]" allUniqueName="[goalkeepers].[Month Name].[All]" dimensionUniqueName="[goalkeepers]" displayFolder="" count="0" memberValueDatatype="130" unbalanced="0"/>
    <cacheHierarchy uniqueName="[matches].[Season]" caption="Season" attribute="1" defaultMemberUniqueName="[matches].[Season].[All]" allUniqueName="[matches].[Season].[All]" dimensionUniqueName="[matches]" displayFolder="" count="2" memberValueDatatype="130" unbalanced="0">
      <fieldsUsage count="2">
        <fieldUsage x="-1"/>
        <fieldUsage x="2"/>
      </fieldsUsage>
    </cacheHierarchy>
    <cacheHierarchy uniqueName="[matches].[Tour]" caption="Tour" attribute="1" defaultMemberUniqueName="[matches].[Tour].[All]" allUniqueName="[matches].[Tour].[All]" dimensionUniqueName="[matches]" displayFolder="" count="0" memberValueDatatype="20" unbalanced="0"/>
    <cacheHierarchy uniqueName="[matches].[Date]" caption="Date" attribute="1" time="1" defaultMemberUniqueName="[matches].[Date].[All]" allUniqueName="[matches].[Date].[All]" dimensionUniqueName="[matches]" displayFolder="" count="0" memberValueDatatype="7" unbalanced="0"/>
    <cacheHierarchy uniqueName="[matches].[Time]" caption="Time" attribute="1" time="1" defaultMemberUniqueName="[matches].[Time].[All]" allUniqueName="[matches].[Time].[All]" dimensionUniqueName="[matches]" displayFolder="" count="0" memberValueDatatype="7" unbalanced="0"/>
    <cacheHierarchy uniqueName="[matches].[Opponent]" caption="Opponent" attribute="1" defaultMemberUniqueName="[matches].[Opponent].[All]" allUniqueName="[matches].[Opponent].[All]" dimensionUniqueName="[matches]" displayFolder="" count="0" memberValueDatatype="130" unbalanced="0"/>
    <cacheHierarchy uniqueName="[matches].[HoAw]" caption="HoAw" attribute="1" defaultMemberUniqueName="[matches].[HoAw].[All]" allUniqueName="[matches].[HoAw].[All]" dimensionUniqueName="[matches]" displayFolder="" count="0" memberValueDatatype="130" unbalanced="0"/>
    <cacheHierarchy uniqueName="[matches].[ArsenalScore]" caption="ArsenalScore" attribute="1" defaultMemberUniqueName="[matches].[ArsenalScore].[All]" allUniqueName="[matches].[ArsenalScore].[All]" dimensionUniqueName="[matches]" displayFolder="" count="0" memberValueDatatype="20" unbalanced="0"/>
    <cacheHierarchy uniqueName="[matches].[OpponentScore]" caption="OpponentScore" attribute="1" defaultMemberUniqueName="[matches].[OpponentScore].[All]" allUniqueName="[matches].[OpponentScore].[All]" dimensionUniqueName="[matches]" displayFolder="" count="0" memberValueDatatype="20" unbalanced="0"/>
    <cacheHierarchy uniqueName="[matches].[Stadium]" caption="Stadium" attribute="1" defaultMemberUniqueName="[matches].[Stadium].[All]" allUniqueName="[matches].[Stadium].[All]" dimensionUniqueName="[matches]" displayFolder="" count="0" memberValueDatatype="130" unbalanced="0"/>
    <cacheHierarchy uniqueName="[matches].[Attendance]" caption="Attendance" attribute="1" defaultMemberUniqueName="[matches].[Attendance].[All]" allUniqueName="[matches].[Attendance].[All]" dimensionUniqueName="[matches]" displayFolder="" count="0" memberValueDatatype="20" unbalanced="0"/>
    <cacheHierarchy uniqueName="[matches].[Coach]" caption="Coach" attribute="1" defaultMemberUniqueName="[matches].[Coach].[All]" allUniqueName="[matches].[Coach].[All]" dimensionUniqueName="[matches]" displayFolder="" count="2" memberValueDatatype="130" unbalanced="0"/>
    <cacheHierarchy uniqueName="[matches].[Referee]" caption="Referee" attribute="1" defaultMemberUniqueName="[matches].[Referee].[All]" allUniqueName="[matches].[Referee].[All]" dimensionUniqueName="[matches]" displayFolder="" count="0" memberValueDatatype="130" unbalanced="0"/>
    <cacheHierarchy uniqueName="[matches].[Year]" caption="Year" attribute="1" defaultMemberUniqueName="[matches].[Year].[All]" allUniqueName="[matches].[Year].[All]" dimensionUniqueName="[matches]" displayFolder="" count="0" memberValueDatatype="20" unbalanced="0"/>
    <cacheHierarchy uniqueName="[matches].[Month]" caption="Month" attribute="1" defaultMemberUniqueName="[matches].[Month].[All]" allUniqueName="[matches].[Month].[All]" dimensionUniqueName="[matches]" displayFolder="" count="0" memberValueDatatype="20" unbalanced="0"/>
    <cacheHierarchy uniqueName="[matches].[Month Name]" caption="Month Name" attribute="1" defaultMemberUniqueName="[matches].[Month Name].[All]" allUniqueName="[matches].[Month Name].[All]" dimensionUniqueName="[matches]" displayFolder="" count="0" memberValueDatatype="130" unbalanced="0"/>
    <cacheHierarchy uniqueName="[matches].[Home]" caption="Home" attribute="1" defaultMemberUniqueName="[matches].[Home].[All]" allUniqueName="[matches].[Home].[All]" dimensionUniqueName="[matches]" displayFolder="" count="0" memberValueDatatype="20" unbalanced="0"/>
    <cacheHierarchy uniqueName="[matches].[Away]" caption="Away" attribute="1" defaultMemberUniqueName="[matches].[Away].[All]" allUniqueName="[matches].[Away].[All]" dimensionUniqueName="[matches]" displayFolder="" count="0" memberValueDatatype="20" unbalanced="0"/>
    <cacheHierarchy uniqueName="[matches].[Match Outcome]" caption="Match Outcome" attribute="1" defaultMemberUniqueName="[matches].[Match Outcome].[All]" allUniqueName="[matches].[Match Outcome].[All]" dimensionUniqueName="[matches]" displayFolder="" count="0" memberValueDatatype="130" unbalanced="0"/>
    <cacheHierarchy uniqueName="[matches].[Match points]" caption="Match points" attribute="1" defaultMemberUniqueName="[matches].[Match points].[All]" allUniqueName="[matches].[Match points].[All]" dimensionUniqueName="[matches]" displayFolder="" count="0" memberValueDatatype="130" unbalanced="0"/>
    <cacheHierarchy uniqueName="[players].[LastName]" caption="LastName" attribute="1" defaultMemberUniqueName="[players].[LastName].[All]" allUniqueName="[players].[LastName].[All]" dimensionUniqueName="[players]" displayFolder="" count="2" memberValueDatatype="130" unbalanced="0">
      <fieldsUsage count="2">
        <fieldUsage x="-1"/>
        <fieldUsage x="0"/>
      </fieldsUsage>
    </cacheHierarchy>
    <cacheHierarchy uniqueName="[players].[FirstName]" caption="FirstName" attribute="1" defaultMemberUniqueName="[players].[FirstName].[All]" allUniqueName="[players].[FirstName].[All]" dimensionUniqueName="[players]" displayFolder="" count="0" memberValueDatatype="130" unbalanced="0"/>
    <cacheHierarchy uniqueName="[players].[Date]" caption="Date" attribute="1" time="1" defaultMemberUniqueName="[players].[Date].[All]" allUniqueName="[players].[Date].[All]" dimensionUniqueName="[players]" displayFolder="" count="0" memberValueDatatype="7" unbalanced="0"/>
    <cacheHierarchy uniqueName="[players].[Start]" caption="Start" attribute="1" defaultMemberUniqueName="[players].[Start].[All]" allUniqueName="[players].[Start].[All]" dimensionUniqueName="[players]" displayFolder="" count="0" memberValueDatatype="20" unbalanced="0"/>
    <cacheHierarchy uniqueName="[players].[Pos]" caption="Pos" attribute="1" defaultMemberUniqueName="[players].[Pos].[All]" allUniqueName="[players].[Pos].[All]" dimensionUniqueName="[players]" displayFolder="" count="0" memberValueDatatype="130" unbalanced="0"/>
    <cacheHierarchy uniqueName="[players].[Min]" caption="Min" attribute="1" defaultMemberUniqueName="[players].[Min].[All]" allUniqueName="[players].[Min].[All]" dimensionUniqueName="[players]" displayFolder="" count="0" memberValueDatatype="20" unbalanced="0"/>
    <cacheHierarchy uniqueName="[players].[G]" caption="G" attribute="1" defaultMemberUniqueName="[players].[G].[All]" allUniqueName="[players].[G].[All]" dimensionUniqueName="[players]" displayFolder="" count="0" memberValueDatatype="20" unbalanced="0"/>
    <cacheHierarchy uniqueName="[players].[A]" caption="A" attribute="1" defaultMemberUniqueName="[players].[A].[All]" allUniqueName="[players].[A].[All]" dimensionUniqueName="[players]" displayFolder="" count="0" memberValueDatatype="20" unbalanced="0"/>
    <cacheHierarchy uniqueName="[players].[PK]" caption="PK" attribute="1" defaultMemberUniqueName="[players].[PK].[All]" allUniqueName="[players].[PK].[All]" dimensionUniqueName="[players]" displayFolder="" count="0" memberValueDatatype="20" unbalanced="0"/>
    <cacheHierarchy uniqueName="[players].[PKA]" caption="PKA" attribute="1" defaultMemberUniqueName="[players].[PKA].[All]" allUniqueName="[players].[PKA].[All]" dimensionUniqueName="[players]" displayFolder="" count="0" memberValueDatatype="20" unbalanced="0"/>
    <cacheHierarchy uniqueName="[players].[S]" caption="S" attribute="1" defaultMemberUniqueName="[players].[S].[All]" allUniqueName="[players].[S].[All]" dimensionUniqueName="[players]" displayFolder="" count="0" memberValueDatatype="20" unbalanced="0"/>
    <cacheHierarchy uniqueName="[players].[SoT]" caption="SoT" attribute="1" defaultMemberUniqueName="[players].[SoT].[All]" allUniqueName="[players].[SoT].[All]" dimensionUniqueName="[players]" displayFolder="" count="0" memberValueDatatype="20" unbalanced="0"/>
    <cacheHierarchy uniqueName="[players].[Touches]" caption="Touches" attribute="1" defaultMemberUniqueName="[players].[Touches].[All]" allUniqueName="[players].[Touches].[All]" dimensionUniqueName="[players]" displayFolder="" count="0" memberValueDatatype="20" unbalanced="0"/>
    <cacheHierarchy uniqueName="[players].[Tackles]" caption="Tackles" attribute="1" defaultMemberUniqueName="[players].[Tackles].[All]" allUniqueName="[players].[Tackles].[All]" dimensionUniqueName="[players]" displayFolder="" count="0" memberValueDatatype="20" unbalanced="0"/>
    <cacheHierarchy uniqueName="[players].[Ints]" caption="Ints" attribute="1" defaultMemberUniqueName="[players].[Ints].[All]" allUniqueName="[players].[Ints].[All]" dimensionUniqueName="[players]" displayFolder="" count="0" memberValueDatatype="20" unbalanced="0"/>
    <cacheHierarchy uniqueName="[players].[Blocks]" caption="Blocks" attribute="1" defaultMemberUniqueName="[players].[Blocks].[All]" allUniqueName="[players].[Blocks].[All]" dimensionUniqueName="[players]" displayFolder="" count="0" memberValueDatatype="20" unbalanced="0"/>
    <cacheHierarchy uniqueName="[players].[xG]" caption="xG" attribute="1" defaultMemberUniqueName="[players].[xG].[All]" allUniqueName="[players].[xG].[All]" dimensionUniqueName="[players]" displayFolder="" count="0" memberValueDatatype="5" unbalanced="0"/>
    <cacheHierarchy uniqueName="[players].[npxG]" caption="npxG" attribute="1" defaultMemberUniqueName="[players].[npxG].[All]" allUniqueName="[players].[npxG].[All]" dimensionUniqueName="[players]" displayFolder="" count="0" memberValueDatatype="5" unbalanced="0"/>
    <cacheHierarchy uniqueName="[players].[xAG]" caption="xAG" attribute="1" defaultMemberUniqueName="[players].[xAG].[All]" allUniqueName="[players].[xAG].[All]" dimensionUniqueName="[players]" displayFolder="" count="0" memberValueDatatype="5" unbalanced="0"/>
    <cacheHierarchy uniqueName="[players].[Passes]" caption="Passes" attribute="1" defaultMemberUniqueName="[players].[Passes].[All]" allUniqueName="[players].[Passes].[All]" dimensionUniqueName="[players]" displayFolder="" count="0" memberValueDatatype="20" unbalanced="0"/>
    <cacheHierarchy uniqueName="[players].[PassesA]" caption="PassesA" attribute="1" defaultMemberUniqueName="[players].[PassesA].[All]" allUniqueName="[players].[PassesA].[All]" dimensionUniqueName="[players]" displayFolder="" count="0" memberValueDatatype="20" unbalanced="0"/>
    <cacheHierarchy uniqueName="[players].[PrgPas]" caption="PrgPas" attribute="1" defaultMemberUniqueName="[players].[PrgPas].[All]" allUniqueName="[players].[PrgPas].[All]" dimensionUniqueName="[players]" displayFolder="" count="0" memberValueDatatype="20" unbalanced="0"/>
    <cacheHierarchy uniqueName="[players].[Carries]" caption="Carries" attribute="1" defaultMemberUniqueName="[players].[Carries].[All]" allUniqueName="[players].[Carries].[All]" dimensionUniqueName="[players]" displayFolder="" count="0" memberValueDatatype="20" unbalanced="0"/>
    <cacheHierarchy uniqueName="[players].[PrgCar]" caption="PrgCar" attribute="1" defaultMemberUniqueName="[players].[PrgCar].[All]" allUniqueName="[players].[PrgCar].[All]" dimensionUniqueName="[players]" displayFolder="" count="0" memberValueDatatype="20" unbalanced="0"/>
    <cacheHierarchy uniqueName="[players].[Line]" caption="Line" attribute="1" defaultMemberUniqueName="[players].[Line].[All]" allUniqueName="[players].[Line].[All]" dimensionUniqueName="[players]" displayFolder="" count="2" memberValueDatatype="130" unbalanced="0"/>
    <cacheHierarchy uniqueName="[players].[C]" caption="C" attribute="1" defaultMemberUniqueName="[players].[C].[All]" allUniqueName="[players].[C].[All]" dimensionUniqueName="[players]" displayFolder="" count="0" memberValueDatatype="20" unbalanced="0"/>
    <cacheHierarchy uniqueName="[players].[Year]" caption="Year" attribute="1" defaultMemberUniqueName="[players].[Year].[All]" allUniqueName="[players].[Year].[All]" dimensionUniqueName="[players]" displayFolder="" count="0" memberValueDatatype="20" unbalanced="0"/>
    <cacheHierarchy uniqueName="[players].[Month]" caption="Month" attribute="1" defaultMemberUniqueName="[players].[Month].[All]" allUniqueName="[players].[Month].[All]" dimensionUniqueName="[players]" displayFolder="" count="0" memberValueDatatype="20" unbalanced="0"/>
    <cacheHierarchy uniqueName="[players].[Month Name]" caption="Month Name" attribute="1" defaultMemberUniqueName="[players].[Month Name].[All]" allUniqueName="[players].[Month Name].[All]" dimensionUniqueName="[players]" displayFolder="" count="0" memberValueDatatype="130" unbalanced="0"/>
    <cacheHierarchy uniqueName="[players].[Total defence]" caption="Total defence" attribute="1" defaultMemberUniqueName="[players].[Total defence].[All]" allUniqueName="[players].[Total defence].[All]" dimensionUniqueName="[players]" displayFolder="" count="0" memberValueDatatype="20" unbalanced="0"/>
    <cacheHierarchy uniqueName="[players].[Midfielder stat]" caption="Midfielder stat" attribute="1" defaultMemberUniqueName="[players].[Midfielder stat].[All]" allUniqueName="[players].[Midfielder stat].[All]" dimensionUniqueName="[players]" displayFolder="" count="0" memberValueDatatype="20" unbalanced="0"/>
    <cacheHierarchy uniqueName="[Measures].[Arsenal win]" caption="Arsenal win" measure="1" displayFolder="" measureGroup="All measures" count="0"/>
    <cacheHierarchy uniqueName="[Measures].[Arsenal lose]" caption="Arsenal lose" measure="1" displayFolder="" measureGroup="All measures" count="0"/>
    <cacheHierarchy uniqueName="[Measures].[Draw]" caption="Draw" measure="1" displayFolder="" measureGroup="All measures" count="0"/>
    <cacheHierarchy uniqueName="[Measures].[xG per 90]" caption="xG per 90" measure="1" displayFolder="" measureGroup="All measures" count="0"/>
    <cacheHierarchy uniqueName="[Measures].[__XL_Count players]" caption="__XL_Count players" measure="1" displayFolder="" measureGroup="players" count="0" hidden="1"/>
    <cacheHierarchy uniqueName="[Measures].[__XL_Count matches]" caption="__XL_Count matches" measure="1" displayFolder="" measureGroup="matches" count="0" hidden="1"/>
    <cacheHierarchy uniqueName="[Measures].[__XL_Count goalkeepers]" caption="__XL_Count goalkeepers" measure="1" displayFolder="" measureGroup="goalkee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Count of Date]" caption="Count of Date" measure="1" displayFolder="" measureGroup="matches" count="0" hidden="1">
      <extLst>
        <ext xmlns:x15="http://schemas.microsoft.com/office/spreadsheetml/2010/11/main" uri="{B97F6D7D-B522-45F9-BDA1-12C45D357490}">
          <x15:cacheHierarchy aggregatedColumn="25"/>
        </ext>
      </extLst>
    </cacheHierarchy>
    <cacheHierarchy uniqueName="[Measures].[Sum of ArsenalScore]" caption="Sum of ArsenalScore" measure="1" displayFolder="" measureGroup="matches" count="0" hidden="1">
      <extLst>
        <ext xmlns:x15="http://schemas.microsoft.com/office/spreadsheetml/2010/11/main" uri="{B97F6D7D-B522-45F9-BDA1-12C45D357490}">
          <x15:cacheHierarchy aggregatedColumn="29"/>
        </ext>
      </extLst>
    </cacheHierarchy>
    <cacheHierarchy uniqueName="[Measures].[Sum of OpponentScore]" caption="Sum of OpponentScore" measure="1" displayFolder="" measureGroup="matches" count="0" hidden="1">
      <extLst>
        <ext xmlns:x15="http://schemas.microsoft.com/office/spreadsheetml/2010/11/main" uri="{B97F6D7D-B522-45F9-BDA1-12C45D357490}">
          <x15:cacheHierarchy aggregatedColumn="30"/>
        </ext>
      </extLst>
    </cacheHierarchy>
    <cacheHierarchy uniqueName="[Measures].[Count of HoAw]" caption="Count of HoAw" measure="1" displayFolder="" measureGroup="matches" count="0" hidden="1">
      <extLst>
        <ext xmlns:x15="http://schemas.microsoft.com/office/spreadsheetml/2010/11/main" uri="{B97F6D7D-B522-45F9-BDA1-12C45D357490}">
          <x15:cacheHierarchy aggregatedColumn="28"/>
        </ext>
      </extLst>
    </cacheHierarchy>
    <cacheHierarchy uniqueName="[Measures].[Sum of Home]" caption="Sum of Home" measure="1" displayFolder="" measureGroup="matches" count="0" hidden="1">
      <extLst>
        <ext xmlns:x15="http://schemas.microsoft.com/office/spreadsheetml/2010/11/main" uri="{B97F6D7D-B522-45F9-BDA1-12C45D357490}">
          <x15:cacheHierarchy aggregatedColumn="38"/>
        </ext>
      </extLst>
    </cacheHierarchy>
    <cacheHierarchy uniqueName="[Measures].[Sum of Away]" caption="Sum of Away" measure="1" displayFolder="" measureGroup="matches" count="0" hidden="1">
      <extLst>
        <ext xmlns:x15="http://schemas.microsoft.com/office/spreadsheetml/2010/11/main" uri="{B97F6D7D-B522-45F9-BDA1-12C45D357490}">
          <x15:cacheHierarchy aggregatedColumn="39"/>
        </ext>
      </extLst>
    </cacheHierarchy>
    <cacheHierarchy uniqueName="[Measures].[Sum of Attendance]" caption="Sum of Attendance" measure="1" displayFolder="" measureGroup="matches" count="0" hidden="1">
      <extLst>
        <ext xmlns:x15="http://schemas.microsoft.com/office/spreadsheetml/2010/11/main" uri="{B97F6D7D-B522-45F9-BDA1-12C45D357490}">
          <x15:cacheHierarchy aggregatedColumn="32"/>
        </ext>
      </extLst>
    </cacheHierarchy>
    <cacheHierarchy uniqueName="[Measures].[Count of Match Outcome]" caption="Count of Match Outcome" measure="1" displayFolder="" measureGroup="matches" count="0" hidden="1">
      <extLst>
        <ext xmlns:x15="http://schemas.microsoft.com/office/spreadsheetml/2010/11/main" uri="{B97F6D7D-B522-45F9-BDA1-12C45D357490}">
          <x15:cacheHierarchy aggregatedColumn="40"/>
        </ext>
      </extLst>
    </cacheHierarchy>
    <cacheHierarchy uniqueName="[Measures].[Count of Match points]" caption="Count of Match points" measure="1" displayFolder="" measureGroup="matches" count="0" hidden="1">
      <extLst>
        <ext xmlns:x15="http://schemas.microsoft.com/office/spreadsheetml/2010/11/main" uri="{B97F6D7D-B522-45F9-BDA1-12C45D357490}">
          <x15:cacheHierarchy aggregatedColumn="41"/>
        </ext>
      </extLst>
    </cacheHierarchy>
    <cacheHierarchy uniqueName="[Measures].[Count of ArsenalScore]" caption="Count of ArsenalScore" measure="1" displayFolder="" measureGroup="matches" count="0" hidden="1">
      <extLst>
        <ext xmlns:x15="http://schemas.microsoft.com/office/spreadsheetml/2010/11/main" uri="{B97F6D7D-B522-45F9-BDA1-12C45D357490}">
          <x15:cacheHierarchy aggregatedColumn="29"/>
        </ext>
      </extLst>
    </cacheHierarchy>
    <cacheHierarchy uniqueName="[Measures].[Sum of G]" caption="Sum of G" measure="1" displayFolder="" measureGroup="players" count="0" oneField="1" hidden="1">
      <fieldsUsage count="1">
        <fieldUsage x="1"/>
      </fieldsUsage>
      <extLst>
        <ext xmlns:x15="http://schemas.microsoft.com/office/spreadsheetml/2010/11/main" uri="{B97F6D7D-B522-45F9-BDA1-12C45D357490}">
          <x15:cacheHierarchy aggregatedColumn="48"/>
        </ext>
      </extLst>
    </cacheHierarchy>
    <cacheHierarchy uniqueName="[Measures].[Sum of Blocks]" caption="Sum of Blocks" measure="1" displayFolder="" measureGroup="players" count="0" hidden="1">
      <extLst>
        <ext xmlns:x15="http://schemas.microsoft.com/office/spreadsheetml/2010/11/main" uri="{B97F6D7D-B522-45F9-BDA1-12C45D357490}">
          <x15:cacheHierarchy aggregatedColumn="57"/>
        </ext>
      </extLst>
    </cacheHierarchy>
    <cacheHierarchy uniqueName="[Measures].[Sum of Ints]" caption="Sum of Ints" measure="1" displayFolder="" measureGroup="players" count="0" hidden="1">
      <extLst>
        <ext xmlns:x15="http://schemas.microsoft.com/office/spreadsheetml/2010/11/main" uri="{B97F6D7D-B522-45F9-BDA1-12C45D357490}">
          <x15:cacheHierarchy aggregatedColumn="56"/>
        </ext>
      </extLst>
    </cacheHierarchy>
    <cacheHierarchy uniqueName="[Measures].[Sum of Tackles]" caption="Sum of Tackles" measure="1" displayFolder="" measureGroup="players" count="0" hidden="1">
      <extLst>
        <ext xmlns:x15="http://schemas.microsoft.com/office/spreadsheetml/2010/11/main" uri="{B97F6D7D-B522-45F9-BDA1-12C45D357490}">
          <x15:cacheHierarchy aggregatedColumn="55"/>
        </ext>
      </extLst>
    </cacheHierarchy>
    <cacheHierarchy uniqueName="[Measures].[Count of Total defence]" caption="Count of Total defence" measure="1" displayFolder="" measureGroup="players" count="0" hidden="1">
      <extLst>
        <ext xmlns:x15="http://schemas.microsoft.com/office/spreadsheetml/2010/11/main" uri="{B97F6D7D-B522-45F9-BDA1-12C45D357490}">
          <x15:cacheHierarchy aggregatedColumn="71"/>
        </ext>
      </extLst>
    </cacheHierarchy>
    <cacheHierarchy uniqueName="[Measures].[Sum of xG]" caption="Sum of xG" measure="1" displayFolder="" measureGroup="players" count="0" hidden="1">
      <extLst>
        <ext xmlns:x15="http://schemas.microsoft.com/office/spreadsheetml/2010/11/main" uri="{B97F6D7D-B522-45F9-BDA1-12C45D357490}">
          <x15:cacheHierarchy aggregatedColumn="58"/>
        </ext>
      </extLst>
    </cacheHierarchy>
    <cacheHierarchy uniqueName="[Measures].[Count of Midfielder stat]" caption="Count of Midfielder stat" measure="1" displayFolder="" measureGroup="players" count="0" hidden="1">
      <extLst>
        <ext xmlns:x15="http://schemas.microsoft.com/office/spreadsheetml/2010/11/main" uri="{B97F6D7D-B522-45F9-BDA1-12C45D357490}">
          <x15:cacheHierarchy aggregatedColumn="72"/>
        </ext>
      </extLst>
    </cacheHierarchy>
    <cacheHierarchy uniqueName="[Measures].[Sum of Midfielder stat]" caption="Sum of Midfielder stat" measure="1" displayFolder="" measureGroup="players" count="0" hidden="1">
      <extLst>
        <ext xmlns:x15="http://schemas.microsoft.com/office/spreadsheetml/2010/11/main" uri="{B97F6D7D-B522-45F9-BDA1-12C45D357490}">
          <x15:cacheHierarchy aggregatedColumn="72"/>
        </ext>
      </extLst>
    </cacheHierarchy>
    <cacheHierarchy uniqueName="[Measures].[Sum of Total defence]" caption="Sum of Total defence" measure="1" displayFolder="" measureGroup="players" count="0" hidden="1">
      <extLst>
        <ext xmlns:x15="http://schemas.microsoft.com/office/spreadsheetml/2010/11/main" uri="{B97F6D7D-B522-45F9-BDA1-12C45D357490}">
          <x15:cacheHierarchy aggregatedColumn="71"/>
        </ext>
      </extLst>
    </cacheHierarchy>
    <cacheHierarchy uniqueName="[Measures].[Sum of Saves]" caption="Sum of Saves" measure="1" displayFolder="" measureGroup="goalkeepers" count="0" hidden="1">
      <extLst>
        <ext xmlns:x15="http://schemas.microsoft.com/office/spreadsheetml/2010/11/main" uri="{B97F6D7D-B522-45F9-BDA1-12C45D357490}">
          <x15:cacheHierarchy aggregatedColumn="9"/>
        </ext>
      </extLst>
    </cacheHierarchy>
    <cacheHierarchy uniqueName="[Measures].[Sum of SoTA]" caption="Sum of SoTA" measure="1" displayFolder="" measureGroup="goalkeepers" count="0" hidden="1">
      <extLst>
        <ext xmlns:x15="http://schemas.microsoft.com/office/spreadsheetml/2010/11/main" uri="{B97F6D7D-B522-45F9-BDA1-12C45D357490}">
          <x15:cacheHierarchy aggregatedColumn="7"/>
        </ext>
      </extLst>
    </cacheHierarchy>
  </cacheHierarchies>
  <kpis count="0"/>
  <dimensions count="5">
    <dimension name="All measures" uniqueName="[All measures]" caption="All measures"/>
    <dimension name="goalkeepers" uniqueName="[goalkeepers]" caption="goalkeepers"/>
    <dimension name="matches" uniqueName="[matches]" caption="matches"/>
    <dimension measure="1" name="Measures" uniqueName="[Measures]" caption="Measures"/>
    <dimension name="players" uniqueName="[players]" caption="players"/>
  </dimensions>
  <measureGroups count="4">
    <measureGroup name="All measures" caption="All measures"/>
    <measureGroup name="goalkeepers" caption="goalkeepers"/>
    <measureGroup name="matches" caption="matches"/>
    <measureGroup name="players" caption="players"/>
  </measureGroups>
  <maps count="6">
    <map measureGroup="0" dimension="0"/>
    <map measureGroup="1" dimension="1"/>
    <map measureGroup="1" dimension="2"/>
    <map measureGroup="2" dimension="2"/>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arren Shitsama" refreshedDate="45879.497740856481" backgroundQuery="1" createdVersion="8" refreshedVersion="8" minRefreshableVersion="3" recordCount="0" supportSubquery="1" supportAdvancedDrill="1" xr:uid="{38D798E0-32AE-4635-89F1-ADE47AF0D011}">
  <cacheSource type="external" connectionId="5"/>
  <cacheFields count="5">
    <cacheField name="[goalkeepers].[LastName].[LastName]" caption="LastName" numFmtId="0" hierarchy="1" level="1">
      <sharedItems count="7">
        <s v="Cech"/>
        <s v="Leno"/>
        <s v="Martinez"/>
        <s v="Ospina"/>
        <s v="Ramsdale"/>
        <s v="Runarsson"/>
        <s v="Ryan"/>
      </sharedItems>
    </cacheField>
    <cacheField name="[Measures].[Sum of Saves]" caption="Sum of Saves" numFmtId="0" hierarchy="101" level="32767"/>
    <cacheField name="[Measures].[Sum of SoTA]" caption="Sum of SoTA" numFmtId="0" hierarchy="102" level="32767"/>
    <cacheField name="[matches].[Coach].[Coach]" caption="Coach" numFmtId="0" hierarchy="33" level="1">
      <sharedItems containsSemiMixedTypes="0" containsNonDate="0" containsString="0"/>
    </cacheField>
    <cacheField name="[matches].[Season].[Season]" caption="Season" numFmtId="0" hierarchy="23" level="1">
      <sharedItems containsSemiMixedTypes="0" containsNonDate="0" containsString="0"/>
    </cacheField>
  </cacheFields>
  <cacheHierarchies count="10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goalkeepers].[LastName]" caption="LastName" attribute="1" defaultMemberUniqueName="[goalkeepers].[LastName].[All]" allUniqueName="[goalkeepers].[LastName].[All]" dimensionUniqueName="[goalkeepers]" displayFolder="" count="2" memberValueDatatype="130" unbalanced="0">
      <fieldsUsage count="2">
        <fieldUsage x="-1"/>
        <fieldUsage x="0"/>
      </fieldsUsage>
    </cacheHierarchy>
    <cacheHierarchy uniqueName="[goalkeepers].[FirstName]" caption="FirstName" attribute="1" defaultMemberUniqueName="[goalkeepers].[FirstName].[All]" allUniqueName="[goalkeepers].[FirstName].[All]" dimensionUniqueName="[goalkeepers]" displayFolder="" count="0" memberValueDatatype="130" unbalanced="0"/>
    <cacheHierarchy uniqueName="[goalkeepers].[Date]" caption="Date" attribute="1" time="1" defaultMemberUniqueName="[goalkeepers].[Date].[All]" allUniqueName="[goalkeepers].[Date].[All]" dimensionUniqueName="[goalkeepers]" displayFolder="" count="0" memberValueDatatype="7" unbalanced="0"/>
    <cacheHierarchy uniqueName="[goalkeepers].[Start]" caption="Start" attribute="1" defaultMemberUniqueName="[goalkeepers].[Start].[All]" allUniqueName="[goalkeepers].[Start].[All]" dimensionUniqueName="[goalkeepers]" displayFolder="" count="0" memberValueDatatype="20" unbalanced="0"/>
    <cacheHierarchy uniqueName="[goalkeepers].[Pos]" caption="Pos" attribute="1" defaultMemberUniqueName="[goalkeepers].[Pos].[All]" allUniqueName="[goalkeepers].[Pos].[All]" dimensionUniqueName="[goalkeepers]" displayFolder="" count="0" memberValueDatatype="130" unbalanced="0"/>
    <cacheHierarchy uniqueName="[goalkeepers].[Min]" caption="Min" attribute="1" defaultMemberUniqueName="[goalkeepers].[Min].[All]" allUniqueName="[goalkeepers].[Min].[All]" dimensionUniqueName="[goalkeepers]" displayFolder="" count="0" memberValueDatatype="20" unbalanced="0"/>
    <cacheHierarchy uniqueName="[goalkeepers].[SoTA]" caption="SoTA" attribute="1" defaultMemberUniqueName="[goalkeepers].[SoTA].[All]" allUniqueName="[goalkeepers].[SoTA].[All]" dimensionUniqueName="[goalkeepers]" displayFolder="" count="0" memberValueDatatype="20" unbalanced="0"/>
    <cacheHierarchy uniqueName="[goalkeepers].[GA]" caption="GA" attribute="1" defaultMemberUniqueName="[goalkeepers].[GA].[All]" allUniqueName="[goalkeepers].[GA].[All]" dimensionUniqueName="[goalkeepers]" displayFolder="" count="0" memberValueDatatype="20" unbalanced="0"/>
    <cacheHierarchy uniqueName="[goalkeepers].[Saves]" caption="Saves" attribute="1" defaultMemberUniqueName="[goalkeepers].[Saves].[All]" allUniqueName="[goalkeepers].[Saves].[All]" dimensionUniqueName="[goalkeepers]" displayFolder="" count="0" memberValueDatatype="20" unbalanced="0"/>
    <cacheHierarchy uniqueName="[goalkeepers].[PSxG]" caption="PSxG" attribute="1" defaultMemberUniqueName="[goalkeepers].[PSxG].[All]" allUniqueName="[goalkeepers].[PSxG].[All]" dimensionUniqueName="[goalkeepers]" displayFolder="" count="0" memberValueDatatype="5" unbalanced="0"/>
    <cacheHierarchy uniqueName="[goalkeepers].[PKatt]" caption="PKatt" attribute="1" defaultMemberUniqueName="[goalkeepers].[PKatt].[All]" allUniqueName="[goalkeepers].[PKatt].[All]" dimensionUniqueName="[goalkeepers]" displayFolder="" count="0" memberValueDatatype="20" unbalanced="0"/>
    <cacheHierarchy uniqueName="[goalkeepers].[PKA]" caption="PKA" attribute="1" defaultMemberUniqueName="[goalkeepers].[PKA].[All]" allUniqueName="[goalkeepers].[PKA].[All]" dimensionUniqueName="[goalkeepers]" displayFolder="" count="0" memberValueDatatype="20" unbalanced="0"/>
    <cacheHierarchy uniqueName="[goalkeepers].[PKm]" caption="PKm" attribute="1" defaultMemberUniqueName="[goalkeepers].[PKm].[All]" allUniqueName="[goalkeepers].[PKm].[All]" dimensionUniqueName="[goalkeepers]" displayFolder="" count="0" memberValueDatatype="20" unbalanced="0"/>
    <cacheHierarchy uniqueName="[goalkeepers].[PassAtt]" caption="PassAtt" attribute="1" defaultMemberUniqueName="[goalkeepers].[PassAtt].[All]" allUniqueName="[goalkeepers].[PassAtt].[All]" dimensionUniqueName="[goalkeepers]" displayFolder="" count="0" memberValueDatatype="20" unbalanced="0"/>
    <cacheHierarchy uniqueName="[goalkeepers].[Throws]" caption="Throws" attribute="1" defaultMemberUniqueName="[goalkeepers].[Throws].[All]" allUniqueName="[goalkeepers].[Throws].[All]" dimensionUniqueName="[goalkeepers]" displayFolder="" count="0" memberValueDatatype="20" unbalanced="0"/>
    <cacheHierarchy uniqueName="[goalkeepers].[AvgLen]" caption="AvgLen" attribute="1" defaultMemberUniqueName="[goalkeepers].[AvgLen].[All]" allUniqueName="[goalkeepers].[AvgLen].[All]" dimensionUniqueName="[goalkeepers]" displayFolder="" count="0" memberValueDatatype="5" unbalanced="0"/>
    <cacheHierarchy uniqueName="[goalkeepers].[GKAtt]" caption="GKAtt" attribute="1" defaultMemberUniqueName="[goalkeepers].[GKAtt].[All]" allUniqueName="[goalkeepers].[GKAtt].[All]" dimensionUniqueName="[goalkeepers]" displayFolder="" count="0" memberValueDatatype="20" unbalanced="0"/>
    <cacheHierarchy uniqueName="[goalkeepers].[GKAvgLen]" caption="GKAvgLen" attribute="1" defaultMemberUniqueName="[goalkeepers].[GKAvgLen].[All]" allUniqueName="[goalkeepers].[GKAvgLen].[All]" dimensionUniqueName="[goalkeepers]" displayFolder="" count="0" memberValueDatatype="5" unbalanced="0"/>
    <cacheHierarchy uniqueName="[goalkeepers].[C]" caption="C" attribute="1" defaultMemberUniqueName="[goalkeepers].[C].[All]" allUniqueName="[goalkeepers].[C].[All]" dimensionUniqueName="[goalkeepers]" displayFolder="" count="0" memberValueDatatype="20" unbalanced="0"/>
    <cacheHierarchy uniqueName="[goalkeepers].[Year]" caption="Year" attribute="1" defaultMemberUniqueName="[goalkeepers].[Year].[All]" allUniqueName="[goalkeepers].[Year].[All]" dimensionUniqueName="[goalkeepers]" displayFolder="" count="0" memberValueDatatype="20" unbalanced="0"/>
    <cacheHierarchy uniqueName="[goalkeepers].[Month]" caption="Month" attribute="1" defaultMemberUniqueName="[goalkeepers].[Month].[All]" allUniqueName="[goalkeepers].[Month].[All]" dimensionUniqueName="[goalkeepers]" displayFolder="" count="0" memberValueDatatype="20" unbalanced="0"/>
    <cacheHierarchy uniqueName="[goalkeepers].[Month Name]" caption="Month Name" attribute="1" defaultMemberUniqueName="[goalkeepers].[Month Name].[All]" allUniqueName="[goalkeepers].[Month Name].[All]" dimensionUniqueName="[goalkeepers]" displayFolder="" count="0" memberValueDatatype="130" unbalanced="0"/>
    <cacheHierarchy uniqueName="[matches].[Season]" caption="Season" attribute="1" defaultMemberUniqueName="[matches].[Season].[All]" allUniqueName="[matches].[Season].[All]" dimensionUniqueName="[matches]" displayFolder="" count="2" memberValueDatatype="130" unbalanced="0">
      <fieldsUsage count="2">
        <fieldUsage x="-1"/>
        <fieldUsage x="4"/>
      </fieldsUsage>
    </cacheHierarchy>
    <cacheHierarchy uniqueName="[matches].[Tour]" caption="Tour" attribute="1" defaultMemberUniqueName="[matches].[Tour].[All]" allUniqueName="[matches].[Tour].[All]" dimensionUniqueName="[matches]" displayFolder="" count="0" memberValueDatatype="20" unbalanced="0"/>
    <cacheHierarchy uniqueName="[matches].[Date]" caption="Date" attribute="1" time="1" defaultMemberUniqueName="[matches].[Date].[All]" allUniqueName="[matches].[Date].[All]" dimensionUniqueName="[matches]" displayFolder="" count="0" memberValueDatatype="7" unbalanced="0"/>
    <cacheHierarchy uniqueName="[matches].[Time]" caption="Time" attribute="1" time="1" defaultMemberUniqueName="[matches].[Time].[All]" allUniqueName="[matches].[Time].[All]" dimensionUniqueName="[matches]" displayFolder="" count="0" memberValueDatatype="7" unbalanced="0"/>
    <cacheHierarchy uniqueName="[matches].[Opponent]" caption="Opponent" attribute="1" defaultMemberUniqueName="[matches].[Opponent].[All]" allUniqueName="[matches].[Opponent].[All]" dimensionUniqueName="[matches]" displayFolder="" count="0" memberValueDatatype="130" unbalanced="0"/>
    <cacheHierarchy uniqueName="[matches].[HoAw]" caption="HoAw" attribute="1" defaultMemberUniqueName="[matches].[HoAw].[All]" allUniqueName="[matches].[HoAw].[All]" dimensionUniqueName="[matches]" displayFolder="" count="0" memberValueDatatype="130" unbalanced="0"/>
    <cacheHierarchy uniqueName="[matches].[ArsenalScore]" caption="ArsenalScore" attribute="1" defaultMemberUniqueName="[matches].[ArsenalScore].[All]" allUniqueName="[matches].[ArsenalScore].[All]" dimensionUniqueName="[matches]" displayFolder="" count="0" memberValueDatatype="20" unbalanced="0"/>
    <cacheHierarchy uniqueName="[matches].[OpponentScore]" caption="OpponentScore" attribute="1" defaultMemberUniqueName="[matches].[OpponentScore].[All]" allUniqueName="[matches].[OpponentScore].[All]" dimensionUniqueName="[matches]" displayFolder="" count="0" memberValueDatatype="20" unbalanced="0"/>
    <cacheHierarchy uniqueName="[matches].[Stadium]" caption="Stadium" attribute="1" defaultMemberUniqueName="[matches].[Stadium].[All]" allUniqueName="[matches].[Stadium].[All]" dimensionUniqueName="[matches]" displayFolder="" count="0" memberValueDatatype="130" unbalanced="0"/>
    <cacheHierarchy uniqueName="[matches].[Attendance]" caption="Attendance" attribute="1" defaultMemberUniqueName="[matches].[Attendance].[All]" allUniqueName="[matches].[Attendance].[All]" dimensionUniqueName="[matches]" displayFolder="" count="0" memberValueDatatype="20" unbalanced="0"/>
    <cacheHierarchy uniqueName="[matches].[Coach]" caption="Coach" attribute="1" defaultMemberUniqueName="[matches].[Coach].[All]" allUniqueName="[matches].[Coach].[All]" dimensionUniqueName="[matches]" displayFolder="" count="2" memberValueDatatype="130" unbalanced="0">
      <fieldsUsage count="2">
        <fieldUsage x="-1"/>
        <fieldUsage x="3"/>
      </fieldsUsage>
    </cacheHierarchy>
    <cacheHierarchy uniqueName="[matches].[Referee]" caption="Referee" attribute="1" defaultMemberUniqueName="[matches].[Referee].[All]" allUniqueName="[matches].[Referee].[All]" dimensionUniqueName="[matches]" displayFolder="" count="0" memberValueDatatype="130" unbalanced="0"/>
    <cacheHierarchy uniqueName="[matches].[Year]" caption="Year" attribute="1" defaultMemberUniqueName="[matches].[Year].[All]" allUniqueName="[matches].[Year].[All]" dimensionUniqueName="[matches]" displayFolder="" count="0" memberValueDatatype="20" unbalanced="0"/>
    <cacheHierarchy uniqueName="[matches].[Month]" caption="Month" attribute="1" defaultMemberUniqueName="[matches].[Month].[All]" allUniqueName="[matches].[Month].[All]" dimensionUniqueName="[matches]" displayFolder="" count="0" memberValueDatatype="20" unbalanced="0"/>
    <cacheHierarchy uniqueName="[matches].[Month Name]" caption="Month Name" attribute="1" defaultMemberUniqueName="[matches].[Month Name].[All]" allUniqueName="[matches].[Month Name].[All]" dimensionUniqueName="[matches]" displayFolder="" count="0" memberValueDatatype="130" unbalanced="0"/>
    <cacheHierarchy uniqueName="[matches].[Home]" caption="Home" attribute="1" defaultMemberUniqueName="[matches].[Home].[All]" allUniqueName="[matches].[Home].[All]" dimensionUniqueName="[matches]" displayFolder="" count="0" memberValueDatatype="20" unbalanced="0"/>
    <cacheHierarchy uniqueName="[matches].[Away]" caption="Away" attribute="1" defaultMemberUniqueName="[matches].[Away].[All]" allUniqueName="[matches].[Away].[All]" dimensionUniqueName="[matches]" displayFolder="" count="0" memberValueDatatype="20" unbalanced="0"/>
    <cacheHierarchy uniqueName="[matches].[Match Outcome]" caption="Match Outcome" attribute="1" defaultMemberUniqueName="[matches].[Match Outcome].[All]" allUniqueName="[matches].[Match Outcome].[All]" dimensionUniqueName="[matches]" displayFolder="" count="0" memberValueDatatype="130" unbalanced="0"/>
    <cacheHierarchy uniqueName="[matches].[Match points]" caption="Match points" attribute="1" defaultMemberUniqueName="[matches].[Match points].[All]" allUniqueName="[matches].[Match points].[All]" dimensionUniqueName="[matches]" displayFolder="" count="0" memberValueDatatype="130" unbalanced="0"/>
    <cacheHierarchy uniqueName="[players].[LastName]" caption="LastName" attribute="1" defaultMemberUniqueName="[players].[LastName].[All]" allUniqueName="[players].[LastName].[All]" dimensionUniqueName="[players]" displayFolder="" count="0" memberValueDatatype="130" unbalanced="0"/>
    <cacheHierarchy uniqueName="[players].[FirstName]" caption="FirstName" attribute="1" defaultMemberUniqueName="[players].[FirstName].[All]" allUniqueName="[players].[FirstName].[All]" dimensionUniqueName="[players]" displayFolder="" count="0" memberValueDatatype="130" unbalanced="0"/>
    <cacheHierarchy uniqueName="[players].[Date]" caption="Date" attribute="1" time="1" defaultMemberUniqueName="[players].[Date].[All]" allUniqueName="[players].[Date].[All]" dimensionUniqueName="[players]" displayFolder="" count="0" memberValueDatatype="7" unbalanced="0"/>
    <cacheHierarchy uniqueName="[players].[Start]" caption="Start" attribute="1" defaultMemberUniqueName="[players].[Start].[All]" allUniqueName="[players].[Start].[All]" dimensionUniqueName="[players]" displayFolder="" count="0" memberValueDatatype="20" unbalanced="0"/>
    <cacheHierarchy uniqueName="[players].[Pos]" caption="Pos" attribute="1" defaultMemberUniqueName="[players].[Pos].[All]" allUniqueName="[players].[Pos].[All]" dimensionUniqueName="[players]" displayFolder="" count="0" memberValueDatatype="130" unbalanced="0"/>
    <cacheHierarchy uniqueName="[players].[Min]" caption="Min" attribute="1" defaultMemberUniqueName="[players].[Min].[All]" allUniqueName="[players].[Min].[All]" dimensionUniqueName="[players]" displayFolder="" count="0" memberValueDatatype="20" unbalanced="0"/>
    <cacheHierarchy uniqueName="[players].[G]" caption="G" attribute="1" defaultMemberUniqueName="[players].[G].[All]" allUniqueName="[players].[G].[All]" dimensionUniqueName="[players]" displayFolder="" count="0" memberValueDatatype="20" unbalanced="0"/>
    <cacheHierarchy uniqueName="[players].[A]" caption="A" attribute="1" defaultMemberUniqueName="[players].[A].[All]" allUniqueName="[players].[A].[All]" dimensionUniqueName="[players]" displayFolder="" count="0" memberValueDatatype="20" unbalanced="0"/>
    <cacheHierarchy uniqueName="[players].[PK]" caption="PK" attribute="1" defaultMemberUniqueName="[players].[PK].[All]" allUniqueName="[players].[PK].[All]" dimensionUniqueName="[players]" displayFolder="" count="0" memberValueDatatype="20" unbalanced="0"/>
    <cacheHierarchy uniqueName="[players].[PKA]" caption="PKA" attribute="1" defaultMemberUniqueName="[players].[PKA].[All]" allUniqueName="[players].[PKA].[All]" dimensionUniqueName="[players]" displayFolder="" count="0" memberValueDatatype="20" unbalanced="0"/>
    <cacheHierarchy uniqueName="[players].[S]" caption="S" attribute="1" defaultMemberUniqueName="[players].[S].[All]" allUniqueName="[players].[S].[All]" dimensionUniqueName="[players]" displayFolder="" count="0" memberValueDatatype="20" unbalanced="0"/>
    <cacheHierarchy uniqueName="[players].[SoT]" caption="SoT" attribute="1" defaultMemberUniqueName="[players].[SoT].[All]" allUniqueName="[players].[SoT].[All]" dimensionUniqueName="[players]" displayFolder="" count="0" memberValueDatatype="20" unbalanced="0"/>
    <cacheHierarchy uniqueName="[players].[Touches]" caption="Touches" attribute="1" defaultMemberUniqueName="[players].[Touches].[All]" allUniqueName="[players].[Touches].[All]" dimensionUniqueName="[players]" displayFolder="" count="0" memberValueDatatype="20" unbalanced="0"/>
    <cacheHierarchy uniqueName="[players].[Tackles]" caption="Tackles" attribute="1" defaultMemberUniqueName="[players].[Tackles].[All]" allUniqueName="[players].[Tackles].[All]" dimensionUniqueName="[players]" displayFolder="" count="0" memberValueDatatype="20" unbalanced="0"/>
    <cacheHierarchy uniqueName="[players].[Ints]" caption="Ints" attribute="1" defaultMemberUniqueName="[players].[Ints].[All]" allUniqueName="[players].[Ints].[All]" dimensionUniqueName="[players]" displayFolder="" count="0" memberValueDatatype="20" unbalanced="0"/>
    <cacheHierarchy uniqueName="[players].[Blocks]" caption="Blocks" attribute="1" defaultMemberUniqueName="[players].[Blocks].[All]" allUniqueName="[players].[Blocks].[All]" dimensionUniqueName="[players]" displayFolder="" count="0" memberValueDatatype="20" unbalanced="0"/>
    <cacheHierarchy uniqueName="[players].[xG]" caption="xG" attribute="1" defaultMemberUniqueName="[players].[xG].[All]" allUniqueName="[players].[xG].[All]" dimensionUniqueName="[players]" displayFolder="" count="0" memberValueDatatype="5" unbalanced="0"/>
    <cacheHierarchy uniqueName="[players].[npxG]" caption="npxG" attribute="1" defaultMemberUniqueName="[players].[npxG].[All]" allUniqueName="[players].[npxG].[All]" dimensionUniqueName="[players]" displayFolder="" count="0" memberValueDatatype="5" unbalanced="0"/>
    <cacheHierarchy uniqueName="[players].[xAG]" caption="xAG" attribute="1" defaultMemberUniqueName="[players].[xAG].[All]" allUniqueName="[players].[xAG].[All]" dimensionUniqueName="[players]" displayFolder="" count="0" memberValueDatatype="5" unbalanced="0"/>
    <cacheHierarchy uniqueName="[players].[Passes]" caption="Passes" attribute="1" defaultMemberUniqueName="[players].[Passes].[All]" allUniqueName="[players].[Passes].[All]" dimensionUniqueName="[players]" displayFolder="" count="0" memberValueDatatype="20" unbalanced="0"/>
    <cacheHierarchy uniqueName="[players].[PassesA]" caption="PassesA" attribute="1" defaultMemberUniqueName="[players].[PassesA].[All]" allUniqueName="[players].[PassesA].[All]" dimensionUniqueName="[players]" displayFolder="" count="0" memberValueDatatype="20" unbalanced="0"/>
    <cacheHierarchy uniqueName="[players].[PrgPas]" caption="PrgPas" attribute="1" defaultMemberUniqueName="[players].[PrgPas].[All]" allUniqueName="[players].[PrgPas].[All]" dimensionUniqueName="[players]" displayFolder="" count="0" memberValueDatatype="20" unbalanced="0"/>
    <cacheHierarchy uniqueName="[players].[Carries]" caption="Carries" attribute="1" defaultMemberUniqueName="[players].[Carries].[All]" allUniqueName="[players].[Carries].[All]" dimensionUniqueName="[players]" displayFolder="" count="0" memberValueDatatype="20" unbalanced="0"/>
    <cacheHierarchy uniqueName="[players].[PrgCar]" caption="PrgCar" attribute="1" defaultMemberUniqueName="[players].[PrgCar].[All]" allUniqueName="[players].[PrgCar].[All]" dimensionUniqueName="[players]" displayFolder="" count="0" memberValueDatatype="20" unbalanced="0"/>
    <cacheHierarchy uniqueName="[players].[Line]" caption="Line" attribute="1" defaultMemberUniqueName="[players].[Line].[All]" allUniqueName="[players].[Line].[All]" dimensionUniqueName="[players]" displayFolder="" count="2" memberValueDatatype="130" unbalanced="0"/>
    <cacheHierarchy uniqueName="[players].[C]" caption="C" attribute="1" defaultMemberUniqueName="[players].[C].[All]" allUniqueName="[players].[C].[All]" dimensionUniqueName="[players]" displayFolder="" count="0" memberValueDatatype="20" unbalanced="0"/>
    <cacheHierarchy uniqueName="[players].[Year]" caption="Year" attribute="1" defaultMemberUniqueName="[players].[Year].[All]" allUniqueName="[players].[Year].[All]" dimensionUniqueName="[players]" displayFolder="" count="0" memberValueDatatype="20" unbalanced="0"/>
    <cacheHierarchy uniqueName="[players].[Month]" caption="Month" attribute="1" defaultMemberUniqueName="[players].[Month].[All]" allUniqueName="[players].[Month].[All]" dimensionUniqueName="[players]" displayFolder="" count="0" memberValueDatatype="20" unbalanced="0"/>
    <cacheHierarchy uniqueName="[players].[Month Name]" caption="Month Name" attribute="1" defaultMemberUniqueName="[players].[Month Name].[All]" allUniqueName="[players].[Month Name].[All]" dimensionUniqueName="[players]" displayFolder="" count="0" memberValueDatatype="130" unbalanced="0"/>
    <cacheHierarchy uniqueName="[players].[Total defence]" caption="Total defence" attribute="1" defaultMemberUniqueName="[players].[Total defence].[All]" allUniqueName="[players].[Total defence].[All]" dimensionUniqueName="[players]" displayFolder="" count="0" memberValueDatatype="20" unbalanced="0"/>
    <cacheHierarchy uniqueName="[players].[Midfielder stat]" caption="Midfielder stat" attribute="1" defaultMemberUniqueName="[players].[Midfielder stat].[All]" allUniqueName="[players].[Midfielder stat].[All]" dimensionUniqueName="[players]" displayFolder="" count="0" memberValueDatatype="20" unbalanced="0"/>
    <cacheHierarchy uniqueName="[Measures].[Arsenal win]" caption="Arsenal win" measure="1" displayFolder="" measureGroup="All measures" count="0"/>
    <cacheHierarchy uniqueName="[Measures].[Arsenal lose]" caption="Arsenal lose" measure="1" displayFolder="" measureGroup="All measures" count="0"/>
    <cacheHierarchy uniqueName="[Measures].[Draw]" caption="Draw" measure="1" displayFolder="" measureGroup="All measures" count="0"/>
    <cacheHierarchy uniqueName="[Measures].[xG per 90]" caption="xG per 90" measure="1" displayFolder="" measureGroup="All measures" count="0"/>
    <cacheHierarchy uniqueName="[Measures].[__XL_Count players]" caption="__XL_Count players" measure="1" displayFolder="" measureGroup="players" count="0" hidden="1"/>
    <cacheHierarchy uniqueName="[Measures].[__XL_Count matches]" caption="__XL_Count matches" measure="1" displayFolder="" measureGroup="matches" count="0" hidden="1"/>
    <cacheHierarchy uniqueName="[Measures].[__XL_Count goalkeepers]" caption="__XL_Count goalkeepers" measure="1" displayFolder="" measureGroup="goalkee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Count of Date]" caption="Count of Date" measure="1" displayFolder="" measureGroup="matches" count="0" hidden="1">
      <extLst>
        <ext xmlns:x15="http://schemas.microsoft.com/office/spreadsheetml/2010/11/main" uri="{B97F6D7D-B522-45F9-BDA1-12C45D357490}">
          <x15:cacheHierarchy aggregatedColumn="25"/>
        </ext>
      </extLst>
    </cacheHierarchy>
    <cacheHierarchy uniqueName="[Measures].[Sum of ArsenalScore]" caption="Sum of ArsenalScore" measure="1" displayFolder="" measureGroup="matches" count="0" hidden="1">
      <extLst>
        <ext xmlns:x15="http://schemas.microsoft.com/office/spreadsheetml/2010/11/main" uri="{B97F6D7D-B522-45F9-BDA1-12C45D357490}">
          <x15:cacheHierarchy aggregatedColumn="29"/>
        </ext>
      </extLst>
    </cacheHierarchy>
    <cacheHierarchy uniqueName="[Measures].[Sum of OpponentScore]" caption="Sum of OpponentScore" measure="1" displayFolder="" measureGroup="matches" count="0" hidden="1">
      <extLst>
        <ext xmlns:x15="http://schemas.microsoft.com/office/spreadsheetml/2010/11/main" uri="{B97F6D7D-B522-45F9-BDA1-12C45D357490}">
          <x15:cacheHierarchy aggregatedColumn="30"/>
        </ext>
      </extLst>
    </cacheHierarchy>
    <cacheHierarchy uniqueName="[Measures].[Count of HoAw]" caption="Count of HoAw" measure="1" displayFolder="" measureGroup="matches" count="0" hidden="1">
      <extLst>
        <ext xmlns:x15="http://schemas.microsoft.com/office/spreadsheetml/2010/11/main" uri="{B97F6D7D-B522-45F9-BDA1-12C45D357490}">
          <x15:cacheHierarchy aggregatedColumn="28"/>
        </ext>
      </extLst>
    </cacheHierarchy>
    <cacheHierarchy uniqueName="[Measures].[Sum of Home]" caption="Sum of Home" measure="1" displayFolder="" measureGroup="matches" count="0" hidden="1">
      <extLst>
        <ext xmlns:x15="http://schemas.microsoft.com/office/spreadsheetml/2010/11/main" uri="{B97F6D7D-B522-45F9-BDA1-12C45D357490}">
          <x15:cacheHierarchy aggregatedColumn="38"/>
        </ext>
      </extLst>
    </cacheHierarchy>
    <cacheHierarchy uniqueName="[Measures].[Sum of Away]" caption="Sum of Away" measure="1" displayFolder="" measureGroup="matches" count="0" hidden="1">
      <extLst>
        <ext xmlns:x15="http://schemas.microsoft.com/office/spreadsheetml/2010/11/main" uri="{B97F6D7D-B522-45F9-BDA1-12C45D357490}">
          <x15:cacheHierarchy aggregatedColumn="39"/>
        </ext>
      </extLst>
    </cacheHierarchy>
    <cacheHierarchy uniqueName="[Measures].[Sum of Attendance]" caption="Sum of Attendance" measure="1" displayFolder="" measureGroup="matches" count="0" hidden="1">
      <extLst>
        <ext xmlns:x15="http://schemas.microsoft.com/office/spreadsheetml/2010/11/main" uri="{B97F6D7D-B522-45F9-BDA1-12C45D357490}">
          <x15:cacheHierarchy aggregatedColumn="32"/>
        </ext>
      </extLst>
    </cacheHierarchy>
    <cacheHierarchy uniqueName="[Measures].[Count of Match Outcome]" caption="Count of Match Outcome" measure="1" displayFolder="" measureGroup="matches" count="0" hidden="1">
      <extLst>
        <ext xmlns:x15="http://schemas.microsoft.com/office/spreadsheetml/2010/11/main" uri="{B97F6D7D-B522-45F9-BDA1-12C45D357490}">
          <x15:cacheHierarchy aggregatedColumn="40"/>
        </ext>
      </extLst>
    </cacheHierarchy>
    <cacheHierarchy uniqueName="[Measures].[Count of Match points]" caption="Count of Match points" measure="1" displayFolder="" measureGroup="matches" count="0" hidden="1">
      <extLst>
        <ext xmlns:x15="http://schemas.microsoft.com/office/spreadsheetml/2010/11/main" uri="{B97F6D7D-B522-45F9-BDA1-12C45D357490}">
          <x15:cacheHierarchy aggregatedColumn="41"/>
        </ext>
      </extLst>
    </cacheHierarchy>
    <cacheHierarchy uniqueName="[Measures].[Count of ArsenalScore]" caption="Count of ArsenalScore" measure="1" displayFolder="" measureGroup="matches" count="0" hidden="1">
      <extLst>
        <ext xmlns:x15="http://schemas.microsoft.com/office/spreadsheetml/2010/11/main" uri="{B97F6D7D-B522-45F9-BDA1-12C45D357490}">
          <x15:cacheHierarchy aggregatedColumn="29"/>
        </ext>
      </extLst>
    </cacheHierarchy>
    <cacheHierarchy uniqueName="[Measures].[Sum of G]" caption="Sum of G" measure="1" displayFolder="" measureGroup="players" count="0" hidden="1">
      <extLst>
        <ext xmlns:x15="http://schemas.microsoft.com/office/spreadsheetml/2010/11/main" uri="{B97F6D7D-B522-45F9-BDA1-12C45D357490}">
          <x15:cacheHierarchy aggregatedColumn="48"/>
        </ext>
      </extLst>
    </cacheHierarchy>
    <cacheHierarchy uniqueName="[Measures].[Sum of Blocks]" caption="Sum of Blocks" measure="1" displayFolder="" measureGroup="players" count="0" hidden="1">
      <extLst>
        <ext xmlns:x15="http://schemas.microsoft.com/office/spreadsheetml/2010/11/main" uri="{B97F6D7D-B522-45F9-BDA1-12C45D357490}">
          <x15:cacheHierarchy aggregatedColumn="57"/>
        </ext>
      </extLst>
    </cacheHierarchy>
    <cacheHierarchy uniqueName="[Measures].[Sum of Ints]" caption="Sum of Ints" measure="1" displayFolder="" measureGroup="players" count="0" hidden="1">
      <extLst>
        <ext xmlns:x15="http://schemas.microsoft.com/office/spreadsheetml/2010/11/main" uri="{B97F6D7D-B522-45F9-BDA1-12C45D357490}">
          <x15:cacheHierarchy aggregatedColumn="56"/>
        </ext>
      </extLst>
    </cacheHierarchy>
    <cacheHierarchy uniqueName="[Measures].[Sum of Tackles]" caption="Sum of Tackles" measure="1" displayFolder="" measureGroup="players" count="0" hidden="1">
      <extLst>
        <ext xmlns:x15="http://schemas.microsoft.com/office/spreadsheetml/2010/11/main" uri="{B97F6D7D-B522-45F9-BDA1-12C45D357490}">
          <x15:cacheHierarchy aggregatedColumn="55"/>
        </ext>
      </extLst>
    </cacheHierarchy>
    <cacheHierarchy uniqueName="[Measures].[Count of Total defence]" caption="Count of Total defence" measure="1" displayFolder="" measureGroup="players" count="0" hidden="1">
      <extLst>
        <ext xmlns:x15="http://schemas.microsoft.com/office/spreadsheetml/2010/11/main" uri="{B97F6D7D-B522-45F9-BDA1-12C45D357490}">
          <x15:cacheHierarchy aggregatedColumn="71"/>
        </ext>
      </extLst>
    </cacheHierarchy>
    <cacheHierarchy uniqueName="[Measures].[Sum of xG]" caption="Sum of xG" measure="1" displayFolder="" measureGroup="players" count="0" hidden="1">
      <extLst>
        <ext xmlns:x15="http://schemas.microsoft.com/office/spreadsheetml/2010/11/main" uri="{B97F6D7D-B522-45F9-BDA1-12C45D357490}">
          <x15:cacheHierarchy aggregatedColumn="58"/>
        </ext>
      </extLst>
    </cacheHierarchy>
    <cacheHierarchy uniqueName="[Measures].[Count of Midfielder stat]" caption="Count of Midfielder stat" measure="1" displayFolder="" measureGroup="players" count="0" hidden="1">
      <extLst>
        <ext xmlns:x15="http://schemas.microsoft.com/office/spreadsheetml/2010/11/main" uri="{B97F6D7D-B522-45F9-BDA1-12C45D357490}">
          <x15:cacheHierarchy aggregatedColumn="72"/>
        </ext>
      </extLst>
    </cacheHierarchy>
    <cacheHierarchy uniqueName="[Measures].[Sum of Midfielder stat]" caption="Sum of Midfielder stat" measure="1" displayFolder="" measureGroup="players" count="0" hidden="1">
      <extLst>
        <ext xmlns:x15="http://schemas.microsoft.com/office/spreadsheetml/2010/11/main" uri="{B97F6D7D-B522-45F9-BDA1-12C45D357490}">
          <x15:cacheHierarchy aggregatedColumn="72"/>
        </ext>
      </extLst>
    </cacheHierarchy>
    <cacheHierarchy uniqueName="[Measures].[Sum of Total defence]" caption="Sum of Total defence" measure="1" displayFolder="" measureGroup="players" count="0" hidden="1">
      <extLst>
        <ext xmlns:x15="http://schemas.microsoft.com/office/spreadsheetml/2010/11/main" uri="{B97F6D7D-B522-45F9-BDA1-12C45D357490}">
          <x15:cacheHierarchy aggregatedColumn="71"/>
        </ext>
      </extLst>
    </cacheHierarchy>
    <cacheHierarchy uniqueName="[Measures].[Sum of Saves]" caption="Sum of Saves" measure="1" displayFolder="" measureGroup="goalkeepers"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SoTA]" caption="Sum of SoTA" measure="1" displayFolder="" measureGroup="goalkeepers" count="0" oneField="1" hidden="1">
      <fieldsUsage count="1">
        <fieldUsage x="2"/>
      </fieldsUsage>
      <extLst>
        <ext xmlns:x15="http://schemas.microsoft.com/office/spreadsheetml/2010/11/main" uri="{B97F6D7D-B522-45F9-BDA1-12C45D357490}">
          <x15:cacheHierarchy aggregatedColumn="7"/>
        </ext>
      </extLst>
    </cacheHierarchy>
  </cacheHierarchies>
  <kpis count="0"/>
  <dimensions count="5">
    <dimension name="All measures" uniqueName="[All measures]" caption="All measures"/>
    <dimension name="goalkeepers" uniqueName="[goalkeepers]" caption="goalkeepers"/>
    <dimension name="matches" uniqueName="[matches]" caption="matches"/>
    <dimension measure="1" name="Measures" uniqueName="[Measures]" caption="Measures"/>
    <dimension name="players" uniqueName="[players]" caption="players"/>
  </dimensions>
  <measureGroups count="4">
    <measureGroup name="All measures" caption="All measures"/>
    <measureGroup name="goalkeepers" caption="goalkeepers"/>
    <measureGroup name="matches" caption="matches"/>
    <measureGroup name="players" caption="players"/>
  </measureGroups>
  <maps count="6">
    <map measureGroup="0" dimension="0"/>
    <map measureGroup="1" dimension="1"/>
    <map measureGroup="1" dimension="2"/>
    <map measureGroup="2" dimension="2"/>
    <map measureGroup="3" dimension="2"/>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Warren Shitsama" refreshedDate="45879.459308101854" backgroundQuery="1" createdVersion="3" refreshedVersion="8" minRefreshableVersion="3" recordCount="0" supportSubquery="1" supportAdvancedDrill="1" xr:uid="{279FCEEC-166F-4AFB-A78C-DE10E39D130A}">
  <cacheSource type="external" connectionId="5">
    <extLst>
      <ext xmlns:x14="http://schemas.microsoft.com/office/spreadsheetml/2009/9/main" uri="{F057638F-6D5F-4e77-A914-E7F072B9BCA8}">
        <x14:sourceConnection name="ThisWorkbookDataModel"/>
      </ext>
    </extLst>
  </cacheSource>
  <cacheFields count="0"/>
  <cacheHierarchies count="9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goalkeepers].[LastName]" caption="LastName" attribute="1" defaultMemberUniqueName="[goalkeepers].[LastName].[All]" allUniqueName="[goalkeepers].[LastName].[All]" dimensionUniqueName="[goalkeepers]" displayFolder="" count="0" memberValueDatatype="130" unbalanced="0"/>
    <cacheHierarchy uniqueName="[goalkeepers].[FirstName]" caption="FirstName" attribute="1" defaultMemberUniqueName="[goalkeepers].[FirstName].[All]" allUniqueName="[goalkeepers].[FirstName].[All]" dimensionUniqueName="[goalkeepers]" displayFolder="" count="0" memberValueDatatype="130" unbalanced="0"/>
    <cacheHierarchy uniqueName="[goalkeepers].[Date]" caption="Date" attribute="1" time="1" defaultMemberUniqueName="[goalkeepers].[Date].[All]" allUniqueName="[goalkeepers].[Date].[All]" dimensionUniqueName="[goalkeepers]" displayFolder="" count="0" memberValueDatatype="7" unbalanced="0"/>
    <cacheHierarchy uniqueName="[goalkeepers].[Start]" caption="Start" attribute="1" defaultMemberUniqueName="[goalkeepers].[Start].[All]" allUniqueName="[goalkeepers].[Start].[All]" dimensionUniqueName="[goalkeepers]" displayFolder="" count="0" memberValueDatatype="20" unbalanced="0"/>
    <cacheHierarchy uniqueName="[goalkeepers].[Pos]" caption="Pos" attribute="1" defaultMemberUniqueName="[goalkeepers].[Pos].[All]" allUniqueName="[goalkeepers].[Pos].[All]" dimensionUniqueName="[goalkeepers]" displayFolder="" count="0" memberValueDatatype="130" unbalanced="0"/>
    <cacheHierarchy uniqueName="[goalkeepers].[Min]" caption="Min" attribute="1" defaultMemberUniqueName="[goalkeepers].[Min].[All]" allUniqueName="[goalkeepers].[Min].[All]" dimensionUniqueName="[goalkeepers]" displayFolder="" count="0" memberValueDatatype="20" unbalanced="0"/>
    <cacheHierarchy uniqueName="[goalkeepers].[SoTA]" caption="SoTA" attribute="1" defaultMemberUniqueName="[goalkeepers].[SoTA].[All]" allUniqueName="[goalkeepers].[SoTA].[All]" dimensionUniqueName="[goalkeepers]" displayFolder="" count="0" memberValueDatatype="20" unbalanced="0"/>
    <cacheHierarchy uniqueName="[goalkeepers].[GA]" caption="GA" attribute="1" defaultMemberUniqueName="[goalkeepers].[GA].[All]" allUniqueName="[goalkeepers].[GA].[All]" dimensionUniqueName="[goalkeepers]" displayFolder="" count="0" memberValueDatatype="20" unbalanced="0"/>
    <cacheHierarchy uniqueName="[goalkeepers].[Saves]" caption="Saves" attribute="1" defaultMemberUniqueName="[goalkeepers].[Saves].[All]" allUniqueName="[goalkeepers].[Saves].[All]" dimensionUniqueName="[goalkeepers]" displayFolder="" count="0" memberValueDatatype="20" unbalanced="0"/>
    <cacheHierarchy uniqueName="[goalkeepers].[PSxG]" caption="PSxG" attribute="1" defaultMemberUniqueName="[goalkeepers].[PSxG].[All]" allUniqueName="[goalkeepers].[PSxG].[All]" dimensionUniqueName="[goalkeepers]" displayFolder="" count="0" memberValueDatatype="5" unbalanced="0"/>
    <cacheHierarchy uniqueName="[goalkeepers].[PKatt]" caption="PKatt" attribute="1" defaultMemberUniqueName="[goalkeepers].[PKatt].[All]" allUniqueName="[goalkeepers].[PKatt].[All]" dimensionUniqueName="[goalkeepers]" displayFolder="" count="0" memberValueDatatype="20" unbalanced="0"/>
    <cacheHierarchy uniqueName="[goalkeepers].[PKA]" caption="PKA" attribute="1" defaultMemberUniqueName="[goalkeepers].[PKA].[All]" allUniqueName="[goalkeepers].[PKA].[All]" dimensionUniqueName="[goalkeepers]" displayFolder="" count="0" memberValueDatatype="20" unbalanced="0"/>
    <cacheHierarchy uniqueName="[goalkeepers].[PKm]" caption="PKm" attribute="1" defaultMemberUniqueName="[goalkeepers].[PKm].[All]" allUniqueName="[goalkeepers].[PKm].[All]" dimensionUniqueName="[goalkeepers]" displayFolder="" count="0" memberValueDatatype="20" unbalanced="0"/>
    <cacheHierarchy uniqueName="[goalkeepers].[PassAtt]" caption="PassAtt" attribute="1" defaultMemberUniqueName="[goalkeepers].[PassAtt].[All]" allUniqueName="[goalkeepers].[PassAtt].[All]" dimensionUniqueName="[goalkeepers]" displayFolder="" count="0" memberValueDatatype="20" unbalanced="0"/>
    <cacheHierarchy uniqueName="[goalkeepers].[Throws]" caption="Throws" attribute="1" defaultMemberUniqueName="[goalkeepers].[Throws].[All]" allUniqueName="[goalkeepers].[Throws].[All]" dimensionUniqueName="[goalkeepers]" displayFolder="" count="0" memberValueDatatype="20" unbalanced="0"/>
    <cacheHierarchy uniqueName="[goalkeepers].[AvgLen]" caption="AvgLen" attribute="1" defaultMemberUniqueName="[goalkeepers].[AvgLen].[All]" allUniqueName="[goalkeepers].[AvgLen].[All]" dimensionUniqueName="[goalkeepers]" displayFolder="" count="0" memberValueDatatype="5" unbalanced="0"/>
    <cacheHierarchy uniqueName="[goalkeepers].[GKAtt]" caption="GKAtt" attribute="1" defaultMemberUniqueName="[goalkeepers].[GKAtt].[All]" allUniqueName="[goalkeepers].[GKAtt].[All]" dimensionUniqueName="[goalkeepers]" displayFolder="" count="0" memberValueDatatype="20" unbalanced="0"/>
    <cacheHierarchy uniqueName="[goalkeepers].[GKAvgLen]" caption="GKAvgLen" attribute="1" defaultMemberUniqueName="[goalkeepers].[GKAvgLen].[All]" allUniqueName="[goalkeepers].[GKAvgLen].[All]" dimensionUniqueName="[goalkeepers]" displayFolder="" count="0" memberValueDatatype="5" unbalanced="0"/>
    <cacheHierarchy uniqueName="[goalkeepers].[C]" caption="C" attribute="1" defaultMemberUniqueName="[goalkeepers].[C].[All]" allUniqueName="[goalkeepers].[C].[All]" dimensionUniqueName="[goalkeepers]" displayFolder="" count="0" memberValueDatatype="20" unbalanced="0"/>
    <cacheHierarchy uniqueName="[goalkeepers].[Year]" caption="Year" attribute="1" defaultMemberUniqueName="[goalkeepers].[Year].[All]" allUniqueName="[goalkeepers].[Year].[All]" dimensionUniqueName="[goalkeepers]" displayFolder="" count="0" memberValueDatatype="20" unbalanced="0"/>
    <cacheHierarchy uniqueName="[goalkeepers].[Month]" caption="Month" attribute="1" defaultMemberUniqueName="[goalkeepers].[Month].[All]" allUniqueName="[goalkeepers].[Month].[All]" dimensionUniqueName="[goalkeepers]" displayFolder="" count="0" memberValueDatatype="20" unbalanced="0"/>
    <cacheHierarchy uniqueName="[goalkeepers].[Month Name]" caption="Month Name" attribute="1" defaultMemberUniqueName="[goalkeepers].[Month Name].[All]" allUniqueName="[goalkeepers].[Month Name].[All]" dimensionUniqueName="[goalkeepers]" displayFolder="" count="0" memberValueDatatype="130" unbalanced="0"/>
    <cacheHierarchy uniqueName="[matches].[Season]" caption="Season" attribute="1" defaultMemberUniqueName="[matches].[Season].[All]" allUniqueName="[matches].[Season].[All]" dimensionUniqueName="[matches]" displayFolder="" count="2" memberValueDatatype="130" unbalanced="0"/>
    <cacheHierarchy uniqueName="[matches].[Tour]" caption="Tour" attribute="1" defaultMemberUniqueName="[matches].[Tour].[All]" allUniqueName="[matches].[Tour].[All]" dimensionUniqueName="[matches]" displayFolder="" count="0" memberValueDatatype="20" unbalanced="0"/>
    <cacheHierarchy uniqueName="[matches].[Date]" caption="Date" attribute="1" time="1" defaultMemberUniqueName="[matches].[Date].[All]" allUniqueName="[matches].[Date].[All]" dimensionUniqueName="[matches]" displayFolder="" count="0" memberValueDatatype="7" unbalanced="0"/>
    <cacheHierarchy uniqueName="[matches].[Time]" caption="Time" attribute="1" time="1" defaultMemberUniqueName="[matches].[Time].[All]" allUniqueName="[matches].[Time].[All]" dimensionUniqueName="[matches]" displayFolder="" count="0" memberValueDatatype="7" unbalanced="0"/>
    <cacheHierarchy uniqueName="[matches].[Opponent]" caption="Opponent" attribute="1" defaultMemberUniqueName="[matches].[Opponent].[All]" allUniqueName="[matches].[Opponent].[All]" dimensionUniqueName="[matches]" displayFolder="" count="0" memberValueDatatype="130" unbalanced="0"/>
    <cacheHierarchy uniqueName="[matches].[HoAw]" caption="HoAw" attribute="1" defaultMemberUniqueName="[matches].[HoAw].[All]" allUniqueName="[matches].[HoAw].[All]" dimensionUniqueName="[matches]" displayFolder="" count="0" memberValueDatatype="130" unbalanced="0"/>
    <cacheHierarchy uniqueName="[matches].[ArsenalScore]" caption="ArsenalScore" attribute="1" defaultMemberUniqueName="[matches].[ArsenalScore].[All]" allUniqueName="[matches].[ArsenalScore].[All]" dimensionUniqueName="[matches]" displayFolder="" count="0" memberValueDatatype="20" unbalanced="0"/>
    <cacheHierarchy uniqueName="[matches].[OpponentScore]" caption="OpponentScore" attribute="1" defaultMemberUniqueName="[matches].[OpponentScore].[All]" allUniqueName="[matches].[OpponentScore].[All]" dimensionUniqueName="[matches]" displayFolder="" count="0" memberValueDatatype="20" unbalanced="0"/>
    <cacheHierarchy uniqueName="[matches].[Stadium]" caption="Stadium" attribute="1" defaultMemberUniqueName="[matches].[Stadium].[All]" allUniqueName="[matches].[Stadium].[All]" dimensionUniqueName="[matches]" displayFolder="" count="0" memberValueDatatype="130" unbalanced="0"/>
    <cacheHierarchy uniqueName="[matches].[Attendance]" caption="Attendance" attribute="1" defaultMemberUniqueName="[matches].[Attendance].[All]" allUniqueName="[matches].[Attendance].[All]" dimensionUniqueName="[matches]" displayFolder="" count="0" memberValueDatatype="20" unbalanced="0"/>
    <cacheHierarchy uniqueName="[matches].[Coach]" caption="Coach" attribute="1" defaultMemberUniqueName="[matches].[Coach].[All]" allUniqueName="[matches].[Coach].[All]" dimensionUniqueName="[matches]" displayFolder="" count="2" memberValueDatatype="130" unbalanced="0"/>
    <cacheHierarchy uniqueName="[matches].[Referee]" caption="Referee" attribute="1" defaultMemberUniqueName="[matches].[Referee].[All]" allUniqueName="[matches].[Referee].[All]" dimensionUniqueName="[matches]" displayFolder="" count="0" memberValueDatatype="130" unbalanced="0"/>
    <cacheHierarchy uniqueName="[matches].[Year]" caption="Year" attribute="1" defaultMemberUniqueName="[matches].[Year].[All]" allUniqueName="[matches].[Year].[All]" dimensionUniqueName="[matches]" displayFolder="" count="0" memberValueDatatype="20" unbalanced="0"/>
    <cacheHierarchy uniqueName="[matches].[Month]" caption="Month" attribute="1" defaultMemberUniqueName="[matches].[Month].[All]" allUniqueName="[matches].[Month].[All]" dimensionUniqueName="[matches]" displayFolder="" count="0" memberValueDatatype="20" unbalanced="0"/>
    <cacheHierarchy uniqueName="[matches].[Month Name]" caption="Month Name" attribute="1" defaultMemberUniqueName="[matches].[Month Name].[All]" allUniqueName="[matches].[Month Name].[All]" dimensionUniqueName="[matches]" displayFolder="" count="0" memberValueDatatype="130" unbalanced="0"/>
    <cacheHierarchy uniqueName="[matches].[Home]" caption="Home" attribute="1" defaultMemberUniqueName="[matches].[Home].[All]" allUniqueName="[matches].[Home].[All]" dimensionUniqueName="[matches]" displayFolder="" count="0" memberValueDatatype="20" unbalanced="0"/>
    <cacheHierarchy uniqueName="[matches].[Away]" caption="Away" attribute="1" defaultMemberUniqueName="[matches].[Away].[All]" allUniqueName="[matches].[Away].[All]" dimensionUniqueName="[matches]" displayFolder="" count="0" memberValueDatatype="20" unbalanced="0"/>
    <cacheHierarchy uniqueName="[matches].[Match Outcome]" caption="Match Outcome" attribute="1" defaultMemberUniqueName="[matches].[Match Outcome].[All]" allUniqueName="[matches].[Match Outcome].[All]" dimensionUniqueName="[matches]" displayFolder="" count="0" memberValueDatatype="130" unbalanced="0"/>
    <cacheHierarchy uniqueName="[matches].[Match points]" caption="Match points" attribute="1" defaultMemberUniqueName="[matches].[Match points].[All]" allUniqueName="[matches].[Match points].[All]" dimensionUniqueName="[matches]" displayFolder="" count="0" memberValueDatatype="130" unbalanced="0"/>
    <cacheHierarchy uniqueName="[players].[LastName]" caption="LastName" attribute="1" defaultMemberUniqueName="[players].[LastName].[All]" allUniqueName="[players].[LastName].[All]" dimensionUniqueName="[players]" displayFolder="" count="0" memberValueDatatype="130" unbalanced="0"/>
    <cacheHierarchy uniqueName="[players].[FirstName]" caption="FirstName" attribute="1" defaultMemberUniqueName="[players].[FirstName].[All]" allUniqueName="[players].[FirstName].[All]" dimensionUniqueName="[players]" displayFolder="" count="0" memberValueDatatype="130" unbalanced="0"/>
    <cacheHierarchy uniqueName="[players].[Date]" caption="Date" attribute="1" time="1" defaultMemberUniqueName="[players].[Date].[All]" allUniqueName="[players].[Date].[All]" dimensionUniqueName="[players]" displayFolder="" count="0" memberValueDatatype="7" unbalanced="0"/>
    <cacheHierarchy uniqueName="[players].[Start]" caption="Start" attribute="1" defaultMemberUniqueName="[players].[Start].[All]" allUniqueName="[players].[Start].[All]" dimensionUniqueName="[players]" displayFolder="" count="0" memberValueDatatype="20" unbalanced="0"/>
    <cacheHierarchy uniqueName="[players].[Pos]" caption="Pos" attribute="1" defaultMemberUniqueName="[players].[Pos].[All]" allUniqueName="[players].[Pos].[All]" dimensionUniqueName="[players]" displayFolder="" count="0" memberValueDatatype="130" unbalanced="0"/>
    <cacheHierarchy uniqueName="[players].[Min]" caption="Min" attribute="1" defaultMemberUniqueName="[players].[Min].[All]" allUniqueName="[players].[Min].[All]" dimensionUniqueName="[players]" displayFolder="" count="0" memberValueDatatype="20" unbalanced="0"/>
    <cacheHierarchy uniqueName="[players].[G]" caption="G" attribute="1" defaultMemberUniqueName="[players].[G].[All]" allUniqueName="[players].[G].[All]" dimensionUniqueName="[players]" displayFolder="" count="0" memberValueDatatype="20" unbalanced="0"/>
    <cacheHierarchy uniqueName="[players].[A]" caption="A" attribute="1" defaultMemberUniqueName="[players].[A].[All]" allUniqueName="[players].[A].[All]" dimensionUniqueName="[players]" displayFolder="" count="0" memberValueDatatype="20" unbalanced="0"/>
    <cacheHierarchy uniqueName="[players].[PK]" caption="PK" attribute="1" defaultMemberUniqueName="[players].[PK].[All]" allUniqueName="[players].[PK].[All]" dimensionUniqueName="[players]" displayFolder="" count="0" memberValueDatatype="20" unbalanced="0"/>
    <cacheHierarchy uniqueName="[players].[PKA]" caption="PKA" attribute="1" defaultMemberUniqueName="[players].[PKA].[All]" allUniqueName="[players].[PKA].[All]" dimensionUniqueName="[players]" displayFolder="" count="0" memberValueDatatype="20" unbalanced="0"/>
    <cacheHierarchy uniqueName="[players].[S]" caption="S" attribute="1" defaultMemberUniqueName="[players].[S].[All]" allUniqueName="[players].[S].[All]" dimensionUniqueName="[players]" displayFolder="" count="0" memberValueDatatype="20" unbalanced="0"/>
    <cacheHierarchy uniqueName="[players].[SoT]" caption="SoT" attribute="1" defaultMemberUniqueName="[players].[SoT].[All]" allUniqueName="[players].[SoT].[All]" dimensionUniqueName="[players]" displayFolder="" count="0" memberValueDatatype="20" unbalanced="0"/>
    <cacheHierarchy uniqueName="[players].[Touches]" caption="Touches" attribute="1" defaultMemberUniqueName="[players].[Touches].[All]" allUniqueName="[players].[Touches].[All]" dimensionUniqueName="[players]" displayFolder="" count="0" memberValueDatatype="20" unbalanced="0"/>
    <cacheHierarchy uniqueName="[players].[Tackles]" caption="Tackles" attribute="1" defaultMemberUniqueName="[players].[Tackles].[All]" allUniqueName="[players].[Tackles].[All]" dimensionUniqueName="[players]" displayFolder="" count="0" memberValueDatatype="20" unbalanced="0"/>
    <cacheHierarchy uniqueName="[players].[Ints]" caption="Ints" attribute="1" defaultMemberUniqueName="[players].[Ints].[All]" allUniqueName="[players].[Ints].[All]" dimensionUniqueName="[players]" displayFolder="" count="0" memberValueDatatype="20" unbalanced="0"/>
    <cacheHierarchy uniqueName="[players].[Blocks]" caption="Blocks" attribute="1" defaultMemberUniqueName="[players].[Blocks].[All]" allUniqueName="[players].[Blocks].[All]" dimensionUniqueName="[players]" displayFolder="" count="0" memberValueDatatype="20" unbalanced="0"/>
    <cacheHierarchy uniqueName="[players].[xG]" caption="xG" attribute="1" defaultMemberUniqueName="[players].[xG].[All]" allUniqueName="[players].[xG].[All]" dimensionUniqueName="[players]" displayFolder="" count="0" memberValueDatatype="5" unbalanced="0"/>
    <cacheHierarchy uniqueName="[players].[npxG]" caption="npxG" attribute="1" defaultMemberUniqueName="[players].[npxG].[All]" allUniqueName="[players].[npxG].[All]" dimensionUniqueName="[players]" displayFolder="" count="0" memberValueDatatype="5" unbalanced="0"/>
    <cacheHierarchy uniqueName="[players].[xAG]" caption="xAG" attribute="1" defaultMemberUniqueName="[players].[xAG].[All]" allUniqueName="[players].[xAG].[All]" dimensionUniqueName="[players]" displayFolder="" count="0" memberValueDatatype="5" unbalanced="0"/>
    <cacheHierarchy uniqueName="[players].[Passes]" caption="Passes" attribute="1" defaultMemberUniqueName="[players].[Passes].[All]" allUniqueName="[players].[Passes].[All]" dimensionUniqueName="[players]" displayFolder="" count="0" memberValueDatatype="20" unbalanced="0"/>
    <cacheHierarchy uniqueName="[players].[PassesA]" caption="PassesA" attribute="1" defaultMemberUniqueName="[players].[PassesA].[All]" allUniqueName="[players].[PassesA].[All]" dimensionUniqueName="[players]" displayFolder="" count="0" memberValueDatatype="20" unbalanced="0"/>
    <cacheHierarchy uniqueName="[players].[PrgPas]" caption="PrgPas" attribute="1" defaultMemberUniqueName="[players].[PrgPas].[All]" allUniqueName="[players].[PrgPas].[All]" dimensionUniqueName="[players]" displayFolder="" count="0" memberValueDatatype="20" unbalanced="0"/>
    <cacheHierarchy uniqueName="[players].[Carries]" caption="Carries" attribute="1" defaultMemberUniqueName="[players].[Carries].[All]" allUniqueName="[players].[Carries].[All]" dimensionUniqueName="[players]" displayFolder="" count="0" memberValueDatatype="20" unbalanced="0"/>
    <cacheHierarchy uniqueName="[players].[PrgCar]" caption="PrgCar" attribute="1" defaultMemberUniqueName="[players].[PrgCar].[All]" allUniqueName="[players].[PrgCar].[All]" dimensionUniqueName="[players]" displayFolder="" count="0" memberValueDatatype="20" unbalanced="0"/>
    <cacheHierarchy uniqueName="[players].[Line]" caption="Line" attribute="1" defaultMemberUniqueName="[players].[Line].[All]" allUniqueName="[players].[Line].[All]" dimensionUniqueName="[players]" displayFolder="" count="2" memberValueDatatype="130" unbalanced="0"/>
    <cacheHierarchy uniqueName="[players].[C]" caption="C" attribute="1" defaultMemberUniqueName="[players].[C].[All]" allUniqueName="[players].[C].[All]" dimensionUniqueName="[players]" displayFolder="" count="0" memberValueDatatype="20" unbalanced="0"/>
    <cacheHierarchy uniqueName="[players].[Year]" caption="Year" attribute="1" defaultMemberUniqueName="[players].[Year].[All]" allUniqueName="[players].[Year].[All]" dimensionUniqueName="[players]" displayFolder="" count="0" memberValueDatatype="20" unbalanced="0"/>
    <cacheHierarchy uniqueName="[players].[Month]" caption="Month" attribute="1" defaultMemberUniqueName="[players].[Month].[All]" allUniqueName="[players].[Month].[All]" dimensionUniqueName="[players]" displayFolder="" count="0" memberValueDatatype="20" unbalanced="0"/>
    <cacheHierarchy uniqueName="[players].[Month Name]" caption="Month Name" attribute="1" defaultMemberUniqueName="[players].[Month Name].[All]" allUniqueName="[players].[Month Name].[All]" dimensionUniqueName="[players]" displayFolder="" count="0" memberValueDatatype="130" unbalanced="0"/>
    <cacheHierarchy uniqueName="[players].[Total defence]" caption="Total defence" attribute="1" defaultMemberUniqueName="[players].[Total defence].[All]" allUniqueName="[players].[Total defence].[All]" dimensionUniqueName="[players]" displayFolder="" count="0" memberValueDatatype="20" unbalanced="0"/>
    <cacheHierarchy uniqueName="[players].[Midfielder stat]" caption="Midfielder stat" attribute="1" defaultMemberUniqueName="[players].[Midfielder stat].[All]" allUniqueName="[players].[Midfielder stat].[All]" dimensionUniqueName="[players]" displayFolder="" count="0" memberValueDatatype="20" unbalanced="0"/>
    <cacheHierarchy uniqueName="[Measures].[Arsenal win]" caption="Arsenal win" measure="1" displayFolder="" measureGroup="All measures" count="0"/>
    <cacheHierarchy uniqueName="[Measures].[Arsenal lose]" caption="Arsenal lose" measure="1" displayFolder="" measureGroup="All measures" count="0"/>
    <cacheHierarchy uniqueName="[Measures].[Draw]" caption="Draw" measure="1" displayFolder="" measureGroup="All measures" count="0"/>
    <cacheHierarchy uniqueName="[Measures].[xG per 90]" caption="xG per 90" measure="1" displayFolder="" measureGroup="All measures" count="0"/>
    <cacheHierarchy uniqueName="[Measures].[__XL_Count players]" caption="__XL_Count players" measure="1" displayFolder="" measureGroup="players" count="0" hidden="1"/>
    <cacheHierarchy uniqueName="[Measures].[__XL_Count matches]" caption="__XL_Count matches" measure="1" displayFolder="" measureGroup="matches" count="0" hidden="1"/>
    <cacheHierarchy uniqueName="[Measures].[__XL_Count goalkeepers]" caption="__XL_Count goalkeepers" measure="1" displayFolder="" measureGroup="goalkee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Count of Date]" caption="Count of Date" measure="1" displayFolder="" measureGroup="matches" count="0" hidden="1">
      <extLst>
        <ext xmlns:x15="http://schemas.microsoft.com/office/spreadsheetml/2010/11/main" uri="{B97F6D7D-B522-45F9-BDA1-12C45D357490}">
          <x15:cacheHierarchy aggregatedColumn="25"/>
        </ext>
      </extLst>
    </cacheHierarchy>
    <cacheHierarchy uniqueName="[Measures].[Sum of ArsenalScore]" caption="Sum of ArsenalScore" measure="1" displayFolder="" measureGroup="matches" count="0" hidden="1">
      <extLst>
        <ext xmlns:x15="http://schemas.microsoft.com/office/spreadsheetml/2010/11/main" uri="{B97F6D7D-B522-45F9-BDA1-12C45D357490}">
          <x15:cacheHierarchy aggregatedColumn="29"/>
        </ext>
      </extLst>
    </cacheHierarchy>
    <cacheHierarchy uniqueName="[Measures].[Sum of OpponentScore]" caption="Sum of OpponentScore" measure="1" displayFolder="" measureGroup="matches" count="0" hidden="1">
      <extLst>
        <ext xmlns:x15="http://schemas.microsoft.com/office/spreadsheetml/2010/11/main" uri="{B97F6D7D-B522-45F9-BDA1-12C45D357490}">
          <x15:cacheHierarchy aggregatedColumn="30"/>
        </ext>
      </extLst>
    </cacheHierarchy>
    <cacheHierarchy uniqueName="[Measures].[Count of HoAw]" caption="Count of HoAw" measure="1" displayFolder="" measureGroup="matches" count="0" hidden="1">
      <extLst>
        <ext xmlns:x15="http://schemas.microsoft.com/office/spreadsheetml/2010/11/main" uri="{B97F6D7D-B522-45F9-BDA1-12C45D357490}">
          <x15:cacheHierarchy aggregatedColumn="28"/>
        </ext>
      </extLst>
    </cacheHierarchy>
    <cacheHierarchy uniqueName="[Measures].[Sum of Home]" caption="Sum of Home" measure="1" displayFolder="" measureGroup="matches" count="0" hidden="1">
      <extLst>
        <ext xmlns:x15="http://schemas.microsoft.com/office/spreadsheetml/2010/11/main" uri="{B97F6D7D-B522-45F9-BDA1-12C45D357490}">
          <x15:cacheHierarchy aggregatedColumn="38"/>
        </ext>
      </extLst>
    </cacheHierarchy>
    <cacheHierarchy uniqueName="[Measures].[Sum of Away]" caption="Sum of Away" measure="1" displayFolder="" measureGroup="matches" count="0" hidden="1">
      <extLst>
        <ext xmlns:x15="http://schemas.microsoft.com/office/spreadsheetml/2010/11/main" uri="{B97F6D7D-B522-45F9-BDA1-12C45D357490}">
          <x15:cacheHierarchy aggregatedColumn="39"/>
        </ext>
      </extLst>
    </cacheHierarchy>
    <cacheHierarchy uniqueName="[Measures].[Sum of Attendance]" caption="Sum of Attendance" measure="1" displayFolder="" measureGroup="matches" count="0" hidden="1">
      <extLst>
        <ext xmlns:x15="http://schemas.microsoft.com/office/spreadsheetml/2010/11/main" uri="{B97F6D7D-B522-45F9-BDA1-12C45D357490}">
          <x15:cacheHierarchy aggregatedColumn="32"/>
        </ext>
      </extLst>
    </cacheHierarchy>
    <cacheHierarchy uniqueName="[Measures].[Count of Match Outcome]" caption="Count of Match Outcome" measure="1" displayFolder="" measureGroup="matches" count="0" hidden="1">
      <extLst>
        <ext xmlns:x15="http://schemas.microsoft.com/office/spreadsheetml/2010/11/main" uri="{B97F6D7D-B522-45F9-BDA1-12C45D357490}">
          <x15:cacheHierarchy aggregatedColumn="40"/>
        </ext>
      </extLst>
    </cacheHierarchy>
    <cacheHierarchy uniqueName="[Measures].[Count of Match points]" caption="Count of Match points" measure="1" displayFolder="" measureGroup="matches" count="0" hidden="1">
      <extLst>
        <ext xmlns:x15="http://schemas.microsoft.com/office/spreadsheetml/2010/11/main" uri="{B97F6D7D-B522-45F9-BDA1-12C45D357490}">
          <x15:cacheHierarchy aggregatedColumn="41"/>
        </ext>
      </extLst>
    </cacheHierarchy>
    <cacheHierarchy uniqueName="[Measures].[Count of ArsenalScore]" caption="Count of ArsenalScore" measure="1" displayFolder="" measureGroup="matches" count="0" hidden="1">
      <extLst>
        <ext xmlns:x15="http://schemas.microsoft.com/office/spreadsheetml/2010/11/main" uri="{B97F6D7D-B522-45F9-BDA1-12C45D357490}">
          <x15:cacheHierarchy aggregatedColumn="29"/>
        </ext>
      </extLst>
    </cacheHierarchy>
    <cacheHierarchy uniqueName="[Measures].[Sum of G]" caption="Sum of G" measure="1" displayFolder="" measureGroup="players" count="0" hidden="1">
      <extLst>
        <ext xmlns:x15="http://schemas.microsoft.com/office/spreadsheetml/2010/11/main" uri="{B97F6D7D-B522-45F9-BDA1-12C45D357490}">
          <x15:cacheHierarchy aggregatedColumn="48"/>
        </ext>
      </extLst>
    </cacheHierarchy>
    <cacheHierarchy uniqueName="[Measures].[Sum of Blocks]" caption="Sum of Blocks" measure="1" displayFolder="" measureGroup="players" count="0" hidden="1">
      <extLst>
        <ext xmlns:x15="http://schemas.microsoft.com/office/spreadsheetml/2010/11/main" uri="{B97F6D7D-B522-45F9-BDA1-12C45D357490}">
          <x15:cacheHierarchy aggregatedColumn="57"/>
        </ext>
      </extLst>
    </cacheHierarchy>
    <cacheHierarchy uniqueName="[Measures].[Sum of Ints]" caption="Sum of Ints" measure="1" displayFolder="" measureGroup="players" count="0" hidden="1">
      <extLst>
        <ext xmlns:x15="http://schemas.microsoft.com/office/spreadsheetml/2010/11/main" uri="{B97F6D7D-B522-45F9-BDA1-12C45D357490}">
          <x15:cacheHierarchy aggregatedColumn="56"/>
        </ext>
      </extLst>
    </cacheHierarchy>
    <cacheHierarchy uniqueName="[Measures].[Sum of Tackles]" caption="Sum of Tackles" measure="1" displayFolder="" measureGroup="players" count="0" hidden="1">
      <extLst>
        <ext xmlns:x15="http://schemas.microsoft.com/office/spreadsheetml/2010/11/main" uri="{B97F6D7D-B522-45F9-BDA1-12C45D357490}">
          <x15:cacheHierarchy aggregatedColumn="55"/>
        </ext>
      </extLst>
    </cacheHierarchy>
    <cacheHierarchy uniqueName="[Measures].[Count of Total defence]" caption="Count of Total defence" measure="1" displayFolder="" measureGroup="players" count="0" hidden="1">
      <extLst>
        <ext xmlns:x15="http://schemas.microsoft.com/office/spreadsheetml/2010/11/main" uri="{B97F6D7D-B522-45F9-BDA1-12C45D357490}">
          <x15:cacheHierarchy aggregatedColumn="71"/>
        </ext>
      </extLst>
    </cacheHierarchy>
    <cacheHierarchy uniqueName="[Measures].[Sum of xG]" caption="Sum of xG" measure="1" displayFolder="" measureGroup="players" count="0" hidden="1">
      <extLst>
        <ext xmlns:x15="http://schemas.microsoft.com/office/spreadsheetml/2010/11/main" uri="{B97F6D7D-B522-45F9-BDA1-12C45D357490}">
          <x15:cacheHierarchy aggregatedColumn="58"/>
        </ext>
      </extLst>
    </cacheHierarchy>
    <cacheHierarchy uniqueName="[Measures].[Count of Midfielder stat]" caption="Count of Midfielder stat" measure="1" displayFolder="" measureGroup="players" count="0" hidden="1">
      <extLst>
        <ext xmlns:x15="http://schemas.microsoft.com/office/spreadsheetml/2010/11/main" uri="{B97F6D7D-B522-45F9-BDA1-12C45D357490}">
          <x15:cacheHierarchy aggregatedColumn="72"/>
        </ext>
      </extLst>
    </cacheHierarchy>
  </cacheHierarchies>
  <kpis count="0"/>
  <extLst>
    <ext xmlns:x14="http://schemas.microsoft.com/office/spreadsheetml/2009/9/main" uri="{725AE2AE-9491-48be-B2B4-4EB974FC3084}">
      <x14:pivotCacheDefinition slicerData="1" pivotCacheId="200940758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2DC1881-3164-4D65-A6C2-D160426FC8FD}" name="PivotTable2" cacheId="0" applyNumberFormats="0" applyBorderFormats="0" applyFontFormats="0" applyPatternFormats="0" applyAlignmentFormats="0" applyWidthHeightFormats="1" dataCaption="Values" tag="2fb590fe-5c3d-4e36-a119-84dab00e9911" updatedVersion="8" minRefreshableVersion="3" useAutoFormatting="1" subtotalHiddenItems="1" rowGrandTotals="0" colGrandTotals="0" itemPrintTitles="1" createdVersion="8" indent="0" compact="0" compactData="0" multipleFieldFilters="0">
  <location ref="B7:D14" firstHeaderRow="0" firstDataRow="1" firstDataCol="1"/>
  <pivotFields count="4">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2"/>
  </rowFields>
  <rowItems count="7">
    <i>
      <x/>
    </i>
    <i>
      <x v="1"/>
    </i>
    <i>
      <x v="2"/>
    </i>
    <i>
      <x v="3"/>
    </i>
    <i>
      <x v="4"/>
    </i>
    <i>
      <x v="5"/>
    </i>
    <i>
      <x v="6"/>
    </i>
  </rowItems>
  <colFields count="1">
    <field x="-2"/>
  </colFields>
  <colItems count="2">
    <i>
      <x/>
    </i>
    <i i="1">
      <x v="1"/>
    </i>
  </colItems>
  <dataFields count="2">
    <dataField name=" ArsenalScore" fld="0" baseField="0" baseItem="0"/>
    <dataField name=" OpponentScore" fld="1" baseField="0" baseItem="0"/>
  </dataField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matches].[Coach].&amp;[Freddie Ljungberg]"/>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Matches played"/>
    <pivotHierarchy dragToData="1" caption=" ArsenalScore"/>
    <pivotHierarchy dragToData="1" caption=" OpponentScor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match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B0751A0-8695-4247-845B-C7A385EAECA9}" name="PivotTable1" cacheId="141" applyNumberFormats="0" applyBorderFormats="0" applyFontFormats="0" applyPatternFormats="0" applyAlignmentFormats="0" applyWidthHeightFormats="1" dataCaption="Values" tag="7d288844-c7b1-4a90-b364-b0e5a9e601b7" updatedVersion="8" minRefreshableVersion="3" useAutoFormatting="1" itemPrintTitles="1" createdVersion="8" indent="0" outline="1" outlineData="1" multipleFieldFilters="0">
  <location ref="A1:H2" firstHeaderRow="0" firstDataRow="1" firstDataCol="0"/>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8">
    <i>
      <x/>
    </i>
    <i i="1">
      <x v="1"/>
    </i>
    <i i="2">
      <x v="2"/>
    </i>
    <i i="3">
      <x v="3"/>
    </i>
    <i i="4">
      <x v="4"/>
    </i>
    <i i="5">
      <x v="5"/>
    </i>
    <i i="6">
      <x v="6"/>
    </i>
    <i i="7">
      <x v="7"/>
    </i>
  </colItems>
  <dataFields count="8">
    <dataField fld="0" subtotal="count" baseField="0" baseItem="0"/>
    <dataField name="Sum of Away" fld="7" baseField="0" baseItem="0"/>
    <dataField name="Sum of Home" fld="6" baseField="0" baseItem="0"/>
    <dataField name="Matches played" fld="1" subtotal="count" baseField="0" baseItem="1"/>
    <dataField name="Sum of ArsenalScore" fld="2" baseField="0" baseItem="0"/>
    <dataField name="Sum of OpponentScore" fld="3" baseField="0" baseItem="0"/>
    <dataField fld="5" subtotal="count" baseField="0" baseItem="0"/>
    <dataField fld="4" subtotal="count" baseField="0" baseItem="0"/>
  </dataField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Matches playe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match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F3BB09B-8566-4B98-B84E-3D8900002D91}" name="PivotTable32" cacheId="147" applyNumberFormats="0" applyBorderFormats="0" applyFontFormats="0" applyPatternFormats="0" applyAlignmentFormats="0" applyWidthHeightFormats="1" dataCaption="Values" tag="77dc2c68-e505-41e9-b882-116c36ccbc32" updatedVersion="8" minRefreshableVersion="3" useAutoFormatting="1" subtotalHiddenItems="1" rowGrandTotals="0" colGrandTotals="0" itemPrintTitles="1" createdVersion="8" indent="0" compact="0" compactData="0" multipleFieldFilters="0" chartFormat="4">
  <location ref="AT3:AV10" firstHeaderRow="0" firstDataRow="1" firstDataCol="1"/>
  <pivotFields count="5">
    <pivotField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7">
    <i>
      <x/>
    </i>
    <i>
      <x v="1"/>
    </i>
    <i>
      <x v="2"/>
    </i>
    <i>
      <x v="3"/>
    </i>
    <i>
      <x v="4"/>
    </i>
    <i>
      <x v="5"/>
    </i>
    <i>
      <x v="6"/>
    </i>
  </rowItems>
  <colFields count="1">
    <field x="-2"/>
  </colFields>
  <colItems count="2">
    <i>
      <x/>
    </i>
    <i i="1">
      <x v="1"/>
    </i>
  </colItems>
  <dataFields count="2">
    <dataField name=" Saves" fld="1" baseField="0" baseItem="0"/>
    <dataField name=" SoTA" fld="2"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matches].[Coach].&amp;[Unai Emer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Matches played"/>
    <pivotHierarchy dragToData="1" caption=" ArsenalScore"/>
    <pivotHierarchy dragToData="1" caption=" OpponentScor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defence"/>
    <pivotHierarchy dragToData="1"/>
    <pivotHierarchy dragToData="1"/>
    <pivotHierarchy dragToData="1" caption="Sum of Midfielder stat"/>
    <pivotHierarchy dragToData="1"/>
    <pivotHierarchy dragToData="1" caption=" Saves"/>
    <pivotHierarchy dragToData="1" caption=" SoTA"/>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matches]"/>
        <x15:activeTabTopLevelEntity name="[players]"/>
        <x15:activeTabTopLevelEntity name="[goalkeep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C4586DB-12EC-492F-8564-E21F069228EA}" name="PivotTable29" cacheId="126" applyNumberFormats="0" applyBorderFormats="0" applyFontFormats="0" applyPatternFormats="0" applyAlignmentFormats="0" applyWidthHeightFormats="1" dataCaption="Values" tag="4f479b19-68c4-4577-a6a5-abdae3f5bf83" updatedVersion="8" minRefreshableVersion="3" useAutoFormatting="1" subtotalHiddenItems="1" rowGrandTotals="0" colGrandTotals="0" itemPrintTitles="1" createdVersion="8" indent="0" compact="0" compactData="0" multipleFieldFilters="0">
  <location ref="AD3:AE59" firstHeaderRow="1" firstDataRow="1" firstDataCol="1"/>
  <pivotFields count="3">
    <pivotField axis="axisRow" compact="0" allDrilled="1" outline="0" subtotalTop="0" showAll="0" sortType="descending" defaultSubtotal="0" defaultAttributeDrillState="1">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6">
    <i>
      <x v="54"/>
    </i>
    <i>
      <x v="17"/>
    </i>
    <i>
      <x v="36"/>
    </i>
    <i>
      <x v="2"/>
    </i>
    <i>
      <x v="31"/>
    </i>
    <i>
      <x v="26"/>
    </i>
    <i>
      <x v="7"/>
    </i>
    <i>
      <x v="33"/>
    </i>
    <i>
      <x v="14"/>
    </i>
    <i>
      <x v="30"/>
    </i>
    <i>
      <x/>
    </i>
    <i>
      <x v="12"/>
    </i>
    <i>
      <x v="44"/>
    </i>
    <i>
      <x v="6"/>
    </i>
    <i>
      <x v="50"/>
    </i>
    <i>
      <x v="25"/>
    </i>
    <i>
      <x v="8"/>
    </i>
    <i>
      <x v="3"/>
    </i>
    <i>
      <x v="16"/>
    </i>
    <i>
      <x v="5"/>
    </i>
    <i>
      <x v="13"/>
    </i>
    <i>
      <x v="35"/>
    </i>
    <i>
      <x v="46"/>
    </i>
    <i>
      <x v="18"/>
    </i>
    <i>
      <x v="21"/>
    </i>
    <i>
      <x v="34"/>
    </i>
    <i>
      <x v="32"/>
    </i>
    <i>
      <x v="4"/>
    </i>
    <i>
      <x v="40"/>
    </i>
    <i>
      <x v="24"/>
    </i>
    <i>
      <x v="41"/>
    </i>
    <i>
      <x v="37"/>
    </i>
    <i>
      <x v="45"/>
    </i>
    <i>
      <x v="39"/>
    </i>
    <i>
      <x v="55"/>
    </i>
    <i>
      <x v="53"/>
    </i>
    <i>
      <x v="28"/>
    </i>
    <i>
      <x v="38"/>
    </i>
    <i>
      <x v="51"/>
    </i>
    <i>
      <x v="19"/>
    </i>
    <i>
      <x v="43"/>
    </i>
    <i>
      <x v="52"/>
    </i>
    <i>
      <x v="49"/>
    </i>
    <i>
      <x v="10"/>
    </i>
    <i>
      <x v="15"/>
    </i>
    <i>
      <x v="27"/>
    </i>
    <i>
      <x v="11"/>
    </i>
    <i>
      <x v="23"/>
    </i>
    <i>
      <x v="48"/>
    </i>
    <i>
      <x v="47"/>
    </i>
    <i>
      <x v="22"/>
    </i>
    <i>
      <x v="9"/>
    </i>
    <i>
      <x v="42"/>
    </i>
    <i>
      <x v="1"/>
    </i>
    <i>
      <x v="20"/>
    </i>
    <i>
      <x v="29"/>
    </i>
  </rowItems>
  <colItems count="1">
    <i/>
  </colItems>
  <dataFields count="1">
    <dataField name="Sum of Midfielder stat" fld="1" baseField="0" baseItem="54"/>
  </dataField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Matches played"/>
    <pivotHierarchy dragToData="1" caption=" ArsenalScore"/>
    <pivotHierarchy dragToData="1" caption=" OpponentScor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defence"/>
    <pivotHierarchy dragToData="1"/>
    <pivotHierarchy dragToData="1"/>
    <pivotHierarchy dragToData="1" caption="Sum of Midfielder stat"/>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matches]"/>
        <x15:activeTabTopLevelEntity name="[pla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2B720E6-CAFB-4790-9BDC-51E5B4D2D811}" name="PivotTable22" cacheId="129" applyNumberFormats="0" applyBorderFormats="0" applyFontFormats="0" applyPatternFormats="0" applyAlignmentFormats="0" applyWidthHeightFormats="1" dataCaption="Values" tag="808312cf-dd59-4e9b-98ff-419ff546cb90" updatedVersion="8" minRefreshableVersion="3" useAutoFormatting="1" subtotalHiddenItems="1" rowGrandTotals="0" colGrandTotals="0" itemPrintTitles="1" createdVersion="8" indent="0" compact="0" compactData="0" multipleFieldFilters="0">
  <location ref="O3:P59" firstHeaderRow="1" firstDataRow="1" firstDataCol="1"/>
  <pivotFields count="3">
    <pivotField axis="axisRow" compact="0" allDrilled="1" outline="0" subtotalTop="0" showAll="0" sortType="descending" defaultSubtotal="0" defaultAttributeDrillState="1">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6">
    <i>
      <x v="54"/>
    </i>
    <i>
      <x v="26"/>
    </i>
    <i>
      <x v="2"/>
    </i>
    <i>
      <x v="36"/>
    </i>
    <i>
      <x v="14"/>
    </i>
    <i>
      <x v="17"/>
    </i>
    <i>
      <x v="18"/>
    </i>
    <i>
      <x v="7"/>
    </i>
    <i>
      <x v="33"/>
    </i>
    <i>
      <x v="25"/>
    </i>
    <i>
      <x v="46"/>
    </i>
    <i>
      <x v="12"/>
    </i>
    <i>
      <x/>
    </i>
    <i>
      <x v="50"/>
    </i>
    <i>
      <x v="13"/>
    </i>
    <i>
      <x v="44"/>
    </i>
    <i>
      <x v="3"/>
    </i>
    <i>
      <x v="6"/>
    </i>
    <i>
      <x v="21"/>
    </i>
    <i>
      <x v="32"/>
    </i>
    <i>
      <x v="16"/>
    </i>
    <i>
      <x v="5"/>
    </i>
    <i>
      <x v="4"/>
    </i>
    <i>
      <x v="34"/>
    </i>
    <i>
      <x v="30"/>
    </i>
    <i>
      <x v="24"/>
    </i>
    <i>
      <x v="35"/>
    </i>
    <i>
      <x v="45"/>
    </i>
    <i>
      <x v="41"/>
    </i>
    <i>
      <x v="8"/>
    </i>
    <i>
      <x v="31"/>
    </i>
    <i>
      <x v="40"/>
    </i>
    <i>
      <x v="28"/>
    </i>
    <i>
      <x v="52"/>
    </i>
    <i>
      <x v="49"/>
    </i>
    <i>
      <x v="37"/>
    </i>
    <i>
      <x v="38"/>
    </i>
    <i>
      <x v="55"/>
    </i>
    <i>
      <x v="19"/>
    </i>
    <i>
      <x v="43"/>
    </i>
    <i>
      <x v="10"/>
    </i>
    <i>
      <x v="15"/>
    </i>
    <i>
      <x v="51"/>
    </i>
    <i>
      <x v="53"/>
    </i>
    <i>
      <x v="27"/>
    </i>
    <i>
      <x v="39"/>
    </i>
    <i>
      <x v="11"/>
    </i>
    <i>
      <x v="23"/>
    </i>
    <i>
      <x v="22"/>
    </i>
    <i>
      <x v="47"/>
    </i>
    <i>
      <x v="48"/>
    </i>
    <i>
      <x v="9"/>
    </i>
    <i>
      <x v="1"/>
    </i>
    <i>
      <x v="42"/>
    </i>
    <i>
      <x v="29"/>
    </i>
    <i>
      <x v="20"/>
    </i>
  </rowItems>
  <colItems count="1">
    <i/>
  </colItems>
  <dataFields count="1">
    <dataField name="Sum of Total defence" fld="1" baseField="0" baseItem="54"/>
  </dataField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Matches played"/>
    <pivotHierarchy dragToData="1" caption=" ArsenalScore"/>
    <pivotHierarchy dragToData="1" caption=" OpponentScor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defence"/>
    <pivotHierarchy dragToData="1"/>
    <pivotHierarchy dragToData="1"/>
    <pivotHierarchy dragToData="1"/>
    <pivotHierarchy dragToData="1" caption="Sum of Total defence"/>
    <pivotHierarchy dragToData="1"/>
    <pivotHierarchy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matches]"/>
        <x15:activeTabTopLevelEntity name="[play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4DA3F53-5015-4F16-A462-C618E4779534}" name="PivotTable11" cacheId="144" applyNumberFormats="0" applyBorderFormats="0" applyFontFormats="0" applyPatternFormats="0" applyAlignmentFormats="0" applyWidthHeightFormats="1" dataCaption="Values" tag="bcfc040b-1bf5-469a-b55e-cf1d8e30ccfd" updatedVersion="8" minRefreshableVersion="3" useAutoFormatting="1" subtotalHiddenItems="1" rowGrandTotals="0" colGrandTotals="0" itemPrintTitles="1" createdVersion="8" indent="0" compact="0" compactData="0" multipleFieldFilters="0">
  <location ref="B28:C84" firstHeaderRow="1" firstDataRow="1" firstDataCol="1"/>
  <pivotFields count="3">
    <pivotField axis="axisRow" compact="0" allDrilled="1" outline="0" subtotalTop="0" showAll="0" defaultSubtotal="0" defaultAttributeDrillState="1">
      <items count="56">
        <item x="7"/>
        <item x="12"/>
        <item x="4"/>
        <item x="2"/>
        <item x="13"/>
        <item x="18"/>
        <item x="23"/>
        <item x="25"/>
        <item x="26"/>
        <item x="49"/>
        <item x="0"/>
        <item x="5"/>
        <item x="8"/>
        <item x="14"/>
        <item x="24"/>
        <item x="31"/>
        <item x="35"/>
        <item x="39"/>
        <item x="53"/>
        <item x="54"/>
        <item x="1"/>
        <item x="3"/>
        <item x="6"/>
        <item x="9"/>
        <item x="10"/>
        <item x="11"/>
        <item x="15"/>
        <item x="16"/>
        <item x="17"/>
        <item x="19"/>
        <item x="20"/>
        <item x="21"/>
        <item x="22"/>
        <item x="27"/>
        <item x="28"/>
        <item x="29"/>
        <item x="30"/>
        <item x="32"/>
        <item x="33"/>
        <item x="34"/>
        <item x="36"/>
        <item x="37"/>
        <item x="38"/>
        <item x="40"/>
        <item x="41"/>
        <item x="42"/>
        <item x="43"/>
        <item x="44"/>
        <item x="45"/>
        <item x="46"/>
        <item x="47"/>
        <item x="48"/>
        <item x="50"/>
        <item x="51"/>
        <item x="52"/>
        <item x="55"/>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rowItems>
  <colItems count="1">
    <i/>
  </colItems>
  <dataFields count="1">
    <dataField name="Total Goals" fld="1" baseField="0" baseItem="0"/>
  </dataFields>
  <pivotHierarchies count="10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Matches played"/>
    <pivotHierarchy dragToData="1" caption=" ArsenalScore"/>
    <pivotHierarchy dragToData="1" caption=" OpponentScore"/>
    <pivotHierarchy dragToData="1"/>
    <pivotHierarchy dragToData="1"/>
    <pivotHierarchy dragToData="1"/>
    <pivotHierarchy dragToData="1"/>
    <pivotHierarchy dragToData="1"/>
    <pivotHierarchy dragToData="1"/>
    <pivotHierarchy dragToData="1" caption="Count of ArsenalScore"/>
    <pivotHierarchy dragToData="1" caption="Total Goal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matches]"/>
        <x15:activeTabTopLevelEntity name="[player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E84AA183-5AEB-4EBA-B7CE-260472109F4D}" sourceName="[matches].[Season]">
  <pivotTables>
    <pivotTable tabId="1" name="PivotTable1"/>
    <pivotTable tabId="1" name="PivotTable11"/>
    <pivotTable tabId="1" name="PivotTable32"/>
  </pivotTables>
  <data>
    <olap pivotCacheId="2009407586">
      <levels count="2">
        <level uniqueName="[matches].[Season].[(All)]" sourceCaption="(All)" count="0"/>
        <level uniqueName="[matches].[Season].[Season]" sourceCaption="Season" count="6">
          <ranges>
            <range startItem="0">
              <i n="[matches].[Season].&amp;[2017/18]" c="2017/18"/>
              <i n="[matches].[Season].&amp;[2018/19]" c="2018/19"/>
              <i n="[matches].[Season].&amp;[2019/20]" c="2019/20"/>
              <i n="[matches].[Season].&amp;[2020/21]" c="2020/21"/>
              <i n="[matches].[Season].&amp;[2021/22]" c="2021/22"/>
              <i n="[matches].[Season].&amp;[2022/23]" c="2022/23"/>
            </range>
          </ranges>
        </level>
      </levels>
      <selections count="1">
        <selection n="[matches].[Seas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ach" xr10:uid="{0487A60F-1FAC-43F2-B30C-6EE7E21F6E5B}" sourceName="[matches].[Coach]">
  <pivotTables>
    <pivotTable tabId="1" name="PivotTable11"/>
    <pivotTable tabId="1" name="PivotTable22"/>
    <pivotTable tabId="1" name="PivotTable29"/>
  </pivotTables>
  <data>
    <olap pivotCacheId="2009407586">
      <levels count="2">
        <level uniqueName="[matches].[Coach].[(All)]" sourceCaption="(All)" count="0"/>
        <level uniqueName="[matches].[Coach].[Coach]" sourceCaption="Coach" count="5">
          <ranges>
            <range startItem="0">
              <i n="[matches].[Coach].&amp;[Albert Stuivenberg]" c="Albert Stuivenberg"/>
              <i n="[matches].[Coach].&amp;[Arsène Wenger]" c="Arsène Wenger"/>
              <i n="[matches].[Coach].&amp;[Freddie Ljungberg]" c="Freddie Ljungberg"/>
              <i n="[matches].[Coach].&amp;[Mikel Arteta]" c="Mikel Arteta"/>
              <i n="[matches].[Coach].&amp;[Unai Emery]" c="Unai Emery"/>
            </range>
          </ranges>
        </level>
      </levels>
      <selections count="1">
        <selection n="[matches].[Coac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ne" xr10:uid="{D54EB666-B94C-4DA1-B647-DA05A3BCE435}" sourceName="[players].[Line]">
  <pivotTables>
    <pivotTable tabId="1" name="PivotTable11"/>
    <pivotTable tabId="1" name="PivotTable32"/>
    <pivotTable tabId="1" name="PivotTable29"/>
    <pivotTable tabId="1" name="PivotTable22"/>
  </pivotTables>
  <data>
    <olap pivotCacheId="2009407586">
      <levels count="2">
        <level uniqueName="[players].[Line].[(All)]" sourceCaption="(All)" count="0"/>
        <level uniqueName="[players].[Line].[Line]" sourceCaption="Line" count="3">
          <ranges>
            <range startItem="0">
              <i n="[players].[Line].&amp;[Defender]" c="Defender"/>
              <i n="[players].[Line].&amp;[Forward]" c="Forward"/>
              <i n="[players].[Line].&amp;[Midfielder]" c="Midfielder"/>
            </range>
          </ranges>
        </level>
      </levels>
      <selections count="1">
        <selection n="[players].[Lin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8296D4B1-DDAE-4BFB-B5B9-5A3974A0A8AE}" cache="Slicer_Season" caption="Season" showCaption="0" level="1" style="SlicerStyleLight1 2" rowHeight="225425"/>
  <slicer name="Coach" xr10:uid="{67399A78-1F7F-4573-BDCF-349BC5F513A2}" cache="Slicer_Coach" caption="Coach" showCaption="0" level="1" style="SlicerStyleLight1 2" rowHeight="274320"/>
  <slicer name="Line" xr10:uid="{F5EFADE1-9074-41C3-B7FC-DE62CC48C863}" cache="Slicer_Line" caption="Line" showCaption="0" level="1" style="SlicerStyleLight1 2" rowHeight="22542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B01E8-62F4-4B8B-9A63-C630A844E015}">
  <dimension ref="A1:AV84"/>
  <sheetViews>
    <sheetView topLeftCell="D1" workbookViewId="0">
      <selection activeCell="O3" sqref="O3"/>
    </sheetView>
  </sheetViews>
  <sheetFormatPr defaultRowHeight="15" x14ac:dyDescent="0.25"/>
  <cols>
    <col min="1" max="1" width="12" bestFit="1" customWidth="1"/>
    <col min="2" max="2" width="15.7109375" bestFit="1" customWidth="1"/>
    <col min="3" max="3" width="11.7109375" bestFit="1" customWidth="1"/>
    <col min="4" max="4" width="15.85546875" bestFit="1" customWidth="1"/>
    <col min="5" max="5" width="20.7109375" bestFit="1" customWidth="1"/>
    <col min="6" max="6" width="22.85546875" bestFit="1" customWidth="1"/>
    <col min="7" max="7" width="5.85546875" bestFit="1" customWidth="1"/>
    <col min="8" max="8" width="12.7109375" bestFit="1" customWidth="1"/>
    <col min="9" max="9" width="10.5703125" bestFit="1" customWidth="1"/>
    <col min="10" max="10" width="28.28515625" bestFit="1" customWidth="1"/>
    <col min="11" max="11" width="17.5703125" bestFit="1" customWidth="1"/>
    <col min="12" max="12" width="17.5703125" customWidth="1"/>
    <col min="13" max="13" width="5.28515625" style="5" customWidth="1"/>
    <col min="15" max="15" width="15.7109375" bestFit="1" customWidth="1"/>
    <col min="16" max="16" width="20.85546875" bestFit="1" customWidth="1"/>
    <col min="17" max="17" width="11.5703125" bestFit="1" customWidth="1"/>
    <col min="18" max="18" width="15.42578125" bestFit="1" customWidth="1"/>
    <col min="22" max="22" width="9.85546875" bestFit="1" customWidth="1"/>
    <col min="23" max="23" width="13.28515625" bestFit="1" customWidth="1"/>
    <col min="28" max="28" width="3.5703125" style="2" customWidth="1"/>
    <col min="30" max="30" width="15.7109375" bestFit="1" customWidth="1"/>
    <col min="31" max="31" width="22.140625" bestFit="1" customWidth="1"/>
    <col min="33" max="33" width="15.7109375" bestFit="1" customWidth="1"/>
    <col min="34" max="34" width="21.42578125" bestFit="1" customWidth="1"/>
    <col min="44" max="44" width="4.140625" style="2" customWidth="1"/>
    <col min="46" max="46" width="12.85546875" bestFit="1" customWidth="1"/>
    <col min="47" max="47" width="7" bestFit="1" customWidth="1"/>
    <col min="48" max="48" width="6.85546875" bestFit="1" customWidth="1"/>
  </cols>
  <sheetData>
    <row r="1" spans="1:48" x14ac:dyDescent="0.25">
      <c r="A1" t="s">
        <v>0</v>
      </c>
      <c r="B1" t="s">
        <v>7</v>
      </c>
      <c r="C1" t="s">
        <v>6</v>
      </c>
      <c r="D1" t="s">
        <v>1</v>
      </c>
      <c r="E1" t="s">
        <v>2</v>
      </c>
      <c r="F1" t="s">
        <v>3</v>
      </c>
      <c r="G1" t="s">
        <v>5</v>
      </c>
      <c r="H1" t="s">
        <v>4</v>
      </c>
    </row>
    <row r="2" spans="1:48" x14ac:dyDescent="0.25">
      <c r="A2" s="1">
        <v>112</v>
      </c>
      <c r="B2" s="6">
        <v>108</v>
      </c>
      <c r="C2" s="6">
        <v>106</v>
      </c>
      <c r="D2" s="6">
        <v>214</v>
      </c>
      <c r="E2" s="6">
        <v>371</v>
      </c>
      <c r="F2" s="6">
        <v>260</v>
      </c>
      <c r="G2" s="1">
        <v>40</v>
      </c>
      <c r="H2" s="1">
        <v>62</v>
      </c>
    </row>
    <row r="3" spans="1:48" x14ac:dyDescent="0.25">
      <c r="O3" s="3" t="s">
        <v>13</v>
      </c>
      <c r="P3" t="s">
        <v>81</v>
      </c>
      <c r="R3" t="str">
        <f>O3</f>
        <v>LastName</v>
      </c>
      <c r="S3" t="str">
        <f>P3</f>
        <v>Sum of Total defence</v>
      </c>
      <c r="V3" t="s">
        <v>76</v>
      </c>
      <c r="AD3" s="3" t="s">
        <v>13</v>
      </c>
      <c r="AE3" t="s">
        <v>80</v>
      </c>
      <c r="AG3" t="str">
        <f>AD3</f>
        <v>LastName</v>
      </c>
      <c r="AH3" t="str">
        <f>AE3</f>
        <v>Sum of Midfielder stat</v>
      </c>
      <c r="AJ3" t="s">
        <v>76</v>
      </c>
      <c r="AT3" s="3" t="s">
        <v>13</v>
      </c>
      <c r="AU3" t="s">
        <v>89</v>
      </c>
      <c r="AV3" t="s">
        <v>90</v>
      </c>
    </row>
    <row r="4" spans="1:48" x14ac:dyDescent="0.25">
      <c r="A4" s="2" t="str">
        <f>A1</f>
        <v>Arsenal win</v>
      </c>
      <c r="B4" s="2" t="str">
        <f t="shared" ref="B4:H5" si="0">B1</f>
        <v>Sum of Away</v>
      </c>
      <c r="C4" s="2" t="str">
        <f t="shared" si="0"/>
        <v>Sum of Home</v>
      </c>
      <c r="D4" s="2" t="str">
        <f t="shared" si="0"/>
        <v>Matches played</v>
      </c>
      <c r="E4" s="2" t="str">
        <f t="shared" si="0"/>
        <v>Sum of ArsenalScore</v>
      </c>
      <c r="F4" s="2" t="str">
        <f t="shared" si="0"/>
        <v>Sum of OpponentScore</v>
      </c>
      <c r="G4" s="2" t="str">
        <f t="shared" si="0"/>
        <v>Draw</v>
      </c>
      <c r="H4" s="2" t="str">
        <f t="shared" si="0"/>
        <v>Arsenal lose</v>
      </c>
      <c r="O4" t="s">
        <v>68</v>
      </c>
      <c r="P4" s="6">
        <v>589</v>
      </c>
      <c r="R4" t="str">
        <f t="shared" ref="R4:R59" si="1">O4</f>
        <v>Xhaka</v>
      </c>
      <c r="S4">
        <f t="shared" ref="S4:S59" si="2">P4</f>
        <v>589</v>
      </c>
      <c r="V4" s="2" t="str">
        <f>R3</f>
        <v>LastName</v>
      </c>
      <c r="W4" s="2" t="str">
        <f>S3</f>
        <v>Sum of Total defence</v>
      </c>
      <c r="X4" t="s">
        <v>77</v>
      </c>
      <c r="AD4" t="s">
        <v>68</v>
      </c>
      <c r="AE4" s="6">
        <v>10225</v>
      </c>
      <c r="AG4" t="str">
        <f t="shared" ref="AG4:AG59" si="3">AD4</f>
        <v>Xhaka</v>
      </c>
      <c r="AH4">
        <f t="shared" ref="AH4:AH59" si="4">AE4</f>
        <v>10225</v>
      </c>
      <c r="AJ4" t="s">
        <v>78</v>
      </c>
      <c r="AK4" t="s">
        <v>79</v>
      </c>
      <c r="AT4" t="s">
        <v>82</v>
      </c>
      <c r="AU4" s="6">
        <v>113</v>
      </c>
      <c r="AV4" s="6">
        <v>172</v>
      </c>
    </row>
    <row r="5" spans="1:48" x14ac:dyDescent="0.25">
      <c r="A5">
        <f>A2</f>
        <v>112</v>
      </c>
      <c r="B5">
        <f t="shared" si="0"/>
        <v>108</v>
      </c>
      <c r="C5">
        <f t="shared" si="0"/>
        <v>106</v>
      </c>
      <c r="D5">
        <f t="shared" si="0"/>
        <v>214</v>
      </c>
      <c r="E5">
        <f t="shared" si="0"/>
        <v>371</v>
      </c>
      <c r="F5" s="2">
        <f t="shared" si="0"/>
        <v>260</v>
      </c>
      <c r="G5" s="2">
        <f t="shared" si="0"/>
        <v>40</v>
      </c>
      <c r="H5" s="2">
        <f t="shared" si="0"/>
        <v>62</v>
      </c>
      <c r="O5" t="s">
        <v>40</v>
      </c>
      <c r="P5" s="6">
        <v>345</v>
      </c>
      <c r="R5" t="str">
        <f t="shared" si="1"/>
        <v>Mustafi</v>
      </c>
      <c r="S5">
        <f t="shared" si="2"/>
        <v>345</v>
      </c>
      <c r="V5" t="str">
        <f>INDEX($R$4:$R$59,MATCH(W5,$S$4:$S$59,0))</f>
        <v>Xhaka</v>
      </c>
      <c r="W5">
        <f>LARGE($S$4:$S$59,Z13)</f>
        <v>589</v>
      </c>
      <c r="X5">
        <f>W5</f>
        <v>589</v>
      </c>
      <c r="AD5" t="s">
        <v>31</v>
      </c>
      <c r="AE5" s="6">
        <v>4178</v>
      </c>
      <c r="AG5" t="str">
        <f t="shared" si="3"/>
        <v>Magalhaes</v>
      </c>
      <c r="AH5">
        <f t="shared" si="4"/>
        <v>4178</v>
      </c>
      <c r="AJ5" t="str">
        <f>INDEX($AG$4:$AG$59,MATCH(AK5,$AH$4:$AH$59,0))</f>
        <v>Xhaka</v>
      </c>
      <c r="AK5">
        <f>LARGE($AH$4:$AH$59,AP15)</f>
        <v>10225</v>
      </c>
      <c r="AT5" t="s">
        <v>83</v>
      </c>
      <c r="AU5" s="6">
        <v>308</v>
      </c>
      <c r="AV5" s="6">
        <v>432</v>
      </c>
    </row>
    <row r="6" spans="1:48" x14ac:dyDescent="0.25">
      <c r="O6" t="s">
        <v>16</v>
      </c>
      <c r="P6" s="6">
        <v>321</v>
      </c>
      <c r="R6" t="str">
        <f t="shared" si="1"/>
        <v>Bellerin</v>
      </c>
      <c r="S6">
        <f t="shared" si="2"/>
        <v>321</v>
      </c>
      <c r="V6" t="str">
        <f t="shared" ref="V6:V14" si="5">INDEX($R$4:$R$59,MATCH(W6,$S$4:$S$59,0))</f>
        <v>Mustafi</v>
      </c>
      <c r="W6">
        <f t="shared" ref="W6:W12" si="6">LARGE($S$4:$S$59,Z14)</f>
        <v>345</v>
      </c>
      <c r="X6">
        <f t="shared" ref="X6:X14" si="7">W6</f>
        <v>345</v>
      </c>
      <c r="AD6" t="s">
        <v>50</v>
      </c>
      <c r="AE6" s="6">
        <v>4042</v>
      </c>
      <c r="AG6" t="str">
        <f t="shared" si="3"/>
        <v>Saka</v>
      </c>
      <c r="AH6">
        <f t="shared" si="4"/>
        <v>4042</v>
      </c>
      <c r="AJ6" t="str">
        <f t="shared" ref="AJ6:AJ14" si="8">INDEX($AG$4:$AG$59,MATCH(AK6,$AH$4:$AH$59,0))</f>
        <v>Magalhaes</v>
      </c>
      <c r="AK6">
        <f t="shared" ref="AK6:AK13" si="9">LARGE($AH$4:$AH$59,AP16)</f>
        <v>4178</v>
      </c>
      <c r="AT6" t="s">
        <v>84</v>
      </c>
      <c r="AU6" s="6">
        <v>33</v>
      </c>
      <c r="AV6" s="6">
        <v>42</v>
      </c>
    </row>
    <row r="7" spans="1:48" x14ac:dyDescent="0.25">
      <c r="B7" s="3" t="s">
        <v>8</v>
      </c>
      <c r="C7" t="s">
        <v>9</v>
      </c>
      <c r="D7" t="s">
        <v>10</v>
      </c>
      <c r="O7" t="s">
        <v>50</v>
      </c>
      <c r="P7" s="6">
        <v>291</v>
      </c>
      <c r="R7" t="str">
        <f t="shared" si="1"/>
        <v>Saka</v>
      </c>
      <c r="S7">
        <f t="shared" si="2"/>
        <v>291</v>
      </c>
      <c r="V7" t="str">
        <f t="shared" si="5"/>
        <v>Bellerin</v>
      </c>
      <c r="W7">
        <f t="shared" si="6"/>
        <v>321</v>
      </c>
      <c r="X7">
        <f t="shared" si="7"/>
        <v>321</v>
      </c>
      <c r="AD7" t="s">
        <v>16</v>
      </c>
      <c r="AE7" s="6">
        <v>3869</v>
      </c>
      <c r="AG7" t="str">
        <f t="shared" si="3"/>
        <v>Bellerin</v>
      </c>
      <c r="AH7">
        <f t="shared" si="4"/>
        <v>3869</v>
      </c>
      <c r="AJ7" t="str">
        <f t="shared" si="8"/>
        <v>Saka</v>
      </c>
      <c r="AK7">
        <f t="shared" si="9"/>
        <v>4042</v>
      </c>
      <c r="AT7" t="s">
        <v>85</v>
      </c>
      <c r="AU7" s="6">
        <v>9</v>
      </c>
      <c r="AV7" s="6">
        <v>12</v>
      </c>
    </row>
    <row r="8" spans="1:48" x14ac:dyDescent="0.25">
      <c r="B8">
        <v>2017</v>
      </c>
      <c r="C8">
        <v>38</v>
      </c>
      <c r="D8">
        <v>26</v>
      </c>
      <c r="O8" t="s">
        <v>28</v>
      </c>
      <c r="P8" s="6">
        <v>273</v>
      </c>
      <c r="R8" t="str">
        <f t="shared" si="1"/>
        <v>Lacazette</v>
      </c>
      <c r="S8">
        <f t="shared" si="2"/>
        <v>273</v>
      </c>
      <c r="V8" t="str">
        <f t="shared" si="5"/>
        <v>Saka</v>
      </c>
      <c r="W8">
        <f t="shared" si="6"/>
        <v>291</v>
      </c>
      <c r="X8">
        <f t="shared" si="7"/>
        <v>291</v>
      </c>
      <c r="AD8" t="s">
        <v>45</v>
      </c>
      <c r="AE8" s="6">
        <v>3833</v>
      </c>
      <c r="AG8" t="str">
        <f t="shared" si="3"/>
        <v>Ozil</v>
      </c>
      <c r="AH8">
        <f t="shared" si="4"/>
        <v>3833</v>
      </c>
      <c r="AJ8" t="str">
        <f t="shared" si="8"/>
        <v>Bellerin</v>
      </c>
      <c r="AK8">
        <f t="shared" si="9"/>
        <v>3869</v>
      </c>
      <c r="AT8" t="s">
        <v>86</v>
      </c>
      <c r="AU8" s="6">
        <v>142</v>
      </c>
      <c r="AV8" s="6">
        <v>202</v>
      </c>
    </row>
    <row r="9" spans="1:48" x14ac:dyDescent="0.25">
      <c r="B9">
        <v>2018</v>
      </c>
      <c r="C9">
        <v>78</v>
      </c>
      <c r="D9">
        <v>55</v>
      </c>
      <c r="O9" t="s">
        <v>31</v>
      </c>
      <c r="P9" s="6">
        <v>259</v>
      </c>
      <c r="R9" t="str">
        <f t="shared" si="1"/>
        <v>Magalhaes</v>
      </c>
      <c r="S9">
        <f t="shared" si="2"/>
        <v>259</v>
      </c>
      <c r="V9" t="str">
        <f t="shared" si="5"/>
        <v>Lacazette</v>
      </c>
      <c r="W9">
        <f t="shared" si="6"/>
        <v>273</v>
      </c>
      <c r="X9">
        <f t="shared" si="7"/>
        <v>273</v>
      </c>
      <c r="AD9" t="s">
        <v>40</v>
      </c>
      <c r="AE9" s="6">
        <v>3366</v>
      </c>
      <c r="AG9" t="str">
        <f t="shared" si="3"/>
        <v>Mustafi</v>
      </c>
      <c r="AH9">
        <f t="shared" si="4"/>
        <v>3366</v>
      </c>
      <c r="AJ9" t="str">
        <f t="shared" si="8"/>
        <v>Ozil</v>
      </c>
      <c r="AK9">
        <f t="shared" si="9"/>
        <v>3833</v>
      </c>
      <c r="AT9" t="s">
        <v>87</v>
      </c>
      <c r="AU9" s="6">
        <v>2</v>
      </c>
      <c r="AV9" s="6">
        <v>2</v>
      </c>
    </row>
    <row r="10" spans="1:48" x14ac:dyDescent="0.25">
      <c r="B10">
        <v>2019</v>
      </c>
      <c r="C10">
        <v>57</v>
      </c>
      <c r="D10">
        <v>51</v>
      </c>
      <c r="O10" t="s">
        <v>32</v>
      </c>
      <c r="P10" s="6">
        <v>258</v>
      </c>
      <c r="R10" t="str">
        <f t="shared" si="1"/>
        <v>Maitland-Niles</v>
      </c>
      <c r="S10">
        <f t="shared" si="2"/>
        <v>258</v>
      </c>
      <c r="V10" t="str">
        <f t="shared" si="5"/>
        <v>Magalhaes</v>
      </c>
      <c r="W10">
        <f t="shared" si="6"/>
        <v>259</v>
      </c>
      <c r="X10">
        <f t="shared" si="7"/>
        <v>259</v>
      </c>
      <c r="AD10" t="s">
        <v>21</v>
      </c>
      <c r="AE10" s="6">
        <v>3135</v>
      </c>
      <c r="AG10" t="str">
        <f t="shared" si="3"/>
        <v>Holding</v>
      </c>
      <c r="AH10">
        <f t="shared" si="4"/>
        <v>3135</v>
      </c>
      <c r="AJ10" t="str">
        <f t="shared" si="8"/>
        <v>Mustafi</v>
      </c>
      <c r="AK10">
        <f t="shared" si="9"/>
        <v>3366</v>
      </c>
      <c r="AT10" t="s">
        <v>88</v>
      </c>
      <c r="AU10" s="6">
        <v>8</v>
      </c>
      <c r="AV10" s="6">
        <v>10</v>
      </c>
    </row>
    <row r="11" spans="1:48" x14ac:dyDescent="0.25">
      <c r="B11">
        <v>2020</v>
      </c>
      <c r="C11">
        <v>46</v>
      </c>
      <c r="D11">
        <v>37</v>
      </c>
      <c r="O11" t="s">
        <v>21</v>
      </c>
      <c r="P11" s="6">
        <v>258</v>
      </c>
      <c r="R11" t="str">
        <f t="shared" si="1"/>
        <v>Holding</v>
      </c>
      <c r="S11">
        <f t="shared" si="2"/>
        <v>258</v>
      </c>
      <c r="V11" t="str">
        <f t="shared" si="5"/>
        <v>Maitland-Niles</v>
      </c>
      <c r="W11">
        <f t="shared" si="6"/>
        <v>258</v>
      </c>
      <c r="X11">
        <f t="shared" si="7"/>
        <v>258</v>
      </c>
      <c r="AD11" t="s">
        <v>47</v>
      </c>
      <c r="AE11" s="6">
        <v>2928</v>
      </c>
      <c r="AG11" t="str">
        <f t="shared" si="3"/>
        <v>Partey</v>
      </c>
      <c r="AH11">
        <f t="shared" si="4"/>
        <v>2928</v>
      </c>
      <c r="AJ11" t="str">
        <f t="shared" si="8"/>
        <v>Holding</v>
      </c>
      <c r="AK11">
        <f t="shared" si="9"/>
        <v>3135</v>
      </c>
    </row>
    <row r="12" spans="1:48" x14ac:dyDescent="0.25">
      <c r="B12">
        <v>2021</v>
      </c>
      <c r="C12">
        <v>71</v>
      </c>
      <c r="D12">
        <v>43</v>
      </c>
      <c r="O12" t="s">
        <v>47</v>
      </c>
      <c r="P12" s="6">
        <v>248</v>
      </c>
      <c r="R12" t="str">
        <f t="shared" si="1"/>
        <v>Partey</v>
      </c>
      <c r="S12">
        <f t="shared" si="2"/>
        <v>248</v>
      </c>
      <c r="V12" t="str">
        <f t="shared" si="5"/>
        <v>Maitland-Niles</v>
      </c>
      <c r="W12">
        <f t="shared" si="6"/>
        <v>258</v>
      </c>
      <c r="X12">
        <f t="shared" si="7"/>
        <v>258</v>
      </c>
      <c r="AD12" t="s">
        <v>28</v>
      </c>
      <c r="AE12" s="6">
        <v>2858</v>
      </c>
      <c r="AG12" t="str">
        <f t="shared" si="3"/>
        <v>Lacazette</v>
      </c>
      <c r="AH12">
        <f t="shared" si="4"/>
        <v>2858</v>
      </c>
      <c r="AJ12" t="str">
        <f t="shared" si="8"/>
        <v>Partey</v>
      </c>
      <c r="AK12">
        <f t="shared" si="9"/>
        <v>2928</v>
      </c>
    </row>
    <row r="13" spans="1:48" x14ac:dyDescent="0.25">
      <c r="B13">
        <v>2022</v>
      </c>
      <c r="C13">
        <v>69</v>
      </c>
      <c r="D13">
        <v>39</v>
      </c>
      <c r="O13" t="s">
        <v>39</v>
      </c>
      <c r="P13" s="6">
        <v>237</v>
      </c>
      <c r="R13" t="str">
        <f t="shared" si="1"/>
        <v>Monreal</v>
      </c>
      <c r="S13">
        <f t="shared" si="2"/>
        <v>237</v>
      </c>
      <c r="V13" t="str">
        <f t="shared" si="5"/>
        <v>Partey</v>
      </c>
      <c r="W13">
        <f>LARGE($S$4:$S$59,Z21)</f>
        <v>248</v>
      </c>
      <c r="X13">
        <f t="shared" si="7"/>
        <v>248</v>
      </c>
      <c r="Z13">
        <v>1</v>
      </c>
      <c r="AD13" t="s">
        <v>44</v>
      </c>
      <c r="AE13" s="6">
        <v>2828</v>
      </c>
      <c r="AG13" t="str">
        <f t="shared" si="3"/>
        <v>Odegaard</v>
      </c>
      <c r="AH13">
        <f t="shared" si="4"/>
        <v>2828</v>
      </c>
      <c r="AJ13" t="str">
        <f t="shared" si="8"/>
        <v>Lacazette</v>
      </c>
      <c r="AK13">
        <f t="shared" si="9"/>
        <v>2858</v>
      </c>
    </row>
    <row r="14" spans="1:48" x14ac:dyDescent="0.25">
      <c r="B14">
        <v>2023</v>
      </c>
      <c r="C14">
        <v>12</v>
      </c>
      <c r="D14">
        <v>9</v>
      </c>
      <c r="O14" t="s">
        <v>60</v>
      </c>
      <c r="P14" s="6">
        <v>229</v>
      </c>
      <c r="R14" t="str">
        <f t="shared" si="1"/>
        <v>Torreira</v>
      </c>
      <c r="S14">
        <f t="shared" si="2"/>
        <v>229</v>
      </c>
      <c r="V14" t="str">
        <f t="shared" si="5"/>
        <v>Monreal</v>
      </c>
      <c r="W14">
        <f>LARGE(S4:S59,Z22)</f>
        <v>237</v>
      </c>
      <c r="X14">
        <f t="shared" si="7"/>
        <v>237</v>
      </c>
      <c r="Z14">
        <v>2</v>
      </c>
      <c r="AD14" t="s">
        <v>14</v>
      </c>
      <c r="AE14" s="6">
        <v>2818</v>
      </c>
      <c r="AG14" t="str">
        <f t="shared" si="3"/>
        <v>Aubameyang</v>
      </c>
      <c r="AH14">
        <f t="shared" si="4"/>
        <v>2818</v>
      </c>
      <c r="AJ14" t="str">
        <f t="shared" si="8"/>
        <v>Odegaard</v>
      </c>
      <c r="AK14">
        <f>LARGE($AH$4:$AH$59,AP24)</f>
        <v>2828</v>
      </c>
    </row>
    <row r="15" spans="1:48" x14ac:dyDescent="0.25">
      <c r="O15" t="s">
        <v>26</v>
      </c>
      <c r="P15" s="6">
        <v>229</v>
      </c>
      <c r="R15" t="str">
        <f t="shared" si="1"/>
        <v>Kolasinac</v>
      </c>
      <c r="S15">
        <f t="shared" si="2"/>
        <v>229</v>
      </c>
      <c r="Z15">
        <v>3</v>
      </c>
      <c r="AD15" t="s">
        <v>26</v>
      </c>
      <c r="AE15" s="6">
        <v>2704</v>
      </c>
      <c r="AG15" t="str">
        <f t="shared" si="3"/>
        <v>Kolasinac</v>
      </c>
      <c r="AH15">
        <f t="shared" si="4"/>
        <v>2704</v>
      </c>
      <c r="AP15">
        <v>1</v>
      </c>
    </row>
    <row r="16" spans="1:48" x14ac:dyDescent="0.25">
      <c r="C16" t="s">
        <v>11</v>
      </c>
      <c r="D16">
        <v>1</v>
      </c>
      <c r="O16" t="s">
        <v>14</v>
      </c>
      <c r="P16" s="6">
        <v>221</v>
      </c>
      <c r="R16" t="str">
        <f t="shared" si="1"/>
        <v>Aubameyang</v>
      </c>
      <c r="S16">
        <f t="shared" si="2"/>
        <v>221</v>
      </c>
      <c r="Z16">
        <v>4</v>
      </c>
      <c r="AD16" t="s">
        <v>58</v>
      </c>
      <c r="AE16" s="6">
        <v>2699</v>
      </c>
      <c r="AG16" t="str">
        <f t="shared" si="3"/>
        <v>Tierney</v>
      </c>
      <c r="AH16">
        <f t="shared" si="4"/>
        <v>2699</v>
      </c>
      <c r="AP16">
        <v>2</v>
      </c>
    </row>
    <row r="17" spans="2:42" x14ac:dyDescent="0.25">
      <c r="B17" t="s">
        <v>8</v>
      </c>
      <c r="C17" t="str">
        <f>_xlfn.IFS($D$16=1,C7,$D$16=2,D7)</f>
        <v xml:space="preserve"> ArsenalScore</v>
      </c>
      <c r="D17" t="s">
        <v>12</v>
      </c>
      <c r="O17" t="s">
        <v>64</v>
      </c>
      <c r="P17" s="6">
        <v>216</v>
      </c>
      <c r="R17" t="str">
        <f t="shared" si="1"/>
        <v>White</v>
      </c>
      <c r="S17">
        <f t="shared" si="2"/>
        <v>216</v>
      </c>
      <c r="Z17">
        <v>5</v>
      </c>
      <c r="AD17" t="s">
        <v>20</v>
      </c>
      <c r="AE17" s="6">
        <v>2568</v>
      </c>
      <c r="AG17" t="str">
        <f t="shared" si="3"/>
        <v>Guendouzi</v>
      </c>
      <c r="AH17">
        <f t="shared" si="4"/>
        <v>2568</v>
      </c>
      <c r="AP17">
        <v>3</v>
      </c>
    </row>
    <row r="18" spans="2:42" x14ac:dyDescent="0.25">
      <c r="B18">
        <v>2017</v>
      </c>
      <c r="C18">
        <f t="shared" ref="C18:C24" si="10">_xlfn.IFS($D$16=1,C8,$D$16=2,D8)</f>
        <v>38</v>
      </c>
      <c r="D18" t="str">
        <f>IFERROR(_xlfn.IFS(C18=$E$18,C18,C18=$E$19,C18,C18=$E$20,C18),"")</f>
        <v/>
      </c>
      <c r="E18">
        <f>LARGE($C$18:$C$24,F18)</f>
        <v>78</v>
      </c>
      <c r="F18">
        <v>1</v>
      </c>
      <c r="O18" t="s">
        <v>27</v>
      </c>
      <c r="P18" s="6">
        <v>194</v>
      </c>
      <c r="R18" t="str">
        <f t="shared" si="1"/>
        <v>Koscielny</v>
      </c>
      <c r="S18">
        <f t="shared" si="2"/>
        <v>194</v>
      </c>
      <c r="Z18">
        <v>6</v>
      </c>
      <c r="AD18" t="s">
        <v>64</v>
      </c>
      <c r="AE18" s="6">
        <v>2544</v>
      </c>
      <c r="AG18" t="str">
        <f t="shared" si="3"/>
        <v>White</v>
      </c>
      <c r="AH18">
        <f t="shared" si="4"/>
        <v>2544</v>
      </c>
      <c r="AP18">
        <v>4</v>
      </c>
    </row>
    <row r="19" spans="2:42" x14ac:dyDescent="0.25">
      <c r="B19">
        <v>2018</v>
      </c>
      <c r="C19">
        <f t="shared" si="10"/>
        <v>78</v>
      </c>
      <c r="D19">
        <f t="shared" ref="D19:D24" si="11">IFERROR(_xlfn.IFS(C19=$E$18,C19,C19=$E$19,C19,C19=$E$20,C19),"")</f>
        <v>78</v>
      </c>
      <c r="E19">
        <f t="shared" ref="E19:E20" si="12">LARGE($C$18:$C$24,F19)</f>
        <v>71</v>
      </c>
      <c r="F19">
        <v>2</v>
      </c>
      <c r="O19" t="s">
        <v>58</v>
      </c>
      <c r="P19" s="6">
        <v>193</v>
      </c>
      <c r="R19" t="str">
        <f t="shared" si="1"/>
        <v>Tierney</v>
      </c>
      <c r="S19">
        <f t="shared" si="2"/>
        <v>193</v>
      </c>
      <c r="Z19">
        <v>7</v>
      </c>
      <c r="AD19" t="s">
        <v>39</v>
      </c>
      <c r="AE19" s="6">
        <v>2484</v>
      </c>
      <c r="AG19" t="str">
        <f t="shared" si="3"/>
        <v>Monreal</v>
      </c>
      <c r="AH19">
        <f t="shared" si="4"/>
        <v>2484</v>
      </c>
      <c r="AP19">
        <v>5</v>
      </c>
    </row>
    <row r="20" spans="2:42" x14ac:dyDescent="0.25">
      <c r="B20">
        <v>2019</v>
      </c>
      <c r="C20">
        <f t="shared" si="10"/>
        <v>57</v>
      </c>
      <c r="D20" t="str">
        <f t="shared" si="11"/>
        <v/>
      </c>
      <c r="E20">
        <f t="shared" si="12"/>
        <v>69</v>
      </c>
      <c r="F20">
        <v>3</v>
      </c>
      <c r="O20" t="s">
        <v>17</v>
      </c>
      <c r="P20" s="6">
        <v>186</v>
      </c>
      <c r="R20" t="str">
        <f t="shared" si="1"/>
        <v>Ceballos</v>
      </c>
      <c r="S20">
        <f t="shared" si="2"/>
        <v>186</v>
      </c>
      <c r="Z20">
        <v>8</v>
      </c>
      <c r="AD20" t="s">
        <v>22</v>
      </c>
      <c r="AE20" s="6">
        <v>2457</v>
      </c>
      <c r="AG20" t="str">
        <f t="shared" si="3"/>
        <v>Iwobi</v>
      </c>
      <c r="AH20">
        <f t="shared" si="4"/>
        <v>2457</v>
      </c>
      <c r="AP20">
        <v>6</v>
      </c>
    </row>
    <row r="21" spans="2:42" x14ac:dyDescent="0.25">
      <c r="B21">
        <v>2020</v>
      </c>
      <c r="C21">
        <f t="shared" si="10"/>
        <v>46</v>
      </c>
      <c r="D21" t="str">
        <f t="shared" si="11"/>
        <v/>
      </c>
      <c r="O21" t="s">
        <v>20</v>
      </c>
      <c r="P21" s="6">
        <v>183</v>
      </c>
      <c r="R21" t="str">
        <f t="shared" si="1"/>
        <v>Guendouzi</v>
      </c>
      <c r="S21">
        <f t="shared" si="2"/>
        <v>183</v>
      </c>
      <c r="Z21">
        <v>9</v>
      </c>
      <c r="AD21" t="s">
        <v>17</v>
      </c>
      <c r="AE21" s="6">
        <v>2414</v>
      </c>
      <c r="AG21" t="str">
        <f t="shared" si="3"/>
        <v>Ceballos</v>
      </c>
      <c r="AH21">
        <f t="shared" si="4"/>
        <v>2414</v>
      </c>
      <c r="AP21">
        <v>7</v>
      </c>
    </row>
    <row r="22" spans="2:42" x14ac:dyDescent="0.25">
      <c r="B22">
        <v>2021</v>
      </c>
      <c r="C22">
        <f t="shared" si="10"/>
        <v>71</v>
      </c>
      <c r="D22">
        <f t="shared" si="11"/>
        <v>71</v>
      </c>
      <c r="O22" t="s">
        <v>35</v>
      </c>
      <c r="P22" s="6">
        <v>175</v>
      </c>
      <c r="R22" t="str">
        <f t="shared" si="1"/>
        <v>Martinelli</v>
      </c>
      <c r="S22">
        <f t="shared" si="2"/>
        <v>175</v>
      </c>
      <c r="Z22">
        <v>10</v>
      </c>
      <c r="AD22" t="s">
        <v>30</v>
      </c>
      <c r="AE22" s="6">
        <v>2353</v>
      </c>
      <c r="AG22" t="str">
        <f t="shared" si="3"/>
        <v>Luiz</v>
      </c>
      <c r="AH22">
        <f t="shared" si="4"/>
        <v>2353</v>
      </c>
      <c r="AP22">
        <v>8</v>
      </c>
    </row>
    <row r="23" spans="2:42" x14ac:dyDescent="0.25">
      <c r="B23">
        <v>2022</v>
      </c>
      <c r="C23">
        <f t="shared" si="10"/>
        <v>69</v>
      </c>
      <c r="D23">
        <f t="shared" si="11"/>
        <v>69</v>
      </c>
      <c r="O23" t="s">
        <v>46</v>
      </c>
      <c r="P23" s="6">
        <v>174</v>
      </c>
      <c r="R23" t="str">
        <f t="shared" si="1"/>
        <v>Papastathopoulos</v>
      </c>
      <c r="S23">
        <f t="shared" si="2"/>
        <v>174</v>
      </c>
      <c r="AD23" t="s">
        <v>19</v>
      </c>
      <c r="AE23" s="6">
        <v>2317</v>
      </c>
      <c r="AG23" t="str">
        <f t="shared" si="3"/>
        <v>Elneny</v>
      </c>
      <c r="AH23">
        <f t="shared" si="4"/>
        <v>2317</v>
      </c>
      <c r="AP23">
        <v>9</v>
      </c>
    </row>
    <row r="24" spans="2:42" x14ac:dyDescent="0.25">
      <c r="B24">
        <v>2023</v>
      </c>
      <c r="C24">
        <f t="shared" si="10"/>
        <v>12</v>
      </c>
      <c r="D24" t="str">
        <f t="shared" si="11"/>
        <v/>
      </c>
      <c r="O24" t="s">
        <v>30</v>
      </c>
      <c r="P24" s="6">
        <v>146</v>
      </c>
      <c r="R24" t="str">
        <f t="shared" si="1"/>
        <v>Luiz</v>
      </c>
      <c r="S24">
        <f t="shared" si="2"/>
        <v>146</v>
      </c>
      <c r="AD24" t="s">
        <v>27</v>
      </c>
      <c r="AE24" s="6">
        <v>2016</v>
      </c>
      <c r="AG24" t="str">
        <f t="shared" si="3"/>
        <v>Koscielny</v>
      </c>
      <c r="AH24">
        <f t="shared" si="4"/>
        <v>2016</v>
      </c>
      <c r="AP24">
        <v>10</v>
      </c>
    </row>
    <row r="25" spans="2:42" x14ac:dyDescent="0.25">
      <c r="O25" t="s">
        <v>19</v>
      </c>
      <c r="P25" s="6">
        <v>142</v>
      </c>
      <c r="R25" t="str">
        <f t="shared" si="1"/>
        <v>Elneny</v>
      </c>
      <c r="S25">
        <f t="shared" si="2"/>
        <v>142</v>
      </c>
      <c r="AD25" t="s">
        <v>49</v>
      </c>
      <c r="AE25" s="6">
        <v>1986</v>
      </c>
      <c r="AG25" t="str">
        <f t="shared" si="3"/>
        <v>Ramsey</v>
      </c>
      <c r="AH25">
        <f t="shared" si="4"/>
        <v>1986</v>
      </c>
    </row>
    <row r="26" spans="2:42" x14ac:dyDescent="0.25">
      <c r="O26" t="s">
        <v>18</v>
      </c>
      <c r="P26" s="6">
        <v>138</v>
      </c>
      <c r="R26" t="str">
        <f t="shared" si="1"/>
        <v>Chambers</v>
      </c>
      <c r="S26">
        <f t="shared" si="2"/>
        <v>138</v>
      </c>
      <c r="AD26" t="s">
        <v>60</v>
      </c>
      <c r="AE26" s="6">
        <v>1958</v>
      </c>
      <c r="AG26" t="str">
        <f t="shared" si="3"/>
        <v>Torreira</v>
      </c>
      <c r="AH26">
        <f t="shared" si="4"/>
        <v>1958</v>
      </c>
    </row>
    <row r="27" spans="2:42" x14ac:dyDescent="0.25">
      <c r="H27" t="s">
        <v>71</v>
      </c>
      <c r="O27" t="s">
        <v>48</v>
      </c>
      <c r="P27" s="6">
        <v>128</v>
      </c>
      <c r="R27" t="str">
        <f t="shared" si="1"/>
        <v>Pepe</v>
      </c>
      <c r="S27">
        <f t="shared" si="2"/>
        <v>128</v>
      </c>
      <c r="AD27" t="s">
        <v>32</v>
      </c>
      <c r="AE27" s="6">
        <v>1944</v>
      </c>
      <c r="AG27" t="str">
        <f t="shared" si="3"/>
        <v>Maitland-Niles</v>
      </c>
      <c r="AH27">
        <f t="shared" si="4"/>
        <v>1944</v>
      </c>
    </row>
    <row r="28" spans="2:42" x14ac:dyDescent="0.25">
      <c r="B28" s="3" t="s">
        <v>13</v>
      </c>
      <c r="C28" t="s">
        <v>70</v>
      </c>
      <c r="E28" s="2" t="str">
        <f>B28</f>
        <v>LastName</v>
      </c>
      <c r="F28" s="2" t="str">
        <f>C28</f>
        <v>Total Goals</v>
      </c>
      <c r="H28" s="2" t="str">
        <f>E28</f>
        <v>LastName</v>
      </c>
      <c r="I28" s="2" t="str">
        <f>F28</f>
        <v>Total Goals</v>
      </c>
      <c r="J28" s="2" t="s">
        <v>72</v>
      </c>
      <c r="K28">
        <v>1</v>
      </c>
      <c r="O28" t="s">
        <v>44</v>
      </c>
      <c r="P28" s="6">
        <v>124</v>
      </c>
      <c r="R28" t="str">
        <f t="shared" si="1"/>
        <v>Odegaard</v>
      </c>
      <c r="S28">
        <f t="shared" si="2"/>
        <v>124</v>
      </c>
      <c r="AD28" t="s">
        <v>35</v>
      </c>
      <c r="AE28" s="6">
        <v>1939</v>
      </c>
      <c r="AG28" t="str">
        <f t="shared" si="3"/>
        <v>Martinelli</v>
      </c>
      <c r="AH28">
        <f t="shared" si="4"/>
        <v>1939</v>
      </c>
    </row>
    <row r="29" spans="2:42" x14ac:dyDescent="0.25">
      <c r="B29" t="s">
        <v>21</v>
      </c>
      <c r="C29" s="6">
        <v>1</v>
      </c>
      <c r="E29" t="str">
        <f t="shared" ref="E29:E84" si="13">B29</f>
        <v>Holding</v>
      </c>
      <c r="F29">
        <f t="shared" ref="F29:F84" si="14">C29</f>
        <v>1</v>
      </c>
      <c r="H29" t="str">
        <f>INDEX($E$29:$E$84,MATCH(I29,$F$29:$F$84,0))</f>
        <v>Aubameyang</v>
      </c>
      <c r="I29">
        <f>LARGE($F$29:$F$84,K28)</f>
        <v>68</v>
      </c>
      <c r="J29">
        <f>I29</f>
        <v>68</v>
      </c>
      <c r="K29">
        <v>2</v>
      </c>
      <c r="O29" t="s">
        <v>38</v>
      </c>
      <c r="P29" s="6">
        <v>123</v>
      </c>
      <c r="R29" t="str">
        <f t="shared" si="1"/>
        <v>Mkhitaryan</v>
      </c>
      <c r="S29">
        <f t="shared" si="2"/>
        <v>123</v>
      </c>
      <c r="AD29" t="s">
        <v>48</v>
      </c>
      <c r="AE29" s="6">
        <v>1918</v>
      </c>
      <c r="AG29" t="str">
        <f t="shared" si="3"/>
        <v>Pepe</v>
      </c>
      <c r="AH29">
        <f t="shared" si="4"/>
        <v>1918</v>
      </c>
    </row>
    <row r="30" spans="2:42" x14ac:dyDescent="0.25">
      <c r="B30" t="s">
        <v>26</v>
      </c>
      <c r="C30" s="6">
        <v>2</v>
      </c>
      <c r="E30" t="str">
        <f t="shared" si="13"/>
        <v>Kolasinac</v>
      </c>
      <c r="F30">
        <f t="shared" si="14"/>
        <v>2</v>
      </c>
      <c r="H30" t="str">
        <f t="shared" ref="H30:H37" si="15">INDEX($E$29:$E$84,MATCH(I30,$F$29:$F$84,0))</f>
        <v>Lacazette</v>
      </c>
      <c r="I30">
        <f t="shared" ref="I30:I37" si="16">LARGE($F$29:$F$84,K29)</f>
        <v>54</v>
      </c>
      <c r="J30">
        <f t="shared" ref="J30:J37" si="17">I30</f>
        <v>54</v>
      </c>
      <c r="K30">
        <v>3</v>
      </c>
      <c r="O30" t="s">
        <v>49</v>
      </c>
      <c r="P30" s="6">
        <v>123</v>
      </c>
      <c r="R30" t="str">
        <f t="shared" si="1"/>
        <v>Ramsey</v>
      </c>
      <c r="S30">
        <f t="shared" si="2"/>
        <v>123</v>
      </c>
      <c r="AD30" t="s">
        <v>46</v>
      </c>
      <c r="AE30" s="6">
        <v>1721</v>
      </c>
      <c r="AG30" t="str">
        <f t="shared" si="3"/>
        <v>Papastathopoulos</v>
      </c>
      <c r="AH30">
        <f t="shared" si="4"/>
        <v>1721</v>
      </c>
    </row>
    <row r="31" spans="2:42" x14ac:dyDescent="0.25">
      <c r="B31" t="s">
        <v>18</v>
      </c>
      <c r="C31" s="6">
        <v>1</v>
      </c>
      <c r="E31" t="str">
        <f t="shared" si="13"/>
        <v>Chambers</v>
      </c>
      <c r="F31">
        <f t="shared" si="14"/>
        <v>1</v>
      </c>
      <c r="H31" t="str">
        <f t="shared" si="15"/>
        <v>Saka</v>
      </c>
      <c r="I31">
        <f t="shared" si="16"/>
        <v>26</v>
      </c>
      <c r="J31">
        <f t="shared" si="17"/>
        <v>26</v>
      </c>
      <c r="K31">
        <v>4</v>
      </c>
      <c r="O31" t="s">
        <v>59</v>
      </c>
      <c r="P31" s="6">
        <v>122</v>
      </c>
      <c r="R31" t="str">
        <f t="shared" si="1"/>
        <v>Tomiyasu</v>
      </c>
      <c r="S31">
        <f t="shared" si="2"/>
        <v>122</v>
      </c>
      <c r="AD31" t="s">
        <v>18</v>
      </c>
      <c r="AE31" s="6">
        <v>1598</v>
      </c>
      <c r="AG31" t="str">
        <f t="shared" si="3"/>
        <v>Chambers</v>
      </c>
      <c r="AH31">
        <f t="shared" si="4"/>
        <v>1598</v>
      </c>
    </row>
    <row r="32" spans="2:42" x14ac:dyDescent="0.25">
      <c r="B32" t="s">
        <v>16</v>
      </c>
      <c r="C32" s="6">
        <v>4</v>
      </c>
      <c r="E32" t="str">
        <f t="shared" si="13"/>
        <v>Bellerin</v>
      </c>
      <c r="F32">
        <f t="shared" si="14"/>
        <v>4</v>
      </c>
      <c r="H32" t="str">
        <f t="shared" si="15"/>
        <v>Martinelli</v>
      </c>
      <c r="I32">
        <f t="shared" si="16"/>
        <v>20</v>
      </c>
      <c r="J32">
        <f t="shared" si="17"/>
        <v>20</v>
      </c>
      <c r="K32">
        <v>5</v>
      </c>
      <c r="O32" t="s">
        <v>55</v>
      </c>
      <c r="P32" s="6">
        <v>113</v>
      </c>
      <c r="R32" t="str">
        <f t="shared" si="1"/>
        <v>Soares</v>
      </c>
      <c r="S32">
        <f t="shared" si="2"/>
        <v>113</v>
      </c>
      <c r="AD32" t="s">
        <v>54</v>
      </c>
      <c r="AE32" s="6">
        <v>1507</v>
      </c>
      <c r="AG32" t="str">
        <f t="shared" si="3"/>
        <v>Smith Rowe</v>
      </c>
      <c r="AH32">
        <f t="shared" si="4"/>
        <v>1507</v>
      </c>
    </row>
    <row r="33" spans="2:34" x14ac:dyDescent="0.25">
      <c r="B33" t="s">
        <v>27</v>
      </c>
      <c r="C33" s="6">
        <v>5</v>
      </c>
      <c r="E33" t="str">
        <f t="shared" si="13"/>
        <v>Koscielny</v>
      </c>
      <c r="F33">
        <f t="shared" si="14"/>
        <v>5</v>
      </c>
      <c r="H33" t="str">
        <f t="shared" si="15"/>
        <v>Odegaard</v>
      </c>
      <c r="I33">
        <f t="shared" si="16"/>
        <v>16</v>
      </c>
      <c r="J33">
        <f t="shared" si="17"/>
        <v>16</v>
      </c>
      <c r="K33">
        <v>6</v>
      </c>
      <c r="O33" t="s">
        <v>22</v>
      </c>
      <c r="P33" s="6">
        <v>106</v>
      </c>
      <c r="R33" t="str">
        <f t="shared" si="1"/>
        <v>Iwobi</v>
      </c>
      <c r="S33">
        <f t="shared" si="2"/>
        <v>106</v>
      </c>
      <c r="AD33" t="s">
        <v>38</v>
      </c>
      <c r="AE33" s="6">
        <v>1321</v>
      </c>
      <c r="AG33" t="str">
        <f t="shared" si="3"/>
        <v>Mkhitaryan</v>
      </c>
      <c r="AH33">
        <f t="shared" si="4"/>
        <v>1321</v>
      </c>
    </row>
    <row r="34" spans="2:34" x14ac:dyDescent="0.25">
      <c r="B34" t="s">
        <v>32</v>
      </c>
      <c r="C34" s="6">
        <v>1</v>
      </c>
      <c r="E34" t="str">
        <f t="shared" si="13"/>
        <v>Maitland-Niles</v>
      </c>
      <c r="F34">
        <f t="shared" si="14"/>
        <v>1</v>
      </c>
      <c r="H34" t="str">
        <f t="shared" si="15"/>
        <v>Odegaard</v>
      </c>
      <c r="I34">
        <f t="shared" si="16"/>
        <v>16</v>
      </c>
      <c r="J34">
        <f t="shared" si="17"/>
        <v>16</v>
      </c>
      <c r="K34">
        <v>7</v>
      </c>
      <c r="O34" t="s">
        <v>45</v>
      </c>
      <c r="P34" s="6">
        <v>95</v>
      </c>
      <c r="R34" t="str">
        <f t="shared" si="1"/>
        <v>Ozil</v>
      </c>
      <c r="S34">
        <f t="shared" si="2"/>
        <v>95</v>
      </c>
      <c r="AD34" t="s">
        <v>55</v>
      </c>
      <c r="AE34" s="6">
        <v>1238</v>
      </c>
      <c r="AG34" t="str">
        <f t="shared" si="3"/>
        <v>Soares</v>
      </c>
      <c r="AH34">
        <f t="shared" si="4"/>
        <v>1238</v>
      </c>
    </row>
    <row r="35" spans="2:34" x14ac:dyDescent="0.25">
      <c r="B35" t="s">
        <v>37</v>
      </c>
      <c r="C35" s="6">
        <v>1</v>
      </c>
      <c r="E35" t="str">
        <f t="shared" si="13"/>
        <v>Mertesacker</v>
      </c>
      <c r="F35">
        <f t="shared" si="14"/>
        <v>1</v>
      </c>
      <c r="H35" t="str">
        <f t="shared" si="15"/>
        <v>Nketiah</v>
      </c>
      <c r="I35">
        <f t="shared" si="16"/>
        <v>14</v>
      </c>
      <c r="J35">
        <f t="shared" si="17"/>
        <v>14</v>
      </c>
      <c r="K35">
        <v>8</v>
      </c>
      <c r="O35" t="s">
        <v>54</v>
      </c>
      <c r="P35" s="6">
        <v>89</v>
      </c>
      <c r="R35" t="str">
        <f t="shared" si="1"/>
        <v>Smith Rowe</v>
      </c>
      <c r="S35">
        <f t="shared" si="2"/>
        <v>89</v>
      </c>
      <c r="AD35" t="s">
        <v>51</v>
      </c>
      <c r="AE35" s="6">
        <v>1206</v>
      </c>
      <c r="AG35" t="str">
        <f t="shared" si="3"/>
        <v>Saliba</v>
      </c>
      <c r="AH35">
        <f t="shared" si="4"/>
        <v>1206</v>
      </c>
    </row>
    <row r="36" spans="2:34" x14ac:dyDescent="0.25">
      <c r="B36" t="s">
        <v>39</v>
      </c>
      <c r="C36" s="6">
        <v>6</v>
      </c>
      <c r="E36" t="str">
        <f t="shared" si="13"/>
        <v>Monreal</v>
      </c>
      <c r="F36">
        <f t="shared" si="14"/>
        <v>6</v>
      </c>
      <c r="H36" t="str">
        <f t="shared" si="15"/>
        <v>Smith Rowe</v>
      </c>
      <c r="I36">
        <f t="shared" si="16"/>
        <v>12</v>
      </c>
      <c r="J36">
        <f t="shared" si="17"/>
        <v>12</v>
      </c>
      <c r="K36">
        <v>9</v>
      </c>
      <c r="O36" t="s">
        <v>42</v>
      </c>
      <c r="P36" s="6">
        <v>70</v>
      </c>
      <c r="R36" t="str">
        <f t="shared" si="1"/>
        <v>Nketiah</v>
      </c>
      <c r="S36">
        <f t="shared" si="2"/>
        <v>70</v>
      </c>
      <c r="AD36" t="s">
        <v>59</v>
      </c>
      <c r="AE36" s="6">
        <v>1078</v>
      </c>
      <c r="AG36" t="str">
        <f t="shared" si="3"/>
        <v>Tomiyasu</v>
      </c>
      <c r="AH36">
        <f t="shared" si="4"/>
        <v>1078</v>
      </c>
    </row>
    <row r="37" spans="2:34" x14ac:dyDescent="0.25">
      <c r="B37" t="s">
        <v>40</v>
      </c>
      <c r="C37" s="6">
        <v>5</v>
      </c>
      <c r="E37" t="str">
        <f t="shared" si="13"/>
        <v>Mustafi</v>
      </c>
      <c r="F37">
        <f t="shared" si="14"/>
        <v>5</v>
      </c>
      <c r="H37" t="str">
        <f t="shared" si="15"/>
        <v>Ramsey</v>
      </c>
      <c r="I37">
        <f t="shared" si="16"/>
        <v>11</v>
      </c>
      <c r="J37">
        <f t="shared" si="17"/>
        <v>11</v>
      </c>
      <c r="K37">
        <v>10</v>
      </c>
      <c r="O37" t="s">
        <v>66</v>
      </c>
      <c r="P37" s="6">
        <v>63</v>
      </c>
      <c r="R37" t="str">
        <f t="shared" si="1"/>
        <v>Willock</v>
      </c>
      <c r="S37">
        <f t="shared" si="2"/>
        <v>63</v>
      </c>
      <c r="AD37" t="s">
        <v>53</v>
      </c>
      <c r="AE37" s="6">
        <v>1065</v>
      </c>
      <c r="AG37" t="str">
        <f t="shared" si="3"/>
        <v>Sanchez</v>
      </c>
      <c r="AH37">
        <f t="shared" si="4"/>
        <v>1065</v>
      </c>
    </row>
    <row r="38" spans="2:34" x14ac:dyDescent="0.25">
      <c r="B38" t="s">
        <v>63</v>
      </c>
      <c r="C38" s="6">
        <v>6</v>
      </c>
      <c r="E38" t="str">
        <f t="shared" si="13"/>
        <v>Welbeck</v>
      </c>
      <c r="F38">
        <f t="shared" si="14"/>
        <v>6</v>
      </c>
      <c r="O38" t="s">
        <v>63</v>
      </c>
      <c r="P38" s="6">
        <v>59</v>
      </c>
      <c r="R38" t="str">
        <f t="shared" si="1"/>
        <v>Welbeck</v>
      </c>
      <c r="S38">
        <f t="shared" si="2"/>
        <v>59</v>
      </c>
      <c r="AD38" t="s">
        <v>69</v>
      </c>
      <c r="AE38" s="6">
        <v>948</v>
      </c>
      <c r="AG38" t="str">
        <f t="shared" si="3"/>
        <v>Zinchenko</v>
      </c>
      <c r="AH38">
        <f t="shared" si="4"/>
        <v>948</v>
      </c>
    </row>
    <row r="39" spans="2:34" x14ac:dyDescent="0.25">
      <c r="B39" t="s">
        <v>14</v>
      </c>
      <c r="C39" s="6">
        <v>68</v>
      </c>
      <c r="E39" t="str">
        <f t="shared" si="13"/>
        <v>Aubameyang</v>
      </c>
      <c r="F39">
        <f t="shared" si="14"/>
        <v>68</v>
      </c>
      <c r="J39" t="s">
        <v>75</v>
      </c>
      <c r="O39" t="s">
        <v>51</v>
      </c>
      <c r="P39" s="6">
        <v>58</v>
      </c>
      <c r="R39" t="str">
        <f t="shared" si="1"/>
        <v>Saliba</v>
      </c>
      <c r="S39">
        <f t="shared" si="2"/>
        <v>58</v>
      </c>
      <c r="AD39" t="s">
        <v>67</v>
      </c>
      <c r="AE39" s="6">
        <v>849</v>
      </c>
      <c r="AG39" t="str">
        <f t="shared" si="3"/>
        <v>Wilshere</v>
      </c>
      <c r="AH39">
        <f t="shared" si="4"/>
        <v>849</v>
      </c>
    </row>
    <row r="40" spans="2:34" x14ac:dyDescent="0.25">
      <c r="B40" t="s">
        <v>19</v>
      </c>
      <c r="C40" s="6">
        <v>1</v>
      </c>
      <c r="E40" t="str">
        <f t="shared" si="13"/>
        <v>Elneny</v>
      </c>
      <c r="F40">
        <f t="shared" si="14"/>
        <v>1</v>
      </c>
      <c r="H40" t="s">
        <v>73</v>
      </c>
      <c r="I40">
        <f>SUM(I29:I38)</f>
        <v>237</v>
      </c>
      <c r="J40" s="4">
        <f>I40/SUM($I$40:$I$41)</f>
        <v>0.41798941798941797</v>
      </c>
      <c r="O40" t="s">
        <v>52</v>
      </c>
      <c r="P40" s="6">
        <v>54</v>
      </c>
      <c r="R40" t="str">
        <f t="shared" si="1"/>
        <v>Sambi Lokonga</v>
      </c>
      <c r="S40">
        <f t="shared" si="2"/>
        <v>54</v>
      </c>
      <c r="AD40" t="s">
        <v>42</v>
      </c>
      <c r="AE40" s="6">
        <v>849</v>
      </c>
      <c r="AG40" t="str">
        <f t="shared" si="3"/>
        <v>Nketiah</v>
      </c>
      <c r="AH40">
        <f t="shared" si="4"/>
        <v>849</v>
      </c>
    </row>
    <row r="41" spans="2:34" x14ac:dyDescent="0.25">
      <c r="B41" t="s">
        <v>22</v>
      </c>
      <c r="C41" s="6">
        <v>6</v>
      </c>
      <c r="E41" t="str">
        <f t="shared" si="13"/>
        <v>Iwobi</v>
      </c>
      <c r="F41">
        <f t="shared" si="14"/>
        <v>6</v>
      </c>
      <c r="H41" t="s">
        <v>74</v>
      </c>
      <c r="I41">
        <f>SUM(F38:F84)</f>
        <v>330</v>
      </c>
      <c r="J41" s="4">
        <f>I41/SUM($I$40:$I$41)</f>
        <v>0.58201058201058198</v>
      </c>
      <c r="O41" t="s">
        <v>69</v>
      </c>
      <c r="P41" s="6">
        <v>53</v>
      </c>
      <c r="R41" t="str">
        <f t="shared" si="1"/>
        <v>Zinchenko</v>
      </c>
      <c r="S41">
        <f t="shared" si="2"/>
        <v>53</v>
      </c>
      <c r="AD41" t="s">
        <v>52</v>
      </c>
      <c r="AE41" s="6">
        <v>826</v>
      </c>
      <c r="AG41" t="str">
        <f t="shared" si="3"/>
        <v>Sambi Lokonga</v>
      </c>
      <c r="AH41">
        <f t="shared" si="4"/>
        <v>826</v>
      </c>
    </row>
    <row r="42" spans="2:34" x14ac:dyDescent="0.25">
      <c r="B42" t="s">
        <v>28</v>
      </c>
      <c r="C42" s="6">
        <v>54</v>
      </c>
      <c r="E42" t="str">
        <f t="shared" si="13"/>
        <v>Lacazette</v>
      </c>
      <c r="F42">
        <f t="shared" si="14"/>
        <v>54</v>
      </c>
      <c r="O42" t="s">
        <v>33</v>
      </c>
      <c r="P42" s="6">
        <v>48</v>
      </c>
      <c r="R42" t="str">
        <f t="shared" si="1"/>
        <v>Mari</v>
      </c>
      <c r="S42">
        <f t="shared" si="2"/>
        <v>48</v>
      </c>
      <c r="AD42" t="s">
        <v>65</v>
      </c>
      <c r="AE42" s="6">
        <v>668</v>
      </c>
      <c r="AG42" t="str">
        <f t="shared" si="3"/>
        <v>Willian</v>
      </c>
      <c r="AH42">
        <f t="shared" si="4"/>
        <v>668</v>
      </c>
    </row>
    <row r="43" spans="2:34" x14ac:dyDescent="0.25">
      <c r="B43" t="s">
        <v>38</v>
      </c>
      <c r="C43" s="6">
        <v>8</v>
      </c>
      <c r="E43" t="str">
        <f t="shared" si="13"/>
        <v>Mkhitaryan</v>
      </c>
      <c r="F43">
        <f t="shared" si="14"/>
        <v>8</v>
      </c>
      <c r="O43" t="s">
        <v>57</v>
      </c>
      <c r="P43" s="6">
        <v>45</v>
      </c>
      <c r="R43" t="str">
        <f t="shared" si="1"/>
        <v>Tavares</v>
      </c>
      <c r="S43">
        <f t="shared" si="2"/>
        <v>45</v>
      </c>
      <c r="AD43" t="s">
        <v>33</v>
      </c>
      <c r="AE43" s="6">
        <v>632</v>
      </c>
      <c r="AG43" t="str">
        <f t="shared" si="3"/>
        <v>Mari</v>
      </c>
      <c r="AH43">
        <f t="shared" si="4"/>
        <v>632</v>
      </c>
    </row>
    <row r="44" spans="2:34" x14ac:dyDescent="0.25">
      <c r="B44" t="s">
        <v>45</v>
      </c>
      <c r="C44" s="6">
        <v>10</v>
      </c>
      <c r="E44" t="str">
        <f t="shared" si="13"/>
        <v>Ozil</v>
      </c>
      <c r="F44">
        <f t="shared" si="14"/>
        <v>10</v>
      </c>
      <c r="O44" t="s">
        <v>24</v>
      </c>
      <c r="P44" s="6">
        <v>42</v>
      </c>
      <c r="R44" t="str">
        <f t="shared" si="1"/>
        <v>Jesus</v>
      </c>
      <c r="S44">
        <f t="shared" si="2"/>
        <v>42</v>
      </c>
      <c r="AD44" t="s">
        <v>57</v>
      </c>
      <c r="AE44" s="6">
        <v>599</v>
      </c>
      <c r="AG44" t="str">
        <f t="shared" si="3"/>
        <v>Tavares</v>
      </c>
      <c r="AH44">
        <f t="shared" si="4"/>
        <v>599</v>
      </c>
    </row>
    <row r="45" spans="2:34" x14ac:dyDescent="0.25">
      <c r="B45" t="s">
        <v>49</v>
      </c>
      <c r="C45" s="6">
        <v>11</v>
      </c>
      <c r="E45" t="str">
        <f t="shared" si="13"/>
        <v>Ramsey</v>
      </c>
      <c r="F45">
        <f t="shared" si="14"/>
        <v>11</v>
      </c>
      <c r="O45" t="s">
        <v>29</v>
      </c>
      <c r="P45" s="6">
        <v>35</v>
      </c>
      <c r="R45" t="str">
        <f t="shared" si="1"/>
        <v>Lichtsteiner</v>
      </c>
      <c r="S45">
        <f t="shared" si="2"/>
        <v>35</v>
      </c>
      <c r="AD45" t="s">
        <v>66</v>
      </c>
      <c r="AE45" s="6">
        <v>519</v>
      </c>
      <c r="AG45" t="str">
        <f t="shared" si="3"/>
        <v>Willock</v>
      </c>
      <c r="AH45">
        <f t="shared" si="4"/>
        <v>519</v>
      </c>
    </row>
    <row r="46" spans="2:34" x14ac:dyDescent="0.25">
      <c r="B46" t="s">
        <v>53</v>
      </c>
      <c r="C46" s="6">
        <v>7</v>
      </c>
      <c r="E46" t="str">
        <f t="shared" si="13"/>
        <v>Sanchez</v>
      </c>
      <c r="F46">
        <f t="shared" si="14"/>
        <v>7</v>
      </c>
      <c r="O46" t="s">
        <v>65</v>
      </c>
      <c r="P46" s="6">
        <v>34</v>
      </c>
      <c r="R46" t="str">
        <f t="shared" si="1"/>
        <v>Willian</v>
      </c>
      <c r="S46">
        <f t="shared" si="2"/>
        <v>34</v>
      </c>
      <c r="AD46" t="s">
        <v>63</v>
      </c>
      <c r="AE46" s="6">
        <v>496</v>
      </c>
      <c r="AG46" t="str">
        <f t="shared" si="3"/>
        <v>Welbeck</v>
      </c>
      <c r="AH46">
        <f t="shared" si="4"/>
        <v>496</v>
      </c>
    </row>
    <row r="47" spans="2:34" x14ac:dyDescent="0.25">
      <c r="B47" t="s">
        <v>67</v>
      </c>
      <c r="C47" s="6">
        <v>1</v>
      </c>
      <c r="E47" t="str">
        <f t="shared" si="13"/>
        <v>Wilshere</v>
      </c>
      <c r="F47">
        <f t="shared" si="14"/>
        <v>1</v>
      </c>
      <c r="O47" t="s">
        <v>67</v>
      </c>
      <c r="P47" s="6">
        <v>33</v>
      </c>
      <c r="R47" t="str">
        <f t="shared" si="1"/>
        <v>Wilshere</v>
      </c>
      <c r="S47">
        <f t="shared" si="2"/>
        <v>33</v>
      </c>
      <c r="AD47" t="s">
        <v>24</v>
      </c>
      <c r="AE47" s="6">
        <v>438</v>
      </c>
      <c r="AG47" t="str">
        <f t="shared" si="3"/>
        <v>Jesus</v>
      </c>
      <c r="AH47">
        <f t="shared" si="4"/>
        <v>438</v>
      </c>
    </row>
    <row r="48" spans="2:34" x14ac:dyDescent="0.25">
      <c r="B48" t="s">
        <v>68</v>
      </c>
      <c r="C48" s="6">
        <v>11</v>
      </c>
      <c r="E48" t="str">
        <f t="shared" si="13"/>
        <v>Xhaka</v>
      </c>
      <c r="F48">
        <f t="shared" si="14"/>
        <v>11</v>
      </c>
      <c r="O48" t="s">
        <v>41</v>
      </c>
      <c r="P48" s="6">
        <v>32</v>
      </c>
      <c r="R48" t="str">
        <f t="shared" si="1"/>
        <v>Nelson</v>
      </c>
      <c r="S48">
        <f t="shared" si="2"/>
        <v>32</v>
      </c>
      <c r="AD48" t="s">
        <v>29</v>
      </c>
      <c r="AE48" s="6">
        <v>382</v>
      </c>
      <c r="AG48" t="str">
        <f t="shared" si="3"/>
        <v>Lichtsteiner</v>
      </c>
      <c r="AH48">
        <f t="shared" si="4"/>
        <v>382</v>
      </c>
    </row>
    <row r="49" spans="2:34" x14ac:dyDescent="0.25">
      <c r="B49" t="s">
        <v>15</v>
      </c>
      <c r="C49" s="6">
        <v>0</v>
      </c>
      <c r="E49" t="str">
        <f t="shared" si="13"/>
        <v>Balogun</v>
      </c>
      <c r="F49">
        <f t="shared" si="14"/>
        <v>0</v>
      </c>
      <c r="O49" t="s">
        <v>53</v>
      </c>
      <c r="P49" s="6">
        <v>31</v>
      </c>
      <c r="R49" t="str">
        <f t="shared" si="1"/>
        <v>Sanchez</v>
      </c>
      <c r="S49">
        <f t="shared" si="2"/>
        <v>31</v>
      </c>
      <c r="AD49" t="s">
        <v>41</v>
      </c>
      <c r="AE49" s="6">
        <v>335</v>
      </c>
      <c r="AG49" t="str">
        <f t="shared" si="3"/>
        <v>Nelson</v>
      </c>
      <c r="AH49">
        <f t="shared" si="4"/>
        <v>335</v>
      </c>
    </row>
    <row r="50" spans="2:34" x14ac:dyDescent="0.25">
      <c r="B50" t="s">
        <v>17</v>
      </c>
      <c r="C50" s="6">
        <v>0</v>
      </c>
      <c r="E50" t="str">
        <f t="shared" si="13"/>
        <v>Ceballos</v>
      </c>
      <c r="F50">
        <f t="shared" si="14"/>
        <v>0</v>
      </c>
      <c r="O50" t="s">
        <v>25</v>
      </c>
      <c r="P50" s="6">
        <v>13</v>
      </c>
      <c r="R50" t="str">
        <f t="shared" si="1"/>
        <v>Jorginho</v>
      </c>
      <c r="S50">
        <f t="shared" si="2"/>
        <v>13</v>
      </c>
      <c r="AD50" t="s">
        <v>25</v>
      </c>
      <c r="AE50" s="6">
        <v>207</v>
      </c>
      <c r="AG50" t="str">
        <f t="shared" si="3"/>
        <v>Jorginho</v>
      </c>
      <c r="AH50">
        <f t="shared" si="4"/>
        <v>207</v>
      </c>
    </row>
    <row r="51" spans="2:34" x14ac:dyDescent="0.25">
      <c r="B51" t="s">
        <v>20</v>
      </c>
      <c r="C51" s="6">
        <v>0</v>
      </c>
      <c r="E51" t="str">
        <f t="shared" si="13"/>
        <v>Guendouzi</v>
      </c>
      <c r="F51">
        <f t="shared" si="14"/>
        <v>0</v>
      </c>
      <c r="O51" t="s">
        <v>37</v>
      </c>
      <c r="P51" s="6">
        <v>12</v>
      </c>
      <c r="R51" t="str">
        <f t="shared" si="1"/>
        <v>Mertesacker</v>
      </c>
      <c r="S51">
        <f t="shared" si="2"/>
        <v>12</v>
      </c>
      <c r="AD51" t="s">
        <v>37</v>
      </c>
      <c r="AE51" s="6">
        <v>164</v>
      </c>
      <c r="AG51" t="str">
        <f t="shared" si="3"/>
        <v>Mertesacker</v>
      </c>
      <c r="AH51">
        <f t="shared" si="4"/>
        <v>164</v>
      </c>
    </row>
    <row r="52" spans="2:34" x14ac:dyDescent="0.25">
      <c r="B52" t="s">
        <v>23</v>
      </c>
      <c r="C52" s="6">
        <v>0</v>
      </c>
      <c r="E52" t="str">
        <f t="shared" si="13"/>
        <v>Jenkinson</v>
      </c>
      <c r="F52">
        <f t="shared" si="14"/>
        <v>0</v>
      </c>
      <c r="O52" t="s">
        <v>36</v>
      </c>
      <c r="P52" s="6">
        <v>9</v>
      </c>
      <c r="R52" t="str">
        <f t="shared" si="1"/>
        <v>Mavropanos</v>
      </c>
      <c r="S52">
        <f t="shared" si="2"/>
        <v>9</v>
      </c>
      <c r="AD52" t="s">
        <v>62</v>
      </c>
      <c r="AE52" s="6">
        <v>138</v>
      </c>
      <c r="AG52" t="str">
        <f t="shared" si="3"/>
        <v>Vieira</v>
      </c>
      <c r="AH52">
        <f t="shared" si="4"/>
        <v>138</v>
      </c>
    </row>
    <row r="53" spans="2:34" x14ac:dyDescent="0.25">
      <c r="B53" t="s">
        <v>24</v>
      </c>
      <c r="C53" s="6">
        <v>5</v>
      </c>
      <c r="E53" t="str">
        <f t="shared" si="13"/>
        <v>Jesus</v>
      </c>
      <c r="F53">
        <f t="shared" si="14"/>
        <v>5</v>
      </c>
      <c r="O53" t="s">
        <v>61</v>
      </c>
      <c r="P53" s="6">
        <v>8</v>
      </c>
      <c r="R53" t="str">
        <f t="shared" si="1"/>
        <v>Trossard</v>
      </c>
      <c r="S53">
        <f t="shared" si="2"/>
        <v>8</v>
      </c>
      <c r="AD53" t="s">
        <v>61</v>
      </c>
      <c r="AE53" s="6">
        <v>131</v>
      </c>
      <c r="AG53" t="str">
        <f t="shared" si="3"/>
        <v>Trossard</v>
      </c>
      <c r="AH53">
        <f t="shared" si="4"/>
        <v>131</v>
      </c>
    </row>
    <row r="54" spans="2:34" x14ac:dyDescent="0.25">
      <c r="B54" t="s">
        <v>25</v>
      </c>
      <c r="C54" s="6">
        <v>0</v>
      </c>
      <c r="E54" t="str">
        <f t="shared" si="13"/>
        <v>Jorginho</v>
      </c>
      <c r="F54">
        <f t="shared" si="14"/>
        <v>0</v>
      </c>
      <c r="O54" t="s">
        <v>62</v>
      </c>
      <c r="P54" s="6">
        <v>8</v>
      </c>
      <c r="R54" t="str">
        <f t="shared" si="1"/>
        <v>Vieira</v>
      </c>
      <c r="S54">
        <f t="shared" si="2"/>
        <v>8</v>
      </c>
      <c r="AD54" t="s">
        <v>36</v>
      </c>
      <c r="AE54" s="6">
        <v>108</v>
      </c>
      <c r="AG54" t="str">
        <f t="shared" si="3"/>
        <v>Mavropanos</v>
      </c>
      <c r="AH54">
        <f t="shared" si="4"/>
        <v>108</v>
      </c>
    </row>
    <row r="55" spans="2:34" x14ac:dyDescent="0.25">
      <c r="B55" t="s">
        <v>29</v>
      </c>
      <c r="C55" s="6">
        <v>0</v>
      </c>
      <c r="E55" t="str">
        <f t="shared" si="13"/>
        <v>Lichtsteiner</v>
      </c>
      <c r="F55">
        <f t="shared" si="14"/>
        <v>0</v>
      </c>
      <c r="O55" t="s">
        <v>23</v>
      </c>
      <c r="P55" s="6">
        <v>7</v>
      </c>
      <c r="R55" t="str">
        <f t="shared" si="1"/>
        <v>Jenkinson</v>
      </c>
      <c r="S55">
        <f t="shared" si="2"/>
        <v>7</v>
      </c>
      <c r="AD55" t="s">
        <v>23</v>
      </c>
      <c r="AE55" s="6">
        <v>55</v>
      </c>
      <c r="AG55" t="str">
        <f t="shared" si="3"/>
        <v>Jenkinson</v>
      </c>
      <c r="AH55">
        <f t="shared" si="4"/>
        <v>55</v>
      </c>
    </row>
    <row r="56" spans="2:34" x14ac:dyDescent="0.25">
      <c r="B56" t="s">
        <v>30</v>
      </c>
      <c r="C56" s="6">
        <v>3</v>
      </c>
      <c r="E56" t="str">
        <f t="shared" si="13"/>
        <v>Luiz</v>
      </c>
      <c r="F56">
        <f t="shared" si="14"/>
        <v>3</v>
      </c>
      <c r="O56" t="s">
        <v>15</v>
      </c>
      <c r="P56" s="6">
        <v>2</v>
      </c>
      <c r="R56" t="str">
        <f t="shared" si="1"/>
        <v>Balogun</v>
      </c>
      <c r="S56">
        <f t="shared" si="2"/>
        <v>2</v>
      </c>
      <c r="AD56" t="s">
        <v>56</v>
      </c>
      <c r="AE56" s="6">
        <v>37</v>
      </c>
      <c r="AG56" t="str">
        <f t="shared" si="3"/>
        <v>Suarez</v>
      </c>
      <c r="AH56">
        <f t="shared" si="4"/>
        <v>37</v>
      </c>
    </row>
    <row r="57" spans="2:34" x14ac:dyDescent="0.25">
      <c r="B57" t="s">
        <v>31</v>
      </c>
      <c r="C57" s="6">
        <v>9</v>
      </c>
      <c r="E57" t="str">
        <f t="shared" si="13"/>
        <v>Magalhaes</v>
      </c>
      <c r="F57">
        <f t="shared" si="14"/>
        <v>9</v>
      </c>
      <c r="O57" t="s">
        <v>56</v>
      </c>
      <c r="P57" s="6">
        <v>2</v>
      </c>
      <c r="R57" t="str">
        <f t="shared" si="1"/>
        <v>Suarez</v>
      </c>
      <c r="S57">
        <f t="shared" si="2"/>
        <v>2</v>
      </c>
      <c r="AD57" t="s">
        <v>15</v>
      </c>
      <c r="AE57" s="6">
        <v>8</v>
      </c>
      <c r="AG57" t="str">
        <f t="shared" si="3"/>
        <v>Balogun</v>
      </c>
      <c r="AH57">
        <f t="shared" si="4"/>
        <v>8</v>
      </c>
    </row>
    <row r="58" spans="2:34" x14ac:dyDescent="0.25">
      <c r="B58" t="s">
        <v>33</v>
      </c>
      <c r="C58" s="6">
        <v>0</v>
      </c>
      <c r="E58" t="str">
        <f t="shared" si="13"/>
        <v>Mari</v>
      </c>
      <c r="F58">
        <f t="shared" si="14"/>
        <v>0</v>
      </c>
      <c r="O58" t="s">
        <v>43</v>
      </c>
      <c r="P58" s="6">
        <v>1</v>
      </c>
      <c r="R58" t="str">
        <f t="shared" si="1"/>
        <v>Nwaneri</v>
      </c>
      <c r="S58">
        <f t="shared" si="2"/>
        <v>1</v>
      </c>
      <c r="AD58" t="s">
        <v>34</v>
      </c>
      <c r="AE58" s="6">
        <v>2</v>
      </c>
      <c r="AG58" t="str">
        <f t="shared" si="3"/>
        <v>Marquinhos</v>
      </c>
      <c r="AH58">
        <f t="shared" si="4"/>
        <v>2</v>
      </c>
    </row>
    <row r="59" spans="2:34" x14ac:dyDescent="0.25">
      <c r="B59" t="s">
        <v>34</v>
      </c>
      <c r="C59" s="6">
        <v>0</v>
      </c>
      <c r="E59" t="str">
        <f t="shared" si="13"/>
        <v>Marquinhos</v>
      </c>
      <c r="F59">
        <f t="shared" si="14"/>
        <v>0</v>
      </c>
      <c r="O59" t="s">
        <v>34</v>
      </c>
      <c r="P59" s="6">
        <v>0</v>
      </c>
      <c r="R59" t="str">
        <f t="shared" si="1"/>
        <v>Marquinhos</v>
      </c>
      <c r="S59">
        <f t="shared" si="2"/>
        <v>0</v>
      </c>
      <c r="AD59" t="s">
        <v>43</v>
      </c>
      <c r="AE59" s="6">
        <v>0</v>
      </c>
      <c r="AG59" t="str">
        <f t="shared" si="3"/>
        <v>Nwaneri</v>
      </c>
      <c r="AH59">
        <f t="shared" si="4"/>
        <v>0</v>
      </c>
    </row>
    <row r="60" spans="2:34" x14ac:dyDescent="0.25">
      <c r="B60" t="s">
        <v>35</v>
      </c>
      <c r="C60" s="6">
        <v>20</v>
      </c>
      <c r="E60" t="str">
        <f t="shared" si="13"/>
        <v>Martinelli</v>
      </c>
      <c r="F60">
        <f t="shared" si="14"/>
        <v>20</v>
      </c>
    </row>
    <row r="61" spans="2:34" x14ac:dyDescent="0.25">
      <c r="B61" t="s">
        <v>36</v>
      </c>
      <c r="C61" s="6">
        <v>0</v>
      </c>
      <c r="E61" t="str">
        <f t="shared" si="13"/>
        <v>Mavropanos</v>
      </c>
      <c r="F61">
        <f t="shared" si="14"/>
        <v>0</v>
      </c>
    </row>
    <row r="62" spans="2:34" x14ac:dyDescent="0.25">
      <c r="B62" t="s">
        <v>41</v>
      </c>
      <c r="C62" s="6">
        <v>3</v>
      </c>
      <c r="E62" t="str">
        <f t="shared" si="13"/>
        <v>Nelson</v>
      </c>
      <c r="F62">
        <f t="shared" si="14"/>
        <v>3</v>
      </c>
    </row>
    <row r="63" spans="2:34" x14ac:dyDescent="0.25">
      <c r="B63" t="s">
        <v>42</v>
      </c>
      <c r="C63" s="6">
        <v>14</v>
      </c>
      <c r="E63" t="str">
        <f t="shared" si="13"/>
        <v>Nketiah</v>
      </c>
      <c r="F63">
        <f t="shared" si="14"/>
        <v>14</v>
      </c>
    </row>
    <row r="64" spans="2:34" x14ac:dyDescent="0.25">
      <c r="B64" t="s">
        <v>43</v>
      </c>
      <c r="C64" s="6">
        <v>0</v>
      </c>
      <c r="E64" t="str">
        <f t="shared" si="13"/>
        <v>Nwaneri</v>
      </c>
      <c r="F64">
        <f t="shared" si="14"/>
        <v>0</v>
      </c>
    </row>
    <row r="65" spans="2:6" x14ac:dyDescent="0.25">
      <c r="B65" t="s">
        <v>44</v>
      </c>
      <c r="C65" s="6">
        <v>16</v>
      </c>
      <c r="E65" t="str">
        <f t="shared" si="13"/>
        <v>Odegaard</v>
      </c>
      <c r="F65">
        <f t="shared" si="14"/>
        <v>16</v>
      </c>
    </row>
    <row r="66" spans="2:6" x14ac:dyDescent="0.25">
      <c r="B66" t="s">
        <v>46</v>
      </c>
      <c r="C66" s="6">
        <v>3</v>
      </c>
      <c r="E66" t="str">
        <f t="shared" si="13"/>
        <v>Papastathopoulos</v>
      </c>
      <c r="F66">
        <f t="shared" si="14"/>
        <v>3</v>
      </c>
    </row>
    <row r="67" spans="2:6" x14ac:dyDescent="0.25">
      <c r="B67" t="s">
        <v>47</v>
      </c>
      <c r="C67" s="6">
        <v>4</v>
      </c>
      <c r="E67" t="str">
        <f t="shared" si="13"/>
        <v>Partey</v>
      </c>
      <c r="F67">
        <f t="shared" si="14"/>
        <v>4</v>
      </c>
    </row>
    <row r="68" spans="2:6" x14ac:dyDescent="0.25">
      <c r="B68" t="s">
        <v>48</v>
      </c>
      <c r="C68" s="6">
        <v>16</v>
      </c>
      <c r="E68" t="str">
        <f t="shared" si="13"/>
        <v>Pepe</v>
      </c>
      <c r="F68">
        <f t="shared" si="14"/>
        <v>16</v>
      </c>
    </row>
    <row r="69" spans="2:6" x14ac:dyDescent="0.25">
      <c r="B69" t="s">
        <v>50</v>
      </c>
      <c r="C69" s="6">
        <v>26</v>
      </c>
      <c r="E69" t="str">
        <f t="shared" si="13"/>
        <v>Saka</v>
      </c>
      <c r="F69">
        <f t="shared" si="14"/>
        <v>26</v>
      </c>
    </row>
    <row r="70" spans="2:6" x14ac:dyDescent="0.25">
      <c r="B70" t="s">
        <v>51</v>
      </c>
      <c r="C70" s="6">
        <v>2</v>
      </c>
      <c r="E70" t="str">
        <f t="shared" si="13"/>
        <v>Saliba</v>
      </c>
      <c r="F70">
        <f t="shared" si="14"/>
        <v>2</v>
      </c>
    </row>
    <row r="71" spans="2:6" x14ac:dyDescent="0.25">
      <c r="B71" t="s">
        <v>52</v>
      </c>
      <c r="C71" s="6">
        <v>0</v>
      </c>
      <c r="E71" t="str">
        <f t="shared" si="13"/>
        <v>Sambi Lokonga</v>
      </c>
      <c r="F71">
        <f t="shared" si="14"/>
        <v>0</v>
      </c>
    </row>
    <row r="72" spans="2:6" x14ac:dyDescent="0.25">
      <c r="B72" t="s">
        <v>54</v>
      </c>
      <c r="C72" s="6">
        <v>12</v>
      </c>
      <c r="E72" t="str">
        <f t="shared" si="13"/>
        <v>Smith Rowe</v>
      </c>
      <c r="F72">
        <f t="shared" si="14"/>
        <v>12</v>
      </c>
    </row>
    <row r="73" spans="2:6" x14ac:dyDescent="0.25">
      <c r="B73" t="s">
        <v>55</v>
      </c>
      <c r="C73" s="6">
        <v>2</v>
      </c>
      <c r="E73" t="str">
        <f t="shared" si="13"/>
        <v>Soares</v>
      </c>
      <c r="F73">
        <f t="shared" si="14"/>
        <v>2</v>
      </c>
    </row>
    <row r="74" spans="2:6" x14ac:dyDescent="0.25">
      <c r="B74" t="s">
        <v>56</v>
      </c>
      <c r="C74" s="6">
        <v>0</v>
      </c>
      <c r="E74" t="str">
        <f t="shared" si="13"/>
        <v>Suarez</v>
      </c>
      <c r="F74">
        <f t="shared" si="14"/>
        <v>0</v>
      </c>
    </row>
    <row r="75" spans="2:6" x14ac:dyDescent="0.25">
      <c r="B75" t="s">
        <v>57</v>
      </c>
      <c r="C75" s="6">
        <v>1</v>
      </c>
      <c r="E75" t="str">
        <f t="shared" si="13"/>
        <v>Tavares</v>
      </c>
      <c r="F75">
        <f t="shared" si="14"/>
        <v>1</v>
      </c>
    </row>
    <row r="76" spans="2:6" x14ac:dyDescent="0.25">
      <c r="B76" t="s">
        <v>58</v>
      </c>
      <c r="C76" s="6">
        <v>3</v>
      </c>
      <c r="E76" t="str">
        <f t="shared" si="13"/>
        <v>Tierney</v>
      </c>
      <c r="F76">
        <f t="shared" si="14"/>
        <v>3</v>
      </c>
    </row>
    <row r="77" spans="2:6" x14ac:dyDescent="0.25">
      <c r="B77" t="s">
        <v>59</v>
      </c>
      <c r="C77" s="6">
        <v>0</v>
      </c>
      <c r="E77" t="str">
        <f t="shared" si="13"/>
        <v>Tomiyasu</v>
      </c>
      <c r="F77">
        <f t="shared" si="14"/>
        <v>0</v>
      </c>
    </row>
    <row r="78" spans="2:6" x14ac:dyDescent="0.25">
      <c r="B78" t="s">
        <v>60</v>
      </c>
      <c r="C78" s="6">
        <v>3</v>
      </c>
      <c r="E78" t="str">
        <f t="shared" si="13"/>
        <v>Torreira</v>
      </c>
      <c r="F78">
        <f t="shared" si="14"/>
        <v>3</v>
      </c>
    </row>
    <row r="79" spans="2:6" x14ac:dyDescent="0.25">
      <c r="B79" t="s">
        <v>61</v>
      </c>
      <c r="C79" s="6">
        <v>1</v>
      </c>
      <c r="E79" t="str">
        <f t="shared" si="13"/>
        <v>Trossard</v>
      </c>
      <c r="F79">
        <f t="shared" si="14"/>
        <v>1</v>
      </c>
    </row>
    <row r="80" spans="2:6" x14ac:dyDescent="0.25">
      <c r="B80" t="s">
        <v>62</v>
      </c>
      <c r="C80" s="6">
        <v>1</v>
      </c>
      <c r="E80" t="str">
        <f t="shared" si="13"/>
        <v>Vieira</v>
      </c>
      <c r="F80">
        <f t="shared" si="14"/>
        <v>1</v>
      </c>
    </row>
    <row r="81" spans="2:6" x14ac:dyDescent="0.25">
      <c r="B81" t="s">
        <v>64</v>
      </c>
      <c r="C81" s="6">
        <v>0</v>
      </c>
      <c r="E81" t="str">
        <f t="shared" si="13"/>
        <v>White</v>
      </c>
      <c r="F81">
        <f t="shared" si="14"/>
        <v>0</v>
      </c>
    </row>
    <row r="82" spans="2:6" x14ac:dyDescent="0.25">
      <c r="B82" t="s">
        <v>65</v>
      </c>
      <c r="C82" s="6">
        <v>1</v>
      </c>
      <c r="E82" t="str">
        <f t="shared" si="13"/>
        <v>Willian</v>
      </c>
      <c r="F82">
        <f t="shared" si="14"/>
        <v>1</v>
      </c>
    </row>
    <row r="83" spans="2:6" x14ac:dyDescent="0.25">
      <c r="B83" t="s">
        <v>66</v>
      </c>
      <c r="C83" s="6">
        <v>1</v>
      </c>
      <c r="E83" t="str">
        <f t="shared" si="13"/>
        <v>Willock</v>
      </c>
      <c r="F83">
        <f t="shared" si="14"/>
        <v>1</v>
      </c>
    </row>
    <row r="84" spans="2:6" x14ac:dyDescent="0.25">
      <c r="B84" t="s">
        <v>69</v>
      </c>
      <c r="C84" s="6">
        <v>1</v>
      </c>
      <c r="E84" t="str">
        <f t="shared" si="13"/>
        <v>Zinchenko</v>
      </c>
      <c r="F84">
        <f t="shared" si="14"/>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4FD57-425C-44CC-88C4-2DFD6345D579}">
  <dimension ref="A1"/>
  <sheetViews>
    <sheetView showGridLines="0" showRowColHeaders="0" tabSelected="1" workbookViewId="0">
      <selection activeCell="M35" sqref="M35"/>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Option Button 1">
              <controlPr defaultSize="0" autoFill="0" autoLine="0" autoPict="0">
                <anchor moveWithCells="1">
                  <from>
                    <xdr:col>9</xdr:col>
                    <xdr:colOff>552450</xdr:colOff>
                    <xdr:row>10</xdr:row>
                    <xdr:rowOff>76200</xdr:rowOff>
                  </from>
                  <to>
                    <xdr:col>11</xdr:col>
                    <xdr:colOff>352425</xdr:colOff>
                    <xdr:row>11</xdr:row>
                    <xdr:rowOff>95250</xdr:rowOff>
                  </to>
                </anchor>
              </controlPr>
            </control>
          </mc:Choice>
        </mc:AlternateContent>
        <mc:AlternateContent xmlns:mc="http://schemas.openxmlformats.org/markup-compatibility/2006">
          <mc:Choice Requires="x14">
            <control shapeId="1026" r:id="rId4" name="Option Button 2">
              <controlPr defaultSize="0" autoFill="0" autoLine="0" autoPict="0">
                <anchor moveWithCells="1">
                  <from>
                    <xdr:col>12</xdr:col>
                    <xdr:colOff>561975</xdr:colOff>
                    <xdr:row>10</xdr:row>
                    <xdr:rowOff>47625</xdr:rowOff>
                  </from>
                  <to>
                    <xdr:col>14</xdr:col>
                    <xdr:colOff>361950</xdr:colOff>
                    <xdr:row>11</xdr:row>
                    <xdr:rowOff>66675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48FDE9B1-984F-425D-B205-94F16C2DA797}">
  <ds:schemaRefs/>
</ds:datastoreItem>
</file>

<file path=customXml/itemProps2.xml><?xml version="1.0" encoding="utf-8"?>
<ds:datastoreItem xmlns:ds="http://schemas.openxmlformats.org/officeDocument/2006/customXml" ds:itemID="{5230543E-8530-4916-98A1-E0F25985F8DC}">
  <ds:schemaRefs/>
</ds:datastoreItem>
</file>

<file path=customXml/itemProps3.xml><?xml version="1.0" encoding="utf-8"?>
<ds:datastoreItem xmlns:ds="http://schemas.openxmlformats.org/officeDocument/2006/customXml" ds:itemID="{D25DE16C-D046-40CB-B0A8-B48EFD775BBA}">
  <ds:schemaRefs/>
</ds:datastoreItem>
</file>

<file path=customXml/itemProps4.xml><?xml version="1.0" encoding="utf-8"?>
<ds:datastoreItem xmlns:ds="http://schemas.openxmlformats.org/officeDocument/2006/customXml" ds:itemID="{E04D9FC7-C954-4074-BD67-5232EC7F512C}">
  <ds:schemaRefs/>
</ds:datastoreItem>
</file>

<file path=customXml/itemProps5.xml><?xml version="1.0" encoding="utf-8"?>
<ds:datastoreItem xmlns:ds="http://schemas.openxmlformats.org/officeDocument/2006/customXml" ds:itemID="{493598DC-A231-4472-8C26-9BD6BABE92C6}">
  <ds:schemaRefs>
    <ds:schemaRef ds:uri="http://schemas.microsoft.com/DataMashup"/>
  </ds:schemaRefs>
</ds:datastoreItem>
</file>

<file path=customXml/itemProps6.xml><?xml version="1.0" encoding="utf-8"?>
<ds:datastoreItem xmlns:ds="http://schemas.openxmlformats.org/officeDocument/2006/customXml" ds:itemID="{6440E802-3EB3-44FC-B31F-7E502B064AA4}">
  <ds:schemaRefs/>
</ds:datastoreItem>
</file>

<file path=customXml/itemProps7.xml><?xml version="1.0" encoding="utf-8"?>
<ds:datastoreItem xmlns:ds="http://schemas.openxmlformats.org/officeDocument/2006/customXml" ds:itemID="{1BBD1232-6EC5-4245-96AA-307E8B8BCE7A}">
  <ds:schemaRefs/>
</ds:datastoreItem>
</file>

<file path=customXml/itemProps8.xml><?xml version="1.0" encoding="utf-8"?>
<ds:datastoreItem xmlns:ds="http://schemas.openxmlformats.org/officeDocument/2006/customXml" ds:itemID="{EC4FA58F-8E22-4CC3-BAD7-FE9B03527ED4}">
  <ds:schemaRefs/>
</ds:datastoreItem>
</file>

<file path=customXml/itemProps9.xml><?xml version="1.0" encoding="utf-8"?>
<ds:datastoreItem xmlns:ds="http://schemas.openxmlformats.org/officeDocument/2006/customXml" ds:itemID="{3DBA4FAD-EA55-4CFB-A7CE-12F8B70E7282}">
  <ds:schemaRefs/>
</ds:datastoreItem>
</file>

<file path=customXml/itemProps10.xml><?xml version="1.0" encoding="utf-8"?>
<ds:datastoreItem xmlns:ds="http://schemas.openxmlformats.org/officeDocument/2006/customXml" ds:itemID="{762E8C65-287C-4531-9F9A-64B2B70E4D15}">
  <ds:schemaRefs/>
</ds:datastoreItem>
</file>

<file path=customXml/itemProps11.xml><?xml version="1.0" encoding="utf-8"?>
<ds:datastoreItem xmlns:ds="http://schemas.openxmlformats.org/officeDocument/2006/customXml" ds:itemID="{2248754A-2685-4893-97D0-F09A28CF20B7}">
  <ds:schemaRefs/>
</ds:datastoreItem>
</file>

<file path=customXml/itemProps12.xml><?xml version="1.0" encoding="utf-8"?>
<ds:datastoreItem xmlns:ds="http://schemas.openxmlformats.org/officeDocument/2006/customXml" ds:itemID="{37670AA0-F2F2-4A29-99E8-ACAB2AE28089}">
  <ds:schemaRefs/>
</ds:datastoreItem>
</file>

<file path=customXml/itemProps13.xml><?xml version="1.0" encoding="utf-8"?>
<ds:datastoreItem xmlns:ds="http://schemas.openxmlformats.org/officeDocument/2006/customXml" ds:itemID="{3FF5B942-5E67-4519-9AA1-9C61350EBC62}">
  <ds:schemaRefs/>
</ds:datastoreItem>
</file>

<file path=customXml/itemProps14.xml><?xml version="1.0" encoding="utf-8"?>
<ds:datastoreItem xmlns:ds="http://schemas.openxmlformats.org/officeDocument/2006/customXml" ds:itemID="{537E75AE-F6A3-4DD5-8BE0-D6965AE3FD1A}">
  <ds:schemaRefs/>
</ds:datastoreItem>
</file>

<file path=customXml/itemProps15.xml><?xml version="1.0" encoding="utf-8"?>
<ds:datastoreItem xmlns:ds="http://schemas.openxmlformats.org/officeDocument/2006/customXml" ds:itemID="{5BA19B43-AEE7-47D7-8BB7-A7C6BBAFF533}">
  <ds:schemaRefs/>
</ds:datastoreItem>
</file>

<file path=customXml/itemProps16.xml><?xml version="1.0" encoding="utf-8"?>
<ds:datastoreItem xmlns:ds="http://schemas.openxmlformats.org/officeDocument/2006/customXml" ds:itemID="{05614E8E-4EC4-487E-A562-9765ECED86CD}">
  <ds:schemaRefs/>
</ds:datastoreItem>
</file>

<file path=customXml/itemProps17.xml><?xml version="1.0" encoding="utf-8"?>
<ds:datastoreItem xmlns:ds="http://schemas.openxmlformats.org/officeDocument/2006/customXml" ds:itemID="{9DD0DE7C-7A3D-455D-8825-BD2763B6950B}">
  <ds:schemaRefs/>
</ds:datastoreItem>
</file>

<file path=customXml/itemProps18.xml><?xml version="1.0" encoding="utf-8"?>
<ds:datastoreItem xmlns:ds="http://schemas.openxmlformats.org/officeDocument/2006/customXml" ds:itemID="{2A4ECC65-FAC3-4BDA-A02D-0B5265497B68}">
  <ds:schemaRefs/>
</ds:datastoreItem>
</file>

<file path=customXml/itemProps19.xml><?xml version="1.0" encoding="utf-8"?>
<ds:datastoreItem xmlns:ds="http://schemas.openxmlformats.org/officeDocument/2006/customXml" ds:itemID="{2BD87D30-AA03-43FC-B054-4B2888EC6B24}">
  <ds:schemaRefs/>
</ds:datastoreItem>
</file>

<file path=customXml/itemProps20.xml><?xml version="1.0" encoding="utf-8"?>
<ds:datastoreItem xmlns:ds="http://schemas.openxmlformats.org/officeDocument/2006/customXml" ds:itemID="{45D555E8-7815-4508-9935-4A57492E5D7A}">
  <ds:schemaRefs/>
</ds:datastoreItem>
</file>

<file path=customXml/itemProps21.xml><?xml version="1.0" encoding="utf-8"?>
<ds:datastoreItem xmlns:ds="http://schemas.openxmlformats.org/officeDocument/2006/customXml" ds:itemID="{3BC7249E-B647-4032-9FB8-0FB8056B7C02}">
  <ds:schemaRefs/>
</ds:datastoreItem>
</file>

<file path=customXml/itemProps22.xml><?xml version="1.0" encoding="utf-8"?>
<ds:datastoreItem xmlns:ds="http://schemas.openxmlformats.org/officeDocument/2006/customXml" ds:itemID="{FAD97E78-C02B-4EB9-9851-050BCCD202E5}">
  <ds:schemaRefs/>
</ds:datastoreItem>
</file>

<file path=customXml/itemProps23.xml><?xml version="1.0" encoding="utf-8"?>
<ds:datastoreItem xmlns:ds="http://schemas.openxmlformats.org/officeDocument/2006/customXml" ds:itemID="{1BAD7697-8496-42DA-B925-EF992CC02E33}">
  <ds:schemaRefs/>
</ds:datastoreItem>
</file>

<file path=customXml/itemProps24.xml><?xml version="1.0" encoding="utf-8"?>
<ds:datastoreItem xmlns:ds="http://schemas.openxmlformats.org/officeDocument/2006/customXml" ds:itemID="{373D349E-EC8A-4F3B-860F-BB651EAF481D}">
  <ds:schemaRefs/>
</ds:datastoreItem>
</file>

<file path=customXml/itemProps25.xml><?xml version="1.0" encoding="utf-8"?>
<ds:datastoreItem xmlns:ds="http://schemas.openxmlformats.org/officeDocument/2006/customXml" ds:itemID="{3BE6AA02-3CB8-4C8C-8619-2A1FA761F9F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Analysis</vt:lpstr>
      <vt:lpstr>Dashboard-1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Shitsama</dc:creator>
  <cp:lastModifiedBy>Warren Shitsama</cp:lastModifiedBy>
  <dcterms:created xsi:type="dcterms:W3CDTF">2025-08-09T17:30:46Z</dcterms:created>
  <dcterms:modified xsi:type="dcterms:W3CDTF">2025-08-10T08:57:59Z</dcterms:modified>
</cp:coreProperties>
</file>