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40%" sheetId="2" r:id="rId2"/>
  </sheets>
  <calcPr calcId="162913"/>
</workbook>
</file>

<file path=xl/calcChain.xml><?xml version="1.0" encoding="utf-8"?>
<calcChain xmlns="http://schemas.openxmlformats.org/spreadsheetml/2006/main">
  <c r="T14" i="1" l="1"/>
  <c r="T15" i="1"/>
  <c r="U15" i="1" s="1"/>
  <c r="T16" i="1"/>
  <c r="T17" i="1"/>
  <c r="U17" i="1" s="1"/>
  <c r="T18" i="1"/>
  <c r="T19" i="1"/>
  <c r="U19" i="1" s="1"/>
  <c r="T20" i="1"/>
  <c r="T21" i="1"/>
  <c r="U21" i="1" s="1"/>
  <c r="T22" i="1"/>
  <c r="T23" i="1"/>
  <c r="U23" i="1" s="1"/>
  <c r="T24" i="1"/>
  <c r="T25" i="1"/>
  <c r="U25" i="1" s="1"/>
  <c r="T26" i="1"/>
  <c r="T27" i="1"/>
  <c r="U27" i="1" s="1"/>
  <c r="T13" i="1"/>
  <c r="U14" i="1"/>
  <c r="U16" i="1"/>
  <c r="U18" i="1"/>
  <c r="U20" i="1"/>
  <c r="U22" i="1"/>
  <c r="U24" i="1"/>
  <c r="U26" i="1"/>
  <c r="U13" i="1"/>
  <c r="S28" i="1"/>
  <c r="R28" i="1"/>
  <c r="U28" i="1" l="1"/>
  <c r="T28" i="1"/>
  <c r="P25" i="2"/>
  <c r="M25" i="2"/>
  <c r="G25" i="2"/>
  <c r="H25" i="2"/>
  <c r="I25" i="2"/>
  <c r="J25" i="2"/>
  <c r="K25" i="2"/>
  <c r="L25" i="2"/>
  <c r="N25" i="2"/>
  <c r="O25" i="2"/>
  <c r="Q25" i="2"/>
  <c r="F25" i="2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13" i="1"/>
  <c r="G20" i="2" l="1"/>
  <c r="H20" i="2"/>
  <c r="I20" i="2"/>
  <c r="J20" i="2"/>
  <c r="K20" i="2"/>
  <c r="L20" i="2"/>
  <c r="M20" i="2"/>
  <c r="N20" i="2"/>
  <c r="O20" i="2"/>
  <c r="P20" i="2"/>
  <c r="Q20" i="2"/>
  <c r="R25" i="2" l="1"/>
  <c r="G26" i="2" l="1"/>
  <c r="H26" i="2"/>
  <c r="I26" i="2"/>
  <c r="J26" i="2"/>
  <c r="K26" i="2"/>
  <c r="L26" i="2"/>
  <c r="M26" i="2"/>
  <c r="N26" i="2"/>
  <c r="O26" i="2"/>
  <c r="P26" i="2"/>
  <c r="Q26" i="2"/>
  <c r="F26" i="2"/>
  <c r="R26" i="2" l="1"/>
  <c r="G15" i="2" l="1"/>
  <c r="H15" i="2"/>
  <c r="I15" i="2"/>
  <c r="J15" i="2"/>
  <c r="K15" i="2"/>
  <c r="L15" i="2"/>
  <c r="M15" i="2"/>
  <c r="N15" i="2"/>
  <c r="O15" i="2"/>
  <c r="P15" i="2"/>
  <c r="Q15" i="2"/>
  <c r="F15" i="2"/>
  <c r="B15" i="2"/>
  <c r="C15" i="2"/>
  <c r="D15" i="2"/>
  <c r="A15" i="2"/>
  <c r="R15" i="2" l="1"/>
  <c r="F20" i="2" l="1"/>
  <c r="F14" i="2"/>
  <c r="F24" i="2" l="1"/>
  <c r="F18" i="2"/>
  <c r="G13" i="2" l="1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19" i="2"/>
  <c r="H19" i="2"/>
  <c r="I19" i="2"/>
  <c r="J19" i="2"/>
  <c r="K19" i="2"/>
  <c r="L19" i="2"/>
  <c r="M19" i="2"/>
  <c r="N19" i="2"/>
  <c r="O19" i="2"/>
  <c r="P19" i="2"/>
  <c r="Q19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G24" i="2"/>
  <c r="H24" i="2"/>
  <c r="I24" i="2"/>
  <c r="J24" i="2"/>
  <c r="K24" i="2"/>
  <c r="L24" i="2"/>
  <c r="M24" i="2"/>
  <c r="N24" i="2"/>
  <c r="O24" i="2"/>
  <c r="P24" i="2"/>
  <c r="Q24" i="2"/>
  <c r="G27" i="2"/>
  <c r="H27" i="2"/>
  <c r="I27" i="2"/>
  <c r="J27" i="2"/>
  <c r="K27" i="2"/>
  <c r="L27" i="2"/>
  <c r="M27" i="2"/>
  <c r="N27" i="2"/>
  <c r="O27" i="2"/>
  <c r="P27" i="2"/>
  <c r="Q27" i="2"/>
  <c r="F16" i="2"/>
  <c r="F17" i="2"/>
  <c r="F19" i="2"/>
  <c r="F21" i="2"/>
  <c r="F22" i="2"/>
  <c r="F23" i="2"/>
  <c r="F27" i="2"/>
  <c r="F13" i="2"/>
  <c r="P28" i="1"/>
  <c r="O28" i="2" l="1"/>
  <c r="R17" i="2"/>
  <c r="R21" i="2"/>
  <c r="G28" i="2"/>
  <c r="K28" i="2"/>
  <c r="G30" i="1"/>
  <c r="R24" i="2"/>
  <c r="R22" i="2"/>
  <c r="R20" i="2"/>
  <c r="R18" i="2"/>
  <c r="R16" i="2"/>
  <c r="Q28" i="2"/>
  <c r="M28" i="2"/>
  <c r="I28" i="2"/>
  <c r="R27" i="2"/>
  <c r="R23" i="2"/>
  <c r="R19" i="2"/>
  <c r="P28" i="2"/>
  <c r="N28" i="2"/>
  <c r="L28" i="2"/>
  <c r="J28" i="2"/>
  <c r="H28" i="2"/>
  <c r="R14" i="2"/>
  <c r="F28" i="2"/>
  <c r="R13" i="2"/>
  <c r="R28" i="2" l="1"/>
  <c r="F30" i="2" s="1"/>
</calcChain>
</file>

<file path=xl/sharedStrings.xml><?xml version="1.0" encoding="utf-8"?>
<sst xmlns="http://schemas.openxmlformats.org/spreadsheetml/2006/main" count="84" uniqueCount="45">
  <si>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</si>
  <si>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</si>
  <si>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</si>
  <si>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</si>
  <si>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</si>
  <si>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</si>
  <si>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</si>
  <si>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</si>
  <si>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</si>
  <si>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</si>
  <si>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</si>
  <si>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</si>
  <si>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</si>
  <si>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</si>
  <si>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</si>
  <si>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</si>
  <si>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</si>
  <si>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</si>
  <si>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</si>
  <si>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</si>
  <si>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</si>
  <si>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</si>
  <si>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GRADOS Y TITULOS</t>
  </si>
  <si>
    <t>DERECHOS DE INSCRIPCIÓN</t>
  </si>
  <si>
    <t>MATRICULAS</t>
  </si>
  <si>
    <t>TRASLADOS Y CONVALIDACIONES</t>
  </si>
  <si>
    <t>DERECHOS UNIVERSITARIOS</t>
  </si>
  <si>
    <t>TOTAL</t>
  </si>
  <si>
    <t>AL 100 % TOTAL</t>
  </si>
  <si>
    <t>OTROS INGRESOS DIVERSOS</t>
  </si>
  <si>
    <t>OTROS PRODUCTOS DE EDUCACION</t>
  </si>
  <si>
    <t>CONSTANCIAS Y CERTIFICADOS</t>
  </si>
  <si>
    <t>OTROS DERECHOS ADMINS. DE EDUCACION</t>
  </si>
  <si>
    <t>PENSION DE ENSEÑANZA*</t>
  </si>
  <si>
    <t>AL 40 % TOTAL</t>
  </si>
  <si>
    <t>ESCUELA UNIVERSITARIA DE EDUCACION A DISTANCIA</t>
  </si>
  <si>
    <t>CARNETS</t>
  </si>
  <si>
    <t>DERECHOS DE EXAMEN DE ADMISION</t>
  </si>
  <si>
    <t>OTROS INTERESES</t>
  </si>
  <si>
    <t>OTROS INTERES</t>
  </si>
  <si>
    <t>SERVICIOS ACADEMICOS</t>
  </si>
  <si>
    <t>CUADRO DE EJECUCION DE INGRESOS DEL 01/01/2019 AL 31/12/2019</t>
  </si>
  <si>
    <t>CENTRO UNIVERSITARIA DE EDUCACION A DISTANCIA</t>
  </si>
  <si>
    <t>CAJA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</si>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</sst>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1" zoomScale="90" zoomScaleNormal="90" workbookViewId="0">
      <pane xSplit="6" ySplit="12" topLeftCell="O13" activePane="bottomRight" state="frozen"/>
      <selection pane="topRight" activeCell="F1" sqref="F1"/>
      <selection pane="bottomLeft" activeCell="A13" sqref="A13"/>
      <selection pane="bottomRight" activeCell="U28" sqref="U28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5.28515625" style="2" bestFit="1" customWidth="1"/>
    <col min="7" max="8" width="14.28515625" customWidth="1"/>
    <col min="9" max="9" width="15.7109375" bestFit="1" customWidth="1"/>
    <col min="10" max="13" width="14.28515625" customWidth="1"/>
    <col min="14" max="14" width="15.7109375" bestFit="1" customWidth="1"/>
    <col min="15" max="15" width="15.85546875" customWidth="1"/>
    <col min="16" max="17" width="14.28515625" customWidth="1"/>
    <col min="18" max="19" width="14.28515625" hidden="1" customWidth="1"/>
    <col min="20" max="20" width="14.28515625" customWidth="1"/>
    <col min="21" max="21" width="19.7109375" bestFit="1" customWidth="1"/>
  </cols>
  <sheetData>
    <row r="1" spans="1:21" ht="12" customHeight="1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29" t="s">
        <v>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29" t="s">
        <v>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29" t="s">
        <v>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30" t="s">
        <v>41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 ht="9.9499999999999993" customHeight="1" thickBot="1">
      <c r="F10"/>
    </row>
    <row r="11" spans="1:21" ht="19.5" thickBot="1">
      <c r="B11" s="24" t="s">
        <v>42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43</v>
      </c>
      <c r="S12" s="9" t="s">
        <v>44</v>
      </c>
      <c r="T12" s="9" t="s">
        <v>20</v>
      </c>
      <c r="U12" s="8" t="s">
        <v>27</v>
      </c>
    </row>
    <row r="13" spans="1:21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16">
        <v>0</v>
      </c>
      <c r="H13" s="16">
        <v>0</v>
      </c>
      <c r="I13" s="16">
        <v>16235</v>
      </c>
      <c r="J13" s="16">
        <v>40290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/>
      <c r="S13" s="16"/>
      <c r="T13" s="16">
        <f>SUM(R13:S13)</f>
        <v>0</v>
      </c>
      <c r="U13" s="14">
        <f>SUM(G13:Q13,T13)</f>
        <v>56525</v>
      </c>
    </row>
    <row r="14" spans="1:21" ht="16.5" thickBot="1">
      <c r="A14" t="str">
        <f t="shared" ref="A14:A27" si="0">CONCATENATE(B14,C14,D14,E14)</f>
        <v>1315199</v>
      </c>
      <c r="B14" s="6">
        <v>1</v>
      </c>
      <c r="C14" s="6">
        <v>3</v>
      </c>
      <c r="D14" s="6">
        <v>1</v>
      </c>
      <c r="E14" s="6">
        <v>5199</v>
      </c>
      <c r="F14" s="10" t="s">
        <v>30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/>
      <c r="S14" s="16"/>
      <c r="T14" s="16">
        <f t="shared" ref="T14:T27" si="1">SUM(R14:S14)</f>
        <v>0</v>
      </c>
      <c r="U14" s="14">
        <f t="shared" ref="U14:U27" si="2">SUM(G14:Q14,T14)</f>
        <v>0</v>
      </c>
    </row>
    <row r="15" spans="1:21" ht="16.5" thickBot="1">
      <c r="A15" t="str">
        <f t="shared" si="0"/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36</v>
      </c>
      <c r="G15" s="16">
        <v>0</v>
      </c>
      <c r="H15" s="16">
        <v>0</v>
      </c>
      <c r="I15" s="16">
        <v>32480</v>
      </c>
      <c r="J15" s="16">
        <v>800</v>
      </c>
      <c r="K15" s="16">
        <v>160</v>
      </c>
      <c r="L15" s="16">
        <v>5551</v>
      </c>
      <c r="M15" s="16">
        <v>208</v>
      </c>
      <c r="N15" s="16">
        <v>0</v>
      </c>
      <c r="O15" s="16">
        <v>0</v>
      </c>
      <c r="P15" s="16">
        <v>0</v>
      </c>
      <c r="Q15" s="16">
        <v>0</v>
      </c>
      <c r="R15" s="16"/>
      <c r="S15" s="16"/>
      <c r="T15" s="16">
        <f t="shared" si="1"/>
        <v>0</v>
      </c>
      <c r="U15" s="14">
        <f t="shared" si="2"/>
        <v>39199</v>
      </c>
    </row>
    <row r="16" spans="1:21" ht="16.5" thickBot="1">
      <c r="A16" t="str">
        <f t="shared" si="0"/>
        <v>132312</v>
      </c>
      <c r="B16" s="6">
        <v>1</v>
      </c>
      <c r="C16" s="6">
        <v>3</v>
      </c>
      <c r="D16" s="6">
        <v>2</v>
      </c>
      <c r="E16" s="6">
        <v>312</v>
      </c>
      <c r="F16" s="10" t="s">
        <v>37</v>
      </c>
      <c r="G16" s="16">
        <v>0</v>
      </c>
      <c r="H16" s="16">
        <v>0</v>
      </c>
      <c r="I16" s="16">
        <v>48454</v>
      </c>
      <c r="J16" s="16">
        <v>186142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/>
      <c r="S16" s="16"/>
      <c r="T16" s="16">
        <f t="shared" si="1"/>
        <v>0</v>
      </c>
      <c r="U16" s="14">
        <f t="shared" si="2"/>
        <v>234596</v>
      </c>
    </row>
    <row r="17" spans="1:21" ht="16.5" thickBot="1">
      <c r="A17" t="str">
        <f t="shared" si="0"/>
        <v>132313</v>
      </c>
      <c r="B17" s="6">
        <v>1</v>
      </c>
      <c r="C17" s="6">
        <v>3</v>
      </c>
      <c r="D17" s="6">
        <v>2</v>
      </c>
      <c r="E17" s="6">
        <v>313</v>
      </c>
      <c r="F17" s="10" t="s">
        <v>22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90</v>
      </c>
      <c r="P17" s="16">
        <v>0</v>
      </c>
      <c r="Q17" s="16">
        <v>0</v>
      </c>
      <c r="R17" s="16"/>
      <c r="S17" s="16"/>
      <c r="T17" s="16">
        <f t="shared" si="1"/>
        <v>0</v>
      </c>
      <c r="U17" s="14">
        <f t="shared" si="2"/>
        <v>90</v>
      </c>
    </row>
    <row r="18" spans="1:21" ht="16.5" thickBot="1">
      <c r="A18" t="str">
        <f t="shared" si="0"/>
        <v>132314</v>
      </c>
      <c r="B18" s="6">
        <v>1</v>
      </c>
      <c r="C18" s="6">
        <v>3</v>
      </c>
      <c r="D18" s="6">
        <v>2</v>
      </c>
      <c r="E18" s="6">
        <v>314</v>
      </c>
      <c r="F18" s="10" t="s">
        <v>31</v>
      </c>
      <c r="G18" s="16">
        <v>6510.1</v>
      </c>
      <c r="H18" s="16">
        <v>9618.9</v>
      </c>
      <c r="I18" s="16">
        <v>6898</v>
      </c>
      <c r="J18" s="16">
        <v>4468.8</v>
      </c>
      <c r="K18" s="16">
        <v>3137.2</v>
      </c>
      <c r="L18" s="16">
        <v>49374.9</v>
      </c>
      <c r="M18" s="16">
        <v>6610.4</v>
      </c>
      <c r="N18" s="16">
        <v>4310</v>
      </c>
      <c r="O18" s="16">
        <v>3452</v>
      </c>
      <c r="P18" s="16">
        <v>3767.9</v>
      </c>
      <c r="Q18" s="16">
        <v>3488.2</v>
      </c>
      <c r="R18" s="16"/>
      <c r="S18" s="16">
        <v>3626.4</v>
      </c>
      <c r="T18" s="16">
        <f t="shared" si="1"/>
        <v>3626.4</v>
      </c>
      <c r="U18" s="14">
        <f t="shared" si="2"/>
        <v>105262.79999999997</v>
      </c>
    </row>
    <row r="19" spans="1:21" ht="16.5" thickBot="1">
      <c r="A19" t="str">
        <f t="shared" si="0"/>
        <v>132315</v>
      </c>
      <c r="B19" s="6">
        <v>1</v>
      </c>
      <c r="C19" s="6">
        <v>3</v>
      </c>
      <c r="D19" s="6">
        <v>2</v>
      </c>
      <c r="E19" s="6">
        <v>315</v>
      </c>
      <c r="F19" s="10" t="s">
        <v>23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/>
      <c r="S19" s="16"/>
      <c r="T19" s="16">
        <f t="shared" si="1"/>
        <v>0</v>
      </c>
      <c r="U19" s="14">
        <f t="shared" si="2"/>
        <v>0</v>
      </c>
    </row>
    <row r="20" spans="1:21" ht="16.5" thickBot="1">
      <c r="A20" t="str">
        <f t="shared" si="0"/>
        <v>132316</v>
      </c>
      <c r="B20" s="23">
        <v>1</v>
      </c>
      <c r="C20" s="23">
        <v>3</v>
      </c>
      <c r="D20" s="23">
        <v>2</v>
      </c>
      <c r="E20" s="23">
        <v>316</v>
      </c>
      <c r="F20" s="22" t="s">
        <v>33</v>
      </c>
      <c r="G20" s="16">
        <v>220138</v>
      </c>
      <c r="H20" s="16">
        <v>189902</v>
      </c>
      <c r="I20" s="16">
        <v>1388496.75</v>
      </c>
      <c r="J20" s="16">
        <v>51439</v>
      </c>
      <c r="K20" s="16">
        <v>86894</v>
      </c>
      <c r="L20" s="16">
        <v>230570</v>
      </c>
      <c r="M20" s="16">
        <v>292400</v>
      </c>
      <c r="N20" s="16">
        <v>256136</v>
      </c>
      <c r="O20" s="16">
        <v>1171824</v>
      </c>
      <c r="P20" s="16">
        <v>762469</v>
      </c>
      <c r="Q20" s="16">
        <v>234295</v>
      </c>
      <c r="R20" s="16"/>
      <c r="S20" s="16">
        <v>231890</v>
      </c>
      <c r="T20" s="16">
        <f t="shared" si="1"/>
        <v>231890</v>
      </c>
      <c r="U20" s="14">
        <f t="shared" si="2"/>
        <v>5116453.75</v>
      </c>
    </row>
    <row r="21" spans="1:21" ht="16.5" thickBot="1">
      <c r="A21" t="str">
        <f t="shared" si="0"/>
        <v>132317</v>
      </c>
      <c r="B21" s="6">
        <v>1</v>
      </c>
      <c r="C21" s="6">
        <v>3</v>
      </c>
      <c r="D21" s="6">
        <v>2</v>
      </c>
      <c r="E21" s="6">
        <v>317</v>
      </c>
      <c r="F21" s="10" t="s">
        <v>24</v>
      </c>
      <c r="G21" s="16">
        <v>3485</v>
      </c>
      <c r="H21" s="16">
        <v>1815</v>
      </c>
      <c r="I21" s="16">
        <v>330420</v>
      </c>
      <c r="J21" s="16">
        <v>11335</v>
      </c>
      <c r="K21" s="16">
        <v>2635</v>
      </c>
      <c r="L21" s="16">
        <v>60849</v>
      </c>
      <c r="M21" s="16">
        <v>3440</v>
      </c>
      <c r="N21" s="16">
        <v>190</v>
      </c>
      <c r="O21" s="16">
        <v>172013</v>
      </c>
      <c r="P21" s="16">
        <v>99320</v>
      </c>
      <c r="Q21" s="16">
        <v>29700</v>
      </c>
      <c r="R21" s="16"/>
      <c r="S21" s="16">
        <v>5960</v>
      </c>
      <c r="T21" s="16">
        <f t="shared" si="1"/>
        <v>5960</v>
      </c>
      <c r="U21" s="14">
        <f t="shared" si="2"/>
        <v>721162</v>
      </c>
    </row>
    <row r="22" spans="1:21" ht="16.5" thickBot="1">
      <c r="A22" t="str">
        <f t="shared" si="0"/>
        <v>132318</v>
      </c>
      <c r="B22" s="6">
        <v>1</v>
      </c>
      <c r="C22" s="6">
        <v>3</v>
      </c>
      <c r="D22" s="6">
        <v>2</v>
      </c>
      <c r="E22" s="6">
        <v>318</v>
      </c>
      <c r="F22" s="10" t="s">
        <v>25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/>
      <c r="S22" s="16"/>
      <c r="T22" s="16">
        <f t="shared" si="1"/>
        <v>0</v>
      </c>
      <c r="U22" s="14">
        <f t="shared" si="2"/>
        <v>0</v>
      </c>
    </row>
    <row r="23" spans="1:21" ht="16.5" thickBot="1">
      <c r="A23" t="str">
        <f t="shared" si="0"/>
        <v>132319</v>
      </c>
      <c r="B23" s="6">
        <v>1</v>
      </c>
      <c r="C23" s="6">
        <v>3</v>
      </c>
      <c r="D23" s="6">
        <v>2</v>
      </c>
      <c r="E23" s="6">
        <v>319</v>
      </c>
      <c r="F23" s="10" t="s">
        <v>26</v>
      </c>
      <c r="G23" s="16">
        <v>499.6</v>
      </c>
      <c r="H23" s="16">
        <v>12221</v>
      </c>
      <c r="I23" s="16">
        <v>6701</v>
      </c>
      <c r="J23" s="16">
        <v>160.5</v>
      </c>
      <c r="K23" s="16">
        <v>229.5</v>
      </c>
      <c r="L23" s="16">
        <v>317</v>
      </c>
      <c r="M23" s="16">
        <v>190</v>
      </c>
      <c r="N23" s="16">
        <v>1515</v>
      </c>
      <c r="O23" s="16">
        <v>1302</v>
      </c>
      <c r="P23" s="16">
        <v>631</v>
      </c>
      <c r="Q23" s="16">
        <v>370</v>
      </c>
      <c r="R23" s="16"/>
      <c r="S23" s="16">
        <v>188</v>
      </c>
      <c r="T23" s="16">
        <f t="shared" si="1"/>
        <v>188</v>
      </c>
      <c r="U23" s="14">
        <f t="shared" si="2"/>
        <v>24324.6</v>
      </c>
    </row>
    <row r="24" spans="1:21" ht="16.5" thickBot="1">
      <c r="A24" t="str">
        <f t="shared" si="0"/>
        <v>1323199</v>
      </c>
      <c r="B24" s="6">
        <v>1</v>
      </c>
      <c r="C24" s="6">
        <v>3</v>
      </c>
      <c r="D24" s="6">
        <v>2</v>
      </c>
      <c r="E24" s="6">
        <v>3199</v>
      </c>
      <c r="F24" s="10" t="s">
        <v>32</v>
      </c>
      <c r="G24" s="16">
        <v>1834.03</v>
      </c>
      <c r="H24" s="16">
        <v>2830.21</v>
      </c>
      <c r="I24" s="16">
        <v>15200.18</v>
      </c>
      <c r="J24" s="16">
        <v>943.69</v>
      </c>
      <c r="K24" s="16">
        <v>722.27</v>
      </c>
      <c r="L24" s="16">
        <v>585.66999999999996</v>
      </c>
      <c r="M24" s="16">
        <v>1666</v>
      </c>
      <c r="N24" s="16">
        <v>942.38</v>
      </c>
      <c r="O24" s="16">
        <v>6998.42</v>
      </c>
      <c r="P24" s="16">
        <v>4319.17</v>
      </c>
      <c r="Q24" s="16">
        <v>1260.98</v>
      </c>
      <c r="R24" s="16"/>
      <c r="S24" s="16">
        <v>956.67</v>
      </c>
      <c r="T24" s="16">
        <f t="shared" si="1"/>
        <v>956.67</v>
      </c>
      <c r="U24" s="14">
        <f t="shared" si="2"/>
        <v>38259.67</v>
      </c>
    </row>
    <row r="25" spans="1:21" ht="16.5" thickBot="1">
      <c r="A25" t="str">
        <f t="shared" si="0"/>
        <v>133315</v>
      </c>
      <c r="B25" s="6">
        <v>1</v>
      </c>
      <c r="C25" s="6">
        <v>3</v>
      </c>
      <c r="D25" s="6">
        <v>3</v>
      </c>
      <c r="E25" s="6">
        <v>315</v>
      </c>
      <c r="F25" s="10" t="s">
        <v>40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/>
      <c r="S25" s="16"/>
      <c r="T25" s="16">
        <f t="shared" si="1"/>
        <v>0</v>
      </c>
      <c r="U25" s="14">
        <f t="shared" si="2"/>
        <v>0</v>
      </c>
    </row>
    <row r="26" spans="1:21" ht="16.5" thickBot="1">
      <c r="A26" t="str">
        <f t="shared" si="0"/>
        <v>151499</v>
      </c>
      <c r="B26" s="6">
        <v>1</v>
      </c>
      <c r="C26" s="6">
        <v>5</v>
      </c>
      <c r="D26" s="6">
        <v>1</v>
      </c>
      <c r="E26" s="6">
        <v>499</v>
      </c>
      <c r="F26" s="10" t="s">
        <v>38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/>
      <c r="S26" s="16"/>
      <c r="T26" s="16">
        <f t="shared" si="1"/>
        <v>0</v>
      </c>
      <c r="U26" s="14">
        <f t="shared" si="2"/>
        <v>0</v>
      </c>
    </row>
    <row r="27" spans="1:21" ht="16.5" thickBot="1">
      <c r="A27" t="str">
        <f t="shared" si="0"/>
        <v>1551499</v>
      </c>
      <c r="B27" s="6">
        <v>1</v>
      </c>
      <c r="C27" s="6">
        <v>5</v>
      </c>
      <c r="D27" s="6">
        <v>5</v>
      </c>
      <c r="E27" s="6">
        <v>1499</v>
      </c>
      <c r="F27" s="10" t="s">
        <v>29</v>
      </c>
      <c r="G27" s="16">
        <v>17620.3</v>
      </c>
      <c r="H27" s="16">
        <v>6377.8</v>
      </c>
      <c r="I27" s="16">
        <v>1610.3</v>
      </c>
      <c r="J27" s="16">
        <v>48.7</v>
      </c>
      <c r="K27" s="16">
        <v>523.20000000000005</v>
      </c>
      <c r="L27" s="16">
        <v>884.2</v>
      </c>
      <c r="M27" s="16">
        <v>4206</v>
      </c>
      <c r="N27" s="16">
        <v>4342.5</v>
      </c>
      <c r="O27" s="16">
        <v>5752.7</v>
      </c>
      <c r="P27" s="16">
        <v>554.20000000000005</v>
      </c>
      <c r="Q27" s="16">
        <v>665.5</v>
      </c>
      <c r="R27" s="16"/>
      <c r="S27" s="16">
        <v>1766.9</v>
      </c>
      <c r="T27" s="16">
        <f t="shared" si="1"/>
        <v>1766.9</v>
      </c>
      <c r="U27" s="14">
        <f t="shared" si="2"/>
        <v>44352.299999999996</v>
      </c>
    </row>
    <row r="28" spans="1:21" ht="19.5" thickBot="1">
      <c r="B28" s="7"/>
      <c r="C28" s="7"/>
      <c r="D28" s="7"/>
      <c r="E28" s="7"/>
      <c r="F28" s="11" t="s">
        <v>27</v>
      </c>
      <c r="G28" s="12">
        <v>250087.03</v>
      </c>
      <c r="H28" s="12">
        <v>222764.90999999997</v>
      </c>
      <c r="I28" s="12">
        <v>1846495.23</v>
      </c>
      <c r="J28" s="12">
        <v>295627.69</v>
      </c>
      <c r="K28" s="12">
        <v>94301.17</v>
      </c>
      <c r="L28" s="12">
        <v>348131.77</v>
      </c>
      <c r="M28" s="12">
        <v>308720.40000000002</v>
      </c>
      <c r="N28" s="12">
        <v>267435.88</v>
      </c>
      <c r="O28" s="12">
        <v>1361432.1199999999</v>
      </c>
      <c r="P28" s="12">
        <f t="shared" ref="P28:T28" si="3">SUM(P13:P27)</f>
        <v>871061.27</v>
      </c>
      <c r="Q28" s="12">
        <v>269779.68</v>
      </c>
      <c r="R28" s="12">
        <f>SUM(R13:R27)</f>
        <v>0</v>
      </c>
      <c r="S28" s="12">
        <f>SUM(S13:S27)</f>
        <v>244387.97</v>
      </c>
      <c r="T28" s="12">
        <f>SUM(T13:T27)</f>
        <v>244387.97</v>
      </c>
      <c r="U28" s="13">
        <f>SUM(U13:U27)</f>
        <v>6380225.1199999992</v>
      </c>
    </row>
    <row r="29" spans="1:21" ht="15.75" thickBot="1"/>
    <row r="30" spans="1:21" ht="19.5" thickBot="1">
      <c r="F30" s="15" t="s">
        <v>28</v>
      </c>
      <c r="G30" s="27">
        <f>U28</f>
        <v>6380225.1199999992</v>
      </c>
      <c r="H30" s="27"/>
    </row>
    <row r="31" spans="1:21">
      <c r="K31" s="17"/>
    </row>
    <row r="32" spans="1:21">
      <c r="K32" s="17"/>
    </row>
    <row r="33" spans="11:11">
      <c r="K33" s="18"/>
    </row>
  </sheetData>
  <mergeCells count="6">
    <mergeCell ref="G30:H30"/>
    <mergeCell ref="B1:U1"/>
    <mergeCell ref="B3:U3"/>
    <mergeCell ref="B5:U5"/>
    <mergeCell ref="B7:U7"/>
    <mergeCell ref="B9:U9"/>
  </mergeCells>
  <pageMargins left="0.31496062992125984" right="0.31496062992125984" top="0.74803149606299213" bottom="0.74803149606299213" header="0.31496062992125984" footer="0.31496062992125984"/>
  <pageSetup paperSize="9" scale="56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zoomScale="90" zoomScaleNormal="90" workbookViewId="0">
      <selection activeCell="A16" sqref="A16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5.28515625" style="2" customWidth="1"/>
    <col min="6" max="7" width="14.28515625" customWidth="1"/>
    <col min="8" max="8" width="15.7109375" bestFit="1" customWidth="1"/>
    <col min="9" max="12" width="14.28515625" customWidth="1"/>
    <col min="13" max="13" width="15.7109375" bestFit="1" customWidth="1"/>
    <col min="14" max="17" width="14.28515625" customWidth="1"/>
    <col min="18" max="18" width="19.7109375" bestFit="1" customWidth="1"/>
  </cols>
  <sheetData>
    <row r="1" spans="1:18" ht="12" customHeight="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9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9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9" t="s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30" t="s">
        <v>41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ht="9.9499999999999993" customHeight="1" thickBot="1">
      <c r="E10"/>
    </row>
    <row r="11" spans="1:18" ht="19.5" thickBot="1">
      <c r="A11" s="31" t="s">
        <v>35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3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27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0" t="s">
        <v>21</v>
      </c>
      <c r="F13" s="16">
        <f>'100%'!G13</f>
        <v>0</v>
      </c>
      <c r="G13" s="16">
        <f>'100%'!H13</f>
        <v>0</v>
      </c>
      <c r="H13" s="16">
        <f>'100%'!I13</f>
        <v>16235</v>
      </c>
      <c r="I13" s="16">
        <f>'100%'!J13</f>
        <v>40290</v>
      </c>
      <c r="J13" s="16">
        <f>'100%'!K13</f>
        <v>0</v>
      </c>
      <c r="K13" s="16">
        <f>'100%'!L13</f>
        <v>0</v>
      </c>
      <c r="L13" s="16">
        <f>'100%'!M13</f>
        <v>0</v>
      </c>
      <c r="M13" s="16">
        <f>'100%'!N13</f>
        <v>0</v>
      </c>
      <c r="N13" s="16">
        <f>'100%'!O13</f>
        <v>0</v>
      </c>
      <c r="O13" s="16">
        <f>'100%'!P13</f>
        <v>0</v>
      </c>
      <c r="P13" s="16">
        <f>'100%'!Q13</f>
        <v>0</v>
      </c>
      <c r="Q13" s="16">
        <f>'100%'!T13</f>
        <v>0</v>
      </c>
      <c r="R13" s="19">
        <f>SUM(F13:Q13)</f>
        <v>56525</v>
      </c>
    </row>
    <row r="14" spans="1:18" ht="16.5" thickBot="1">
      <c r="A14" s="6">
        <v>1</v>
      </c>
      <c r="B14" s="6">
        <v>3</v>
      </c>
      <c r="C14" s="6">
        <v>1</v>
      </c>
      <c r="D14" s="6">
        <v>5199</v>
      </c>
      <c r="E14" s="10" t="s">
        <v>30</v>
      </c>
      <c r="F14" s="16">
        <f>'100%'!G14</f>
        <v>0</v>
      </c>
      <c r="G14" s="16">
        <f>'100%'!H14</f>
        <v>0</v>
      </c>
      <c r="H14" s="16">
        <f>'100%'!I14</f>
        <v>0</v>
      </c>
      <c r="I14" s="16">
        <f>'100%'!J14</f>
        <v>0</v>
      </c>
      <c r="J14" s="16">
        <f>'100%'!K14</f>
        <v>0</v>
      </c>
      <c r="K14" s="16">
        <f>'100%'!L14</f>
        <v>0</v>
      </c>
      <c r="L14" s="16">
        <f>'100%'!M14</f>
        <v>0</v>
      </c>
      <c r="M14" s="16">
        <f>'100%'!N14</f>
        <v>0</v>
      </c>
      <c r="N14" s="16">
        <f>'100%'!O14</f>
        <v>0</v>
      </c>
      <c r="O14" s="16">
        <f>'100%'!P14</f>
        <v>0</v>
      </c>
      <c r="P14" s="16">
        <f>'100%'!Q14</f>
        <v>0</v>
      </c>
      <c r="Q14" s="16">
        <f>'100%'!T14</f>
        <v>0</v>
      </c>
      <c r="R14" s="19">
        <f t="shared" ref="R14:R27" si="0">SUM(F14:Q14)</f>
        <v>0</v>
      </c>
    </row>
    <row r="15" spans="1:18" ht="16.5" thickBot="1">
      <c r="A15" s="6">
        <f>'100%'!B15</f>
        <v>1</v>
      </c>
      <c r="B15" s="6">
        <f>'100%'!C15</f>
        <v>3</v>
      </c>
      <c r="C15" s="6">
        <f>'100%'!D15</f>
        <v>2</v>
      </c>
      <c r="D15" s="6">
        <f>'100%'!E15</f>
        <v>311</v>
      </c>
      <c r="E15" s="10" t="s">
        <v>36</v>
      </c>
      <c r="F15" s="16">
        <f>'100%'!G15</f>
        <v>0</v>
      </c>
      <c r="G15" s="16">
        <f>'100%'!H15</f>
        <v>0</v>
      </c>
      <c r="H15" s="16">
        <f>'100%'!I15</f>
        <v>32480</v>
      </c>
      <c r="I15" s="16">
        <f>'100%'!J15</f>
        <v>800</v>
      </c>
      <c r="J15" s="16">
        <f>'100%'!K15</f>
        <v>160</v>
      </c>
      <c r="K15" s="16">
        <f>'100%'!L15</f>
        <v>5551</v>
      </c>
      <c r="L15" s="16">
        <f>'100%'!M15</f>
        <v>208</v>
      </c>
      <c r="M15" s="16">
        <f>'100%'!N15</f>
        <v>0</v>
      </c>
      <c r="N15" s="16">
        <f>'100%'!O15</f>
        <v>0</v>
      </c>
      <c r="O15" s="16">
        <f>'100%'!P15</f>
        <v>0</v>
      </c>
      <c r="P15" s="16">
        <f>'100%'!Q15</f>
        <v>0</v>
      </c>
      <c r="Q15" s="16">
        <f>'100%'!T15</f>
        <v>0</v>
      </c>
      <c r="R15" s="19">
        <f t="shared" si="0"/>
        <v>39199</v>
      </c>
    </row>
    <row r="16" spans="1:18" ht="16.5" thickBot="1">
      <c r="A16" s="6">
        <v>1</v>
      </c>
      <c r="B16" s="6">
        <v>3</v>
      </c>
      <c r="C16" s="6">
        <v>2</v>
      </c>
      <c r="D16" s="6">
        <v>312</v>
      </c>
      <c r="E16" s="10" t="s">
        <v>37</v>
      </c>
      <c r="F16" s="16">
        <f>'100%'!G16</f>
        <v>0</v>
      </c>
      <c r="G16" s="16">
        <f>'100%'!H16</f>
        <v>0</v>
      </c>
      <c r="H16" s="16">
        <f>'100%'!I16</f>
        <v>48454</v>
      </c>
      <c r="I16" s="16">
        <f>'100%'!J16</f>
        <v>186142</v>
      </c>
      <c r="J16" s="16">
        <f>'100%'!K16</f>
        <v>0</v>
      </c>
      <c r="K16" s="16">
        <f>'100%'!L16</f>
        <v>0</v>
      </c>
      <c r="L16" s="16">
        <f>'100%'!M16</f>
        <v>0</v>
      </c>
      <c r="M16" s="16">
        <f>'100%'!N16</f>
        <v>0</v>
      </c>
      <c r="N16" s="16">
        <f>'100%'!O16</f>
        <v>0</v>
      </c>
      <c r="O16" s="16">
        <f>'100%'!P16</f>
        <v>0</v>
      </c>
      <c r="P16" s="16">
        <f>'100%'!Q16</f>
        <v>0</v>
      </c>
      <c r="Q16" s="16">
        <f>'100%'!T16</f>
        <v>0</v>
      </c>
      <c r="R16" s="19">
        <f t="shared" si="0"/>
        <v>234596</v>
      </c>
    </row>
    <row r="17" spans="1:18" ht="16.5" thickBot="1">
      <c r="A17" s="6">
        <v>1</v>
      </c>
      <c r="B17" s="6">
        <v>3</v>
      </c>
      <c r="C17" s="6">
        <v>2</v>
      </c>
      <c r="D17" s="6">
        <v>313</v>
      </c>
      <c r="E17" s="10" t="s">
        <v>22</v>
      </c>
      <c r="F17" s="16">
        <f>'100%'!G17</f>
        <v>0</v>
      </c>
      <c r="G17" s="16">
        <f>'100%'!H17</f>
        <v>0</v>
      </c>
      <c r="H17" s="16">
        <f>'100%'!I17</f>
        <v>0</v>
      </c>
      <c r="I17" s="16">
        <f>'100%'!J17</f>
        <v>0</v>
      </c>
      <c r="J17" s="16">
        <f>'100%'!K17</f>
        <v>0</v>
      </c>
      <c r="K17" s="16">
        <f>'100%'!L17</f>
        <v>0</v>
      </c>
      <c r="L17" s="16">
        <f>'100%'!M17</f>
        <v>0</v>
      </c>
      <c r="M17" s="16">
        <f>'100%'!N17</f>
        <v>0</v>
      </c>
      <c r="N17" s="16">
        <f>'100%'!O17</f>
        <v>90</v>
      </c>
      <c r="O17" s="16">
        <f>'100%'!P17</f>
        <v>0</v>
      </c>
      <c r="P17" s="16">
        <f>'100%'!Q17</f>
        <v>0</v>
      </c>
      <c r="Q17" s="16">
        <f>'100%'!T17</f>
        <v>0</v>
      </c>
      <c r="R17" s="19">
        <f t="shared" si="0"/>
        <v>90</v>
      </c>
    </row>
    <row r="18" spans="1:18" ht="16.5" thickBot="1">
      <c r="A18" s="6">
        <v>1</v>
      </c>
      <c r="B18" s="6">
        <v>3</v>
      </c>
      <c r="C18" s="6">
        <v>2</v>
      </c>
      <c r="D18" s="6">
        <v>314</v>
      </c>
      <c r="E18" s="10" t="s">
        <v>31</v>
      </c>
      <c r="F18" s="16">
        <f>'100%'!G18</f>
        <v>6510.1</v>
      </c>
      <c r="G18" s="16">
        <f>'100%'!H18</f>
        <v>9618.9</v>
      </c>
      <c r="H18" s="16">
        <f>'100%'!I18</f>
        <v>6898</v>
      </c>
      <c r="I18" s="16">
        <f>'100%'!J18</f>
        <v>4468.8</v>
      </c>
      <c r="J18" s="16">
        <f>'100%'!K18</f>
        <v>3137.2</v>
      </c>
      <c r="K18" s="16">
        <f>'100%'!L18</f>
        <v>49374.9</v>
      </c>
      <c r="L18" s="16">
        <f>'100%'!M18</f>
        <v>6610.4</v>
      </c>
      <c r="M18" s="16">
        <f>'100%'!N18</f>
        <v>4310</v>
      </c>
      <c r="N18" s="16">
        <f>'100%'!O18</f>
        <v>3452</v>
      </c>
      <c r="O18" s="16">
        <f>'100%'!P18</f>
        <v>3767.9</v>
      </c>
      <c r="P18" s="16">
        <f>'100%'!Q18</f>
        <v>3488.2</v>
      </c>
      <c r="Q18" s="16">
        <f>'100%'!T18</f>
        <v>3626.4</v>
      </c>
      <c r="R18" s="19">
        <f t="shared" si="0"/>
        <v>105262.79999999997</v>
      </c>
    </row>
    <row r="19" spans="1:18" ht="16.5" thickBot="1">
      <c r="A19" s="6">
        <v>1</v>
      </c>
      <c r="B19" s="6">
        <v>3</v>
      </c>
      <c r="C19" s="6">
        <v>2</v>
      </c>
      <c r="D19" s="6">
        <v>315</v>
      </c>
      <c r="E19" s="10" t="s">
        <v>23</v>
      </c>
      <c r="F19" s="16">
        <f>'100%'!G19</f>
        <v>0</v>
      </c>
      <c r="G19" s="16">
        <f>'100%'!H19</f>
        <v>0</v>
      </c>
      <c r="H19" s="16">
        <f>'100%'!I19</f>
        <v>0</v>
      </c>
      <c r="I19" s="16">
        <f>'100%'!J19</f>
        <v>0</v>
      </c>
      <c r="J19" s="16">
        <f>'100%'!K19</f>
        <v>0</v>
      </c>
      <c r="K19" s="16">
        <f>'100%'!L19</f>
        <v>0</v>
      </c>
      <c r="L19" s="16">
        <f>'100%'!M19</f>
        <v>0</v>
      </c>
      <c r="M19" s="16">
        <f>'100%'!N19</f>
        <v>0</v>
      </c>
      <c r="N19" s="16">
        <f>'100%'!O19</f>
        <v>0</v>
      </c>
      <c r="O19" s="16">
        <f>'100%'!P19</f>
        <v>0</v>
      </c>
      <c r="P19" s="16">
        <f>'100%'!Q19</f>
        <v>0</v>
      </c>
      <c r="Q19" s="16">
        <f>'100%'!T19</f>
        <v>0</v>
      </c>
      <c r="R19" s="19">
        <f t="shared" si="0"/>
        <v>0</v>
      </c>
    </row>
    <row r="20" spans="1:18" ht="16.5" thickBot="1">
      <c r="A20" s="23">
        <v>1</v>
      </c>
      <c r="B20" s="23">
        <v>3</v>
      </c>
      <c r="C20" s="23">
        <v>2</v>
      </c>
      <c r="D20" s="23">
        <v>316</v>
      </c>
      <c r="E20" s="22" t="s">
        <v>33</v>
      </c>
      <c r="F20" s="16">
        <f>'100%'!G20/100*40</f>
        <v>88055.200000000012</v>
      </c>
      <c r="G20" s="16">
        <f>'100%'!H20/100*40</f>
        <v>75960.800000000003</v>
      </c>
      <c r="H20" s="16">
        <f>'100%'!I20/100*40</f>
        <v>555398.70000000007</v>
      </c>
      <c r="I20" s="16">
        <f>'100%'!J20/100*40</f>
        <v>20575.599999999999</v>
      </c>
      <c r="J20" s="16">
        <f>'100%'!K20/100*40</f>
        <v>34757.600000000006</v>
      </c>
      <c r="K20" s="16">
        <f>'100%'!L20/100*40</f>
        <v>92228</v>
      </c>
      <c r="L20" s="16">
        <f>'100%'!M20/100*40</f>
        <v>116960</v>
      </c>
      <c r="M20" s="16">
        <f>'100%'!N20/100*40</f>
        <v>102454.40000000001</v>
      </c>
      <c r="N20" s="16">
        <f>'100%'!O20/100*40</f>
        <v>468729.59999999998</v>
      </c>
      <c r="O20" s="16">
        <f>'100%'!P20/100*40</f>
        <v>304987.59999999998</v>
      </c>
      <c r="P20" s="16">
        <f>'100%'!Q20/100*40</f>
        <v>93718</v>
      </c>
      <c r="Q20" s="16">
        <f>'100%'!T20/100*40</f>
        <v>92756</v>
      </c>
      <c r="R20" s="19">
        <f t="shared" si="0"/>
        <v>2046581.5</v>
      </c>
    </row>
    <row r="21" spans="1:18" ht="16.5" thickBot="1">
      <c r="A21" s="6">
        <v>1</v>
      </c>
      <c r="B21" s="6">
        <v>3</v>
      </c>
      <c r="C21" s="6">
        <v>2</v>
      </c>
      <c r="D21" s="6">
        <v>317</v>
      </c>
      <c r="E21" s="10" t="s">
        <v>24</v>
      </c>
      <c r="F21" s="16">
        <f>'100%'!G21</f>
        <v>3485</v>
      </c>
      <c r="G21" s="16">
        <f>'100%'!H21</f>
        <v>1815</v>
      </c>
      <c r="H21" s="16">
        <f>'100%'!I21</f>
        <v>330420</v>
      </c>
      <c r="I21" s="16">
        <f>'100%'!J21</f>
        <v>11335</v>
      </c>
      <c r="J21" s="16">
        <f>'100%'!K21</f>
        <v>2635</v>
      </c>
      <c r="K21" s="16">
        <f>'100%'!L21</f>
        <v>60849</v>
      </c>
      <c r="L21" s="16">
        <f>'100%'!M21</f>
        <v>3440</v>
      </c>
      <c r="M21" s="16">
        <f>'100%'!N21</f>
        <v>190</v>
      </c>
      <c r="N21" s="16">
        <f>'100%'!O21</f>
        <v>172013</v>
      </c>
      <c r="O21" s="16">
        <f>'100%'!P21</f>
        <v>99320</v>
      </c>
      <c r="P21" s="16">
        <f>'100%'!Q21</f>
        <v>29700</v>
      </c>
      <c r="Q21" s="16">
        <f>'100%'!T21</f>
        <v>5960</v>
      </c>
      <c r="R21" s="19">
        <f t="shared" si="0"/>
        <v>721162</v>
      </c>
    </row>
    <row r="22" spans="1:18" ht="16.5" thickBot="1">
      <c r="A22" s="6">
        <v>1</v>
      </c>
      <c r="B22" s="6">
        <v>3</v>
      </c>
      <c r="C22" s="6">
        <v>2</v>
      </c>
      <c r="D22" s="6">
        <v>318</v>
      </c>
      <c r="E22" s="10" t="s">
        <v>25</v>
      </c>
      <c r="F22" s="16">
        <f>'100%'!G22</f>
        <v>0</v>
      </c>
      <c r="G22" s="16">
        <f>'100%'!H22</f>
        <v>0</v>
      </c>
      <c r="H22" s="16">
        <f>'100%'!I22</f>
        <v>0</v>
      </c>
      <c r="I22" s="16">
        <f>'100%'!J22</f>
        <v>0</v>
      </c>
      <c r="J22" s="16">
        <f>'100%'!K22</f>
        <v>0</v>
      </c>
      <c r="K22" s="16">
        <f>'100%'!L22</f>
        <v>0</v>
      </c>
      <c r="L22" s="16">
        <f>'100%'!M22</f>
        <v>0</v>
      </c>
      <c r="M22" s="16">
        <f>'100%'!N22</f>
        <v>0</v>
      </c>
      <c r="N22" s="16">
        <f>'100%'!O22</f>
        <v>0</v>
      </c>
      <c r="O22" s="16">
        <f>'100%'!P22</f>
        <v>0</v>
      </c>
      <c r="P22" s="16">
        <f>'100%'!Q22</f>
        <v>0</v>
      </c>
      <c r="Q22" s="16">
        <f>'100%'!T22</f>
        <v>0</v>
      </c>
      <c r="R22" s="19">
        <f t="shared" si="0"/>
        <v>0</v>
      </c>
    </row>
    <row r="23" spans="1:18" ht="16.5" thickBot="1">
      <c r="A23" s="6">
        <v>1</v>
      </c>
      <c r="B23" s="6">
        <v>3</v>
      </c>
      <c r="C23" s="6">
        <v>2</v>
      </c>
      <c r="D23" s="6">
        <v>319</v>
      </c>
      <c r="E23" s="10" t="s">
        <v>26</v>
      </c>
      <c r="F23" s="16">
        <f>'100%'!G23</f>
        <v>499.6</v>
      </c>
      <c r="G23" s="16">
        <f>'100%'!H23</f>
        <v>12221</v>
      </c>
      <c r="H23" s="16">
        <f>'100%'!I23</f>
        <v>6701</v>
      </c>
      <c r="I23" s="16">
        <f>'100%'!J23</f>
        <v>160.5</v>
      </c>
      <c r="J23" s="16">
        <f>'100%'!K23</f>
        <v>229.5</v>
      </c>
      <c r="K23" s="16">
        <f>'100%'!L23</f>
        <v>317</v>
      </c>
      <c r="L23" s="16">
        <f>'100%'!M23</f>
        <v>190</v>
      </c>
      <c r="M23" s="16">
        <f>'100%'!N23</f>
        <v>1515</v>
      </c>
      <c r="N23" s="16">
        <f>'100%'!O23</f>
        <v>1302</v>
      </c>
      <c r="O23" s="16">
        <f>'100%'!P23</f>
        <v>631</v>
      </c>
      <c r="P23" s="16">
        <f>'100%'!Q23</f>
        <v>370</v>
      </c>
      <c r="Q23" s="16">
        <f>'100%'!T23</f>
        <v>188</v>
      </c>
      <c r="R23" s="19">
        <f t="shared" si="0"/>
        <v>24324.6</v>
      </c>
    </row>
    <row r="24" spans="1:18" ht="16.5" thickBot="1">
      <c r="A24" s="6">
        <v>1</v>
      </c>
      <c r="B24" s="6">
        <v>3</v>
      </c>
      <c r="C24" s="6">
        <v>2</v>
      </c>
      <c r="D24" s="6">
        <v>3199</v>
      </c>
      <c r="E24" s="10" t="s">
        <v>32</v>
      </c>
      <c r="F24" s="16">
        <f>'100%'!G24</f>
        <v>1834.03</v>
      </c>
      <c r="G24" s="16">
        <f>'100%'!H24</f>
        <v>2830.21</v>
      </c>
      <c r="H24" s="16">
        <f>'100%'!I24</f>
        <v>15200.18</v>
      </c>
      <c r="I24" s="16">
        <f>'100%'!J24</f>
        <v>943.69</v>
      </c>
      <c r="J24" s="16">
        <f>'100%'!K24</f>
        <v>722.27</v>
      </c>
      <c r="K24" s="16">
        <f>'100%'!L24</f>
        <v>585.66999999999996</v>
      </c>
      <c r="L24" s="16">
        <f>'100%'!M24</f>
        <v>1666</v>
      </c>
      <c r="M24" s="16">
        <f>'100%'!N24</f>
        <v>942.38</v>
      </c>
      <c r="N24" s="16">
        <f>'100%'!O24</f>
        <v>6998.42</v>
      </c>
      <c r="O24" s="16">
        <f>'100%'!P24</f>
        <v>4319.17</v>
      </c>
      <c r="P24" s="16">
        <f>'100%'!Q24</f>
        <v>1260.98</v>
      </c>
      <c r="Q24" s="16">
        <f>'100%'!T24</f>
        <v>956.67</v>
      </c>
      <c r="R24" s="19">
        <f t="shared" si="0"/>
        <v>38259.67</v>
      </c>
    </row>
    <row r="25" spans="1:18" ht="16.5" thickBot="1">
      <c r="A25" s="6">
        <v>1</v>
      </c>
      <c r="B25" s="6">
        <v>3</v>
      </c>
      <c r="C25" s="6">
        <v>3</v>
      </c>
      <c r="D25" s="6">
        <v>315</v>
      </c>
      <c r="E25" s="10" t="s">
        <v>40</v>
      </c>
      <c r="F25" s="16">
        <f>'100%'!G25</f>
        <v>0</v>
      </c>
      <c r="G25" s="16">
        <f>'100%'!H25</f>
        <v>0</v>
      </c>
      <c r="H25" s="16">
        <f>'100%'!I25</f>
        <v>0</v>
      </c>
      <c r="I25" s="16">
        <f>'100%'!J25</f>
        <v>0</v>
      </c>
      <c r="J25" s="16">
        <f>'100%'!K25</f>
        <v>0</v>
      </c>
      <c r="K25" s="16">
        <f>'100%'!L25</f>
        <v>0</v>
      </c>
      <c r="L25" s="16">
        <f>'100%'!M25</f>
        <v>0</v>
      </c>
      <c r="M25" s="16">
        <f>'100%'!N25</f>
        <v>0</v>
      </c>
      <c r="N25" s="16">
        <f>'100%'!O25</f>
        <v>0</v>
      </c>
      <c r="O25" s="16">
        <f>'100%'!P25</f>
        <v>0</v>
      </c>
      <c r="P25" s="16">
        <f>'100%'!Q25</f>
        <v>0</v>
      </c>
      <c r="Q25" s="16">
        <f>'100%'!T25</f>
        <v>0</v>
      </c>
      <c r="R25" s="19">
        <f t="shared" si="0"/>
        <v>0</v>
      </c>
    </row>
    <row r="26" spans="1:18" ht="16.5" thickBot="1">
      <c r="A26" s="6">
        <v>1</v>
      </c>
      <c r="B26" s="6">
        <v>5</v>
      </c>
      <c r="C26" s="6">
        <v>1</v>
      </c>
      <c r="D26" s="6">
        <v>499</v>
      </c>
      <c r="E26" s="10" t="s">
        <v>39</v>
      </c>
      <c r="F26" s="16">
        <f>'100%'!G26</f>
        <v>0</v>
      </c>
      <c r="G26" s="16">
        <f>'100%'!H26</f>
        <v>0</v>
      </c>
      <c r="H26" s="16">
        <f>'100%'!I26</f>
        <v>0</v>
      </c>
      <c r="I26" s="16">
        <f>'100%'!J26</f>
        <v>0</v>
      </c>
      <c r="J26" s="16">
        <f>'100%'!K26</f>
        <v>0</v>
      </c>
      <c r="K26" s="16">
        <f>'100%'!L26</f>
        <v>0</v>
      </c>
      <c r="L26" s="16">
        <f>'100%'!M26</f>
        <v>0</v>
      </c>
      <c r="M26" s="16">
        <f>'100%'!N26</f>
        <v>0</v>
      </c>
      <c r="N26" s="16">
        <f>'100%'!O26</f>
        <v>0</v>
      </c>
      <c r="O26" s="16">
        <f>'100%'!P26</f>
        <v>0</v>
      </c>
      <c r="P26" s="16">
        <f>'100%'!Q26</f>
        <v>0</v>
      </c>
      <c r="Q26" s="16">
        <f>'100%'!T26</f>
        <v>0</v>
      </c>
      <c r="R26" s="19">
        <f t="shared" si="0"/>
        <v>0</v>
      </c>
    </row>
    <row r="27" spans="1:18" ht="16.5" thickBot="1">
      <c r="A27" s="6">
        <v>1</v>
      </c>
      <c r="B27" s="6">
        <v>5</v>
      </c>
      <c r="C27" s="6">
        <v>5</v>
      </c>
      <c r="D27" s="6">
        <v>1499</v>
      </c>
      <c r="E27" s="10" t="s">
        <v>29</v>
      </c>
      <c r="F27" s="16">
        <f>'100%'!G27</f>
        <v>17620.3</v>
      </c>
      <c r="G27" s="16">
        <f>'100%'!H27</f>
        <v>6377.8</v>
      </c>
      <c r="H27" s="16">
        <f>'100%'!I27</f>
        <v>1610.3</v>
      </c>
      <c r="I27" s="16">
        <f>'100%'!J27</f>
        <v>48.7</v>
      </c>
      <c r="J27" s="16">
        <f>'100%'!K27</f>
        <v>523.20000000000005</v>
      </c>
      <c r="K27" s="16">
        <f>'100%'!L27</f>
        <v>884.2</v>
      </c>
      <c r="L27" s="16">
        <f>'100%'!M27</f>
        <v>4206</v>
      </c>
      <c r="M27" s="16">
        <f>'100%'!N27</f>
        <v>4342.5</v>
      </c>
      <c r="N27" s="16">
        <f>'100%'!O27</f>
        <v>5752.7</v>
      </c>
      <c r="O27" s="16">
        <f>'100%'!P27</f>
        <v>554.20000000000005</v>
      </c>
      <c r="P27" s="16">
        <f>'100%'!Q27</f>
        <v>665.5</v>
      </c>
      <c r="Q27" s="16">
        <f>'100%'!T27</f>
        <v>1766.9</v>
      </c>
      <c r="R27" s="19">
        <f t="shared" si="0"/>
        <v>44352.299999999996</v>
      </c>
    </row>
    <row r="28" spans="1:18" ht="19.5" thickBot="1">
      <c r="A28" s="7"/>
      <c r="B28" s="7"/>
      <c r="C28" s="7"/>
      <c r="D28" s="7"/>
      <c r="E28" s="11" t="s">
        <v>27</v>
      </c>
      <c r="F28" s="20">
        <f t="shared" ref="F28:Q28" si="1">SUM(F13:F27)</f>
        <v>118004.23000000003</v>
      </c>
      <c r="G28" s="20">
        <f t="shared" si="1"/>
        <v>108823.71</v>
      </c>
      <c r="H28" s="20">
        <f t="shared" si="1"/>
        <v>1013397.1800000002</v>
      </c>
      <c r="I28" s="20">
        <f t="shared" si="1"/>
        <v>264764.29000000004</v>
      </c>
      <c r="J28" s="20">
        <f t="shared" si="1"/>
        <v>42164.77</v>
      </c>
      <c r="K28" s="20">
        <f t="shared" si="1"/>
        <v>209789.77000000002</v>
      </c>
      <c r="L28" s="20">
        <f t="shared" si="1"/>
        <v>133280.4</v>
      </c>
      <c r="M28" s="20">
        <f t="shared" si="1"/>
        <v>113754.28000000001</v>
      </c>
      <c r="N28" s="20">
        <f t="shared" si="1"/>
        <v>658337.72</v>
      </c>
      <c r="O28" s="20">
        <f t="shared" si="1"/>
        <v>413579.87</v>
      </c>
      <c r="P28" s="20">
        <f t="shared" si="1"/>
        <v>129202.68</v>
      </c>
      <c r="Q28" s="20">
        <f t="shared" si="1"/>
        <v>105253.96999999999</v>
      </c>
      <c r="R28" s="21">
        <f>SUM(F28:Q28)</f>
        <v>3310352.8700000006</v>
      </c>
    </row>
    <row r="29" spans="1:18" ht="15.75" thickBot="1"/>
    <row r="30" spans="1:18" ht="19.5" thickBot="1">
      <c r="E30" s="15" t="s">
        <v>34</v>
      </c>
      <c r="F30" s="27">
        <f>R28</f>
        <v>3310352.8700000006</v>
      </c>
      <c r="G30" s="27"/>
    </row>
  </sheetData>
  <mergeCells count="7">
    <mergeCell ref="F30:G30"/>
    <mergeCell ref="A1:R1"/>
    <mergeCell ref="A3:R3"/>
    <mergeCell ref="A5:R5"/>
    <mergeCell ref="A7:R7"/>
    <mergeCell ref="A9:R9"/>
    <mergeCell ref="A11:R11"/>
  </mergeCells>
  <pageMargins left="0.51181102362204722" right="0.51181102362204722" top="0.55118110236220474" bottom="0.55118110236220474" header="0.31496062992125984" footer="0.31496062992125984"/>
  <pageSetup paperSize="9" scale="5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40%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2020-01-16T19:45:31Z</dcterms:modified>
</cp:coreProperties>
</file>