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100%" sheetId="1" r:id="rId1"/>
    <sheet name="60%" sheetId="2" r:id="rId2"/>
  </sheets>
  <calcPr calcId="162913"/>
</workbook>
</file>

<file path=xl/calcChain.xml><?xml version="1.0" encoding="utf-8"?>
<calcChain xmlns="http://schemas.openxmlformats.org/spreadsheetml/2006/main">
  <c r="U13" i="1" l="1"/>
  <c r="U14" i="1"/>
  <c r="T13" i="1"/>
  <c r="R36" i="1"/>
  <c r="S36" i="1"/>
  <c r="A13" i="1"/>
  <c r="U15" i="1" l="1"/>
  <c r="U19" i="1"/>
  <c r="U20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T15" i="1"/>
  <c r="T16" i="1"/>
  <c r="T17" i="1"/>
  <c r="U17" i="1" s="1"/>
  <c r="T18" i="1"/>
  <c r="U18" i="1" s="1"/>
  <c r="T19" i="1"/>
  <c r="T20" i="1"/>
  <c r="T21" i="1"/>
  <c r="U21" i="1" s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14" i="1"/>
  <c r="T36" i="1" l="1"/>
  <c r="U16" i="1"/>
  <c r="U36" i="1" s="1"/>
  <c r="P31" i="2"/>
  <c r="M31" i="2"/>
  <c r="G31" i="2"/>
  <c r="H31" i="2"/>
  <c r="I31" i="2"/>
  <c r="J31" i="2"/>
  <c r="K31" i="2"/>
  <c r="L31" i="2"/>
  <c r="N31" i="2"/>
  <c r="O31" i="2"/>
  <c r="Q31" i="2"/>
  <c r="A15" i="1" l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14" i="1"/>
  <c r="G28" i="2" l="1"/>
  <c r="H28" i="2"/>
  <c r="I28" i="2"/>
  <c r="J28" i="2"/>
  <c r="K28" i="2"/>
  <c r="L28" i="2"/>
  <c r="M28" i="2"/>
  <c r="N28" i="2"/>
  <c r="O28" i="2"/>
  <c r="P28" i="2"/>
  <c r="Q28" i="2"/>
  <c r="F28" i="2"/>
  <c r="R28" i="2" l="1"/>
  <c r="F21" i="2" l="1"/>
  <c r="F26" i="2" l="1"/>
  <c r="F23" i="2"/>
  <c r="F29" i="2" l="1"/>
  <c r="F19" i="2"/>
  <c r="F31" i="2" l="1"/>
  <c r="F33" i="2" l="1"/>
  <c r="G33" i="2"/>
  <c r="H33" i="2"/>
  <c r="I33" i="2"/>
  <c r="J33" i="2"/>
  <c r="K33" i="2"/>
  <c r="L33" i="2"/>
  <c r="M33" i="2"/>
  <c r="N33" i="2"/>
  <c r="O33" i="2"/>
  <c r="P33" i="2"/>
  <c r="Q33" i="2"/>
  <c r="F32" i="2"/>
  <c r="G32" i="2"/>
  <c r="H32" i="2"/>
  <c r="I32" i="2"/>
  <c r="J32" i="2"/>
  <c r="K32" i="2"/>
  <c r="L32" i="2"/>
  <c r="M32" i="2"/>
  <c r="N32" i="2"/>
  <c r="O32" i="2"/>
  <c r="P32" i="2"/>
  <c r="Q32" i="2"/>
  <c r="G27" i="2"/>
  <c r="H27" i="2"/>
  <c r="I27" i="2"/>
  <c r="J27" i="2"/>
  <c r="K27" i="2"/>
  <c r="L27" i="2"/>
  <c r="M27" i="2"/>
  <c r="N27" i="2"/>
  <c r="O27" i="2"/>
  <c r="P27" i="2"/>
  <c r="Q27" i="2"/>
  <c r="F27" i="2"/>
  <c r="R33" i="2" l="1"/>
  <c r="R32" i="2"/>
  <c r="R27" i="2"/>
  <c r="G13" i="2" l="1"/>
  <c r="H13" i="2"/>
  <c r="I13" i="2"/>
  <c r="J13" i="2"/>
  <c r="K13" i="2"/>
  <c r="L13" i="2"/>
  <c r="M13" i="2"/>
  <c r="N13" i="2"/>
  <c r="O13" i="2"/>
  <c r="P13" i="2"/>
  <c r="Q13" i="2"/>
  <c r="G14" i="2"/>
  <c r="H14" i="2"/>
  <c r="I14" i="2"/>
  <c r="J14" i="2"/>
  <c r="K14" i="2"/>
  <c r="L14" i="2"/>
  <c r="M14" i="2"/>
  <c r="N14" i="2"/>
  <c r="O14" i="2"/>
  <c r="P14" i="2"/>
  <c r="Q14" i="2"/>
  <c r="G15" i="2"/>
  <c r="H15" i="2"/>
  <c r="I15" i="2"/>
  <c r="J15" i="2"/>
  <c r="K15" i="2"/>
  <c r="L15" i="2"/>
  <c r="M15" i="2"/>
  <c r="N15" i="2"/>
  <c r="O15" i="2"/>
  <c r="P15" i="2"/>
  <c r="Q15" i="2"/>
  <c r="G16" i="2"/>
  <c r="H16" i="2"/>
  <c r="I16" i="2"/>
  <c r="J16" i="2"/>
  <c r="K16" i="2"/>
  <c r="L16" i="2"/>
  <c r="M16" i="2"/>
  <c r="N16" i="2"/>
  <c r="O16" i="2"/>
  <c r="P16" i="2"/>
  <c r="Q16" i="2"/>
  <c r="G17" i="2"/>
  <c r="H17" i="2"/>
  <c r="I17" i="2"/>
  <c r="J17" i="2"/>
  <c r="K17" i="2"/>
  <c r="L17" i="2"/>
  <c r="M17" i="2"/>
  <c r="N17" i="2"/>
  <c r="O17" i="2"/>
  <c r="P17" i="2"/>
  <c r="Q17" i="2"/>
  <c r="G18" i="2"/>
  <c r="H18" i="2"/>
  <c r="I18" i="2"/>
  <c r="J18" i="2"/>
  <c r="K18" i="2"/>
  <c r="L18" i="2"/>
  <c r="M18" i="2"/>
  <c r="N18" i="2"/>
  <c r="O18" i="2"/>
  <c r="P18" i="2"/>
  <c r="Q18" i="2"/>
  <c r="G19" i="2"/>
  <c r="H19" i="2"/>
  <c r="I19" i="2"/>
  <c r="J19" i="2"/>
  <c r="K19" i="2"/>
  <c r="L19" i="2"/>
  <c r="M19" i="2"/>
  <c r="N19" i="2"/>
  <c r="O19" i="2"/>
  <c r="P19" i="2"/>
  <c r="Q19" i="2"/>
  <c r="G20" i="2"/>
  <c r="H20" i="2"/>
  <c r="I20" i="2"/>
  <c r="J20" i="2"/>
  <c r="K20" i="2"/>
  <c r="L20" i="2"/>
  <c r="M20" i="2"/>
  <c r="N20" i="2"/>
  <c r="O20" i="2"/>
  <c r="P20" i="2"/>
  <c r="Q20" i="2"/>
  <c r="G21" i="2"/>
  <c r="H21" i="2"/>
  <c r="I21" i="2"/>
  <c r="J21" i="2"/>
  <c r="K21" i="2"/>
  <c r="L21" i="2"/>
  <c r="M21" i="2"/>
  <c r="N21" i="2"/>
  <c r="O21" i="2"/>
  <c r="P21" i="2"/>
  <c r="Q21" i="2"/>
  <c r="G22" i="2"/>
  <c r="H22" i="2"/>
  <c r="I22" i="2"/>
  <c r="J22" i="2"/>
  <c r="K22" i="2"/>
  <c r="L22" i="2"/>
  <c r="M22" i="2"/>
  <c r="N22" i="2"/>
  <c r="O22" i="2"/>
  <c r="P22" i="2"/>
  <c r="Q22" i="2"/>
  <c r="G23" i="2"/>
  <c r="H23" i="2"/>
  <c r="I23" i="2"/>
  <c r="J23" i="2"/>
  <c r="K23" i="2"/>
  <c r="L23" i="2"/>
  <c r="M23" i="2"/>
  <c r="N23" i="2"/>
  <c r="O23" i="2"/>
  <c r="P23" i="2"/>
  <c r="Q23" i="2"/>
  <c r="G24" i="2"/>
  <c r="H24" i="2"/>
  <c r="I24" i="2"/>
  <c r="J24" i="2"/>
  <c r="K24" i="2"/>
  <c r="L24" i="2"/>
  <c r="M24" i="2"/>
  <c r="N24" i="2"/>
  <c r="O24" i="2"/>
  <c r="P24" i="2"/>
  <c r="Q24" i="2"/>
  <c r="G25" i="2"/>
  <c r="H25" i="2"/>
  <c r="I25" i="2"/>
  <c r="J25" i="2"/>
  <c r="K25" i="2"/>
  <c r="L25" i="2"/>
  <c r="M25" i="2"/>
  <c r="N25" i="2"/>
  <c r="O25" i="2"/>
  <c r="P25" i="2"/>
  <c r="Q25" i="2"/>
  <c r="G26" i="2"/>
  <c r="H26" i="2"/>
  <c r="I26" i="2"/>
  <c r="J26" i="2"/>
  <c r="K26" i="2"/>
  <c r="L26" i="2"/>
  <c r="M26" i="2"/>
  <c r="N26" i="2"/>
  <c r="O26" i="2"/>
  <c r="P26" i="2"/>
  <c r="Q26" i="2"/>
  <c r="G29" i="2"/>
  <c r="H29" i="2"/>
  <c r="I29" i="2"/>
  <c r="J29" i="2"/>
  <c r="K29" i="2"/>
  <c r="L29" i="2"/>
  <c r="M29" i="2"/>
  <c r="N29" i="2"/>
  <c r="O29" i="2"/>
  <c r="P29" i="2"/>
  <c r="Q29" i="2"/>
  <c r="G30" i="2"/>
  <c r="H30" i="2"/>
  <c r="I30" i="2"/>
  <c r="J30" i="2"/>
  <c r="K30" i="2"/>
  <c r="L30" i="2"/>
  <c r="M30" i="2"/>
  <c r="N30" i="2"/>
  <c r="O30" i="2"/>
  <c r="P30" i="2"/>
  <c r="Q30" i="2"/>
  <c r="G34" i="2"/>
  <c r="H34" i="2"/>
  <c r="I34" i="2"/>
  <c r="J34" i="2"/>
  <c r="K34" i="2"/>
  <c r="L34" i="2"/>
  <c r="M34" i="2"/>
  <c r="N34" i="2"/>
  <c r="O34" i="2"/>
  <c r="P34" i="2"/>
  <c r="Q34" i="2"/>
  <c r="F15" i="2"/>
  <c r="F16" i="2"/>
  <c r="F17" i="2"/>
  <c r="F18" i="2"/>
  <c r="F20" i="2"/>
  <c r="F22" i="2"/>
  <c r="F24" i="2"/>
  <c r="F25" i="2"/>
  <c r="F30" i="2"/>
  <c r="F34" i="2"/>
  <c r="F13" i="2"/>
  <c r="F14" i="2"/>
  <c r="O35" i="2" l="1"/>
  <c r="R16" i="2"/>
  <c r="R24" i="2"/>
  <c r="R26" i="2"/>
  <c r="R20" i="2"/>
  <c r="G35" i="2"/>
  <c r="K35" i="2"/>
  <c r="G38" i="1"/>
  <c r="R25" i="2"/>
  <c r="R23" i="2"/>
  <c r="R21" i="2"/>
  <c r="R19" i="2"/>
  <c r="R17" i="2"/>
  <c r="R15" i="2"/>
  <c r="Q35" i="2"/>
  <c r="M35" i="2"/>
  <c r="I35" i="2"/>
  <c r="R31" i="2"/>
  <c r="R34" i="2"/>
  <c r="R29" i="2"/>
  <c r="R22" i="2"/>
  <c r="R18" i="2"/>
  <c r="P35" i="2"/>
  <c r="N35" i="2"/>
  <c r="L35" i="2"/>
  <c r="J35" i="2"/>
  <c r="H35" i="2"/>
  <c r="R30" i="2"/>
  <c r="R14" i="2"/>
  <c r="F35" i="2"/>
  <c r="R13" i="2"/>
  <c r="R35" i="2" l="1"/>
  <c r="F37" i="2" s="1"/>
</calcChain>
</file>

<file path=xl/sharedStrings.xml><?xml version="1.0" encoding="utf-8"?>
<sst xmlns="http://schemas.openxmlformats.org/spreadsheetml/2006/main" count="100" uniqueCount="52">
  <si>
    <t>UNIVERSIDAD NACIONAL FEDERICO VILLARREAL</t>
  </si>
  <si>
    <t>OFICINA CENTRAL DE ECONÓMICO FINANCIERA</t>
  </si>
  <si>
    <t>OFICINA DE TESORERÍA</t>
  </si>
  <si>
    <t>AREA DE PROGRAMACIÓN DE INGRESOS</t>
  </si>
  <si>
    <t>CLASE</t>
  </si>
  <si>
    <t>TIPO</t>
  </si>
  <si>
    <t>SUB</t>
  </si>
  <si>
    <t>ESPEC</t>
  </si>
  <si>
    <t>DESCRIPCION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</si>
  <si>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</si>
  <si>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</si>
  <si>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</si>
  <si>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</si>
  <si>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</si>
  <si>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</si>
  <si>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</si>
  <si>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</si>
  <si>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</si>
  <si>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</si>
  <si>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</si>
  <si>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</si>
  <si>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VENTA DE PUBLICACIONES</t>
  </si>
  <si>
    <t>OTROS PRODUCTOS DE EDUCACION</t>
  </si>
  <si>
    <t>CARNETS</t>
  </si>
  <si>
    <t>GRADOS Y TITULOS</t>
  </si>
  <si>
    <t>CONSTANCIAS Y CERTIFICADOS</t>
  </si>
  <si>
    <t>DERECHOS DE INSCRIPCIÓN</t>
  </si>
  <si>
    <t>MATRICULAS</t>
  </si>
  <si>
    <t>DERECHOS UNIVERSITARIOS</t>
  </si>
  <si>
    <t>ENSEÑANZA EN CENTRO PREUNIVERSITARIO</t>
  </si>
  <si>
    <t>DERECHO DE MATRICULA</t>
  </si>
  <si>
    <t>TERRENOS URBANOS</t>
  </si>
  <si>
    <t>OTROS ALQUILERES</t>
  </si>
  <si>
    <t>TOTAL</t>
  </si>
  <si>
    <t>AL 100 % TOTAL</t>
  </si>
  <si>
    <t>AL 60 % TOTAL</t>
  </si>
  <si>
    <t>SERVICIOS A TERCEROS</t>
  </si>
  <si>
    <t>OTROS INGRESOS DIVERSOS</t>
  </si>
  <si>
    <t>EQUIPOS DE COMUNICA. PARA REDES INFOR.</t>
  </si>
  <si>
    <t>EDIFICIOS E INSTALACIONES*</t>
  </si>
  <si>
    <t>PENSION DE ENSEÑANZA</t>
  </si>
  <si>
    <t>OTROS DERECHOS ADMINS. DE EDUCACION</t>
  </si>
  <si>
    <t>SERVICIOS ACADEMICOS*</t>
  </si>
  <si>
    <t>FACULTAD DE INGENIERIA GEOGRAFICA Y AMBIENTAL</t>
  </si>
  <si>
    <t>TRASLADOS Y CONVALIDACIONES</t>
  </si>
  <si>
    <t>ATENCION MEDICA</t>
  </si>
  <si>
    <t>EXAMEN PSICOLOGICO Y/O SIQUIATRICO</t>
  </si>
  <si>
    <t>CUADRO DE EJECUCION DE INGRESOS DEL 01/01/2019 AL 31/12/2019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</si>
  <si>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</si>
  <si>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CAJA</t>
  </si>
  <si>
    <t>BANCO</t>
  </si>
  <si>
    <t>ALIMENTOS Y BEBIDAS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</si>
</sst>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S/.&quot;#,##0.00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name val="Angsana New"/>
      <family val="1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7"/>
      <name val="AngsanaUPC"/>
      <family val="1"/>
    </font>
    <font>
      <sz val="17"/>
      <color theme="1"/>
      <name val="Calibri"/>
      <family val="2"/>
      <scheme val="minor"/>
    </font>
    <font>
      <b/>
      <sz val="17"/>
      <name val="Angsana New"/>
      <family val="1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37">
    <xf numFmtId="0" fontId="0" fillId="0" borderId="0" xfId="0"/>
    <xf numFmtId="0" fontId="3" fillId="0" borderId="0" xfId="2" applyFont="1" applyAlignment="1">
      <alignment horizontal="center" vertical="center"/>
    </xf>
    <xf numFmtId="0" fontId="4" fillId="0" borderId="0" xfId="0" applyFont="1"/>
    <xf numFmtId="0" fontId="7" fillId="0" borderId="0" xfId="0" applyFont="1"/>
    <xf numFmtId="0" fontId="8" fillId="0" borderId="0" xfId="2" applyFont="1" applyAlignment="1">
      <alignment horizontal="center" vertical="center"/>
    </xf>
    <xf numFmtId="0" fontId="1" fillId="0" borderId="1" xfId="0" applyFont="1" applyBorder="1"/>
    <xf numFmtId="0" fontId="0" fillId="0" borderId="1" xfId="0" applyBorder="1" applyAlignment="1">
      <alignment horizontal="right" vertical="center"/>
    </xf>
    <xf numFmtId="0" fontId="0" fillId="0" borderId="5" xfId="0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vertical="center"/>
    </xf>
    <xf numFmtId="164" fontId="5" fillId="0" borderId="1" xfId="0" applyNumberFormat="1" applyFont="1" applyBorder="1" applyAlignment="1">
      <alignment horizontal="right" vertical="center"/>
    </xf>
    <xf numFmtId="164" fontId="9" fillId="0" borderId="1" xfId="0" applyNumberFormat="1" applyFont="1" applyBorder="1" applyAlignment="1">
      <alignment horizontal="right" vertical="center"/>
    </xf>
    <xf numFmtId="4" fontId="5" fillId="0" borderId="1" xfId="0" applyNumberFormat="1" applyFont="1" applyBorder="1" applyAlignment="1">
      <alignment horizontal="right" vertical="center"/>
    </xf>
    <xf numFmtId="0" fontId="9" fillId="0" borderId="1" xfId="0" applyFon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4" fontId="5" fillId="0" borderId="1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 vertical="center"/>
    </xf>
    <xf numFmtId="0" fontId="0" fillId="0" borderId="0" xfId="0" applyBorder="1"/>
    <xf numFmtId="4" fontId="0" fillId="0" borderId="0" xfId="0" applyNumberFormat="1" applyBorder="1" applyAlignment="1">
      <alignment horizontal="center" vertical="center"/>
    </xf>
    <xf numFmtId="4" fontId="0" fillId="0" borderId="0" xfId="0" applyNumberFormat="1" applyBorder="1"/>
    <xf numFmtId="4" fontId="1" fillId="0" borderId="0" xfId="0" applyNumberFormat="1" applyFont="1" applyBorder="1"/>
    <xf numFmtId="0" fontId="9" fillId="0" borderId="2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10" fillId="0" borderId="1" xfId="0" applyFont="1" applyBorder="1" applyAlignment="1">
      <alignment horizontal="left" vertical="center"/>
    </xf>
    <xf numFmtId="164" fontId="9" fillId="0" borderId="1" xfId="0" applyNumberFormat="1" applyFont="1" applyBorder="1" applyAlignment="1">
      <alignment horizontal="right" vertical="center"/>
    </xf>
    <xf numFmtId="0" fontId="6" fillId="0" borderId="0" xfId="1" applyFont="1" applyAlignment="1">
      <alignment horizontal="center" vertical="center"/>
    </xf>
    <xf numFmtId="0" fontId="8" fillId="0" borderId="0" xfId="2" applyFont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0" fillId="0" borderId="1" xfId="0" applyFont="1" applyBorder="1"/>
    <xf numFmtId="2" fontId="11" fillId="0" borderId="1" xfId="0" applyNumberFormat="1" applyFont="1" applyBorder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302684</xdr:colOff>
      <xdr:row>0</xdr:row>
      <xdr:rowOff>34926</xdr:rowOff>
    </xdr:from>
    <xdr:to>
      <xdr:col>5</xdr:col>
      <xdr:colOff>660399</xdr:colOff>
      <xdr:row>9</xdr:row>
      <xdr:rowOff>1</xdr:rowOff>
    </xdr:to>
    <xdr:pic>
      <xdr:nvPicPr>
        <xdr:cNvPr id="2" name="1 Imagen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5184" y="34926"/>
          <a:ext cx="781049" cy="1213908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296334</xdr:colOff>
      <xdr:row>0</xdr:row>
      <xdr:rowOff>31750</xdr:rowOff>
    </xdr:from>
    <xdr:to>
      <xdr:col>4</xdr:col>
      <xdr:colOff>654050</xdr:colOff>
      <xdr:row>8</xdr:row>
      <xdr:rowOff>144991</xdr:rowOff>
    </xdr:to>
    <xdr:pic>
      <xdr:nvPicPr>
        <xdr:cNvPr id="13" name="1 Imagen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48834" y="31750"/>
          <a:ext cx="781049" cy="1213908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tabSelected="1" zoomScale="90" zoomScaleNormal="90" workbookViewId="0">
      <pane xSplit="6" ySplit="12" topLeftCell="G13" activePane="bottomRight" state="frozen"/>
      <selection pane="topRight" activeCell="F1" sqref="F1"/>
      <selection pane="bottomLeft" activeCell="A13" sqref="A13"/>
      <selection pane="bottomRight" activeCell="T36" sqref="T36"/>
    </sheetView>
  </sheetViews>
  <sheetFormatPr baseColWidth="10" defaultColWidth="9.140625" defaultRowHeight="15"/>
  <cols>
    <col min="2" max="4" width="4.7109375" customWidth="1"/>
    <col min="5" max="5" width="6.28515625" bestFit="1" customWidth="1"/>
    <col min="6" max="6" width="39.28515625" style="2" bestFit="1" customWidth="1"/>
    <col min="7" max="7" width="15" bestFit="1" customWidth="1"/>
    <col min="8" max="8" width="14.28515625" customWidth="1"/>
    <col min="9" max="9" width="15" bestFit="1" customWidth="1"/>
    <col min="10" max="17" width="14.28515625" customWidth="1"/>
    <col min="18" max="19" width="14.28515625" hidden="1" customWidth="1"/>
    <col min="20" max="20" width="14.28515625" customWidth="1"/>
    <col min="21" max="21" width="17.42578125" bestFit="1" customWidth="1"/>
  </cols>
  <sheetData>
    <row r="1" spans="1:21" ht="12" customHeight="1">
      <c r="B1" s="29" t="s">
        <v>0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</row>
    <row r="2" spans="1:21" ht="9.9499999999999993" customHeight="1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21" ht="12" customHeight="1">
      <c r="B3" s="30" t="s">
        <v>1</v>
      </c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</row>
    <row r="4" spans="1:21" ht="9.9499999999999993" customHeight="1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1"/>
      <c r="Q4" s="1"/>
      <c r="R4" s="1"/>
      <c r="S4" s="1"/>
      <c r="T4" s="1"/>
      <c r="U4" s="1"/>
    </row>
    <row r="5" spans="1:21" ht="12" customHeight="1">
      <c r="B5" s="30" t="s">
        <v>2</v>
      </c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</row>
    <row r="6" spans="1:21" ht="9.9499999999999993" customHeight="1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1"/>
      <c r="Q6" s="1"/>
      <c r="R6" s="1"/>
      <c r="S6" s="1"/>
      <c r="T6" s="1"/>
      <c r="U6" s="1"/>
    </row>
    <row r="7" spans="1:21" ht="12" customHeight="1">
      <c r="B7" s="30" t="s">
        <v>3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</row>
    <row r="8" spans="1:21" ht="9.9499999999999993" customHeight="1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1"/>
      <c r="Q8" s="1"/>
      <c r="R8" s="1"/>
      <c r="S8" s="1"/>
      <c r="T8" s="1"/>
      <c r="U8" s="1"/>
    </row>
    <row r="9" spans="1:21" ht="12" customHeight="1">
      <c r="B9" s="31" t="s">
        <v>47</v>
      </c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</row>
    <row r="10" spans="1:21" ht="9.9499999999999993" customHeight="1" thickBot="1">
      <c r="F10"/>
    </row>
    <row r="11" spans="1:21" ht="19.5" thickBot="1">
      <c r="B11" s="24" t="s">
        <v>43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6"/>
    </row>
    <row r="12" spans="1:21" ht="16.5" thickBot="1">
      <c r="B12" s="5" t="s">
        <v>4</v>
      </c>
      <c r="C12" s="5" t="s">
        <v>5</v>
      </c>
      <c r="D12" s="5" t="s">
        <v>6</v>
      </c>
      <c r="E12" s="5" t="s">
        <v>7</v>
      </c>
      <c r="F12" s="5" t="s">
        <v>8</v>
      </c>
      <c r="G12" s="9" t="s">
        <v>9</v>
      </c>
      <c r="H12" s="9" t="s">
        <v>10</v>
      </c>
      <c r="I12" s="9" t="s">
        <v>11</v>
      </c>
      <c r="J12" s="9" t="s">
        <v>12</v>
      </c>
      <c r="K12" s="9" t="s">
        <v>13</v>
      </c>
      <c r="L12" s="9" t="s">
        <v>14</v>
      </c>
      <c r="M12" s="9" t="s">
        <v>15</v>
      </c>
      <c r="N12" s="9" t="s">
        <v>16</v>
      </c>
      <c r="O12" s="9" t="s">
        <v>17</v>
      </c>
      <c r="P12" s="9" t="s">
        <v>18</v>
      </c>
      <c r="Q12" s="9" t="s">
        <v>19</v>
      </c>
      <c r="R12" s="9" t="s">
        <v>49</v>
      </c>
      <c r="S12" s="9" t="s">
        <v>50</v>
      </c>
      <c r="T12" s="9" t="s">
        <v>20</v>
      </c>
      <c r="U12" s="8" t="s">
        <v>33</v>
      </c>
    </row>
    <row r="13" spans="1:21" ht="16.5" thickBot="1">
      <c r="A13" t="str">
        <f>CONCATENATE(B13,C13,D13,E13)</f>
        <v>131411</v>
      </c>
      <c r="B13" s="35">
        <v>1</v>
      </c>
      <c r="C13" s="35">
        <v>3</v>
      </c>
      <c r="D13" s="35">
        <v>1</v>
      </c>
      <c r="E13" s="35">
        <v>411</v>
      </c>
      <c r="F13" s="35" t="s">
        <v>51</v>
      </c>
      <c r="G13" s="36">
        <v>0</v>
      </c>
      <c r="H13" s="36">
        <v>0</v>
      </c>
      <c r="I13" s="36">
        <v>0</v>
      </c>
      <c r="J13" s="36">
        <v>0</v>
      </c>
      <c r="K13" s="36">
        <v>0</v>
      </c>
      <c r="L13" s="36">
        <v>0</v>
      </c>
      <c r="M13" s="36">
        <v>0</v>
      </c>
      <c r="N13" s="36">
        <v>0</v>
      </c>
      <c r="O13" s="36">
        <v>0</v>
      </c>
      <c r="P13" s="36">
        <v>0</v>
      </c>
      <c r="Q13" s="36">
        <v>0</v>
      </c>
      <c r="R13" s="36">
        <v>550</v>
      </c>
      <c r="S13" s="36"/>
      <c r="T13" s="16">
        <f>SUM(R13:S13)</f>
        <v>550</v>
      </c>
      <c r="U13" s="14">
        <f>SUM(G13:Q13,T13)</f>
        <v>550</v>
      </c>
    </row>
    <row r="14" spans="1:21" ht="16.5" thickBot="1">
      <c r="A14" t="str">
        <f>CONCATENATE(B14,C14,D14,E14)</f>
        <v>131511</v>
      </c>
      <c r="B14" s="6">
        <v>1</v>
      </c>
      <c r="C14" s="6">
        <v>3</v>
      </c>
      <c r="D14" s="6">
        <v>1</v>
      </c>
      <c r="E14" s="6">
        <v>511</v>
      </c>
      <c r="F14" s="10" t="s">
        <v>21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/>
      <c r="S14" s="16"/>
      <c r="T14" s="16">
        <f>SUM(R14:S14)</f>
        <v>0</v>
      </c>
      <c r="U14" s="14">
        <f>SUM(G14:Q14,T14)</f>
        <v>0</v>
      </c>
    </row>
    <row r="15" spans="1:21" ht="16.5" thickBot="1">
      <c r="A15" t="str">
        <f t="shared" ref="A15:A35" si="0">CONCATENATE(B15,C15,D15,E15)</f>
        <v>1315199</v>
      </c>
      <c r="B15" s="6">
        <v>1</v>
      </c>
      <c r="C15" s="6">
        <v>3</v>
      </c>
      <c r="D15" s="6">
        <v>1</v>
      </c>
      <c r="E15" s="6">
        <v>5199</v>
      </c>
      <c r="F15" s="10" t="s">
        <v>22</v>
      </c>
      <c r="G15" s="16">
        <v>0</v>
      </c>
      <c r="H15" s="16">
        <v>0</v>
      </c>
      <c r="I15" s="16">
        <v>1365</v>
      </c>
      <c r="J15" s="16">
        <v>1671</v>
      </c>
      <c r="K15" s="16">
        <v>246</v>
      </c>
      <c r="L15" s="16">
        <v>3</v>
      </c>
      <c r="M15" s="16">
        <v>0</v>
      </c>
      <c r="N15" s="16">
        <v>0</v>
      </c>
      <c r="O15" s="16">
        <v>3</v>
      </c>
      <c r="P15" s="16">
        <v>0</v>
      </c>
      <c r="Q15" s="16">
        <v>0</v>
      </c>
      <c r="R15" s="16"/>
      <c r="S15" s="16"/>
      <c r="T15" s="16">
        <f t="shared" ref="T15:T35" si="1">SUM(R15:S15)</f>
        <v>0</v>
      </c>
      <c r="U15" s="14">
        <f t="shared" ref="U15:U35" si="2">SUM(G15:Q15,T15)</f>
        <v>3288</v>
      </c>
    </row>
    <row r="16" spans="1:21" ht="16.5" thickBot="1">
      <c r="A16" t="str">
        <f t="shared" si="0"/>
        <v>132311</v>
      </c>
      <c r="B16" s="6">
        <v>1</v>
      </c>
      <c r="C16" s="6">
        <v>3</v>
      </c>
      <c r="D16" s="6">
        <v>2</v>
      </c>
      <c r="E16" s="6">
        <v>311</v>
      </c>
      <c r="F16" s="10" t="s">
        <v>23</v>
      </c>
      <c r="G16" s="16">
        <v>80</v>
      </c>
      <c r="H16" s="16">
        <v>50</v>
      </c>
      <c r="I16" s="16">
        <v>8230</v>
      </c>
      <c r="J16" s="16">
        <v>10131</v>
      </c>
      <c r="K16" s="16">
        <v>1526</v>
      </c>
      <c r="L16" s="16">
        <v>43</v>
      </c>
      <c r="M16" s="16">
        <v>40</v>
      </c>
      <c r="N16" s="16">
        <v>50</v>
      </c>
      <c r="O16" s="16">
        <v>38</v>
      </c>
      <c r="P16" s="16">
        <v>50</v>
      </c>
      <c r="Q16" s="16">
        <v>25</v>
      </c>
      <c r="R16" s="16">
        <v>5</v>
      </c>
      <c r="S16" s="16"/>
      <c r="T16" s="16">
        <f t="shared" si="1"/>
        <v>5</v>
      </c>
      <c r="U16" s="14">
        <f t="shared" si="2"/>
        <v>20268</v>
      </c>
    </row>
    <row r="17" spans="1:22" ht="16.5" thickBot="1">
      <c r="A17" t="str">
        <f t="shared" si="0"/>
        <v>132313</v>
      </c>
      <c r="B17" s="6">
        <v>1</v>
      </c>
      <c r="C17" s="6">
        <v>3</v>
      </c>
      <c r="D17" s="6">
        <v>2</v>
      </c>
      <c r="E17" s="6">
        <v>313</v>
      </c>
      <c r="F17" s="10" t="s">
        <v>24</v>
      </c>
      <c r="G17" s="16">
        <v>6590</v>
      </c>
      <c r="H17" s="16">
        <v>6560</v>
      </c>
      <c r="I17" s="16">
        <v>6110</v>
      </c>
      <c r="J17" s="16">
        <v>5000</v>
      </c>
      <c r="K17" s="16">
        <v>3470</v>
      </c>
      <c r="L17" s="16">
        <v>3840</v>
      </c>
      <c r="M17" s="16">
        <v>2230</v>
      </c>
      <c r="N17" s="16">
        <v>4910</v>
      </c>
      <c r="O17" s="16">
        <v>2140</v>
      </c>
      <c r="P17" s="16">
        <v>2770</v>
      </c>
      <c r="Q17" s="16">
        <v>2330</v>
      </c>
      <c r="R17" s="16">
        <v>2230</v>
      </c>
      <c r="S17" s="16">
        <v>810</v>
      </c>
      <c r="T17" s="16">
        <f t="shared" si="1"/>
        <v>3040</v>
      </c>
      <c r="U17" s="14">
        <f t="shared" si="2"/>
        <v>48990</v>
      </c>
    </row>
    <row r="18" spans="1:22" ht="16.5" thickBot="1">
      <c r="A18" t="str">
        <f t="shared" si="0"/>
        <v>132314</v>
      </c>
      <c r="B18" s="6">
        <v>1</v>
      </c>
      <c r="C18" s="6">
        <v>3</v>
      </c>
      <c r="D18" s="6">
        <v>2</v>
      </c>
      <c r="E18" s="6">
        <v>314</v>
      </c>
      <c r="F18" s="10" t="s">
        <v>25</v>
      </c>
      <c r="G18" s="16">
        <v>1864</v>
      </c>
      <c r="H18" s="16">
        <v>1453</v>
      </c>
      <c r="I18" s="16">
        <v>4350</v>
      </c>
      <c r="J18" s="16">
        <v>4460</v>
      </c>
      <c r="K18" s="16">
        <v>768</v>
      </c>
      <c r="L18" s="16">
        <v>1221</v>
      </c>
      <c r="M18" s="16">
        <v>620</v>
      </c>
      <c r="N18" s="16">
        <v>745</v>
      </c>
      <c r="O18" s="16">
        <v>586</v>
      </c>
      <c r="P18" s="16">
        <v>631</v>
      </c>
      <c r="Q18" s="16">
        <v>590</v>
      </c>
      <c r="R18" s="16">
        <v>466</v>
      </c>
      <c r="S18" s="16">
        <v>130</v>
      </c>
      <c r="T18" s="16">
        <f t="shared" si="1"/>
        <v>596</v>
      </c>
      <c r="U18" s="14">
        <f t="shared" si="2"/>
        <v>17884</v>
      </c>
    </row>
    <row r="19" spans="1:22" ht="16.5" thickBot="1">
      <c r="A19" t="str">
        <f t="shared" si="0"/>
        <v>132315</v>
      </c>
      <c r="B19" s="6">
        <v>1</v>
      </c>
      <c r="C19" s="6">
        <v>3</v>
      </c>
      <c r="D19" s="6">
        <v>2</v>
      </c>
      <c r="E19" s="6">
        <v>315</v>
      </c>
      <c r="F19" s="10" t="s">
        <v>26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/>
      <c r="S19" s="16"/>
      <c r="T19" s="16">
        <f t="shared" si="1"/>
        <v>0</v>
      </c>
      <c r="U19" s="14">
        <f t="shared" si="2"/>
        <v>0</v>
      </c>
    </row>
    <row r="20" spans="1:22" ht="16.5" thickBot="1">
      <c r="A20" t="str">
        <f t="shared" si="0"/>
        <v>132316</v>
      </c>
      <c r="B20" s="6">
        <v>1</v>
      </c>
      <c r="C20" s="6">
        <v>3</v>
      </c>
      <c r="D20" s="6">
        <v>2</v>
      </c>
      <c r="E20" s="6">
        <v>316</v>
      </c>
      <c r="F20" s="10" t="s">
        <v>40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900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/>
      <c r="S20" s="16"/>
      <c r="T20" s="16">
        <f t="shared" si="1"/>
        <v>0</v>
      </c>
      <c r="U20" s="14">
        <f t="shared" si="2"/>
        <v>900</v>
      </c>
    </row>
    <row r="21" spans="1:22" ht="16.5" thickBot="1">
      <c r="A21" t="str">
        <f t="shared" si="0"/>
        <v>132317</v>
      </c>
      <c r="B21" s="6">
        <v>1</v>
      </c>
      <c r="C21" s="6">
        <v>3</v>
      </c>
      <c r="D21" s="6">
        <v>2</v>
      </c>
      <c r="E21" s="6">
        <v>317</v>
      </c>
      <c r="F21" s="10" t="s">
        <v>27</v>
      </c>
      <c r="G21" s="16">
        <v>1800</v>
      </c>
      <c r="H21" s="16">
        <v>1900</v>
      </c>
      <c r="I21" s="16">
        <v>25375</v>
      </c>
      <c r="J21" s="16">
        <v>30888</v>
      </c>
      <c r="K21" s="16">
        <v>9321</v>
      </c>
      <c r="L21" s="16">
        <v>259</v>
      </c>
      <c r="M21" s="16">
        <v>90</v>
      </c>
      <c r="N21" s="16">
        <v>110</v>
      </c>
      <c r="O21" s="16">
        <v>2523</v>
      </c>
      <c r="P21" s="16">
        <v>320</v>
      </c>
      <c r="Q21" s="16">
        <v>0</v>
      </c>
      <c r="R21" s="16">
        <v>990</v>
      </c>
      <c r="S21" s="16">
        <v>980</v>
      </c>
      <c r="T21" s="16">
        <f t="shared" si="1"/>
        <v>1970</v>
      </c>
      <c r="U21" s="14">
        <f t="shared" si="2"/>
        <v>74556</v>
      </c>
    </row>
    <row r="22" spans="1:22" ht="16.5" thickBot="1">
      <c r="A22" t="str">
        <f t="shared" si="0"/>
        <v>132318</v>
      </c>
      <c r="B22" s="6">
        <v>1</v>
      </c>
      <c r="C22" s="6">
        <v>3</v>
      </c>
      <c r="D22" s="6">
        <v>2</v>
      </c>
      <c r="E22" s="6">
        <v>318</v>
      </c>
      <c r="F22" s="10" t="s">
        <v>44</v>
      </c>
      <c r="G22" s="16">
        <v>0</v>
      </c>
      <c r="H22" s="16">
        <v>0</v>
      </c>
      <c r="I22" s="16">
        <v>0</v>
      </c>
      <c r="J22" s="16">
        <v>0</v>
      </c>
      <c r="K22" s="16">
        <v>5</v>
      </c>
      <c r="L22" s="16">
        <v>0</v>
      </c>
      <c r="M22" s="16">
        <v>0</v>
      </c>
      <c r="N22" s="16">
        <v>5</v>
      </c>
      <c r="O22" s="16">
        <v>0</v>
      </c>
      <c r="P22" s="16">
        <v>120</v>
      </c>
      <c r="Q22" s="16">
        <v>0</v>
      </c>
      <c r="R22" s="16"/>
      <c r="S22" s="16"/>
      <c r="T22" s="16">
        <f t="shared" si="1"/>
        <v>0</v>
      </c>
      <c r="U22" s="14">
        <f t="shared" si="2"/>
        <v>130</v>
      </c>
      <c r="V22" t="s">
        <v>48</v>
      </c>
    </row>
    <row r="23" spans="1:22" ht="16.5" thickBot="1">
      <c r="A23" t="str">
        <f t="shared" si="0"/>
        <v>132319</v>
      </c>
      <c r="B23" s="6">
        <v>1</v>
      </c>
      <c r="C23" s="6">
        <v>3</v>
      </c>
      <c r="D23" s="6">
        <v>2</v>
      </c>
      <c r="E23" s="6">
        <v>319</v>
      </c>
      <c r="F23" s="10" t="s">
        <v>28</v>
      </c>
      <c r="G23" s="16">
        <v>10</v>
      </c>
      <c r="H23" s="16">
        <v>5</v>
      </c>
      <c r="I23" s="16">
        <v>19699</v>
      </c>
      <c r="J23" s="16">
        <v>23394</v>
      </c>
      <c r="K23" s="16">
        <v>2733</v>
      </c>
      <c r="L23" s="16">
        <v>42</v>
      </c>
      <c r="M23" s="16">
        <v>35</v>
      </c>
      <c r="N23" s="16">
        <v>3080</v>
      </c>
      <c r="O23" s="16">
        <v>532</v>
      </c>
      <c r="P23" s="16">
        <v>0</v>
      </c>
      <c r="Q23" s="16">
        <v>0</v>
      </c>
      <c r="R23" s="16"/>
      <c r="S23" s="16">
        <v>4790</v>
      </c>
      <c r="T23" s="16">
        <f t="shared" si="1"/>
        <v>4790</v>
      </c>
      <c r="U23" s="14">
        <f t="shared" si="2"/>
        <v>54320</v>
      </c>
    </row>
    <row r="24" spans="1:22" ht="16.5" thickBot="1">
      <c r="A24" t="str">
        <f t="shared" si="0"/>
        <v>1323199</v>
      </c>
      <c r="B24" s="6">
        <v>1</v>
      </c>
      <c r="C24" s="6">
        <v>3</v>
      </c>
      <c r="D24" s="6">
        <v>2</v>
      </c>
      <c r="E24" s="6">
        <v>3199</v>
      </c>
      <c r="F24" s="10" t="s">
        <v>41</v>
      </c>
      <c r="G24" s="16">
        <v>21270</v>
      </c>
      <c r="H24" s="16">
        <v>5141</v>
      </c>
      <c r="I24" s="16">
        <v>9141</v>
      </c>
      <c r="J24" s="16">
        <v>7993</v>
      </c>
      <c r="K24" s="16">
        <v>4126</v>
      </c>
      <c r="L24" s="16">
        <v>6975.5</v>
      </c>
      <c r="M24" s="16">
        <v>1450.5</v>
      </c>
      <c r="N24" s="16">
        <v>9913.25</v>
      </c>
      <c r="O24" s="16">
        <v>3991.75</v>
      </c>
      <c r="P24" s="16">
        <v>1223.5</v>
      </c>
      <c r="Q24" s="16">
        <v>1031.5</v>
      </c>
      <c r="R24" s="16">
        <v>5669.5</v>
      </c>
      <c r="S24" s="16">
        <v>2683.25</v>
      </c>
      <c r="T24" s="16">
        <f t="shared" si="1"/>
        <v>8352.75</v>
      </c>
      <c r="U24" s="14">
        <f t="shared" si="2"/>
        <v>80609.75</v>
      </c>
    </row>
    <row r="25" spans="1:22" ht="16.5" thickBot="1">
      <c r="A25" t="str">
        <f t="shared" si="0"/>
        <v>133311</v>
      </c>
      <c r="B25" s="6">
        <v>1</v>
      </c>
      <c r="C25" s="6">
        <v>3</v>
      </c>
      <c r="D25" s="6">
        <v>3</v>
      </c>
      <c r="E25" s="6">
        <v>311</v>
      </c>
      <c r="F25" s="10" t="s">
        <v>29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/>
      <c r="S25" s="16"/>
      <c r="T25" s="16">
        <f t="shared" si="1"/>
        <v>0</v>
      </c>
      <c r="U25" s="14">
        <f t="shared" si="2"/>
        <v>0</v>
      </c>
    </row>
    <row r="26" spans="1:22" ht="16.5" thickBot="1">
      <c r="A26" t="str">
        <f t="shared" si="0"/>
        <v>133314</v>
      </c>
      <c r="B26" s="6">
        <v>1</v>
      </c>
      <c r="C26" s="6">
        <v>3</v>
      </c>
      <c r="D26" s="6">
        <v>3</v>
      </c>
      <c r="E26" s="6">
        <v>314</v>
      </c>
      <c r="F26" s="10" t="s">
        <v>30</v>
      </c>
      <c r="G26" s="16">
        <v>0</v>
      </c>
      <c r="H26" s="16">
        <v>0</v>
      </c>
      <c r="I26" s="16">
        <v>2275</v>
      </c>
      <c r="J26" s="16">
        <v>2785</v>
      </c>
      <c r="K26" s="16">
        <v>410</v>
      </c>
      <c r="L26" s="16">
        <v>5</v>
      </c>
      <c r="M26" s="16">
        <v>0</v>
      </c>
      <c r="N26" s="16">
        <v>0</v>
      </c>
      <c r="O26" s="16">
        <v>5</v>
      </c>
      <c r="P26" s="16">
        <v>0</v>
      </c>
      <c r="Q26" s="16">
        <v>0</v>
      </c>
      <c r="R26" s="16"/>
      <c r="S26" s="16"/>
      <c r="T26" s="16">
        <f t="shared" si="1"/>
        <v>0</v>
      </c>
      <c r="U26" s="14">
        <f t="shared" si="2"/>
        <v>5480</v>
      </c>
    </row>
    <row r="27" spans="1:22" ht="16.5" thickBot="1">
      <c r="A27" t="str">
        <f t="shared" si="0"/>
        <v>133315</v>
      </c>
      <c r="B27" s="6">
        <v>1</v>
      </c>
      <c r="C27" s="6">
        <v>3</v>
      </c>
      <c r="D27" s="6">
        <v>3</v>
      </c>
      <c r="E27" s="6">
        <v>315</v>
      </c>
      <c r="F27" s="10" t="s">
        <v>42</v>
      </c>
      <c r="G27" s="16">
        <v>62180</v>
      </c>
      <c r="H27" s="16">
        <v>36715</v>
      </c>
      <c r="I27" s="16">
        <v>11375</v>
      </c>
      <c r="J27" s="16">
        <v>13925</v>
      </c>
      <c r="K27" s="16">
        <v>2050</v>
      </c>
      <c r="L27" s="16">
        <v>25</v>
      </c>
      <c r="M27" s="16">
        <v>270</v>
      </c>
      <c r="N27" s="16">
        <v>90</v>
      </c>
      <c r="O27" s="16">
        <v>25</v>
      </c>
      <c r="P27" s="16">
        <v>300</v>
      </c>
      <c r="Q27" s="16">
        <v>10060</v>
      </c>
      <c r="R27" s="16">
        <v>450</v>
      </c>
      <c r="S27" s="16">
        <v>735</v>
      </c>
      <c r="T27" s="16">
        <f t="shared" si="1"/>
        <v>1185</v>
      </c>
      <c r="U27" s="14">
        <f t="shared" si="2"/>
        <v>138200</v>
      </c>
    </row>
    <row r="28" spans="1:22" ht="16.5" thickBot="1">
      <c r="A28" t="str">
        <f t="shared" si="0"/>
        <v>133411</v>
      </c>
      <c r="B28" s="6">
        <v>1</v>
      </c>
      <c r="C28" s="6">
        <v>3</v>
      </c>
      <c r="D28" s="6">
        <v>3</v>
      </c>
      <c r="E28" s="6">
        <v>411</v>
      </c>
      <c r="F28" s="10" t="s">
        <v>45</v>
      </c>
      <c r="G28" s="16">
        <v>0</v>
      </c>
      <c r="H28" s="16">
        <v>0</v>
      </c>
      <c r="I28" s="16">
        <v>0</v>
      </c>
      <c r="J28" s="16">
        <v>0</v>
      </c>
      <c r="K28" s="16">
        <v>3239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/>
      <c r="S28" s="16"/>
      <c r="T28" s="16">
        <f t="shared" si="1"/>
        <v>0</v>
      </c>
      <c r="U28" s="14">
        <f t="shared" si="2"/>
        <v>3239</v>
      </c>
    </row>
    <row r="29" spans="1:22" ht="16.5" thickBot="1">
      <c r="A29" t="str">
        <f t="shared" si="0"/>
        <v>133413</v>
      </c>
      <c r="B29" s="6">
        <v>1</v>
      </c>
      <c r="C29" s="6">
        <v>3</v>
      </c>
      <c r="D29" s="6">
        <v>3</v>
      </c>
      <c r="E29" s="6">
        <v>413</v>
      </c>
      <c r="F29" s="10" t="s">
        <v>46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/>
      <c r="S29" s="16"/>
      <c r="T29" s="16">
        <f t="shared" si="1"/>
        <v>0</v>
      </c>
      <c r="U29" s="14">
        <f t="shared" si="2"/>
        <v>0</v>
      </c>
    </row>
    <row r="30" spans="1:22" ht="16.5" thickBot="1">
      <c r="A30" t="str">
        <f t="shared" si="0"/>
        <v>133511</v>
      </c>
      <c r="B30" s="6">
        <v>1</v>
      </c>
      <c r="C30" s="6">
        <v>3</v>
      </c>
      <c r="D30" s="6">
        <v>3</v>
      </c>
      <c r="E30" s="6">
        <v>511</v>
      </c>
      <c r="F30" s="10" t="s">
        <v>39</v>
      </c>
      <c r="G30" s="16">
        <v>400</v>
      </c>
      <c r="H30" s="16">
        <v>0</v>
      </c>
      <c r="I30" s="16">
        <v>105</v>
      </c>
      <c r="J30" s="16">
        <v>0</v>
      </c>
      <c r="K30" s="16">
        <v>2400</v>
      </c>
      <c r="L30" s="16">
        <v>1200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2400</v>
      </c>
      <c r="S30" s="16"/>
      <c r="T30" s="16">
        <f t="shared" si="1"/>
        <v>2400</v>
      </c>
      <c r="U30" s="14">
        <f t="shared" si="2"/>
        <v>6505</v>
      </c>
    </row>
    <row r="31" spans="1:22" ht="16.5" thickBot="1">
      <c r="A31" t="str">
        <f t="shared" si="0"/>
        <v>133512</v>
      </c>
      <c r="B31" s="6">
        <v>1</v>
      </c>
      <c r="C31" s="6">
        <v>3</v>
      </c>
      <c r="D31" s="6">
        <v>3</v>
      </c>
      <c r="E31" s="6">
        <v>512</v>
      </c>
      <c r="F31" s="10" t="s">
        <v>31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/>
      <c r="S31" s="16"/>
      <c r="T31" s="16">
        <f t="shared" si="1"/>
        <v>0</v>
      </c>
      <c r="U31" s="14">
        <f t="shared" si="2"/>
        <v>0</v>
      </c>
    </row>
    <row r="32" spans="1:22" ht="16.5" thickBot="1">
      <c r="A32" t="str">
        <f t="shared" si="0"/>
        <v>133532</v>
      </c>
      <c r="B32" s="6">
        <v>1</v>
      </c>
      <c r="C32" s="6">
        <v>3</v>
      </c>
      <c r="D32" s="6">
        <v>3</v>
      </c>
      <c r="E32" s="6">
        <v>532</v>
      </c>
      <c r="F32" s="10" t="s">
        <v>38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/>
      <c r="S32" s="16"/>
      <c r="T32" s="16">
        <f t="shared" si="1"/>
        <v>0</v>
      </c>
      <c r="U32" s="14">
        <f t="shared" si="2"/>
        <v>0</v>
      </c>
    </row>
    <row r="33" spans="1:21" ht="16.5" thickBot="1">
      <c r="A33" t="str">
        <f t="shared" si="0"/>
        <v>1335399</v>
      </c>
      <c r="B33" s="6">
        <v>1</v>
      </c>
      <c r="C33" s="6">
        <v>3</v>
      </c>
      <c r="D33" s="6">
        <v>3</v>
      </c>
      <c r="E33" s="6">
        <v>5399</v>
      </c>
      <c r="F33" s="10" t="s">
        <v>32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/>
      <c r="S33" s="16"/>
      <c r="T33" s="16">
        <f t="shared" si="1"/>
        <v>0</v>
      </c>
      <c r="U33" s="14">
        <f t="shared" si="2"/>
        <v>0</v>
      </c>
    </row>
    <row r="34" spans="1:21" ht="16.5" thickBot="1">
      <c r="A34" t="str">
        <f t="shared" si="0"/>
        <v>133929</v>
      </c>
      <c r="B34" s="6">
        <v>1</v>
      </c>
      <c r="C34" s="6">
        <v>3</v>
      </c>
      <c r="D34" s="6">
        <v>3</v>
      </c>
      <c r="E34" s="6">
        <v>929</v>
      </c>
      <c r="F34" s="10" t="s">
        <v>36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/>
      <c r="S34" s="16"/>
      <c r="T34" s="16">
        <f t="shared" si="1"/>
        <v>0</v>
      </c>
      <c r="U34" s="14">
        <f t="shared" si="2"/>
        <v>0</v>
      </c>
    </row>
    <row r="35" spans="1:21" ht="16.5" thickBot="1">
      <c r="A35" t="str">
        <f t="shared" si="0"/>
        <v>1551499</v>
      </c>
      <c r="B35" s="6">
        <v>1</v>
      </c>
      <c r="C35" s="6">
        <v>5</v>
      </c>
      <c r="D35" s="6">
        <v>5</v>
      </c>
      <c r="E35" s="6">
        <v>1499</v>
      </c>
      <c r="F35" s="10" t="s">
        <v>37</v>
      </c>
      <c r="G35" s="16">
        <v>0</v>
      </c>
      <c r="H35" s="16">
        <v>0</v>
      </c>
      <c r="I35" s="16">
        <v>0</v>
      </c>
      <c r="J35" s="16">
        <v>20</v>
      </c>
      <c r="K35" s="16">
        <v>0</v>
      </c>
      <c r="L35" s="16">
        <v>0</v>
      </c>
      <c r="M35" s="16">
        <v>0</v>
      </c>
      <c r="N35" s="16">
        <v>0</v>
      </c>
      <c r="O35" s="16">
        <v>21</v>
      </c>
      <c r="P35" s="16">
        <v>0</v>
      </c>
      <c r="Q35" s="16">
        <v>0</v>
      </c>
      <c r="R35" s="16"/>
      <c r="S35" s="16"/>
      <c r="T35" s="16">
        <f t="shared" si="1"/>
        <v>0</v>
      </c>
      <c r="U35" s="14">
        <f t="shared" si="2"/>
        <v>41</v>
      </c>
    </row>
    <row r="36" spans="1:21" ht="19.5" thickBot="1">
      <c r="B36" s="7"/>
      <c r="C36" s="7"/>
      <c r="D36" s="7"/>
      <c r="E36" s="7"/>
      <c r="F36" s="11" t="s">
        <v>33</v>
      </c>
      <c r="G36" s="12">
        <v>94194</v>
      </c>
      <c r="H36" s="12">
        <v>51824</v>
      </c>
      <c r="I36" s="12">
        <v>88025</v>
      </c>
      <c r="J36" s="12">
        <v>100267</v>
      </c>
      <c r="K36" s="12">
        <v>30294</v>
      </c>
      <c r="L36" s="12">
        <v>14513.5</v>
      </c>
      <c r="M36" s="12">
        <v>4735.5</v>
      </c>
      <c r="N36" s="12">
        <v>18903.25</v>
      </c>
      <c r="O36" s="12">
        <v>9864.75</v>
      </c>
      <c r="P36" s="12">
        <v>5414.5</v>
      </c>
      <c r="Q36" s="12">
        <v>14036.5</v>
      </c>
      <c r="R36" s="12">
        <f>SUM(R13:R35)</f>
        <v>12760.5</v>
      </c>
      <c r="S36" s="12">
        <f>SUM(S13:S35)</f>
        <v>10128.25</v>
      </c>
      <c r="T36" s="12">
        <f>SUM(T13:T35)</f>
        <v>22888.75</v>
      </c>
      <c r="U36" s="13">
        <f>SUM(U13:U35)</f>
        <v>454960.75</v>
      </c>
    </row>
    <row r="37" spans="1:21" ht="15.75" thickBot="1">
      <c r="K37" s="20"/>
      <c r="L37" s="21"/>
      <c r="M37" s="21"/>
      <c r="N37" s="21"/>
    </row>
    <row r="38" spans="1:21" ht="19.5" thickBot="1">
      <c r="F38" s="15" t="s">
        <v>34</v>
      </c>
      <c r="G38" s="28">
        <f>U36</f>
        <v>454960.75</v>
      </c>
      <c r="H38" s="28"/>
      <c r="K38" s="20"/>
      <c r="L38" s="21"/>
      <c r="M38" s="21"/>
      <c r="N38" s="21"/>
    </row>
    <row r="39" spans="1:21">
      <c r="K39" s="22"/>
      <c r="L39" s="21"/>
      <c r="M39" s="21"/>
      <c r="N39" s="21"/>
    </row>
    <row r="40" spans="1:21">
      <c r="K40" s="22"/>
      <c r="L40" s="21"/>
      <c r="M40" s="21"/>
      <c r="N40" s="21"/>
    </row>
    <row r="41" spans="1:21">
      <c r="K41" s="23"/>
      <c r="L41" s="21"/>
      <c r="M41" s="21"/>
      <c r="N41" s="21"/>
    </row>
    <row r="42" spans="1:21">
      <c r="K42" s="20"/>
      <c r="L42" s="21"/>
      <c r="M42" s="21"/>
      <c r="N42" s="21"/>
    </row>
    <row r="43" spans="1:21">
      <c r="K43" s="20"/>
      <c r="L43" s="21"/>
      <c r="M43" s="21"/>
      <c r="N43" s="21"/>
    </row>
    <row r="44" spans="1:21">
      <c r="K44" s="20"/>
      <c r="L44" s="21"/>
      <c r="M44" s="21"/>
      <c r="N44" s="21"/>
    </row>
    <row r="45" spans="1:21">
      <c r="K45" s="20"/>
      <c r="L45" s="21"/>
      <c r="M45" s="21"/>
      <c r="N45" s="21"/>
    </row>
    <row r="46" spans="1:21">
      <c r="K46" s="20"/>
      <c r="L46" s="21"/>
      <c r="M46" s="21"/>
      <c r="N46" s="21"/>
    </row>
  </sheetData>
  <mergeCells count="6">
    <mergeCell ref="G38:H38"/>
    <mergeCell ref="B1:U1"/>
    <mergeCell ref="B3:U3"/>
    <mergeCell ref="B5:U5"/>
    <mergeCell ref="B7:U7"/>
    <mergeCell ref="B9:U9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zoomScale="90" zoomScaleNormal="90" workbookViewId="0">
      <selection activeCell="A28" sqref="A28"/>
    </sheetView>
  </sheetViews>
  <sheetFormatPr baseColWidth="10" defaultColWidth="9.140625" defaultRowHeight="15"/>
  <cols>
    <col min="1" max="3" width="4.7109375" customWidth="1"/>
    <col min="4" max="4" width="6.28515625" bestFit="1" customWidth="1"/>
    <col min="5" max="5" width="36.28515625" style="2" bestFit="1" customWidth="1"/>
    <col min="6" max="17" width="14.28515625" customWidth="1"/>
    <col min="18" max="18" width="17.42578125" bestFit="1" customWidth="1"/>
  </cols>
  <sheetData>
    <row r="1" spans="1:18" ht="12" customHeight="1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</row>
    <row r="2" spans="1:18" ht="9.9499999999999993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8" ht="12" customHeight="1">
      <c r="A3" s="30" t="s">
        <v>1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</row>
    <row r="4" spans="1:18" ht="9.9499999999999993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1"/>
      <c r="P4" s="1"/>
      <c r="Q4" s="1"/>
      <c r="R4" s="1"/>
    </row>
    <row r="5" spans="1:18" ht="12" customHeight="1">
      <c r="A5" s="30" t="s">
        <v>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</row>
    <row r="6" spans="1:18" ht="9.9499999999999993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1"/>
      <c r="P6" s="1"/>
      <c r="Q6" s="1"/>
      <c r="R6" s="1"/>
    </row>
    <row r="7" spans="1:18" ht="12" customHeight="1">
      <c r="A7" s="30" t="s">
        <v>3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</row>
    <row r="8" spans="1:18" ht="9.9499999999999993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1"/>
      <c r="P8" s="1"/>
      <c r="Q8" s="1"/>
      <c r="R8" s="1"/>
    </row>
    <row r="9" spans="1:18" ht="12" customHeight="1">
      <c r="A9" s="31" t="s">
        <v>47</v>
      </c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</row>
    <row r="10" spans="1:18" ht="9.9499999999999993" customHeight="1" thickBot="1">
      <c r="E10"/>
    </row>
    <row r="11" spans="1:18" ht="19.5" thickBot="1">
      <c r="A11" s="32" t="s">
        <v>43</v>
      </c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4"/>
    </row>
    <row r="12" spans="1:18" ht="16.5" thickBot="1">
      <c r="A12" s="5" t="s">
        <v>4</v>
      </c>
      <c r="B12" s="5" t="s">
        <v>5</v>
      </c>
      <c r="C12" s="5" t="s">
        <v>6</v>
      </c>
      <c r="D12" s="5" t="s">
        <v>7</v>
      </c>
      <c r="E12" s="5" t="s">
        <v>8</v>
      </c>
      <c r="F12" s="9" t="s">
        <v>9</v>
      </c>
      <c r="G12" s="9" t="s">
        <v>10</v>
      </c>
      <c r="H12" s="9" t="s">
        <v>11</v>
      </c>
      <c r="I12" s="9" t="s">
        <v>12</v>
      </c>
      <c r="J12" s="9" t="s">
        <v>13</v>
      </c>
      <c r="K12" s="9" t="s">
        <v>14</v>
      </c>
      <c r="L12" s="9" t="s">
        <v>15</v>
      </c>
      <c r="M12" s="9" t="s">
        <v>16</v>
      </c>
      <c r="N12" s="9" t="s">
        <v>17</v>
      </c>
      <c r="O12" s="9" t="s">
        <v>18</v>
      </c>
      <c r="P12" s="9" t="s">
        <v>19</v>
      </c>
      <c r="Q12" s="9" t="s">
        <v>20</v>
      </c>
      <c r="R12" s="8" t="s">
        <v>33</v>
      </c>
    </row>
    <row r="13" spans="1:18" ht="16.5" thickBot="1">
      <c r="A13" s="6">
        <v>1</v>
      </c>
      <c r="B13" s="6">
        <v>3</v>
      </c>
      <c r="C13" s="6">
        <v>1</v>
      </c>
      <c r="D13" s="6">
        <v>511</v>
      </c>
      <c r="E13" s="10" t="s">
        <v>21</v>
      </c>
      <c r="F13" s="16">
        <f>'100%'!G14</f>
        <v>0</v>
      </c>
      <c r="G13" s="16">
        <f>'100%'!H14</f>
        <v>0</v>
      </c>
      <c r="H13" s="16">
        <f>'100%'!I14</f>
        <v>0</v>
      </c>
      <c r="I13" s="16">
        <f>'100%'!J14</f>
        <v>0</v>
      </c>
      <c r="J13" s="16">
        <f>'100%'!K14</f>
        <v>0</v>
      </c>
      <c r="K13" s="16">
        <f>'100%'!L14</f>
        <v>0</v>
      </c>
      <c r="L13" s="16">
        <f>'100%'!M14</f>
        <v>0</v>
      </c>
      <c r="M13" s="16">
        <f>'100%'!N14</f>
        <v>0</v>
      </c>
      <c r="N13" s="16">
        <f>'100%'!O14</f>
        <v>0</v>
      </c>
      <c r="O13" s="16">
        <f>'100%'!P14</f>
        <v>0</v>
      </c>
      <c r="P13" s="16">
        <f>'100%'!Q14</f>
        <v>0</v>
      </c>
      <c r="Q13" s="16">
        <f>'100%'!T14</f>
        <v>0</v>
      </c>
      <c r="R13" s="17">
        <f>SUM(F13:Q13)</f>
        <v>0</v>
      </c>
    </row>
    <row r="14" spans="1:18" ht="16.5" thickBot="1">
      <c r="A14" s="6">
        <v>1</v>
      </c>
      <c r="B14" s="6">
        <v>3</v>
      </c>
      <c r="C14" s="6">
        <v>1</v>
      </c>
      <c r="D14" s="6">
        <v>5199</v>
      </c>
      <c r="E14" s="10" t="s">
        <v>22</v>
      </c>
      <c r="F14" s="16">
        <f>'100%'!G15</f>
        <v>0</v>
      </c>
      <c r="G14" s="16">
        <f>'100%'!H15</f>
        <v>0</v>
      </c>
      <c r="H14" s="16">
        <f>'100%'!I15</f>
        <v>1365</v>
      </c>
      <c r="I14" s="16">
        <f>'100%'!J15</f>
        <v>1671</v>
      </c>
      <c r="J14" s="16">
        <f>'100%'!K15</f>
        <v>246</v>
      </c>
      <c r="K14" s="16">
        <f>'100%'!L15</f>
        <v>3</v>
      </c>
      <c r="L14" s="16">
        <f>'100%'!M15</f>
        <v>0</v>
      </c>
      <c r="M14" s="16">
        <f>'100%'!N15</f>
        <v>0</v>
      </c>
      <c r="N14" s="16">
        <f>'100%'!O15</f>
        <v>3</v>
      </c>
      <c r="O14" s="16">
        <f>'100%'!P15</f>
        <v>0</v>
      </c>
      <c r="P14" s="16">
        <f>'100%'!Q15</f>
        <v>0</v>
      </c>
      <c r="Q14" s="16">
        <f>'100%'!T15</f>
        <v>0</v>
      </c>
      <c r="R14" s="17">
        <f t="shared" ref="R14:R34" si="0">SUM(F14:Q14)</f>
        <v>3288</v>
      </c>
    </row>
    <row r="15" spans="1:18" ht="16.5" thickBot="1">
      <c r="A15" s="6">
        <v>1</v>
      </c>
      <c r="B15" s="6">
        <v>3</v>
      </c>
      <c r="C15" s="6">
        <v>2</v>
      </c>
      <c r="D15" s="6">
        <v>311</v>
      </c>
      <c r="E15" s="10" t="s">
        <v>23</v>
      </c>
      <c r="F15" s="16">
        <f>'100%'!G16</f>
        <v>80</v>
      </c>
      <c r="G15" s="16">
        <f>'100%'!H16</f>
        <v>50</v>
      </c>
      <c r="H15" s="16">
        <f>'100%'!I16</f>
        <v>8230</v>
      </c>
      <c r="I15" s="16">
        <f>'100%'!J16</f>
        <v>10131</v>
      </c>
      <c r="J15" s="16">
        <f>'100%'!K16</f>
        <v>1526</v>
      </c>
      <c r="K15" s="16">
        <f>'100%'!L16</f>
        <v>43</v>
      </c>
      <c r="L15" s="16">
        <f>'100%'!M16</f>
        <v>40</v>
      </c>
      <c r="M15" s="16">
        <f>'100%'!N16</f>
        <v>50</v>
      </c>
      <c r="N15" s="16">
        <f>'100%'!O16</f>
        <v>38</v>
      </c>
      <c r="O15" s="16">
        <f>'100%'!P16</f>
        <v>50</v>
      </c>
      <c r="P15" s="16">
        <f>'100%'!Q16</f>
        <v>25</v>
      </c>
      <c r="Q15" s="16">
        <f>'100%'!T16</f>
        <v>5</v>
      </c>
      <c r="R15" s="17">
        <f t="shared" si="0"/>
        <v>20268</v>
      </c>
    </row>
    <row r="16" spans="1:18" ht="16.5" thickBot="1">
      <c r="A16" s="6">
        <v>1</v>
      </c>
      <c r="B16" s="6">
        <v>3</v>
      </c>
      <c r="C16" s="6">
        <v>2</v>
      </c>
      <c r="D16" s="6">
        <v>313</v>
      </c>
      <c r="E16" s="10" t="s">
        <v>24</v>
      </c>
      <c r="F16" s="16">
        <f>'100%'!G17</f>
        <v>6590</v>
      </c>
      <c r="G16" s="16">
        <f>'100%'!H17</f>
        <v>6560</v>
      </c>
      <c r="H16" s="16">
        <f>'100%'!I17</f>
        <v>6110</v>
      </c>
      <c r="I16" s="16">
        <f>'100%'!J17</f>
        <v>5000</v>
      </c>
      <c r="J16" s="16">
        <f>'100%'!K17</f>
        <v>3470</v>
      </c>
      <c r="K16" s="16">
        <f>'100%'!L17</f>
        <v>3840</v>
      </c>
      <c r="L16" s="16">
        <f>'100%'!M17</f>
        <v>2230</v>
      </c>
      <c r="M16" s="16">
        <f>'100%'!N17</f>
        <v>4910</v>
      </c>
      <c r="N16" s="16">
        <f>'100%'!O17</f>
        <v>2140</v>
      </c>
      <c r="O16" s="16">
        <f>'100%'!P17</f>
        <v>2770</v>
      </c>
      <c r="P16" s="16">
        <f>'100%'!Q17</f>
        <v>2330</v>
      </c>
      <c r="Q16" s="16">
        <f>'100%'!T17</f>
        <v>3040</v>
      </c>
      <c r="R16" s="17">
        <f t="shared" si="0"/>
        <v>48990</v>
      </c>
    </row>
    <row r="17" spans="1:18" ht="16.5" thickBot="1">
      <c r="A17" s="6">
        <v>1</v>
      </c>
      <c r="B17" s="6">
        <v>3</v>
      </c>
      <c r="C17" s="6">
        <v>2</v>
      </c>
      <c r="D17" s="6">
        <v>314</v>
      </c>
      <c r="E17" s="10" t="s">
        <v>25</v>
      </c>
      <c r="F17" s="16">
        <f>'100%'!G18</f>
        <v>1864</v>
      </c>
      <c r="G17" s="16">
        <f>'100%'!H18</f>
        <v>1453</v>
      </c>
      <c r="H17" s="16">
        <f>'100%'!I18</f>
        <v>4350</v>
      </c>
      <c r="I17" s="16">
        <f>'100%'!J18</f>
        <v>4460</v>
      </c>
      <c r="J17" s="16">
        <f>'100%'!K18</f>
        <v>768</v>
      </c>
      <c r="K17" s="16">
        <f>'100%'!L18</f>
        <v>1221</v>
      </c>
      <c r="L17" s="16">
        <f>'100%'!M18</f>
        <v>620</v>
      </c>
      <c r="M17" s="16">
        <f>'100%'!N18</f>
        <v>745</v>
      </c>
      <c r="N17" s="16">
        <f>'100%'!O18</f>
        <v>586</v>
      </c>
      <c r="O17" s="16">
        <f>'100%'!P18</f>
        <v>631</v>
      </c>
      <c r="P17" s="16">
        <f>'100%'!Q18</f>
        <v>590</v>
      </c>
      <c r="Q17" s="16">
        <f>'100%'!T18</f>
        <v>596</v>
      </c>
      <c r="R17" s="17">
        <f t="shared" si="0"/>
        <v>17884</v>
      </c>
    </row>
    <row r="18" spans="1:18" ht="16.5" thickBot="1">
      <c r="A18" s="6">
        <v>1</v>
      </c>
      <c r="B18" s="6">
        <v>3</v>
      </c>
      <c r="C18" s="6">
        <v>2</v>
      </c>
      <c r="D18" s="6">
        <v>315</v>
      </c>
      <c r="E18" s="10" t="s">
        <v>26</v>
      </c>
      <c r="F18" s="16">
        <f>'100%'!G19</f>
        <v>0</v>
      </c>
      <c r="G18" s="16">
        <f>'100%'!H19</f>
        <v>0</v>
      </c>
      <c r="H18" s="16">
        <f>'100%'!I19</f>
        <v>0</v>
      </c>
      <c r="I18" s="16">
        <f>'100%'!J19</f>
        <v>0</v>
      </c>
      <c r="J18" s="16">
        <f>'100%'!K19</f>
        <v>0</v>
      </c>
      <c r="K18" s="16">
        <f>'100%'!L19</f>
        <v>0</v>
      </c>
      <c r="L18" s="16">
        <f>'100%'!M19</f>
        <v>0</v>
      </c>
      <c r="M18" s="16">
        <f>'100%'!N19</f>
        <v>0</v>
      </c>
      <c r="N18" s="16">
        <f>'100%'!O19</f>
        <v>0</v>
      </c>
      <c r="O18" s="16">
        <f>'100%'!P19</f>
        <v>0</v>
      </c>
      <c r="P18" s="16">
        <f>'100%'!Q19</f>
        <v>0</v>
      </c>
      <c r="Q18" s="16">
        <f>'100%'!T19</f>
        <v>0</v>
      </c>
      <c r="R18" s="17">
        <f t="shared" si="0"/>
        <v>0</v>
      </c>
    </row>
    <row r="19" spans="1:18" ht="16.5" thickBot="1">
      <c r="A19" s="6">
        <v>1</v>
      </c>
      <c r="B19" s="6">
        <v>3</v>
      </c>
      <c r="C19" s="6">
        <v>2</v>
      </c>
      <c r="D19" s="6">
        <v>316</v>
      </c>
      <c r="E19" s="10" t="s">
        <v>40</v>
      </c>
      <c r="F19" s="16">
        <f>'100%'!G20</f>
        <v>0</v>
      </c>
      <c r="G19" s="16">
        <f>'100%'!H20</f>
        <v>0</v>
      </c>
      <c r="H19" s="16">
        <f>'100%'!I20</f>
        <v>0</v>
      </c>
      <c r="I19" s="16">
        <f>'100%'!J20</f>
        <v>0</v>
      </c>
      <c r="J19" s="16">
        <f>'100%'!K20</f>
        <v>0</v>
      </c>
      <c r="K19" s="16">
        <f>'100%'!L20</f>
        <v>900</v>
      </c>
      <c r="L19" s="16">
        <f>'100%'!M20</f>
        <v>0</v>
      </c>
      <c r="M19" s="16">
        <f>'100%'!N20</f>
        <v>0</v>
      </c>
      <c r="N19" s="16">
        <f>'100%'!O20</f>
        <v>0</v>
      </c>
      <c r="O19" s="16">
        <f>'100%'!P20</f>
        <v>0</v>
      </c>
      <c r="P19" s="16">
        <f>'100%'!Q20</f>
        <v>0</v>
      </c>
      <c r="Q19" s="16">
        <f>'100%'!T20</f>
        <v>0</v>
      </c>
      <c r="R19" s="17">
        <f t="shared" si="0"/>
        <v>900</v>
      </c>
    </row>
    <row r="20" spans="1:18" ht="16.5" thickBot="1">
      <c r="A20" s="6">
        <v>1</v>
      </c>
      <c r="B20" s="6">
        <v>3</v>
      </c>
      <c r="C20" s="6">
        <v>2</v>
      </c>
      <c r="D20" s="6">
        <v>317</v>
      </c>
      <c r="E20" s="10" t="s">
        <v>27</v>
      </c>
      <c r="F20" s="16">
        <f>'100%'!G21</f>
        <v>1800</v>
      </c>
      <c r="G20" s="16">
        <f>'100%'!H21</f>
        <v>1900</v>
      </c>
      <c r="H20" s="16">
        <f>'100%'!I21</f>
        <v>25375</v>
      </c>
      <c r="I20" s="16">
        <f>'100%'!J21</f>
        <v>30888</v>
      </c>
      <c r="J20" s="16">
        <f>'100%'!K21</f>
        <v>9321</v>
      </c>
      <c r="K20" s="16">
        <f>'100%'!L21</f>
        <v>259</v>
      </c>
      <c r="L20" s="16">
        <f>'100%'!M21</f>
        <v>90</v>
      </c>
      <c r="M20" s="16">
        <f>'100%'!N21</f>
        <v>110</v>
      </c>
      <c r="N20" s="16">
        <f>'100%'!O21</f>
        <v>2523</v>
      </c>
      <c r="O20" s="16">
        <f>'100%'!P21</f>
        <v>320</v>
      </c>
      <c r="P20" s="16">
        <f>'100%'!Q21</f>
        <v>0</v>
      </c>
      <c r="Q20" s="16">
        <f>'100%'!T21</f>
        <v>1970</v>
      </c>
      <c r="R20" s="17">
        <f t="shared" si="0"/>
        <v>74556</v>
      </c>
    </row>
    <row r="21" spans="1:18" ht="16.5" thickBot="1">
      <c r="A21" s="6">
        <v>1</v>
      </c>
      <c r="B21" s="6">
        <v>3</v>
      </c>
      <c r="C21" s="6">
        <v>2</v>
      </c>
      <c r="D21" s="6">
        <v>318</v>
      </c>
      <c r="E21" s="10" t="s">
        <v>44</v>
      </c>
      <c r="F21" s="16">
        <f>'100%'!G22</f>
        <v>0</v>
      </c>
      <c r="G21" s="16">
        <f>'100%'!H22</f>
        <v>0</v>
      </c>
      <c r="H21" s="16">
        <f>'100%'!I22</f>
        <v>0</v>
      </c>
      <c r="I21" s="16">
        <f>'100%'!J22</f>
        <v>0</v>
      </c>
      <c r="J21" s="16">
        <f>'100%'!K22</f>
        <v>5</v>
      </c>
      <c r="K21" s="16">
        <f>'100%'!L22</f>
        <v>0</v>
      </c>
      <c r="L21" s="16">
        <f>'100%'!M22</f>
        <v>0</v>
      </c>
      <c r="M21" s="16">
        <f>'100%'!N22</f>
        <v>5</v>
      </c>
      <c r="N21" s="16">
        <f>'100%'!O22</f>
        <v>0</v>
      </c>
      <c r="O21" s="16">
        <f>'100%'!P22</f>
        <v>120</v>
      </c>
      <c r="P21" s="16">
        <f>'100%'!Q22</f>
        <v>0</v>
      </c>
      <c r="Q21" s="16">
        <f>'100%'!T22</f>
        <v>0</v>
      </c>
      <c r="R21" s="17">
        <f t="shared" si="0"/>
        <v>130</v>
      </c>
    </row>
    <row r="22" spans="1:18" ht="16.5" thickBot="1">
      <c r="A22" s="6">
        <v>1</v>
      </c>
      <c r="B22" s="6">
        <v>3</v>
      </c>
      <c r="C22" s="6">
        <v>2</v>
      </c>
      <c r="D22" s="6">
        <v>319</v>
      </c>
      <c r="E22" s="10" t="s">
        <v>28</v>
      </c>
      <c r="F22" s="16">
        <f>'100%'!G23</f>
        <v>10</v>
      </c>
      <c r="G22" s="16">
        <f>'100%'!H23</f>
        <v>5</v>
      </c>
      <c r="H22" s="16">
        <f>'100%'!I23</f>
        <v>19699</v>
      </c>
      <c r="I22" s="16">
        <f>'100%'!J23</f>
        <v>23394</v>
      </c>
      <c r="J22" s="16">
        <f>'100%'!K23</f>
        <v>2733</v>
      </c>
      <c r="K22" s="16">
        <f>'100%'!L23</f>
        <v>42</v>
      </c>
      <c r="L22" s="16">
        <f>'100%'!M23</f>
        <v>35</v>
      </c>
      <c r="M22" s="16">
        <f>'100%'!N23</f>
        <v>3080</v>
      </c>
      <c r="N22" s="16">
        <f>'100%'!O23</f>
        <v>532</v>
      </c>
      <c r="O22" s="16">
        <f>'100%'!P23</f>
        <v>0</v>
      </c>
      <c r="P22" s="16">
        <f>'100%'!Q23</f>
        <v>0</v>
      </c>
      <c r="Q22" s="16">
        <f>'100%'!T23</f>
        <v>4790</v>
      </c>
      <c r="R22" s="17">
        <f t="shared" si="0"/>
        <v>54320</v>
      </c>
    </row>
    <row r="23" spans="1:18" ht="16.5" thickBot="1">
      <c r="A23" s="6">
        <v>1</v>
      </c>
      <c r="B23" s="6">
        <v>3</v>
      </c>
      <c r="C23" s="6">
        <v>2</v>
      </c>
      <c r="D23" s="6">
        <v>3199</v>
      </c>
      <c r="E23" s="10" t="s">
        <v>41</v>
      </c>
      <c r="F23" s="16">
        <f>'100%'!G24</f>
        <v>21270</v>
      </c>
      <c r="G23" s="16">
        <f>'100%'!H24</f>
        <v>5141</v>
      </c>
      <c r="H23" s="16">
        <f>'100%'!I24</f>
        <v>9141</v>
      </c>
      <c r="I23" s="16">
        <f>'100%'!J24</f>
        <v>7993</v>
      </c>
      <c r="J23" s="16">
        <f>'100%'!K24</f>
        <v>4126</v>
      </c>
      <c r="K23" s="16">
        <f>'100%'!L24</f>
        <v>6975.5</v>
      </c>
      <c r="L23" s="16">
        <f>'100%'!M24</f>
        <v>1450.5</v>
      </c>
      <c r="M23" s="16">
        <f>'100%'!N24</f>
        <v>9913.25</v>
      </c>
      <c r="N23" s="16">
        <f>'100%'!O24</f>
        <v>3991.75</v>
      </c>
      <c r="O23" s="16">
        <f>'100%'!P24</f>
        <v>1223.5</v>
      </c>
      <c r="P23" s="16">
        <f>'100%'!Q24</f>
        <v>1031.5</v>
      </c>
      <c r="Q23" s="16">
        <f>'100%'!T24</f>
        <v>8352.75</v>
      </c>
      <c r="R23" s="17">
        <f t="shared" si="0"/>
        <v>80609.75</v>
      </c>
    </row>
    <row r="24" spans="1:18" ht="16.5" thickBot="1">
      <c r="A24" s="6">
        <v>1</v>
      </c>
      <c r="B24" s="6">
        <v>3</v>
      </c>
      <c r="C24" s="6">
        <v>3</v>
      </c>
      <c r="D24" s="6">
        <v>311</v>
      </c>
      <c r="E24" s="10" t="s">
        <v>29</v>
      </c>
      <c r="F24" s="16">
        <f>'100%'!G25</f>
        <v>0</v>
      </c>
      <c r="G24" s="16">
        <f>'100%'!H25</f>
        <v>0</v>
      </c>
      <c r="H24" s="16">
        <f>'100%'!I25</f>
        <v>0</v>
      </c>
      <c r="I24" s="16">
        <f>'100%'!J25</f>
        <v>0</v>
      </c>
      <c r="J24" s="16">
        <f>'100%'!K25</f>
        <v>0</v>
      </c>
      <c r="K24" s="16">
        <f>'100%'!L25</f>
        <v>0</v>
      </c>
      <c r="L24" s="16">
        <f>'100%'!M25</f>
        <v>0</v>
      </c>
      <c r="M24" s="16">
        <f>'100%'!N25</f>
        <v>0</v>
      </c>
      <c r="N24" s="16">
        <f>'100%'!O25</f>
        <v>0</v>
      </c>
      <c r="O24" s="16">
        <f>'100%'!P25</f>
        <v>0</v>
      </c>
      <c r="P24" s="16">
        <f>'100%'!Q25</f>
        <v>0</v>
      </c>
      <c r="Q24" s="16">
        <f>'100%'!T25</f>
        <v>0</v>
      </c>
      <c r="R24" s="17">
        <f t="shared" si="0"/>
        <v>0</v>
      </c>
    </row>
    <row r="25" spans="1:18" ht="16.5" thickBot="1">
      <c r="A25" s="6">
        <v>1</v>
      </c>
      <c r="B25" s="6">
        <v>3</v>
      </c>
      <c r="C25" s="6">
        <v>3</v>
      </c>
      <c r="D25" s="6">
        <v>314</v>
      </c>
      <c r="E25" s="10" t="s">
        <v>30</v>
      </c>
      <c r="F25" s="16">
        <f>'100%'!G26</f>
        <v>0</v>
      </c>
      <c r="G25" s="16">
        <f>'100%'!H26</f>
        <v>0</v>
      </c>
      <c r="H25" s="16">
        <f>'100%'!I26</f>
        <v>2275</v>
      </c>
      <c r="I25" s="16">
        <f>'100%'!J26</f>
        <v>2785</v>
      </c>
      <c r="J25" s="16">
        <f>'100%'!K26</f>
        <v>410</v>
      </c>
      <c r="K25" s="16">
        <f>'100%'!L26</f>
        <v>5</v>
      </c>
      <c r="L25" s="16">
        <f>'100%'!M26</f>
        <v>0</v>
      </c>
      <c r="M25" s="16">
        <f>'100%'!N26</f>
        <v>0</v>
      </c>
      <c r="N25" s="16">
        <f>'100%'!O26</f>
        <v>5</v>
      </c>
      <c r="O25" s="16">
        <f>'100%'!P26</f>
        <v>0</v>
      </c>
      <c r="P25" s="16">
        <f>'100%'!Q26</f>
        <v>0</v>
      </c>
      <c r="Q25" s="16">
        <f>'100%'!T26</f>
        <v>0</v>
      </c>
      <c r="R25" s="17">
        <f t="shared" si="0"/>
        <v>5480</v>
      </c>
    </row>
    <row r="26" spans="1:18" ht="16.5" thickBot="1">
      <c r="A26" s="6">
        <v>1</v>
      </c>
      <c r="B26" s="6">
        <v>3</v>
      </c>
      <c r="C26" s="6">
        <v>3</v>
      </c>
      <c r="D26" s="6">
        <v>315</v>
      </c>
      <c r="E26" s="27" t="s">
        <v>42</v>
      </c>
      <c r="F26" s="16">
        <f>'100%'!G27/100*60</f>
        <v>37308</v>
      </c>
      <c r="G26" s="16">
        <f>'100%'!H27/100*60</f>
        <v>22029</v>
      </c>
      <c r="H26" s="16">
        <f>'100%'!I27/100*60</f>
        <v>6825</v>
      </c>
      <c r="I26" s="16">
        <f>'100%'!J27/100*60</f>
        <v>8355</v>
      </c>
      <c r="J26" s="16">
        <f>'100%'!K27/100*60</f>
        <v>1230</v>
      </c>
      <c r="K26" s="16">
        <f>'100%'!L27/100*60</f>
        <v>15</v>
      </c>
      <c r="L26" s="16">
        <f>'100%'!M27/100*60</f>
        <v>162</v>
      </c>
      <c r="M26" s="16">
        <f>'100%'!N27/100*60</f>
        <v>54</v>
      </c>
      <c r="N26" s="16">
        <f>'100%'!O27/100*60</f>
        <v>15</v>
      </c>
      <c r="O26" s="16">
        <f>'100%'!P27/100*60</f>
        <v>180</v>
      </c>
      <c r="P26" s="16">
        <f>'100%'!Q27/100*60</f>
        <v>6036</v>
      </c>
      <c r="Q26" s="16">
        <f>'100%'!T27/100*60</f>
        <v>711</v>
      </c>
      <c r="R26" s="17">
        <f t="shared" si="0"/>
        <v>82920</v>
      </c>
    </row>
    <row r="27" spans="1:18" ht="16.5" thickBot="1">
      <c r="A27" s="6">
        <v>1</v>
      </c>
      <c r="B27" s="6">
        <v>3</v>
      </c>
      <c r="C27" s="6">
        <v>3</v>
      </c>
      <c r="D27" s="6">
        <v>411</v>
      </c>
      <c r="E27" s="10" t="s">
        <v>45</v>
      </c>
      <c r="F27" s="16">
        <f>'100%'!G28</f>
        <v>0</v>
      </c>
      <c r="G27" s="16">
        <f>'100%'!H28</f>
        <v>0</v>
      </c>
      <c r="H27" s="16">
        <f>'100%'!I28</f>
        <v>0</v>
      </c>
      <c r="I27" s="16">
        <f>'100%'!J28</f>
        <v>0</v>
      </c>
      <c r="J27" s="16">
        <f>'100%'!K28</f>
        <v>3239</v>
      </c>
      <c r="K27" s="16">
        <f>'100%'!L28</f>
        <v>0</v>
      </c>
      <c r="L27" s="16">
        <f>'100%'!M28</f>
        <v>0</v>
      </c>
      <c r="M27" s="16">
        <f>'100%'!N28</f>
        <v>0</v>
      </c>
      <c r="N27" s="16">
        <f>'100%'!O28</f>
        <v>0</v>
      </c>
      <c r="O27" s="16">
        <f>'100%'!P28</f>
        <v>0</v>
      </c>
      <c r="P27" s="16">
        <f>'100%'!Q28</f>
        <v>0</v>
      </c>
      <c r="Q27" s="16">
        <f>'100%'!T28</f>
        <v>0</v>
      </c>
      <c r="R27" s="17">
        <f t="shared" si="0"/>
        <v>3239</v>
      </c>
    </row>
    <row r="28" spans="1:18" ht="16.5" thickBot="1">
      <c r="A28" s="6">
        <v>1</v>
      </c>
      <c r="B28" s="6">
        <v>3</v>
      </c>
      <c r="C28" s="6">
        <v>3</v>
      </c>
      <c r="D28" s="6">
        <v>413</v>
      </c>
      <c r="E28" s="10" t="s">
        <v>46</v>
      </c>
      <c r="F28" s="16">
        <f>'100%'!G29</f>
        <v>0</v>
      </c>
      <c r="G28" s="16">
        <f>'100%'!H29</f>
        <v>0</v>
      </c>
      <c r="H28" s="16">
        <f>'100%'!I29</f>
        <v>0</v>
      </c>
      <c r="I28" s="16">
        <f>'100%'!J29</f>
        <v>0</v>
      </c>
      <c r="J28" s="16">
        <f>'100%'!K29</f>
        <v>0</v>
      </c>
      <c r="K28" s="16">
        <f>'100%'!L29</f>
        <v>0</v>
      </c>
      <c r="L28" s="16">
        <f>'100%'!M29</f>
        <v>0</v>
      </c>
      <c r="M28" s="16">
        <f>'100%'!N29</f>
        <v>0</v>
      </c>
      <c r="N28" s="16">
        <f>'100%'!O29</f>
        <v>0</v>
      </c>
      <c r="O28" s="16">
        <f>'100%'!P29</f>
        <v>0</v>
      </c>
      <c r="P28" s="16">
        <f>'100%'!Q29</f>
        <v>0</v>
      </c>
      <c r="Q28" s="16">
        <f>'100%'!T29</f>
        <v>0</v>
      </c>
      <c r="R28" s="17">
        <f t="shared" si="0"/>
        <v>0</v>
      </c>
    </row>
    <row r="29" spans="1:18" ht="16.5" thickBot="1">
      <c r="A29" s="6">
        <v>1</v>
      </c>
      <c r="B29" s="6">
        <v>3</v>
      </c>
      <c r="C29" s="6">
        <v>3</v>
      </c>
      <c r="D29" s="6">
        <v>511</v>
      </c>
      <c r="E29" s="27" t="s">
        <v>39</v>
      </c>
      <c r="F29" s="16">
        <f>'100%'!G30/100*60</f>
        <v>240</v>
      </c>
      <c r="G29" s="16">
        <f>'100%'!H30/100*60</f>
        <v>0</v>
      </c>
      <c r="H29" s="16">
        <f>'100%'!I30/100*60</f>
        <v>63</v>
      </c>
      <c r="I29" s="16">
        <f>'100%'!J30/100*60</f>
        <v>0</v>
      </c>
      <c r="J29" s="16">
        <f>'100%'!K30/100*60</f>
        <v>1440</v>
      </c>
      <c r="K29" s="16">
        <f>'100%'!L30/100*60</f>
        <v>720</v>
      </c>
      <c r="L29" s="16">
        <f>'100%'!M30/100*60</f>
        <v>0</v>
      </c>
      <c r="M29" s="16">
        <f>'100%'!N30/100*60</f>
        <v>0</v>
      </c>
      <c r="N29" s="16">
        <f>'100%'!O30/100*60</f>
        <v>0</v>
      </c>
      <c r="O29" s="16">
        <f>'100%'!P30/100*60</f>
        <v>0</v>
      </c>
      <c r="P29" s="16">
        <f>'100%'!Q30/100*60</f>
        <v>0</v>
      </c>
      <c r="Q29" s="16">
        <f>'100%'!T30/100*60</f>
        <v>1440</v>
      </c>
      <c r="R29" s="17">
        <f t="shared" si="0"/>
        <v>3903</v>
      </c>
    </row>
    <row r="30" spans="1:18" ht="16.5" thickBot="1">
      <c r="A30" s="6">
        <v>1</v>
      </c>
      <c r="B30" s="6">
        <v>3</v>
      </c>
      <c r="C30" s="6">
        <v>3</v>
      </c>
      <c r="D30" s="6">
        <v>512</v>
      </c>
      <c r="E30" s="10" t="s">
        <v>31</v>
      </c>
      <c r="F30" s="16">
        <f>'100%'!G31</f>
        <v>0</v>
      </c>
      <c r="G30" s="16">
        <f>'100%'!H31</f>
        <v>0</v>
      </c>
      <c r="H30" s="16">
        <f>'100%'!I31</f>
        <v>0</v>
      </c>
      <c r="I30" s="16">
        <f>'100%'!J31</f>
        <v>0</v>
      </c>
      <c r="J30" s="16">
        <f>'100%'!K31</f>
        <v>0</v>
      </c>
      <c r="K30" s="16">
        <f>'100%'!L31</f>
        <v>0</v>
      </c>
      <c r="L30" s="16">
        <f>'100%'!M31</f>
        <v>0</v>
      </c>
      <c r="M30" s="16">
        <f>'100%'!N31</f>
        <v>0</v>
      </c>
      <c r="N30" s="16">
        <f>'100%'!O31</f>
        <v>0</v>
      </c>
      <c r="O30" s="16">
        <f>'100%'!P31</f>
        <v>0</v>
      </c>
      <c r="P30" s="16">
        <f>'100%'!Q31</f>
        <v>0</v>
      </c>
      <c r="Q30" s="16">
        <f>'100%'!T31</f>
        <v>0</v>
      </c>
      <c r="R30" s="17">
        <f t="shared" si="0"/>
        <v>0</v>
      </c>
    </row>
    <row r="31" spans="1:18" ht="16.5" thickBot="1">
      <c r="A31" s="6">
        <v>1</v>
      </c>
      <c r="B31" s="6">
        <v>3</v>
      </c>
      <c r="C31" s="6">
        <v>3</v>
      </c>
      <c r="D31" s="6">
        <v>532</v>
      </c>
      <c r="E31" s="10" t="s">
        <v>38</v>
      </c>
      <c r="F31" s="16">
        <f>'100%'!G32</f>
        <v>0</v>
      </c>
      <c r="G31" s="16">
        <f>'100%'!H32</f>
        <v>0</v>
      </c>
      <c r="H31" s="16">
        <f>'100%'!I32</f>
        <v>0</v>
      </c>
      <c r="I31" s="16">
        <f>'100%'!J32</f>
        <v>0</v>
      </c>
      <c r="J31" s="16">
        <f>'100%'!K32</f>
        <v>0</v>
      </c>
      <c r="K31" s="16">
        <f>'100%'!L32</f>
        <v>0</v>
      </c>
      <c r="L31" s="16">
        <f>'100%'!M32</f>
        <v>0</v>
      </c>
      <c r="M31" s="16">
        <f>'100%'!N32</f>
        <v>0</v>
      </c>
      <c r="N31" s="16">
        <f>'100%'!O32</f>
        <v>0</v>
      </c>
      <c r="O31" s="16">
        <f>'100%'!P32</f>
        <v>0</v>
      </c>
      <c r="P31" s="16">
        <f>'100%'!Q32</f>
        <v>0</v>
      </c>
      <c r="Q31" s="16">
        <f>'100%'!T32</f>
        <v>0</v>
      </c>
      <c r="R31" s="17">
        <f t="shared" si="0"/>
        <v>0</v>
      </c>
    </row>
    <row r="32" spans="1:18" ht="16.5" thickBot="1">
      <c r="A32" s="6">
        <v>1</v>
      </c>
      <c r="B32" s="6">
        <v>3</v>
      </c>
      <c r="C32" s="6">
        <v>3</v>
      </c>
      <c r="D32" s="6">
        <v>5399</v>
      </c>
      <c r="E32" s="10" t="s">
        <v>32</v>
      </c>
      <c r="F32" s="16">
        <f>'100%'!G33</f>
        <v>0</v>
      </c>
      <c r="G32" s="16">
        <f>'100%'!H33</f>
        <v>0</v>
      </c>
      <c r="H32" s="16">
        <f>'100%'!I33</f>
        <v>0</v>
      </c>
      <c r="I32" s="16">
        <f>'100%'!J33</f>
        <v>0</v>
      </c>
      <c r="J32" s="16">
        <f>'100%'!K33</f>
        <v>0</v>
      </c>
      <c r="K32" s="16">
        <f>'100%'!L33</f>
        <v>0</v>
      </c>
      <c r="L32" s="16">
        <f>'100%'!M33</f>
        <v>0</v>
      </c>
      <c r="M32" s="16">
        <f>'100%'!N33</f>
        <v>0</v>
      </c>
      <c r="N32" s="16">
        <f>'100%'!O33</f>
        <v>0</v>
      </c>
      <c r="O32" s="16">
        <f>'100%'!P33</f>
        <v>0</v>
      </c>
      <c r="P32" s="16">
        <f>'100%'!Q33</f>
        <v>0</v>
      </c>
      <c r="Q32" s="16">
        <f>'100%'!T33</f>
        <v>0</v>
      </c>
      <c r="R32" s="17">
        <f t="shared" si="0"/>
        <v>0</v>
      </c>
    </row>
    <row r="33" spans="1:18" ht="16.5" thickBot="1">
      <c r="A33" s="6">
        <v>1</v>
      </c>
      <c r="B33" s="6">
        <v>3</v>
      </c>
      <c r="C33" s="6">
        <v>3</v>
      </c>
      <c r="D33" s="6">
        <v>929</v>
      </c>
      <c r="E33" s="10" t="s">
        <v>36</v>
      </c>
      <c r="F33" s="16">
        <f>'100%'!G33</f>
        <v>0</v>
      </c>
      <c r="G33" s="16">
        <f>'100%'!H33</f>
        <v>0</v>
      </c>
      <c r="H33" s="16">
        <f>'100%'!I33</f>
        <v>0</v>
      </c>
      <c r="I33" s="16">
        <f>'100%'!J33</f>
        <v>0</v>
      </c>
      <c r="J33" s="16">
        <f>'100%'!K33</f>
        <v>0</v>
      </c>
      <c r="K33" s="16">
        <f>'100%'!L33</f>
        <v>0</v>
      </c>
      <c r="L33" s="16">
        <f>'100%'!M33</f>
        <v>0</v>
      </c>
      <c r="M33" s="16">
        <f>'100%'!N33</f>
        <v>0</v>
      </c>
      <c r="N33" s="16">
        <f>'100%'!O33</f>
        <v>0</v>
      </c>
      <c r="O33" s="16">
        <f>'100%'!P33</f>
        <v>0</v>
      </c>
      <c r="P33" s="16">
        <f>'100%'!Q33</f>
        <v>0</v>
      </c>
      <c r="Q33" s="16">
        <f>'100%'!T33</f>
        <v>0</v>
      </c>
      <c r="R33" s="17">
        <f t="shared" si="0"/>
        <v>0</v>
      </c>
    </row>
    <row r="34" spans="1:18" ht="16.5" thickBot="1">
      <c r="A34" s="6">
        <v>1</v>
      </c>
      <c r="B34" s="6">
        <v>5</v>
      </c>
      <c r="C34" s="6">
        <v>5</v>
      </c>
      <c r="D34" s="6">
        <v>1499</v>
      </c>
      <c r="E34" s="10" t="s">
        <v>37</v>
      </c>
      <c r="F34" s="16">
        <f>'100%'!G35</f>
        <v>0</v>
      </c>
      <c r="G34" s="16">
        <f>'100%'!H35</f>
        <v>0</v>
      </c>
      <c r="H34" s="16">
        <f>'100%'!I35</f>
        <v>0</v>
      </c>
      <c r="I34" s="16">
        <f>'100%'!J35</f>
        <v>20</v>
      </c>
      <c r="J34" s="16">
        <f>'100%'!K35</f>
        <v>0</v>
      </c>
      <c r="K34" s="16">
        <f>'100%'!L35</f>
        <v>0</v>
      </c>
      <c r="L34" s="16">
        <f>'100%'!M35</f>
        <v>0</v>
      </c>
      <c r="M34" s="16">
        <f>'100%'!N35</f>
        <v>0</v>
      </c>
      <c r="N34" s="16">
        <f>'100%'!O35</f>
        <v>21</v>
      </c>
      <c r="O34" s="16">
        <f>'100%'!P35</f>
        <v>0</v>
      </c>
      <c r="P34" s="16">
        <f>'100%'!Q35</f>
        <v>0</v>
      </c>
      <c r="Q34" s="16">
        <f>'100%'!T35</f>
        <v>0</v>
      </c>
      <c r="R34" s="17">
        <f t="shared" si="0"/>
        <v>41</v>
      </c>
    </row>
    <row r="35" spans="1:18" ht="19.5" thickBot="1">
      <c r="A35" s="7"/>
      <c r="B35" s="7"/>
      <c r="C35" s="7"/>
      <c r="D35" s="7"/>
      <c r="E35" s="11" t="s">
        <v>33</v>
      </c>
      <c r="F35" s="18">
        <f>SUM(F13:F34)</f>
        <v>69162</v>
      </c>
      <c r="G35" s="18">
        <f t="shared" ref="G35:Q35" si="1">SUM(G13:G34)</f>
        <v>37138</v>
      </c>
      <c r="H35" s="18">
        <f t="shared" si="1"/>
        <v>83433</v>
      </c>
      <c r="I35" s="18">
        <f t="shared" si="1"/>
        <v>94697</v>
      </c>
      <c r="J35" s="18">
        <f t="shared" si="1"/>
        <v>28514</v>
      </c>
      <c r="K35" s="18">
        <f t="shared" si="1"/>
        <v>14023.5</v>
      </c>
      <c r="L35" s="18">
        <f t="shared" si="1"/>
        <v>4627.5</v>
      </c>
      <c r="M35" s="18">
        <f t="shared" si="1"/>
        <v>18867.25</v>
      </c>
      <c r="N35" s="18">
        <f t="shared" si="1"/>
        <v>9854.75</v>
      </c>
      <c r="O35" s="18">
        <f t="shared" si="1"/>
        <v>5294.5</v>
      </c>
      <c r="P35" s="18">
        <f t="shared" si="1"/>
        <v>10012.5</v>
      </c>
      <c r="Q35" s="18">
        <f t="shared" si="1"/>
        <v>20904.75</v>
      </c>
      <c r="R35" s="19">
        <f>SUM(F35:Q35)</f>
        <v>396528.75</v>
      </c>
    </row>
    <row r="36" spans="1:18" ht="15.75" thickBot="1"/>
    <row r="37" spans="1:18" ht="19.5" thickBot="1">
      <c r="E37" s="15" t="s">
        <v>35</v>
      </c>
      <c r="F37" s="28">
        <f>R35</f>
        <v>396528.75</v>
      </c>
      <c r="G37" s="28"/>
    </row>
  </sheetData>
  <mergeCells count="7">
    <mergeCell ref="F37:G37"/>
    <mergeCell ref="A1:R1"/>
    <mergeCell ref="A3:R3"/>
    <mergeCell ref="A5:R5"/>
    <mergeCell ref="A7:R7"/>
    <mergeCell ref="A9:R9"/>
    <mergeCell ref="A11:R11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100%</vt:lpstr>
      <vt:lpstr>60%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2020-01-17T13:30:04Z</dcterms:modified>
</cp:coreProperties>
</file>