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13" i="1"/>
  <c r="T14" i="1"/>
  <c r="T15" i="1"/>
  <c r="T16" i="1"/>
  <c r="T17" i="1"/>
  <c r="T18" i="1"/>
  <c r="T19" i="1"/>
  <c r="T20" i="1"/>
  <c r="T21" i="1"/>
  <c r="U21" i="1" s="1"/>
  <c r="T22" i="1"/>
  <c r="T23" i="1"/>
  <c r="T24" i="1"/>
  <c r="U24" i="1" s="1"/>
  <c r="T25" i="1"/>
  <c r="T26" i="1"/>
  <c r="T27" i="1"/>
  <c r="T28" i="1"/>
  <c r="T29" i="1"/>
  <c r="T30" i="1"/>
  <c r="T31" i="1"/>
  <c r="T32" i="1"/>
  <c r="T33" i="1"/>
  <c r="T34" i="1"/>
  <c r="T35" i="1"/>
  <c r="T13" i="1"/>
  <c r="S36" i="1"/>
  <c r="R36" i="1"/>
  <c r="U36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3" i="1"/>
  <c r="G30" i="2" l="1"/>
  <c r="H30" i="2"/>
  <c r="I30" i="2"/>
  <c r="J30" i="2"/>
  <c r="K30" i="2"/>
  <c r="L30" i="2"/>
  <c r="N30" i="2"/>
  <c r="O30" i="2"/>
  <c r="P30" i="2"/>
  <c r="Q30" i="2"/>
  <c r="G32" i="2"/>
  <c r="H32" i="2"/>
  <c r="I32" i="2"/>
  <c r="J32" i="2"/>
  <c r="K32" i="2"/>
  <c r="L32" i="2"/>
  <c r="N32" i="2"/>
  <c r="O32" i="2"/>
  <c r="P32" i="2"/>
  <c r="Q32" i="2"/>
  <c r="G27" i="2"/>
  <c r="H27" i="2"/>
  <c r="I27" i="2"/>
  <c r="J27" i="2"/>
  <c r="K27" i="2"/>
  <c r="L27" i="2"/>
  <c r="N27" i="2"/>
  <c r="O27" i="2"/>
  <c r="P27" i="2"/>
  <c r="Q27" i="2"/>
  <c r="G25" i="2"/>
  <c r="H25" i="2"/>
  <c r="I25" i="2"/>
  <c r="J25" i="2"/>
  <c r="K25" i="2"/>
  <c r="L25" i="2"/>
  <c r="N25" i="2"/>
  <c r="O25" i="2"/>
  <c r="P25" i="2"/>
  <c r="Q25" i="2"/>
  <c r="M25" i="2" l="1"/>
  <c r="M27" i="2"/>
  <c r="M30" i="2"/>
  <c r="M32" i="2"/>
  <c r="K40" i="1"/>
  <c r="K41" i="1" s="1"/>
  <c r="J40" i="1"/>
  <c r="J41" i="1" s="1"/>
  <c r="N36" i="1" l="1"/>
  <c r="G16" i="2"/>
  <c r="H16" i="2"/>
  <c r="I16" i="2"/>
  <c r="J16" i="2"/>
  <c r="K16" i="2"/>
  <c r="L16" i="2"/>
  <c r="M16" i="2"/>
  <c r="N16" i="2"/>
  <c r="O16" i="2"/>
  <c r="P16" i="2"/>
  <c r="Q16" i="2"/>
  <c r="F16" i="2"/>
  <c r="F17" i="2"/>
  <c r="F18" i="2"/>
  <c r="R16" i="2" l="1"/>
  <c r="G29" i="2"/>
  <c r="H29" i="2"/>
  <c r="I29" i="2"/>
  <c r="J29" i="2"/>
  <c r="K29" i="2"/>
  <c r="L29" i="2"/>
  <c r="M29" i="2"/>
  <c r="N29" i="2"/>
  <c r="O29" i="2"/>
  <c r="P29" i="2"/>
  <c r="Q29" i="2"/>
  <c r="F29" i="2"/>
  <c r="R29" i="2" l="1"/>
  <c r="F32" i="2" l="1"/>
  <c r="F25" i="2"/>
  <c r="F30" i="2" l="1"/>
  <c r="F27" i="2"/>
  <c r="F20" i="2"/>
  <c r="F34" i="2" l="1"/>
  <c r="G34" i="2"/>
  <c r="H34" i="2"/>
  <c r="I34" i="2"/>
  <c r="J34" i="2"/>
  <c r="K34" i="2"/>
  <c r="L34" i="2"/>
  <c r="M34" i="2"/>
  <c r="N34" i="2"/>
  <c r="O34" i="2"/>
  <c r="P34" i="2"/>
  <c r="Q34" i="2"/>
  <c r="F33" i="2"/>
  <c r="G33" i="2"/>
  <c r="H33" i="2"/>
  <c r="I33" i="2"/>
  <c r="J33" i="2"/>
  <c r="K33" i="2"/>
  <c r="L33" i="2"/>
  <c r="M33" i="2"/>
  <c r="N33" i="2"/>
  <c r="O33" i="2"/>
  <c r="P33" i="2"/>
  <c r="Q33" i="2"/>
  <c r="G28" i="2"/>
  <c r="H28" i="2"/>
  <c r="I28" i="2"/>
  <c r="J28" i="2"/>
  <c r="K28" i="2"/>
  <c r="L28" i="2"/>
  <c r="M28" i="2"/>
  <c r="N28" i="2"/>
  <c r="O28" i="2"/>
  <c r="P28" i="2"/>
  <c r="Q28" i="2"/>
  <c r="F28" i="2"/>
  <c r="R34" i="2" l="1"/>
  <c r="R33" i="2"/>
  <c r="R28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6" i="2"/>
  <c r="H26" i="2"/>
  <c r="I26" i="2"/>
  <c r="J26" i="2"/>
  <c r="K26" i="2"/>
  <c r="L26" i="2"/>
  <c r="M26" i="2"/>
  <c r="N26" i="2"/>
  <c r="O26" i="2"/>
  <c r="P26" i="2"/>
  <c r="Q26" i="2"/>
  <c r="G31" i="2"/>
  <c r="H31" i="2"/>
  <c r="I31" i="2"/>
  <c r="J31" i="2"/>
  <c r="K31" i="2"/>
  <c r="L31" i="2"/>
  <c r="M31" i="2"/>
  <c r="N31" i="2"/>
  <c r="O31" i="2"/>
  <c r="P31" i="2"/>
  <c r="Q31" i="2"/>
  <c r="G35" i="2"/>
  <c r="H35" i="2"/>
  <c r="I35" i="2"/>
  <c r="J35" i="2"/>
  <c r="K35" i="2"/>
  <c r="L35" i="2"/>
  <c r="M35" i="2"/>
  <c r="N35" i="2"/>
  <c r="O35" i="2"/>
  <c r="P35" i="2"/>
  <c r="Q35" i="2"/>
  <c r="F15" i="2"/>
  <c r="F19" i="2"/>
  <c r="F21" i="2"/>
  <c r="F22" i="2"/>
  <c r="F23" i="2"/>
  <c r="F24" i="2"/>
  <c r="F26" i="2"/>
  <c r="F31" i="2"/>
  <c r="F35" i="2"/>
  <c r="F13" i="2"/>
  <c r="F14" i="2"/>
  <c r="T36" i="1"/>
  <c r="R17" i="2" l="1"/>
  <c r="R18" i="2"/>
  <c r="O36" i="2"/>
  <c r="R25" i="2"/>
  <c r="R27" i="2"/>
  <c r="R21" i="2"/>
  <c r="G36" i="2"/>
  <c r="K36" i="2"/>
  <c r="G38" i="1"/>
  <c r="R26" i="2"/>
  <c r="R24" i="2"/>
  <c r="R22" i="2"/>
  <c r="R20" i="2"/>
  <c r="R15" i="2"/>
  <c r="Q36" i="2"/>
  <c r="M36" i="2"/>
  <c r="I36" i="2"/>
  <c r="R32" i="2"/>
  <c r="R35" i="2"/>
  <c r="R30" i="2"/>
  <c r="R23" i="2"/>
  <c r="R19" i="2"/>
  <c r="P36" i="2"/>
  <c r="N36" i="2"/>
  <c r="L36" i="2"/>
  <c r="J36" i="2"/>
  <c r="H36" i="2"/>
  <c r="R31" i="2"/>
  <c r="R14" i="2"/>
  <c r="F36" i="2"/>
  <c r="R13" i="2"/>
  <c r="R36" i="2" l="1"/>
  <c r="F38" i="2" s="1"/>
</calcChain>
</file>

<file path=xl/sharedStrings.xml><?xml version="1.0" encoding="utf-8"?>
<sst xmlns="http://schemas.openxmlformats.org/spreadsheetml/2006/main" count="100" uniqueCount="51">
  <si>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</si>
  <si>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</si>
  <si>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</si>
  <si>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</si>
  <si>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</si>
  <si>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</si>
  <si>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</si>
  <si>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</si>
  <si>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</si>
  <si>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</si>
  <si>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</si>
  <si>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</si>
  <si>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</si>
  <si>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</si>
  <si>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</si>
  <si>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</si>
  <si>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</si>
  <si>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</si>
  <si>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</si>
  <si>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</si>
  <si>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</si>
  <si>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</si>
  <si>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</si>
  <si>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</si>
  <si>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</si>
  <si>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</si>
  <si>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</si>
  <si>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</si>
  <si>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</si>
  <si>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</si>
  <si>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</si>
  <si>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</si>
  <si>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</si>
  <si>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</si>
  <si>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</si>
  <si>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</si>
  <si>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</si>
  <si>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</si>
  <si>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</si>
  <si>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</si>
  <si>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EDIFICIOS E INSTALACIONES*</t>
  </si>
  <si>
    <t>PENSION DE ENSEÑANZA</t>
  </si>
  <si>
    <t>FACULTAD DE INGENIERIA CIVIL</t>
  </si>
  <si>
    <t>ANALISIS DE SUELOS*</t>
  </si>
  <si>
    <t>EQUIPOS DE COMUNICA. PARA REDES INFOR.*</t>
  </si>
  <si>
    <t>OTROS SERVICIOS DE SALUD</t>
  </si>
  <si>
    <t>VENTA DE BASES PARA LICITACION</t>
  </si>
  <si>
    <t>ATENCION MEDICA</t>
  </si>
  <si>
    <t>CUADRO DE EJECUCION DE INGRESOS DEL 01/01/2019 AL 31/12/2019</t>
  </si>
  <si>
    <t xml:space="preserve">CAJA 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</si>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</sst>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U27" sqref="U27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48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49</v>
      </c>
      <c r="S12" s="9" t="s">
        <v>50</v>
      </c>
      <c r="T12" s="9" t="s">
        <v>20</v>
      </c>
      <c r="U12" s="8" t="s">
        <v>34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5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6</v>
      </c>
      <c r="I14" s="16">
        <v>141</v>
      </c>
      <c r="J14" s="16">
        <v>2316</v>
      </c>
      <c r="K14" s="16">
        <v>336</v>
      </c>
      <c r="L14" s="16">
        <v>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5" si="1">SUM(R14:S14)</f>
        <v>0</v>
      </c>
      <c r="U14" s="14">
        <f t="shared" ref="U14:U35" si="2">SUM(G14:Q14,T14)</f>
        <v>2802</v>
      </c>
    </row>
    <row r="15" spans="1:21" ht="16.5" thickBot="1">
      <c r="A15" t="str">
        <f t="shared" si="0"/>
        <v>131912</v>
      </c>
      <c r="B15" s="6">
        <v>1</v>
      </c>
      <c r="C15" s="6">
        <v>3</v>
      </c>
      <c r="D15" s="6">
        <v>1</v>
      </c>
      <c r="E15" s="6">
        <v>912</v>
      </c>
      <c r="F15" s="10" t="s">
        <v>46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0</v>
      </c>
    </row>
    <row r="16" spans="1:21" ht="16.5" thickBot="1">
      <c r="A16" t="str">
        <f t="shared" si="0"/>
        <v>132311</v>
      </c>
      <c r="B16" s="6">
        <v>1</v>
      </c>
      <c r="C16" s="6">
        <v>3</v>
      </c>
      <c r="D16" s="6">
        <v>2</v>
      </c>
      <c r="E16" s="6">
        <v>311</v>
      </c>
      <c r="F16" s="10" t="s">
        <v>23</v>
      </c>
      <c r="G16" s="16">
        <v>0</v>
      </c>
      <c r="H16" s="16">
        <v>36</v>
      </c>
      <c r="I16" s="16">
        <v>846</v>
      </c>
      <c r="J16" s="16">
        <v>13896</v>
      </c>
      <c r="K16" s="16">
        <v>2032</v>
      </c>
      <c r="L16" s="16">
        <v>18</v>
      </c>
      <c r="M16" s="16">
        <v>0</v>
      </c>
      <c r="N16" s="16">
        <v>0</v>
      </c>
      <c r="O16" s="16">
        <v>0</v>
      </c>
      <c r="P16" s="16">
        <v>25</v>
      </c>
      <c r="Q16" s="16">
        <v>0</v>
      </c>
      <c r="R16" s="16"/>
      <c r="S16" s="16"/>
      <c r="T16" s="16">
        <f t="shared" si="1"/>
        <v>0</v>
      </c>
      <c r="U16" s="14">
        <f t="shared" si="2"/>
        <v>16853</v>
      </c>
    </row>
    <row r="17" spans="1:21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24</v>
      </c>
      <c r="G17" s="16">
        <v>2210</v>
      </c>
      <c r="H17" s="16">
        <v>3060</v>
      </c>
      <c r="I17" s="16">
        <v>3270</v>
      </c>
      <c r="J17" s="16">
        <v>1240</v>
      </c>
      <c r="K17" s="16">
        <v>2760</v>
      </c>
      <c r="L17" s="16">
        <v>2090</v>
      </c>
      <c r="M17" s="16">
        <v>4330</v>
      </c>
      <c r="N17" s="16">
        <v>1420</v>
      </c>
      <c r="O17" s="16">
        <v>1230</v>
      </c>
      <c r="P17" s="16">
        <v>2740</v>
      </c>
      <c r="Q17" s="16">
        <v>1290</v>
      </c>
      <c r="R17" s="16"/>
      <c r="S17" s="16">
        <v>2400</v>
      </c>
      <c r="T17" s="16">
        <f t="shared" si="1"/>
        <v>2400</v>
      </c>
      <c r="U17" s="14">
        <f t="shared" si="2"/>
        <v>28040</v>
      </c>
    </row>
    <row r="18" spans="1:21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25</v>
      </c>
      <c r="G18" s="16">
        <v>1222</v>
      </c>
      <c r="H18" s="16">
        <v>1000</v>
      </c>
      <c r="I18" s="16">
        <v>1268</v>
      </c>
      <c r="J18" s="16">
        <v>5179</v>
      </c>
      <c r="K18" s="16">
        <v>1201</v>
      </c>
      <c r="L18" s="16">
        <v>433</v>
      </c>
      <c r="M18" s="16">
        <v>761</v>
      </c>
      <c r="N18" s="16">
        <v>405</v>
      </c>
      <c r="O18" s="16">
        <v>441</v>
      </c>
      <c r="P18" s="16">
        <v>610</v>
      </c>
      <c r="Q18" s="16">
        <v>350</v>
      </c>
      <c r="R18" s="16"/>
      <c r="S18" s="16">
        <v>485</v>
      </c>
      <c r="T18" s="16">
        <f t="shared" si="1"/>
        <v>485</v>
      </c>
      <c r="U18" s="14">
        <f t="shared" si="2"/>
        <v>13355</v>
      </c>
    </row>
    <row r="19" spans="1:21" ht="16.5" thickBot="1">
      <c r="A19" t="str">
        <f t="shared" si="0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132316</v>
      </c>
      <c r="B20" s="6">
        <v>1</v>
      </c>
      <c r="C20" s="6">
        <v>3</v>
      </c>
      <c r="D20" s="6">
        <v>2</v>
      </c>
      <c r="E20" s="6">
        <v>316</v>
      </c>
      <c r="F20" s="10" t="s">
        <v>41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/>
      <c r="S20" s="16"/>
      <c r="T20" s="16">
        <f t="shared" si="1"/>
        <v>0</v>
      </c>
      <c r="U20" s="14">
        <f t="shared" si="2"/>
        <v>0</v>
      </c>
    </row>
    <row r="21" spans="1:21" ht="16.5" thickBot="1">
      <c r="A21" t="str">
        <f t="shared" si="0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27</v>
      </c>
      <c r="G21" s="16">
        <v>760</v>
      </c>
      <c r="H21" s="16">
        <v>500</v>
      </c>
      <c r="I21" s="16">
        <v>2585</v>
      </c>
      <c r="J21" s="16">
        <v>44310</v>
      </c>
      <c r="K21" s="16">
        <v>11622</v>
      </c>
      <c r="L21" s="16">
        <v>330</v>
      </c>
      <c r="M21" s="16">
        <v>0</v>
      </c>
      <c r="N21" s="16">
        <v>0</v>
      </c>
      <c r="O21" s="16">
        <v>119</v>
      </c>
      <c r="P21" s="16">
        <v>115</v>
      </c>
      <c r="Q21" s="16">
        <v>50</v>
      </c>
      <c r="R21" s="16"/>
      <c r="S21" s="16">
        <v>550</v>
      </c>
      <c r="T21" s="16">
        <f t="shared" si="1"/>
        <v>550</v>
      </c>
      <c r="U21" s="14">
        <f t="shared" si="2"/>
        <v>60941</v>
      </c>
    </row>
    <row r="22" spans="1:21" ht="16.5" thickBot="1">
      <c r="A22" t="str">
        <f t="shared" si="0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28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/>
      <c r="S22" s="16"/>
      <c r="T22" s="16">
        <f t="shared" si="1"/>
        <v>0</v>
      </c>
      <c r="U22" s="14">
        <f t="shared" si="2"/>
        <v>0</v>
      </c>
    </row>
    <row r="23" spans="1:21" ht="16.5" thickBot="1">
      <c r="A23" t="str">
        <f t="shared" si="0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29</v>
      </c>
      <c r="G23" s="16">
        <v>20</v>
      </c>
      <c r="H23" s="16">
        <v>98</v>
      </c>
      <c r="I23" s="16">
        <v>2631</v>
      </c>
      <c r="J23" s="16">
        <v>37828</v>
      </c>
      <c r="K23" s="16">
        <v>3696</v>
      </c>
      <c r="L23" s="16">
        <v>49</v>
      </c>
      <c r="M23" s="16">
        <v>150</v>
      </c>
      <c r="N23" s="16">
        <v>8450</v>
      </c>
      <c r="O23" s="16">
        <v>492</v>
      </c>
      <c r="P23" s="16">
        <v>0</v>
      </c>
      <c r="Q23" s="16">
        <v>0</v>
      </c>
      <c r="R23" s="16"/>
      <c r="S23" s="16">
        <v>5700</v>
      </c>
      <c r="T23" s="16">
        <f t="shared" si="1"/>
        <v>5700</v>
      </c>
      <c r="U23" s="14">
        <f t="shared" si="2"/>
        <v>59114</v>
      </c>
    </row>
    <row r="24" spans="1:21" ht="16.5" thickBot="1">
      <c r="A24" t="str">
        <f t="shared" si="0"/>
        <v>1323199</v>
      </c>
      <c r="B24" s="6">
        <v>1</v>
      </c>
      <c r="C24" s="6">
        <v>3</v>
      </c>
      <c r="D24" s="6">
        <v>2</v>
      </c>
      <c r="E24" s="6">
        <v>3199</v>
      </c>
      <c r="F24" s="10" t="s">
        <v>30</v>
      </c>
      <c r="G24" s="16">
        <v>1716.5</v>
      </c>
      <c r="H24" s="16">
        <v>9693.5</v>
      </c>
      <c r="I24" s="16">
        <v>2920.5</v>
      </c>
      <c r="J24" s="16">
        <v>13547</v>
      </c>
      <c r="K24" s="16">
        <v>1899</v>
      </c>
      <c r="L24" s="16">
        <v>3024</v>
      </c>
      <c r="M24" s="16">
        <v>4668.5</v>
      </c>
      <c r="N24" s="16">
        <v>4367</v>
      </c>
      <c r="O24" s="16">
        <v>6230.5</v>
      </c>
      <c r="P24" s="16">
        <v>2387</v>
      </c>
      <c r="Q24" s="16">
        <v>783</v>
      </c>
      <c r="R24" s="16">
        <v>156</v>
      </c>
      <c r="S24" s="16">
        <v>584</v>
      </c>
      <c r="T24" s="16">
        <f t="shared" si="1"/>
        <v>740</v>
      </c>
      <c r="U24" s="14">
        <f t="shared" si="2"/>
        <v>51976.5</v>
      </c>
    </row>
    <row r="25" spans="1:21" ht="16.5" thickBot="1">
      <c r="A25" t="str">
        <f t="shared" si="0"/>
        <v>133111</v>
      </c>
      <c r="B25" s="6">
        <v>1</v>
      </c>
      <c r="C25" s="6">
        <v>3</v>
      </c>
      <c r="D25" s="6">
        <v>3</v>
      </c>
      <c r="E25" s="6">
        <v>111</v>
      </c>
      <c r="F25" s="25" t="s">
        <v>43</v>
      </c>
      <c r="G25" s="16">
        <v>576</v>
      </c>
      <c r="H25" s="16">
        <v>72</v>
      </c>
      <c r="I25" s="16">
        <v>834</v>
      </c>
      <c r="J25" s="16">
        <v>633</v>
      </c>
      <c r="K25" s="16">
        <v>177</v>
      </c>
      <c r="L25" s="16">
        <v>42</v>
      </c>
      <c r="M25" s="16">
        <v>78</v>
      </c>
      <c r="N25" s="16">
        <v>2361</v>
      </c>
      <c r="O25" s="16">
        <v>1029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5802</v>
      </c>
    </row>
    <row r="26" spans="1:21" ht="16.5" thickBot="1">
      <c r="A26" t="str">
        <f t="shared" si="0"/>
        <v>133314</v>
      </c>
      <c r="B26" s="6">
        <v>1</v>
      </c>
      <c r="C26" s="6">
        <v>3</v>
      </c>
      <c r="D26" s="6">
        <v>3</v>
      </c>
      <c r="E26" s="6">
        <v>314</v>
      </c>
      <c r="F26" s="10" t="s">
        <v>31</v>
      </c>
      <c r="G26" s="16">
        <v>0</v>
      </c>
      <c r="H26" s="16">
        <v>10</v>
      </c>
      <c r="I26" s="16">
        <v>235</v>
      </c>
      <c r="J26" s="16">
        <v>3860</v>
      </c>
      <c r="K26" s="16">
        <v>0</v>
      </c>
      <c r="L26" s="16">
        <v>5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1"/>
        <v>0</v>
      </c>
      <c r="U26" s="14">
        <f t="shared" si="2"/>
        <v>4110</v>
      </c>
    </row>
    <row r="27" spans="1:21" ht="16.5" thickBot="1">
      <c r="A27" t="str">
        <f t="shared" si="0"/>
        <v>133315</v>
      </c>
      <c r="B27" s="6">
        <v>1</v>
      </c>
      <c r="C27" s="6">
        <v>3</v>
      </c>
      <c r="D27" s="6">
        <v>3</v>
      </c>
      <c r="E27" s="6">
        <v>315</v>
      </c>
      <c r="F27" s="25" t="s">
        <v>39</v>
      </c>
      <c r="G27" s="16">
        <v>86265</v>
      </c>
      <c r="H27" s="16">
        <v>18555</v>
      </c>
      <c r="I27" s="16">
        <v>29045</v>
      </c>
      <c r="J27" s="16">
        <v>81020</v>
      </c>
      <c r="K27" s="16">
        <v>7580</v>
      </c>
      <c r="L27" s="16">
        <v>5555</v>
      </c>
      <c r="M27" s="16">
        <v>850</v>
      </c>
      <c r="N27" s="16">
        <v>6120</v>
      </c>
      <c r="O27" s="16">
        <v>360</v>
      </c>
      <c r="P27" s="16">
        <v>116140</v>
      </c>
      <c r="Q27" s="16">
        <v>4780</v>
      </c>
      <c r="R27" s="16"/>
      <c r="S27" s="16">
        <v>1440</v>
      </c>
      <c r="T27" s="16">
        <f t="shared" si="1"/>
        <v>1440</v>
      </c>
      <c r="U27" s="14">
        <f t="shared" si="2"/>
        <v>357710</v>
      </c>
    </row>
    <row r="28" spans="1:21" ht="16.5" thickBot="1">
      <c r="A28" t="str">
        <f t="shared" si="0"/>
        <v>133411</v>
      </c>
      <c r="B28" s="6">
        <v>1</v>
      </c>
      <c r="C28" s="6">
        <v>3</v>
      </c>
      <c r="D28" s="6">
        <v>3</v>
      </c>
      <c r="E28" s="6">
        <v>411</v>
      </c>
      <c r="F28" s="10" t="s">
        <v>47</v>
      </c>
      <c r="G28" s="16">
        <v>0</v>
      </c>
      <c r="H28" s="16">
        <v>0</v>
      </c>
      <c r="I28" s="16">
        <v>0</v>
      </c>
      <c r="J28" s="16">
        <v>0</v>
      </c>
      <c r="K28" s="16">
        <v>4592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4592</v>
      </c>
    </row>
    <row r="29" spans="1:21" ht="16.5" thickBot="1">
      <c r="A29" t="str">
        <f t="shared" si="0"/>
        <v>1334399</v>
      </c>
      <c r="B29" s="6">
        <v>1</v>
      </c>
      <c r="C29" s="6">
        <v>3</v>
      </c>
      <c r="D29" s="6">
        <v>3</v>
      </c>
      <c r="E29" s="6">
        <v>4399</v>
      </c>
      <c r="F29" s="10" t="s">
        <v>45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133511</v>
      </c>
      <c r="B30" s="6">
        <v>1</v>
      </c>
      <c r="C30" s="6">
        <v>3</v>
      </c>
      <c r="D30" s="6">
        <v>3</v>
      </c>
      <c r="E30" s="6">
        <v>511</v>
      </c>
      <c r="F30" s="25" t="s">
        <v>40</v>
      </c>
      <c r="G30" s="16">
        <v>473.40000000000003</v>
      </c>
      <c r="H30" s="16">
        <v>474</v>
      </c>
      <c r="I30" s="16">
        <v>108</v>
      </c>
      <c r="J30" s="16">
        <v>1420</v>
      </c>
      <c r="K30" s="16">
        <v>1420</v>
      </c>
      <c r="L30" s="16">
        <v>1420</v>
      </c>
      <c r="M30" s="16">
        <v>1420</v>
      </c>
      <c r="N30" s="16">
        <v>1420</v>
      </c>
      <c r="O30" s="16">
        <v>1420</v>
      </c>
      <c r="P30" s="16">
        <v>1420</v>
      </c>
      <c r="Q30" s="16">
        <v>1420</v>
      </c>
      <c r="R30" s="16">
        <v>1420</v>
      </c>
      <c r="S30" s="16"/>
      <c r="T30" s="16">
        <f t="shared" si="1"/>
        <v>1420</v>
      </c>
      <c r="U30" s="14">
        <f t="shared" si="2"/>
        <v>13835.4</v>
      </c>
    </row>
    <row r="31" spans="1:21" ht="16.5" thickBot="1">
      <c r="A31" t="str">
        <f t="shared" si="0"/>
        <v>133512</v>
      </c>
      <c r="B31" s="6">
        <v>1</v>
      </c>
      <c r="C31" s="6">
        <v>3</v>
      </c>
      <c r="D31" s="6">
        <v>3</v>
      </c>
      <c r="E31" s="6">
        <v>512</v>
      </c>
      <c r="F31" s="10" t="s">
        <v>32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133532</v>
      </c>
      <c r="B32" s="6">
        <v>1</v>
      </c>
      <c r="C32" s="6">
        <v>3</v>
      </c>
      <c r="D32" s="6">
        <v>3</v>
      </c>
      <c r="E32" s="6">
        <v>532</v>
      </c>
      <c r="F32" s="25" t="s">
        <v>44</v>
      </c>
      <c r="G32" s="16">
        <v>240</v>
      </c>
      <c r="H32" s="16">
        <v>0</v>
      </c>
      <c r="I32" s="16">
        <v>210</v>
      </c>
      <c r="J32" s="16">
        <v>120</v>
      </c>
      <c r="K32" s="16">
        <v>300</v>
      </c>
      <c r="L32" s="16">
        <v>120</v>
      </c>
      <c r="M32" s="16">
        <v>360</v>
      </c>
      <c r="N32" s="16">
        <v>120</v>
      </c>
      <c r="O32" s="16">
        <v>30</v>
      </c>
      <c r="P32" s="16">
        <v>240</v>
      </c>
      <c r="Q32" s="16">
        <v>150</v>
      </c>
      <c r="R32" s="16"/>
      <c r="S32" s="16"/>
      <c r="T32" s="16">
        <f t="shared" si="1"/>
        <v>0</v>
      </c>
      <c r="U32" s="14">
        <f t="shared" si="2"/>
        <v>1890</v>
      </c>
    </row>
    <row r="33" spans="1:21" ht="16.5" thickBot="1">
      <c r="A33" t="str">
        <f t="shared" si="0"/>
        <v>1335399</v>
      </c>
      <c r="B33" s="6">
        <v>1</v>
      </c>
      <c r="C33" s="6">
        <v>3</v>
      </c>
      <c r="D33" s="6">
        <v>3</v>
      </c>
      <c r="E33" s="6">
        <v>5399</v>
      </c>
      <c r="F33" s="10" t="s">
        <v>33</v>
      </c>
      <c r="G33" s="16">
        <v>0</v>
      </c>
      <c r="H33" s="16">
        <v>150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150</v>
      </c>
    </row>
    <row r="34" spans="1:21" ht="16.5" thickBot="1">
      <c r="A34" t="str">
        <f t="shared" si="0"/>
        <v>133929</v>
      </c>
      <c r="B34" s="6">
        <v>1</v>
      </c>
      <c r="C34" s="6">
        <v>3</v>
      </c>
      <c r="D34" s="6">
        <v>3</v>
      </c>
      <c r="E34" s="6">
        <v>929</v>
      </c>
      <c r="F34" s="10" t="s">
        <v>37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1"/>
        <v>0</v>
      </c>
      <c r="U34" s="14">
        <f t="shared" si="2"/>
        <v>0</v>
      </c>
    </row>
    <row r="35" spans="1:21" ht="16.5" thickBot="1">
      <c r="A35" t="str">
        <f t="shared" si="0"/>
        <v>1551499</v>
      </c>
      <c r="B35" s="6">
        <v>1</v>
      </c>
      <c r="C35" s="6">
        <v>5</v>
      </c>
      <c r="D35" s="6">
        <v>5</v>
      </c>
      <c r="E35" s="6">
        <v>1499</v>
      </c>
      <c r="F35" s="10" t="s">
        <v>38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42</v>
      </c>
      <c r="R35" s="16"/>
      <c r="S35" s="16"/>
      <c r="T35" s="16">
        <f t="shared" si="1"/>
        <v>0</v>
      </c>
      <c r="U35" s="14">
        <f t="shared" si="2"/>
        <v>42</v>
      </c>
    </row>
    <row r="36" spans="1:21" ht="19.5" thickBot="1">
      <c r="B36" s="7"/>
      <c r="C36" s="7"/>
      <c r="D36" s="7"/>
      <c r="E36" s="7"/>
      <c r="F36" s="11" t="s">
        <v>34</v>
      </c>
      <c r="G36" s="12">
        <v>93482.9</v>
      </c>
      <c r="H36" s="12">
        <v>33654.5</v>
      </c>
      <c r="I36" s="12">
        <v>44093.5</v>
      </c>
      <c r="J36" s="12">
        <v>205369</v>
      </c>
      <c r="K36" s="12">
        <v>37615</v>
      </c>
      <c r="L36" s="12">
        <v>13089</v>
      </c>
      <c r="M36" s="12">
        <v>12617.5</v>
      </c>
      <c r="N36" s="12">
        <f>SUM(N13:N35)</f>
        <v>24663</v>
      </c>
      <c r="O36" s="12">
        <v>11351.5</v>
      </c>
      <c r="P36" s="12">
        <v>123677</v>
      </c>
      <c r="Q36" s="12">
        <v>8865</v>
      </c>
      <c r="R36" s="12">
        <f>SUM(R13:R35)</f>
        <v>1576</v>
      </c>
      <c r="S36" s="12">
        <f>SUM(S13:S35)</f>
        <v>11159</v>
      </c>
      <c r="T36" s="12">
        <f t="shared" ref="T36" si="3">SUM(T13:T35)</f>
        <v>12735</v>
      </c>
      <c r="U36" s="13">
        <f>SUM(U13:U35)</f>
        <v>621212.9</v>
      </c>
    </row>
    <row r="37" spans="1:21" ht="15.75" thickBot="1"/>
    <row r="38" spans="1:21" ht="19.5" thickBot="1">
      <c r="F38" s="15" t="s">
        <v>35</v>
      </c>
      <c r="G38" s="26">
        <f>U36</f>
        <v>621212.9</v>
      </c>
      <c r="H38" s="26"/>
    </row>
    <row r="39" spans="1:21">
      <c r="J39" s="17"/>
      <c r="K39" s="17"/>
    </row>
    <row r="40" spans="1:21">
      <c r="J40" s="17">
        <f>75079.5</f>
        <v>75079.5</v>
      </c>
      <c r="K40" s="17">
        <f>221837</f>
        <v>221837</v>
      </c>
    </row>
    <row r="41" spans="1:21">
      <c r="J41" s="18">
        <f>SUM(J39:J40)</f>
        <v>75079.5</v>
      </c>
      <c r="K41" s="18">
        <f>SUM(K39:K40)</f>
        <v>221837</v>
      </c>
    </row>
  </sheetData>
  <mergeCells count="6">
    <mergeCell ref="G38:H38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F1" zoomScale="90" zoomScaleNormal="90" workbookViewId="0">
      <selection activeCell="H34" sqref="H34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48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34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6</v>
      </c>
      <c r="H14" s="16">
        <f>'100%'!I14</f>
        <v>141</v>
      </c>
      <c r="I14" s="16">
        <f>'100%'!J14</f>
        <v>2316</v>
      </c>
      <c r="J14" s="16">
        <f>'100%'!K14</f>
        <v>336</v>
      </c>
      <c r="K14" s="16">
        <f>'100%'!L14</f>
        <v>3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5" si="0">SUM(F14:Q14)</f>
        <v>2802</v>
      </c>
    </row>
    <row r="15" spans="1:18" ht="16.5" thickBot="1">
      <c r="A15" s="6">
        <v>1</v>
      </c>
      <c r="B15" s="6">
        <v>3</v>
      </c>
      <c r="C15" s="6">
        <v>1</v>
      </c>
      <c r="D15" s="6">
        <v>912</v>
      </c>
      <c r="E15" s="10" t="s">
        <v>46</v>
      </c>
      <c r="F15" s="16">
        <f>'100%'!G15</f>
        <v>0</v>
      </c>
      <c r="G15" s="16">
        <f>'100%'!H15</f>
        <v>0</v>
      </c>
      <c r="H15" s="16">
        <f>'100%'!I15</f>
        <v>0</v>
      </c>
      <c r="I15" s="16">
        <f>'100%'!J15</f>
        <v>0</v>
      </c>
      <c r="J15" s="16">
        <f>'100%'!K15</f>
        <v>0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0</v>
      </c>
    </row>
    <row r="16" spans="1:18" ht="16.5" thickBot="1">
      <c r="A16" s="6">
        <v>1</v>
      </c>
      <c r="B16" s="6">
        <v>3</v>
      </c>
      <c r="C16" s="6">
        <v>2</v>
      </c>
      <c r="D16" s="6">
        <v>311</v>
      </c>
      <c r="E16" s="10" t="s">
        <v>23</v>
      </c>
      <c r="F16" s="16">
        <f>'100%'!G16</f>
        <v>0</v>
      </c>
      <c r="G16" s="16">
        <f>'100%'!H16</f>
        <v>36</v>
      </c>
      <c r="H16" s="16">
        <f>'100%'!I16</f>
        <v>846</v>
      </c>
      <c r="I16" s="16">
        <f>'100%'!J16</f>
        <v>13896</v>
      </c>
      <c r="J16" s="16">
        <f>'100%'!K16</f>
        <v>2032</v>
      </c>
      <c r="K16" s="16">
        <f>'100%'!L16</f>
        <v>18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25</v>
      </c>
      <c r="P16" s="16">
        <f>'100%'!Q16</f>
        <v>0</v>
      </c>
      <c r="Q16" s="16">
        <f>'100%'!T16</f>
        <v>0</v>
      </c>
      <c r="R16" s="19">
        <f t="shared" si="0"/>
        <v>16853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24</v>
      </c>
      <c r="F17" s="16">
        <f>'100%'!G17</f>
        <v>2210</v>
      </c>
      <c r="G17" s="16">
        <f>'100%'!H17</f>
        <v>3060</v>
      </c>
      <c r="H17" s="16">
        <f>'100%'!I17</f>
        <v>3270</v>
      </c>
      <c r="I17" s="16">
        <f>'100%'!J17</f>
        <v>1240</v>
      </c>
      <c r="J17" s="16">
        <f>'100%'!K17</f>
        <v>2760</v>
      </c>
      <c r="K17" s="16">
        <f>'100%'!L17</f>
        <v>2090</v>
      </c>
      <c r="L17" s="16">
        <f>'100%'!M17</f>
        <v>4330</v>
      </c>
      <c r="M17" s="16">
        <f>'100%'!N17</f>
        <v>1420</v>
      </c>
      <c r="N17" s="16">
        <f>'100%'!O17</f>
        <v>1230</v>
      </c>
      <c r="O17" s="16">
        <f>'100%'!P17</f>
        <v>2740</v>
      </c>
      <c r="P17" s="16">
        <f>'100%'!Q17</f>
        <v>1290</v>
      </c>
      <c r="Q17" s="16">
        <f>'100%'!T17</f>
        <v>2400</v>
      </c>
      <c r="R17" s="19">
        <f t="shared" si="0"/>
        <v>28040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10" t="s">
        <v>25</v>
      </c>
      <c r="F18" s="16">
        <f>'100%'!G18</f>
        <v>1222</v>
      </c>
      <c r="G18" s="16">
        <f>'100%'!H18</f>
        <v>1000</v>
      </c>
      <c r="H18" s="16">
        <f>'100%'!I18</f>
        <v>1268</v>
      </c>
      <c r="I18" s="16">
        <f>'100%'!J18</f>
        <v>5179</v>
      </c>
      <c r="J18" s="16">
        <f>'100%'!K18</f>
        <v>1201</v>
      </c>
      <c r="K18" s="16">
        <f>'100%'!L18</f>
        <v>433</v>
      </c>
      <c r="L18" s="16">
        <f>'100%'!M18</f>
        <v>761</v>
      </c>
      <c r="M18" s="16">
        <f>'100%'!N18</f>
        <v>405</v>
      </c>
      <c r="N18" s="16">
        <f>'100%'!O18</f>
        <v>441</v>
      </c>
      <c r="O18" s="16">
        <f>'100%'!P18</f>
        <v>610</v>
      </c>
      <c r="P18" s="16">
        <f>'100%'!Q18</f>
        <v>350</v>
      </c>
      <c r="Q18" s="16">
        <f>'100%'!T18</f>
        <v>485</v>
      </c>
      <c r="R18" s="19">
        <f t="shared" si="0"/>
        <v>13355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26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316</v>
      </c>
      <c r="E20" s="10" t="s">
        <v>41</v>
      </c>
      <c r="F20" s="16">
        <f>'100%'!G20</f>
        <v>0</v>
      </c>
      <c r="G20" s="16">
        <f>'100%'!H20</f>
        <v>0</v>
      </c>
      <c r="H20" s="16">
        <f>'100%'!I20</f>
        <v>0</v>
      </c>
      <c r="I20" s="16">
        <f>'100%'!J20</f>
        <v>0</v>
      </c>
      <c r="J20" s="16">
        <f>'100%'!K20</f>
        <v>0</v>
      </c>
      <c r="K20" s="16">
        <f>'100%'!L20</f>
        <v>0</v>
      </c>
      <c r="L20" s="16">
        <f>'100%'!M20</f>
        <v>0</v>
      </c>
      <c r="M20" s="16">
        <f>'100%'!N20</f>
        <v>0</v>
      </c>
      <c r="N20" s="16">
        <f>'100%'!O20</f>
        <v>0</v>
      </c>
      <c r="O20" s="16">
        <f>'100%'!P20</f>
        <v>0</v>
      </c>
      <c r="P20" s="16">
        <f>'100%'!Q20</f>
        <v>0</v>
      </c>
      <c r="Q20" s="16">
        <f>'100%'!T20</f>
        <v>0</v>
      </c>
      <c r="R20" s="19">
        <f t="shared" si="0"/>
        <v>0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27</v>
      </c>
      <c r="F21" s="16">
        <f>'100%'!G21</f>
        <v>760</v>
      </c>
      <c r="G21" s="16">
        <f>'100%'!H21</f>
        <v>500</v>
      </c>
      <c r="H21" s="16">
        <f>'100%'!I21</f>
        <v>2585</v>
      </c>
      <c r="I21" s="16">
        <f>'100%'!J21</f>
        <v>44310</v>
      </c>
      <c r="J21" s="16">
        <f>'100%'!K21</f>
        <v>11622</v>
      </c>
      <c r="K21" s="16">
        <f>'100%'!L21</f>
        <v>330</v>
      </c>
      <c r="L21" s="16">
        <f>'100%'!M21</f>
        <v>0</v>
      </c>
      <c r="M21" s="16">
        <f>'100%'!N21</f>
        <v>0</v>
      </c>
      <c r="N21" s="16">
        <f>'100%'!O21</f>
        <v>119</v>
      </c>
      <c r="O21" s="16">
        <f>'100%'!P21</f>
        <v>115</v>
      </c>
      <c r="P21" s="16">
        <f>'100%'!Q21</f>
        <v>50</v>
      </c>
      <c r="Q21" s="16">
        <f>'100%'!T21</f>
        <v>550</v>
      </c>
      <c r="R21" s="19">
        <f t="shared" si="0"/>
        <v>60941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28</v>
      </c>
      <c r="F22" s="16">
        <f>'100%'!G22</f>
        <v>0</v>
      </c>
      <c r="G22" s="16">
        <f>'100%'!H22</f>
        <v>0</v>
      </c>
      <c r="H22" s="16">
        <f>'100%'!I22</f>
        <v>0</v>
      </c>
      <c r="I22" s="16">
        <f>'100%'!J22</f>
        <v>0</v>
      </c>
      <c r="J22" s="16">
        <f>'100%'!K22</f>
        <v>0</v>
      </c>
      <c r="K22" s="16">
        <f>'100%'!L22</f>
        <v>0</v>
      </c>
      <c r="L22" s="16">
        <f>'100%'!M22</f>
        <v>0</v>
      </c>
      <c r="M22" s="16">
        <f>'100%'!N22</f>
        <v>0</v>
      </c>
      <c r="N22" s="16">
        <f>'100%'!O22</f>
        <v>0</v>
      </c>
      <c r="O22" s="16">
        <f>'100%'!P22</f>
        <v>0</v>
      </c>
      <c r="P22" s="16">
        <f>'100%'!Q22</f>
        <v>0</v>
      </c>
      <c r="Q22" s="16">
        <f>'100%'!T22</f>
        <v>0</v>
      </c>
      <c r="R22" s="19">
        <f t="shared" si="0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29</v>
      </c>
      <c r="F23" s="16">
        <f>'100%'!G23</f>
        <v>20</v>
      </c>
      <c r="G23" s="16">
        <f>'100%'!H23</f>
        <v>98</v>
      </c>
      <c r="H23" s="16">
        <f>'100%'!I23</f>
        <v>2631</v>
      </c>
      <c r="I23" s="16">
        <f>'100%'!J23</f>
        <v>37828</v>
      </c>
      <c r="J23" s="16">
        <f>'100%'!K23</f>
        <v>3696</v>
      </c>
      <c r="K23" s="16">
        <f>'100%'!L23</f>
        <v>49</v>
      </c>
      <c r="L23" s="16">
        <f>'100%'!M23</f>
        <v>150</v>
      </c>
      <c r="M23" s="16">
        <f>'100%'!N23</f>
        <v>8450</v>
      </c>
      <c r="N23" s="16">
        <f>'100%'!O23</f>
        <v>492</v>
      </c>
      <c r="O23" s="16">
        <f>'100%'!P23</f>
        <v>0</v>
      </c>
      <c r="P23" s="16">
        <f>'100%'!Q23</f>
        <v>0</v>
      </c>
      <c r="Q23" s="16">
        <f>'100%'!T23</f>
        <v>5700</v>
      </c>
      <c r="R23" s="19">
        <f t="shared" si="0"/>
        <v>59114</v>
      </c>
    </row>
    <row r="24" spans="1:18" ht="16.5" thickBot="1">
      <c r="A24" s="6">
        <v>1</v>
      </c>
      <c r="B24" s="6">
        <v>3</v>
      </c>
      <c r="C24" s="6">
        <v>2</v>
      </c>
      <c r="D24" s="6">
        <v>3199</v>
      </c>
      <c r="E24" s="10" t="s">
        <v>30</v>
      </c>
      <c r="F24" s="16">
        <f>'100%'!G24</f>
        <v>1716.5</v>
      </c>
      <c r="G24" s="16">
        <f>'100%'!H24</f>
        <v>9693.5</v>
      </c>
      <c r="H24" s="16">
        <f>'100%'!I24</f>
        <v>2920.5</v>
      </c>
      <c r="I24" s="16">
        <f>'100%'!J24</f>
        <v>13547</v>
      </c>
      <c r="J24" s="16">
        <f>'100%'!K24</f>
        <v>1899</v>
      </c>
      <c r="K24" s="16">
        <f>'100%'!L24</f>
        <v>3024</v>
      </c>
      <c r="L24" s="16">
        <f>'100%'!M24</f>
        <v>4668.5</v>
      </c>
      <c r="M24" s="16">
        <f>'100%'!N24</f>
        <v>4367</v>
      </c>
      <c r="N24" s="16">
        <f>'100%'!O24</f>
        <v>6230.5</v>
      </c>
      <c r="O24" s="16">
        <f>'100%'!P24</f>
        <v>2387</v>
      </c>
      <c r="P24" s="16">
        <f>'100%'!Q24</f>
        <v>783</v>
      </c>
      <c r="Q24" s="16">
        <f>'100%'!T24</f>
        <v>740</v>
      </c>
      <c r="R24" s="19">
        <f t="shared" si="0"/>
        <v>51976.5</v>
      </c>
    </row>
    <row r="25" spans="1:18" ht="16.5" thickBot="1">
      <c r="A25" s="6">
        <v>1</v>
      </c>
      <c r="B25" s="6">
        <v>3</v>
      </c>
      <c r="C25" s="6">
        <v>3</v>
      </c>
      <c r="D25" s="6">
        <v>111</v>
      </c>
      <c r="E25" s="25" t="s">
        <v>43</v>
      </c>
      <c r="F25" s="16">
        <f>'100%'!G25/100*60</f>
        <v>345.59999999999997</v>
      </c>
      <c r="G25" s="16">
        <f>'100%'!H25/100*60</f>
        <v>43.199999999999996</v>
      </c>
      <c r="H25" s="16">
        <f>'100%'!I25/100*60</f>
        <v>500.4</v>
      </c>
      <c r="I25" s="16">
        <f>'100%'!J25/100*60</f>
        <v>379.8</v>
      </c>
      <c r="J25" s="16">
        <f>'100%'!K25/100*60</f>
        <v>106.2</v>
      </c>
      <c r="K25" s="16">
        <f>'100%'!L25/100*60</f>
        <v>25.2</v>
      </c>
      <c r="L25" s="16">
        <f>'100%'!M25/100*60</f>
        <v>46.800000000000004</v>
      </c>
      <c r="M25" s="16">
        <f>'100%'!N25/100*60</f>
        <v>1416.6</v>
      </c>
      <c r="N25" s="16">
        <f>'100%'!O25/100*60</f>
        <v>617.4</v>
      </c>
      <c r="O25" s="16">
        <f>'100%'!P25/100*60</f>
        <v>0</v>
      </c>
      <c r="P25" s="16">
        <f>'100%'!Q25/100*60</f>
        <v>0</v>
      </c>
      <c r="Q25" s="16">
        <f>'100%'!T25/100*60</f>
        <v>0</v>
      </c>
      <c r="R25" s="19">
        <f t="shared" si="0"/>
        <v>3481.2000000000003</v>
      </c>
    </row>
    <row r="26" spans="1:18" ht="16.5" thickBot="1">
      <c r="A26" s="6">
        <v>1</v>
      </c>
      <c r="B26" s="6">
        <v>3</v>
      </c>
      <c r="C26" s="6">
        <v>3</v>
      </c>
      <c r="D26" s="6">
        <v>314</v>
      </c>
      <c r="E26" s="10" t="s">
        <v>31</v>
      </c>
      <c r="F26" s="16">
        <f>'100%'!G26</f>
        <v>0</v>
      </c>
      <c r="G26" s="16">
        <f>'100%'!H26</f>
        <v>10</v>
      </c>
      <c r="H26" s="16">
        <f>'100%'!I26</f>
        <v>235</v>
      </c>
      <c r="I26" s="16">
        <f>'100%'!J26</f>
        <v>3860</v>
      </c>
      <c r="J26" s="16">
        <f>'100%'!K26</f>
        <v>0</v>
      </c>
      <c r="K26" s="16">
        <f>'100%'!L26</f>
        <v>5</v>
      </c>
      <c r="L26" s="16">
        <f>'100%'!M26</f>
        <v>0</v>
      </c>
      <c r="M26" s="16">
        <f>'100%'!N26</f>
        <v>0</v>
      </c>
      <c r="N26" s="16">
        <f>'100%'!O26</f>
        <v>0</v>
      </c>
      <c r="O26" s="16">
        <f>'100%'!P26</f>
        <v>0</v>
      </c>
      <c r="P26" s="16">
        <f>'100%'!Q26</f>
        <v>0</v>
      </c>
      <c r="Q26" s="16">
        <f>'100%'!T26</f>
        <v>0</v>
      </c>
      <c r="R26" s="19">
        <f t="shared" si="0"/>
        <v>4110</v>
      </c>
    </row>
    <row r="27" spans="1:18" ht="16.5" thickBot="1">
      <c r="A27" s="6">
        <v>1</v>
      </c>
      <c r="B27" s="6">
        <v>3</v>
      </c>
      <c r="C27" s="6">
        <v>3</v>
      </c>
      <c r="D27" s="6">
        <v>315</v>
      </c>
      <c r="E27" s="25" t="s">
        <v>39</v>
      </c>
      <c r="F27" s="16">
        <f>'100%'!G27/100*60</f>
        <v>51759</v>
      </c>
      <c r="G27" s="16">
        <f>'100%'!H27/100*60</f>
        <v>11133</v>
      </c>
      <c r="H27" s="16">
        <f>'100%'!I27/100*60</f>
        <v>17427</v>
      </c>
      <c r="I27" s="16">
        <f>'100%'!J27/100*60</f>
        <v>48612</v>
      </c>
      <c r="J27" s="16">
        <f>'100%'!K27/100*60</f>
        <v>4548</v>
      </c>
      <c r="K27" s="16">
        <f>'100%'!L27/100*60</f>
        <v>3333</v>
      </c>
      <c r="L27" s="16">
        <f>'100%'!M27/100*60</f>
        <v>510</v>
      </c>
      <c r="M27" s="16">
        <f>'100%'!N27/100*60</f>
        <v>3672</v>
      </c>
      <c r="N27" s="16">
        <f>'100%'!O27/100*60</f>
        <v>216</v>
      </c>
      <c r="O27" s="16">
        <f>'100%'!P27/100*60</f>
        <v>69684</v>
      </c>
      <c r="P27" s="16">
        <f>'100%'!Q27/100*60</f>
        <v>2868</v>
      </c>
      <c r="Q27" s="16">
        <f>'100%'!T27/100*60</f>
        <v>864</v>
      </c>
      <c r="R27" s="19">
        <f t="shared" si="0"/>
        <v>214626</v>
      </c>
    </row>
    <row r="28" spans="1:18" ht="16.5" thickBot="1">
      <c r="A28" s="6">
        <v>1</v>
      </c>
      <c r="B28" s="6">
        <v>3</v>
      </c>
      <c r="C28" s="6">
        <v>3</v>
      </c>
      <c r="D28" s="6">
        <v>411</v>
      </c>
      <c r="E28" s="10" t="s">
        <v>47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4592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0"/>
        <v>4592</v>
      </c>
    </row>
    <row r="29" spans="1:18" ht="16.5" thickBot="1">
      <c r="A29" s="6">
        <v>1</v>
      </c>
      <c r="B29" s="6">
        <v>3</v>
      </c>
      <c r="C29" s="6">
        <v>3</v>
      </c>
      <c r="D29" s="6">
        <v>4399</v>
      </c>
      <c r="E29" s="10" t="s">
        <v>45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511</v>
      </c>
      <c r="E30" s="25" t="s">
        <v>40</v>
      </c>
      <c r="F30" s="16">
        <f>'100%'!G30/100*60</f>
        <v>284.04000000000002</v>
      </c>
      <c r="G30" s="16">
        <f>'100%'!H30/100*60</f>
        <v>284.40000000000003</v>
      </c>
      <c r="H30" s="16">
        <f>'100%'!I30/100*60</f>
        <v>64.800000000000011</v>
      </c>
      <c r="I30" s="16">
        <f>'100%'!J30/100*60</f>
        <v>852</v>
      </c>
      <c r="J30" s="16">
        <f>'100%'!K30/100*60</f>
        <v>852</v>
      </c>
      <c r="K30" s="16">
        <f>'100%'!L30/100*60</f>
        <v>852</v>
      </c>
      <c r="L30" s="16">
        <f>'100%'!M30/100*60</f>
        <v>852</v>
      </c>
      <c r="M30" s="16">
        <f>'100%'!N30/100*60</f>
        <v>852</v>
      </c>
      <c r="N30" s="16">
        <f>'100%'!O30/100*60</f>
        <v>852</v>
      </c>
      <c r="O30" s="16">
        <f>'100%'!P30/100*60</f>
        <v>852</v>
      </c>
      <c r="P30" s="16">
        <f>'100%'!Q30/100*60</f>
        <v>852</v>
      </c>
      <c r="Q30" s="16">
        <f>'100%'!T30/100*60</f>
        <v>852</v>
      </c>
      <c r="R30" s="19">
        <f t="shared" si="0"/>
        <v>8301.24</v>
      </c>
    </row>
    <row r="31" spans="1:18" ht="16.5" thickBot="1">
      <c r="A31" s="6">
        <v>1</v>
      </c>
      <c r="B31" s="6">
        <v>3</v>
      </c>
      <c r="C31" s="6">
        <v>3</v>
      </c>
      <c r="D31" s="6">
        <v>512</v>
      </c>
      <c r="E31" s="10" t="s">
        <v>32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532</v>
      </c>
      <c r="E32" s="25" t="s">
        <v>44</v>
      </c>
      <c r="F32" s="16">
        <f>'100%'!G32/100*60</f>
        <v>144</v>
      </c>
      <c r="G32" s="16">
        <f>'100%'!H32/100*60</f>
        <v>0</v>
      </c>
      <c r="H32" s="16">
        <f>'100%'!I32/100*60</f>
        <v>126</v>
      </c>
      <c r="I32" s="16">
        <f>'100%'!J32/100*60</f>
        <v>72</v>
      </c>
      <c r="J32" s="16">
        <f>'100%'!K32/100*60</f>
        <v>180</v>
      </c>
      <c r="K32" s="16">
        <f>'100%'!L32/100*60</f>
        <v>72</v>
      </c>
      <c r="L32" s="16">
        <f>'100%'!M32/100*60</f>
        <v>216</v>
      </c>
      <c r="M32" s="16">
        <f>'100%'!N32/100*60</f>
        <v>72</v>
      </c>
      <c r="N32" s="16">
        <f>'100%'!O32/100*60</f>
        <v>18</v>
      </c>
      <c r="O32" s="16">
        <f>'100%'!P32/100*60</f>
        <v>144</v>
      </c>
      <c r="P32" s="16">
        <f>'100%'!Q32/100*60</f>
        <v>90</v>
      </c>
      <c r="Q32" s="16">
        <f>'100%'!T32/100*60</f>
        <v>0</v>
      </c>
      <c r="R32" s="19">
        <f t="shared" si="0"/>
        <v>1134</v>
      </c>
    </row>
    <row r="33" spans="1:18" ht="16.5" thickBot="1">
      <c r="A33" s="6">
        <v>1</v>
      </c>
      <c r="B33" s="6">
        <v>3</v>
      </c>
      <c r="C33" s="6">
        <v>3</v>
      </c>
      <c r="D33" s="6">
        <v>5399</v>
      </c>
      <c r="E33" s="10" t="s">
        <v>33</v>
      </c>
      <c r="F33" s="16">
        <f>'100%'!G33</f>
        <v>0</v>
      </c>
      <c r="G33" s="16">
        <f>'100%'!H33</f>
        <v>150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150</v>
      </c>
    </row>
    <row r="34" spans="1:18" ht="16.5" thickBot="1">
      <c r="A34" s="6">
        <v>1</v>
      </c>
      <c r="B34" s="6">
        <v>3</v>
      </c>
      <c r="C34" s="6">
        <v>3</v>
      </c>
      <c r="D34" s="6">
        <v>929</v>
      </c>
      <c r="E34" s="10" t="s">
        <v>37</v>
      </c>
      <c r="F34" s="16">
        <f>'100%'!G33</f>
        <v>0</v>
      </c>
      <c r="G34" s="16">
        <f>'100%'!H33</f>
        <v>150</v>
      </c>
      <c r="H34" s="16">
        <f>'100%'!I33</f>
        <v>0</v>
      </c>
      <c r="I34" s="16">
        <f>'100%'!J33</f>
        <v>0</v>
      </c>
      <c r="J34" s="16">
        <f>'100%'!K33</f>
        <v>0</v>
      </c>
      <c r="K34" s="16">
        <f>'100%'!L33</f>
        <v>0</v>
      </c>
      <c r="L34" s="16">
        <f>'100%'!M33</f>
        <v>0</v>
      </c>
      <c r="M34" s="16">
        <f>'100%'!N33</f>
        <v>0</v>
      </c>
      <c r="N34" s="16">
        <f>'100%'!O33</f>
        <v>0</v>
      </c>
      <c r="O34" s="16">
        <f>'100%'!P33</f>
        <v>0</v>
      </c>
      <c r="P34" s="16">
        <f>'100%'!Q33</f>
        <v>0</v>
      </c>
      <c r="Q34" s="16">
        <f>'100%'!T33</f>
        <v>0</v>
      </c>
      <c r="R34" s="19">
        <f t="shared" si="0"/>
        <v>150</v>
      </c>
    </row>
    <row r="35" spans="1:18" ht="16.5" thickBot="1">
      <c r="A35" s="6">
        <v>1</v>
      </c>
      <c r="B35" s="6">
        <v>5</v>
      </c>
      <c r="C35" s="6">
        <v>5</v>
      </c>
      <c r="D35" s="6">
        <v>1499</v>
      </c>
      <c r="E35" s="10" t="s">
        <v>38</v>
      </c>
      <c r="F35" s="16">
        <f>'100%'!G35</f>
        <v>0</v>
      </c>
      <c r="G35" s="16">
        <f>'100%'!H35</f>
        <v>0</v>
      </c>
      <c r="H35" s="16">
        <f>'100%'!I35</f>
        <v>0</v>
      </c>
      <c r="I35" s="16">
        <f>'100%'!J35</f>
        <v>0</v>
      </c>
      <c r="J35" s="16">
        <f>'100%'!K35</f>
        <v>0</v>
      </c>
      <c r="K35" s="16">
        <f>'100%'!L35</f>
        <v>0</v>
      </c>
      <c r="L35" s="16">
        <f>'100%'!M35</f>
        <v>0</v>
      </c>
      <c r="M35" s="16">
        <f>'100%'!N35</f>
        <v>0</v>
      </c>
      <c r="N35" s="16">
        <f>'100%'!O35</f>
        <v>0</v>
      </c>
      <c r="O35" s="16">
        <f>'100%'!P35</f>
        <v>0</v>
      </c>
      <c r="P35" s="16">
        <f>'100%'!Q35</f>
        <v>42</v>
      </c>
      <c r="Q35" s="16">
        <f>'100%'!T35</f>
        <v>0</v>
      </c>
      <c r="R35" s="19">
        <f t="shared" si="0"/>
        <v>42</v>
      </c>
    </row>
    <row r="36" spans="1:18" ht="19.5" thickBot="1">
      <c r="A36" s="7"/>
      <c r="B36" s="7"/>
      <c r="C36" s="7"/>
      <c r="D36" s="7"/>
      <c r="E36" s="11" t="s">
        <v>34</v>
      </c>
      <c r="F36" s="20">
        <f>SUM(F13:F35)</f>
        <v>58461.14</v>
      </c>
      <c r="G36" s="20">
        <f t="shared" ref="G36:Q36" si="1">SUM(G13:G35)</f>
        <v>26164.100000000002</v>
      </c>
      <c r="H36" s="20">
        <f t="shared" si="1"/>
        <v>32014.7</v>
      </c>
      <c r="I36" s="20">
        <f t="shared" si="1"/>
        <v>172091.8</v>
      </c>
      <c r="J36" s="20">
        <f t="shared" si="1"/>
        <v>33824.199999999997</v>
      </c>
      <c r="K36" s="20">
        <f t="shared" si="1"/>
        <v>10234.200000000001</v>
      </c>
      <c r="L36" s="20">
        <f t="shared" si="1"/>
        <v>11534.3</v>
      </c>
      <c r="M36" s="20">
        <f t="shared" si="1"/>
        <v>20654.599999999999</v>
      </c>
      <c r="N36" s="20">
        <f t="shared" si="1"/>
        <v>10215.9</v>
      </c>
      <c r="O36" s="20">
        <f t="shared" si="1"/>
        <v>76557</v>
      </c>
      <c r="P36" s="20">
        <f t="shared" si="1"/>
        <v>6325</v>
      </c>
      <c r="Q36" s="20">
        <f t="shared" si="1"/>
        <v>11591</v>
      </c>
      <c r="R36" s="21">
        <f>SUM(F36:Q36)</f>
        <v>469667.94</v>
      </c>
    </row>
    <row r="37" spans="1:18" ht="15.75" thickBot="1"/>
    <row r="38" spans="1:18" ht="19.5" thickBot="1">
      <c r="E38" s="15" t="s">
        <v>36</v>
      </c>
      <c r="F38" s="26">
        <f>R36</f>
        <v>469667.94</v>
      </c>
      <c r="G38" s="26"/>
    </row>
  </sheetData>
  <mergeCells count="7">
    <mergeCell ref="F38:G38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2020-01-17T14:02:30Z</dcterms:modified>
</cp:coreProperties>
</file>