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1" i="1"/>
  <c r="U22" i="1"/>
  <c r="U24" i="1"/>
  <c r="U25" i="1"/>
  <c r="U26" i="1"/>
  <c r="U27" i="1"/>
  <c r="U28" i="1"/>
  <c r="U29" i="1"/>
  <c r="U30" i="1"/>
  <c r="U31" i="1"/>
  <c r="U32" i="1"/>
  <c r="U13" i="1"/>
  <c r="T14" i="1"/>
  <c r="T15" i="1"/>
  <c r="T16" i="1"/>
  <c r="U16" i="1" s="1"/>
  <c r="T17" i="1"/>
  <c r="U17" i="1" s="1"/>
  <c r="T18" i="1"/>
  <c r="T19" i="1"/>
  <c r="T20" i="1"/>
  <c r="U20" i="1" s="1"/>
  <c r="T21" i="1"/>
  <c r="T22" i="1"/>
  <c r="T23" i="1"/>
  <c r="U23" i="1" s="1"/>
  <c r="T24" i="1"/>
  <c r="T25" i="1"/>
  <c r="T26" i="1"/>
  <c r="T27" i="1"/>
  <c r="T28" i="1"/>
  <c r="T29" i="1"/>
  <c r="T30" i="1"/>
  <c r="T31" i="1"/>
  <c r="T32" i="1"/>
  <c r="T33" i="1"/>
  <c r="U33" i="1" s="1"/>
  <c r="T13" i="1"/>
  <c r="S34" i="1"/>
  <c r="R34" i="1"/>
  <c r="F30" i="2" l="1"/>
  <c r="U34" i="1" l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3" i="1"/>
  <c r="G28" i="2" l="1"/>
  <c r="H28" i="2"/>
  <c r="I28" i="2"/>
  <c r="J28" i="2"/>
  <c r="K28" i="2"/>
  <c r="L28" i="2"/>
  <c r="M28" i="2"/>
  <c r="N28" i="2"/>
  <c r="O28" i="2"/>
  <c r="P28" i="2"/>
  <c r="Q28" i="2"/>
  <c r="G26" i="2"/>
  <c r="H26" i="2"/>
  <c r="I26" i="2"/>
  <c r="J26" i="2"/>
  <c r="K26" i="2"/>
  <c r="L26" i="2"/>
  <c r="M26" i="2"/>
  <c r="N26" i="2"/>
  <c r="O26" i="2"/>
  <c r="P26" i="2"/>
  <c r="Q26" i="2"/>
  <c r="G19" i="2"/>
  <c r="H19" i="2"/>
  <c r="I19" i="2"/>
  <c r="J19" i="2"/>
  <c r="K19" i="2"/>
  <c r="L19" i="2"/>
  <c r="M19" i="2"/>
  <c r="N19" i="2"/>
  <c r="O19" i="2"/>
  <c r="P19" i="2"/>
  <c r="Q19" i="2"/>
  <c r="F19" i="2" l="1"/>
  <c r="F28" i="2" l="1"/>
  <c r="F26" i="2"/>
  <c r="F32" i="2" l="1"/>
  <c r="G32" i="2"/>
  <c r="H32" i="2"/>
  <c r="I32" i="2"/>
  <c r="J32" i="2"/>
  <c r="K32" i="2"/>
  <c r="L32" i="2"/>
  <c r="M32" i="2"/>
  <c r="N32" i="2"/>
  <c r="O32" i="2"/>
  <c r="P32" i="2"/>
  <c r="Q32" i="2"/>
  <c r="F31" i="2"/>
  <c r="G31" i="2"/>
  <c r="H31" i="2"/>
  <c r="I31" i="2"/>
  <c r="J31" i="2"/>
  <c r="K31" i="2"/>
  <c r="L31" i="2"/>
  <c r="M31" i="2"/>
  <c r="N31" i="2"/>
  <c r="O31" i="2"/>
  <c r="P31" i="2"/>
  <c r="Q31" i="2"/>
  <c r="G27" i="2"/>
  <c r="H27" i="2"/>
  <c r="I27" i="2"/>
  <c r="J27" i="2"/>
  <c r="K27" i="2"/>
  <c r="L27" i="2"/>
  <c r="M27" i="2"/>
  <c r="N27" i="2"/>
  <c r="O27" i="2"/>
  <c r="P27" i="2"/>
  <c r="Q27" i="2"/>
  <c r="F27" i="2"/>
  <c r="R32" i="2" l="1"/>
  <c r="R31" i="2"/>
  <c r="R27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3" i="2"/>
  <c r="H33" i="2"/>
  <c r="I33" i="2"/>
  <c r="J33" i="2"/>
  <c r="K33" i="2"/>
  <c r="L33" i="2"/>
  <c r="M33" i="2"/>
  <c r="N33" i="2"/>
  <c r="O33" i="2"/>
  <c r="P33" i="2"/>
  <c r="Q33" i="2"/>
  <c r="F15" i="2"/>
  <c r="F16" i="2"/>
  <c r="F17" i="2"/>
  <c r="F18" i="2"/>
  <c r="F20" i="2"/>
  <c r="F21" i="2"/>
  <c r="F22" i="2"/>
  <c r="F23" i="2"/>
  <c r="F24" i="2"/>
  <c r="F25" i="2"/>
  <c r="F29" i="2"/>
  <c r="F33" i="2"/>
  <c r="F13" i="2"/>
  <c r="F14" i="2"/>
  <c r="T34" i="1"/>
  <c r="O34" i="2" l="1"/>
  <c r="R16" i="2"/>
  <c r="R24" i="2"/>
  <c r="R26" i="2"/>
  <c r="R20" i="2"/>
  <c r="G34" i="2"/>
  <c r="K34" i="2"/>
  <c r="G36" i="1"/>
  <c r="R25" i="2"/>
  <c r="R23" i="2"/>
  <c r="R21" i="2"/>
  <c r="R19" i="2"/>
  <c r="R17" i="2"/>
  <c r="R15" i="2"/>
  <c r="Q34" i="2"/>
  <c r="M34" i="2"/>
  <c r="I34" i="2"/>
  <c r="R30" i="2"/>
  <c r="R33" i="2"/>
  <c r="R28" i="2"/>
  <c r="R22" i="2"/>
  <c r="R18" i="2"/>
  <c r="P34" i="2"/>
  <c r="N34" i="2"/>
  <c r="L34" i="2"/>
  <c r="J34" i="2"/>
  <c r="H34" i="2"/>
  <c r="R29" i="2"/>
  <c r="R14" i="2"/>
  <c r="F34" i="2"/>
  <c r="R13" i="2"/>
  <c r="R34" i="2" l="1"/>
  <c r="F36" i="2" s="1"/>
</calcChain>
</file>

<file path=xl/sharedStrings.xml><?xml version="1.0" encoding="utf-8"?>
<sst xmlns="http://schemas.openxmlformats.org/spreadsheetml/2006/main" count="96" uniqueCount="49">
  <si>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</si>
  <si>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</si>
  <si>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</si>
  <si>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</si>
  <si>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</si>
  <si>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</si>
  <si>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</si>
  <si>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</si>
  <si>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</si>
  <si>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</si>
  <si>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</si>
  <si>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</si>
  <si>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</si>
  <si>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</si>
  <si>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</si>
  <si>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</si>
  <si>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</si>
  <si>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</si>
  <si>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</si>
  <si>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</si>
  <si>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</si>
  <si>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</si>
  <si>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</si>
  <si>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</si>
  <si>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</si>
  <si>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</si>
  <si>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</si>
  <si>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</si>
  <si>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</si>
  <si>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</si>
  <si>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</si>
  <si>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</si>
  <si>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</si>
  <si>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</si>
  <si>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</si>
  <si>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</si>
  <si>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</si>
  <si>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</si>
  <si>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</si>
  <si>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</si>
  <si>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</si>
  <si>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EDIFICIOS E INSTALACIONES*</t>
  </si>
  <si>
    <t>PENSION DE ENSEÑANZA*</t>
  </si>
  <si>
    <t>FACULTAD DE MEDICINA HUMANA</t>
  </si>
  <si>
    <t>ATENCION MEDICA</t>
  </si>
  <si>
    <t>CUADRO DE EJECUCION DE INGRESOS DEL 01/01/2019 AL 31/12/2019</t>
  </si>
  <si>
    <t>EQUIPOS DE COMUNICA. PARA REDES INFOR.*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</si>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</sst>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O13" activePane="bottomRight" state="frozen"/>
      <selection pane="topRight" activeCell="F1" sqref="F1"/>
      <selection pane="bottomLeft" activeCell="A13" sqref="A13"/>
      <selection pane="bottomRight" activeCell="T34" sqref="T34"/>
    </sheetView>
  </sheetViews>
  <sheetFormatPr baseColWidth="10" defaultColWidth="9.140625" defaultRowHeight="15"/>
  <cols>
    <col min="1" max="1" width="9.7109375" customWidth="1"/>
    <col min="2" max="4" width="4.7109375" customWidth="1"/>
    <col min="5" max="5" width="6.28515625" bestFit="1" customWidth="1"/>
    <col min="6" max="6" width="36.28515625" style="2" bestFit="1" customWidth="1"/>
    <col min="7" max="10" width="14.28515625" customWidth="1"/>
    <col min="11" max="11" width="15.7109375" bestFit="1" customWidth="1"/>
    <col min="12" max="13" width="14.28515625" customWidth="1"/>
    <col min="14" max="14" width="15.7109375" bestFit="1" customWidth="1"/>
    <col min="15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45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47</v>
      </c>
      <c r="S12" s="9" t="s">
        <v>48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3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3690</v>
      </c>
      <c r="J14" s="16">
        <v>135</v>
      </c>
      <c r="K14" s="16">
        <v>576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3" si="1">SUM(R14:S14)</f>
        <v>0</v>
      </c>
      <c r="U14" s="14">
        <f t="shared" ref="U14:U33" si="2">SUM(G14:Q14,T14)</f>
        <v>4401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0</v>
      </c>
      <c r="H15" s="16">
        <v>0</v>
      </c>
      <c r="I15" s="16">
        <v>22172</v>
      </c>
      <c r="J15" s="16">
        <v>810</v>
      </c>
      <c r="K15" s="16">
        <v>3488</v>
      </c>
      <c r="L15" s="16">
        <v>0</v>
      </c>
      <c r="M15" s="16">
        <v>0</v>
      </c>
      <c r="N15" s="16">
        <v>0</v>
      </c>
      <c r="O15" s="16">
        <v>0</v>
      </c>
      <c r="P15" s="16">
        <v>7</v>
      </c>
      <c r="Q15" s="16">
        <v>0</v>
      </c>
      <c r="R15" s="16"/>
      <c r="S15" s="16"/>
      <c r="T15" s="16">
        <f t="shared" si="1"/>
        <v>0</v>
      </c>
      <c r="U15" s="14">
        <f t="shared" si="2"/>
        <v>26477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19200</v>
      </c>
      <c r="H16" s="16">
        <v>940</v>
      </c>
      <c r="I16" s="16">
        <v>15816</v>
      </c>
      <c r="J16" s="16">
        <v>6250</v>
      </c>
      <c r="K16" s="16">
        <v>1540</v>
      </c>
      <c r="L16" s="16">
        <v>1350</v>
      </c>
      <c r="M16" s="16">
        <v>429</v>
      </c>
      <c r="N16" s="16">
        <v>356</v>
      </c>
      <c r="O16" s="16">
        <v>120</v>
      </c>
      <c r="P16" s="16">
        <v>242</v>
      </c>
      <c r="Q16" s="16">
        <v>66</v>
      </c>
      <c r="R16" s="16"/>
      <c r="S16" s="16">
        <v>510</v>
      </c>
      <c r="T16" s="16">
        <f t="shared" si="1"/>
        <v>510</v>
      </c>
      <c r="U16" s="14">
        <f t="shared" si="2"/>
        <v>46819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5663</v>
      </c>
      <c r="H17" s="16">
        <v>758</v>
      </c>
      <c r="I17" s="16">
        <v>11781</v>
      </c>
      <c r="J17" s="16">
        <v>3453</v>
      </c>
      <c r="K17" s="16">
        <v>1843</v>
      </c>
      <c r="L17" s="16">
        <v>995</v>
      </c>
      <c r="M17" s="16">
        <v>680</v>
      </c>
      <c r="N17" s="16">
        <v>991</v>
      </c>
      <c r="O17" s="16">
        <v>440</v>
      </c>
      <c r="P17" s="16">
        <v>640</v>
      </c>
      <c r="Q17" s="16">
        <v>475</v>
      </c>
      <c r="R17" s="16"/>
      <c r="S17" s="16">
        <v>1355</v>
      </c>
      <c r="T17" s="16">
        <f t="shared" si="1"/>
        <v>1355</v>
      </c>
      <c r="U17" s="14">
        <f t="shared" si="2"/>
        <v>29074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42</v>
      </c>
      <c r="G19" s="16">
        <v>476586.58</v>
      </c>
      <c r="H19" s="16">
        <v>146258.23000000001</v>
      </c>
      <c r="I19" s="16">
        <v>141608.51999999999</v>
      </c>
      <c r="J19" s="16">
        <v>380885.4</v>
      </c>
      <c r="K19" s="16">
        <v>617949.07999999996</v>
      </c>
      <c r="L19" s="16">
        <v>554255.1</v>
      </c>
      <c r="M19" s="16">
        <v>670928.44999999995</v>
      </c>
      <c r="N19" s="16">
        <v>434690</v>
      </c>
      <c r="O19" s="16">
        <v>155521.19</v>
      </c>
      <c r="P19" s="16">
        <v>361337.84</v>
      </c>
      <c r="Q19" s="16">
        <v>125132.22</v>
      </c>
      <c r="R19" s="16"/>
      <c r="S19" s="16">
        <v>243475.66</v>
      </c>
      <c r="T19" s="16">
        <f t="shared" si="1"/>
        <v>243475.66</v>
      </c>
      <c r="U19" s="14">
        <f t="shared" si="2"/>
        <v>4308628.2700000005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16">
        <v>610</v>
      </c>
      <c r="H20" s="16">
        <v>1050</v>
      </c>
      <c r="I20" s="16">
        <v>67850</v>
      </c>
      <c r="J20" s="16">
        <v>3019</v>
      </c>
      <c r="K20" s="16">
        <v>19316</v>
      </c>
      <c r="L20" s="16">
        <v>228</v>
      </c>
      <c r="M20" s="16">
        <v>3</v>
      </c>
      <c r="N20" s="16">
        <v>243</v>
      </c>
      <c r="O20" s="16">
        <v>40</v>
      </c>
      <c r="P20" s="16">
        <v>269</v>
      </c>
      <c r="Q20" s="16">
        <v>10</v>
      </c>
      <c r="R20" s="16"/>
      <c r="S20" s="16">
        <v>530</v>
      </c>
      <c r="T20" s="16">
        <f t="shared" si="1"/>
        <v>530</v>
      </c>
      <c r="U20" s="14">
        <f t="shared" si="2"/>
        <v>93168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16">
        <v>20</v>
      </c>
      <c r="H22" s="16">
        <v>0</v>
      </c>
      <c r="I22" s="16">
        <v>60270</v>
      </c>
      <c r="J22" s="16">
        <v>2205</v>
      </c>
      <c r="K22" s="16">
        <v>6368</v>
      </c>
      <c r="L22" s="16">
        <v>10</v>
      </c>
      <c r="M22" s="16">
        <v>1470</v>
      </c>
      <c r="N22" s="16">
        <v>1070</v>
      </c>
      <c r="O22" s="16">
        <v>348</v>
      </c>
      <c r="P22" s="16">
        <v>0</v>
      </c>
      <c r="Q22" s="16">
        <v>70</v>
      </c>
      <c r="R22" s="16"/>
      <c r="S22" s="16">
        <v>3410</v>
      </c>
      <c r="T22" s="16">
        <f t="shared" si="1"/>
        <v>3410</v>
      </c>
      <c r="U22" s="14">
        <f t="shared" si="2"/>
        <v>75241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16">
        <v>13279</v>
      </c>
      <c r="H23" s="16">
        <v>5265</v>
      </c>
      <c r="I23" s="16">
        <v>17347.75</v>
      </c>
      <c r="J23" s="16">
        <v>13847</v>
      </c>
      <c r="K23" s="16">
        <v>522</v>
      </c>
      <c r="L23" s="16">
        <v>4782.5</v>
      </c>
      <c r="M23" s="16">
        <v>3121.5</v>
      </c>
      <c r="N23" s="16">
        <v>1074</v>
      </c>
      <c r="O23" s="16">
        <v>303</v>
      </c>
      <c r="P23" s="16">
        <v>107.5</v>
      </c>
      <c r="Q23" s="16">
        <v>266</v>
      </c>
      <c r="R23" s="16">
        <v>102</v>
      </c>
      <c r="S23" s="16">
        <v>192.5</v>
      </c>
      <c r="T23" s="16">
        <f t="shared" si="1"/>
        <v>294.5</v>
      </c>
      <c r="U23" s="14">
        <f t="shared" si="2"/>
        <v>60209.75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16">
        <v>0</v>
      </c>
      <c r="H25" s="16">
        <v>0</v>
      </c>
      <c r="I25" s="16">
        <v>6150</v>
      </c>
      <c r="J25" s="16">
        <v>225</v>
      </c>
      <c r="K25" s="16">
        <v>960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7335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40</v>
      </c>
      <c r="G26" s="16">
        <v>17475</v>
      </c>
      <c r="H26" s="16">
        <v>5810</v>
      </c>
      <c r="I26" s="16">
        <v>30750</v>
      </c>
      <c r="J26" s="16">
        <v>1125</v>
      </c>
      <c r="K26" s="16">
        <v>4800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1"/>
        <v>0</v>
      </c>
      <c r="U26" s="14">
        <f t="shared" si="2"/>
        <v>59960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44</v>
      </c>
      <c r="G27" s="16">
        <v>0</v>
      </c>
      <c r="H27" s="16">
        <v>0</v>
      </c>
      <c r="I27" s="16">
        <v>0</v>
      </c>
      <c r="J27" s="16">
        <v>0</v>
      </c>
      <c r="K27" s="16">
        <v>7790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7790</v>
      </c>
    </row>
    <row r="28" spans="1:21" ht="16.5" thickBot="1">
      <c r="A28" t="str">
        <f t="shared" si="0"/>
        <v>133511</v>
      </c>
      <c r="B28" s="6">
        <v>1</v>
      </c>
      <c r="C28" s="6">
        <v>3</v>
      </c>
      <c r="D28" s="6">
        <v>3</v>
      </c>
      <c r="E28" s="6">
        <v>511</v>
      </c>
      <c r="F28" s="10" t="s">
        <v>41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133512</v>
      </c>
      <c r="B29" s="6">
        <v>1</v>
      </c>
      <c r="C29" s="6">
        <v>3</v>
      </c>
      <c r="D29" s="6">
        <v>3</v>
      </c>
      <c r="E29" s="6">
        <v>512</v>
      </c>
      <c r="F29" s="10" t="s">
        <v>33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133532</v>
      </c>
      <c r="B30" s="6">
        <v>1</v>
      </c>
      <c r="C30" s="6">
        <v>3</v>
      </c>
      <c r="D30" s="6">
        <v>3</v>
      </c>
      <c r="E30" s="6">
        <v>532</v>
      </c>
      <c r="F30" s="10" t="s">
        <v>46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30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30</v>
      </c>
    </row>
    <row r="31" spans="1:21" ht="16.5" thickBot="1">
      <c r="A31" t="str">
        <f t="shared" si="0"/>
        <v>1335399</v>
      </c>
      <c r="B31" s="6">
        <v>1</v>
      </c>
      <c r="C31" s="6">
        <v>3</v>
      </c>
      <c r="D31" s="6">
        <v>3</v>
      </c>
      <c r="E31" s="6">
        <v>5399</v>
      </c>
      <c r="F31" s="10" t="s">
        <v>34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133929</v>
      </c>
      <c r="B32" s="6">
        <v>1</v>
      </c>
      <c r="C32" s="6">
        <v>3</v>
      </c>
      <c r="D32" s="6">
        <v>3</v>
      </c>
      <c r="E32" s="6">
        <v>929</v>
      </c>
      <c r="F32" s="10" t="s">
        <v>38</v>
      </c>
      <c r="G32" s="16">
        <v>0</v>
      </c>
      <c r="H32" s="16">
        <v>0</v>
      </c>
      <c r="I32" s="16">
        <v>37920</v>
      </c>
      <c r="J32" s="16">
        <v>20520</v>
      </c>
      <c r="K32" s="16">
        <v>4500</v>
      </c>
      <c r="L32" s="16">
        <v>4620</v>
      </c>
      <c r="M32" s="16">
        <v>1260</v>
      </c>
      <c r="N32" s="16">
        <v>420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69240</v>
      </c>
    </row>
    <row r="33" spans="1:21" ht="16.5" thickBot="1">
      <c r="A33" t="str">
        <f t="shared" si="0"/>
        <v>1551499</v>
      </c>
      <c r="B33" s="6">
        <v>1</v>
      </c>
      <c r="C33" s="6">
        <v>5</v>
      </c>
      <c r="D33" s="6">
        <v>5</v>
      </c>
      <c r="E33" s="6">
        <v>1499</v>
      </c>
      <c r="F33" s="10" t="s">
        <v>39</v>
      </c>
      <c r="G33" s="16">
        <v>420</v>
      </c>
      <c r="H33" s="16">
        <v>0</v>
      </c>
      <c r="I33" s="16">
        <v>6000</v>
      </c>
      <c r="J33" s="16">
        <v>1340</v>
      </c>
      <c r="K33" s="16">
        <v>120</v>
      </c>
      <c r="L33" s="16">
        <v>0</v>
      </c>
      <c r="M33" s="16">
        <v>0</v>
      </c>
      <c r="N33" s="16">
        <v>0</v>
      </c>
      <c r="O33" s="16">
        <v>420</v>
      </c>
      <c r="P33" s="16">
        <v>440</v>
      </c>
      <c r="Q33" s="16">
        <v>0</v>
      </c>
      <c r="R33" s="16">
        <v>840</v>
      </c>
      <c r="S33" s="16"/>
      <c r="T33" s="16">
        <f t="shared" si="1"/>
        <v>840</v>
      </c>
      <c r="U33" s="14">
        <f t="shared" si="2"/>
        <v>9580</v>
      </c>
    </row>
    <row r="34" spans="1:21" ht="19.5" thickBot="1">
      <c r="B34" s="7"/>
      <c r="C34" s="7"/>
      <c r="D34" s="7"/>
      <c r="E34" s="7"/>
      <c r="F34" s="11" t="s">
        <v>35</v>
      </c>
      <c r="G34" s="12">
        <v>533253.58000000007</v>
      </c>
      <c r="H34" s="12">
        <v>160081.23000000001</v>
      </c>
      <c r="I34" s="12">
        <v>421355.27</v>
      </c>
      <c r="J34" s="12">
        <v>433814.4</v>
      </c>
      <c r="K34" s="12">
        <v>669772.07999999996</v>
      </c>
      <c r="L34" s="12">
        <v>566270.6</v>
      </c>
      <c r="M34" s="12">
        <v>677891.95</v>
      </c>
      <c r="N34" s="12">
        <v>438844</v>
      </c>
      <c r="O34" s="12">
        <v>157192.19</v>
      </c>
      <c r="P34" s="12">
        <v>363043.34</v>
      </c>
      <c r="Q34" s="12">
        <v>126019.22</v>
      </c>
      <c r="R34" s="12">
        <f>SUM(R13:R33)</f>
        <v>942</v>
      </c>
      <c r="S34" s="12">
        <f>SUM(S13:S33)</f>
        <v>249473.16</v>
      </c>
      <c r="T34" s="12">
        <f t="shared" ref="T34" si="3">SUM(T13:T33)</f>
        <v>250415.16</v>
      </c>
      <c r="U34" s="13">
        <f>SUM(U13:U33)</f>
        <v>4797953.0200000005</v>
      </c>
    </row>
    <row r="35" spans="1:21" ht="15.75" thickBot="1"/>
    <row r="36" spans="1:21" ht="19.5" thickBot="1">
      <c r="F36" s="15" t="s">
        <v>36</v>
      </c>
      <c r="G36" s="26">
        <f>U34</f>
        <v>4797953.0200000005</v>
      </c>
      <c r="H36" s="26"/>
    </row>
    <row r="37" spans="1:21">
      <c r="J37" s="17"/>
      <c r="K37" s="17"/>
    </row>
    <row r="38" spans="1:21">
      <c r="J38" s="17"/>
      <c r="K38" s="17"/>
    </row>
    <row r="39" spans="1:21">
      <c r="J39" s="18"/>
      <c r="K39" s="18"/>
      <c r="L39" s="18"/>
      <c r="M39" s="18"/>
      <c r="N39" s="18"/>
      <c r="O39" s="18"/>
      <c r="P39" s="18"/>
      <c r="Q39" s="18"/>
      <c r="R39" s="18"/>
      <c r="S39" s="18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D1" zoomScale="90" zoomScaleNormal="90" workbookViewId="0">
      <selection activeCell="F30" sqref="F30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9.710937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45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0</v>
      </c>
      <c r="H14" s="16">
        <f>'100%'!I14</f>
        <v>3690</v>
      </c>
      <c r="I14" s="16">
        <f>'100%'!J14</f>
        <v>135</v>
      </c>
      <c r="J14" s="16">
        <f>'100%'!K14</f>
        <v>576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3" si="0">SUM(F14:Q14)</f>
        <v>4401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0</v>
      </c>
      <c r="G15" s="16">
        <f>'100%'!H15</f>
        <v>0</v>
      </c>
      <c r="H15" s="16">
        <f>'100%'!I15</f>
        <v>22172</v>
      </c>
      <c r="I15" s="16">
        <f>'100%'!J15</f>
        <v>810</v>
      </c>
      <c r="J15" s="16">
        <f>'100%'!K15</f>
        <v>3488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7</v>
      </c>
      <c r="P15" s="16">
        <f>'100%'!Q15</f>
        <v>0</v>
      </c>
      <c r="Q15" s="16">
        <f>'100%'!T15</f>
        <v>0</v>
      </c>
      <c r="R15" s="19">
        <f t="shared" si="0"/>
        <v>26477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19200</v>
      </c>
      <c r="G16" s="16">
        <f>'100%'!H16</f>
        <v>940</v>
      </c>
      <c r="H16" s="16">
        <f>'100%'!I16</f>
        <v>15816</v>
      </c>
      <c r="I16" s="16">
        <f>'100%'!J16</f>
        <v>6250</v>
      </c>
      <c r="J16" s="16">
        <f>'100%'!K16</f>
        <v>1540</v>
      </c>
      <c r="K16" s="16">
        <f>'100%'!L16</f>
        <v>1350</v>
      </c>
      <c r="L16" s="16">
        <f>'100%'!M16</f>
        <v>429</v>
      </c>
      <c r="M16" s="16">
        <f>'100%'!N16</f>
        <v>356</v>
      </c>
      <c r="N16" s="16">
        <f>'100%'!O16</f>
        <v>120</v>
      </c>
      <c r="O16" s="16">
        <f>'100%'!P16</f>
        <v>242</v>
      </c>
      <c r="P16" s="16">
        <f>'100%'!Q16</f>
        <v>66</v>
      </c>
      <c r="Q16" s="16">
        <f>'100%'!T16</f>
        <v>510</v>
      </c>
      <c r="R16" s="19">
        <f t="shared" si="0"/>
        <v>46819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5663</v>
      </c>
      <c r="G17" s="16">
        <f>'100%'!H17</f>
        <v>758</v>
      </c>
      <c r="H17" s="16">
        <f>'100%'!I17</f>
        <v>11781</v>
      </c>
      <c r="I17" s="16">
        <f>'100%'!J17</f>
        <v>3453</v>
      </c>
      <c r="J17" s="16">
        <f>'100%'!K17</f>
        <v>1843</v>
      </c>
      <c r="K17" s="16">
        <f>'100%'!L17</f>
        <v>995</v>
      </c>
      <c r="L17" s="16">
        <f>'100%'!M17</f>
        <v>680</v>
      </c>
      <c r="M17" s="16">
        <f>'100%'!N17</f>
        <v>991</v>
      </c>
      <c r="N17" s="16">
        <f>'100%'!O17</f>
        <v>440</v>
      </c>
      <c r="O17" s="16">
        <f>'100%'!P17</f>
        <v>640</v>
      </c>
      <c r="P17" s="16">
        <f>'100%'!Q17</f>
        <v>475</v>
      </c>
      <c r="Q17" s="16">
        <f>'100%'!T17</f>
        <v>1355</v>
      </c>
      <c r="R17" s="19">
        <f t="shared" si="0"/>
        <v>29074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5" t="s">
        <v>42</v>
      </c>
      <c r="F19" s="16">
        <f>'100%'!G19/100*60</f>
        <v>285951.94800000003</v>
      </c>
      <c r="G19" s="16">
        <f>'100%'!H19/100*60</f>
        <v>87754.937999999995</v>
      </c>
      <c r="H19" s="16">
        <f>'100%'!I19/100*60</f>
        <v>84965.111999999994</v>
      </c>
      <c r="I19" s="16">
        <f>'100%'!J19/100*60</f>
        <v>228531.24000000002</v>
      </c>
      <c r="J19" s="16">
        <f>'100%'!K19/100*60</f>
        <v>370769.44799999997</v>
      </c>
      <c r="K19" s="16">
        <f>'100%'!L19/100*60</f>
        <v>332553.05999999994</v>
      </c>
      <c r="L19" s="16">
        <f>'100%'!M19/100*60</f>
        <v>402557.07</v>
      </c>
      <c r="M19" s="16">
        <f>'100%'!N19/100*60</f>
        <v>260813.99999999997</v>
      </c>
      <c r="N19" s="16">
        <f>'100%'!O19/100*60</f>
        <v>93312.714000000007</v>
      </c>
      <c r="O19" s="16">
        <f>'100%'!P19/100*60</f>
        <v>216802.704</v>
      </c>
      <c r="P19" s="16">
        <f>'100%'!Q19/100*60</f>
        <v>75079.332000000009</v>
      </c>
      <c r="Q19" s="16">
        <f>'100%'!T19/100*60</f>
        <v>146085.39600000001</v>
      </c>
      <c r="R19" s="19">
        <f t="shared" si="0"/>
        <v>2585176.9619999998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610</v>
      </c>
      <c r="G20" s="16">
        <f>'100%'!H20</f>
        <v>1050</v>
      </c>
      <c r="H20" s="16">
        <f>'100%'!I20</f>
        <v>67850</v>
      </c>
      <c r="I20" s="16">
        <f>'100%'!J20</f>
        <v>3019</v>
      </c>
      <c r="J20" s="16">
        <f>'100%'!K20</f>
        <v>19316</v>
      </c>
      <c r="K20" s="16">
        <f>'100%'!L20</f>
        <v>228</v>
      </c>
      <c r="L20" s="16">
        <f>'100%'!M20</f>
        <v>3</v>
      </c>
      <c r="M20" s="16">
        <f>'100%'!N20</f>
        <v>243</v>
      </c>
      <c r="N20" s="16">
        <f>'100%'!O20</f>
        <v>40</v>
      </c>
      <c r="O20" s="16">
        <f>'100%'!P20</f>
        <v>269</v>
      </c>
      <c r="P20" s="16">
        <f>'100%'!Q20</f>
        <v>10</v>
      </c>
      <c r="Q20" s="16">
        <f>'100%'!T20</f>
        <v>530</v>
      </c>
      <c r="R20" s="19">
        <f t="shared" si="0"/>
        <v>93168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20</v>
      </c>
      <c r="G22" s="16">
        <f>'100%'!H22</f>
        <v>0</v>
      </c>
      <c r="H22" s="16">
        <f>'100%'!I22</f>
        <v>60270</v>
      </c>
      <c r="I22" s="16">
        <f>'100%'!J22</f>
        <v>2205</v>
      </c>
      <c r="J22" s="16">
        <f>'100%'!K22</f>
        <v>6368</v>
      </c>
      <c r="K22" s="16">
        <f>'100%'!L22</f>
        <v>10</v>
      </c>
      <c r="L22" s="16">
        <f>'100%'!M22</f>
        <v>1470</v>
      </c>
      <c r="M22" s="16">
        <f>'100%'!N22</f>
        <v>1070</v>
      </c>
      <c r="N22" s="16">
        <f>'100%'!O22</f>
        <v>348</v>
      </c>
      <c r="O22" s="16">
        <f>'100%'!P22</f>
        <v>0</v>
      </c>
      <c r="P22" s="16">
        <f>'100%'!Q22</f>
        <v>70</v>
      </c>
      <c r="Q22" s="16">
        <f>'100%'!T22</f>
        <v>3410</v>
      </c>
      <c r="R22" s="19">
        <f t="shared" si="0"/>
        <v>75241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13279</v>
      </c>
      <c r="G23" s="16">
        <f>'100%'!H23</f>
        <v>5265</v>
      </c>
      <c r="H23" s="16">
        <f>'100%'!I23</f>
        <v>17347.75</v>
      </c>
      <c r="I23" s="16">
        <f>'100%'!J23</f>
        <v>13847</v>
      </c>
      <c r="J23" s="16">
        <f>'100%'!K23</f>
        <v>522</v>
      </c>
      <c r="K23" s="16">
        <f>'100%'!L23</f>
        <v>4782.5</v>
      </c>
      <c r="L23" s="16">
        <f>'100%'!M23</f>
        <v>3121.5</v>
      </c>
      <c r="M23" s="16">
        <f>'100%'!N23</f>
        <v>1074</v>
      </c>
      <c r="N23" s="16">
        <f>'100%'!O23</f>
        <v>303</v>
      </c>
      <c r="O23" s="16">
        <f>'100%'!P23</f>
        <v>107.5</v>
      </c>
      <c r="P23" s="16">
        <f>'100%'!Q23</f>
        <v>266</v>
      </c>
      <c r="Q23" s="16">
        <f>'100%'!T23</f>
        <v>294.5</v>
      </c>
      <c r="R23" s="19">
        <f t="shared" si="0"/>
        <v>60209.75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0</v>
      </c>
      <c r="G25" s="16">
        <f>'100%'!H25</f>
        <v>0</v>
      </c>
      <c r="H25" s="16">
        <f>'100%'!I25</f>
        <v>6150</v>
      </c>
      <c r="I25" s="16">
        <f>'100%'!J25</f>
        <v>225</v>
      </c>
      <c r="J25" s="16">
        <f>'100%'!K25</f>
        <v>960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7335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5" t="s">
        <v>40</v>
      </c>
      <c r="F26" s="16">
        <f>'100%'!G26/100*60</f>
        <v>10485</v>
      </c>
      <c r="G26" s="16">
        <f>'100%'!H26/100*60</f>
        <v>3486</v>
      </c>
      <c r="H26" s="16">
        <f>'100%'!I26/100*60</f>
        <v>18450</v>
      </c>
      <c r="I26" s="16">
        <f>'100%'!J26/100*60</f>
        <v>675</v>
      </c>
      <c r="J26" s="16">
        <f>'100%'!K26/100*60</f>
        <v>2880</v>
      </c>
      <c r="K26" s="16">
        <f>'100%'!L26/100*60</f>
        <v>0</v>
      </c>
      <c r="L26" s="16">
        <f>'100%'!M26/100*60</f>
        <v>0</v>
      </c>
      <c r="M26" s="16">
        <f>'100%'!N26/100*60</f>
        <v>0</v>
      </c>
      <c r="N26" s="16">
        <f>'100%'!O26/100*60</f>
        <v>0</v>
      </c>
      <c r="O26" s="16">
        <f>'100%'!P26/100*60</f>
        <v>0</v>
      </c>
      <c r="P26" s="16">
        <f>'100%'!Q26/100*60</f>
        <v>0</v>
      </c>
      <c r="Q26" s="16">
        <f>'100%'!T26/100*60</f>
        <v>0</v>
      </c>
      <c r="R26" s="19">
        <f t="shared" si="0"/>
        <v>35976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44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7790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7790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25" t="s">
        <v>41</v>
      </c>
      <c r="F28" s="16">
        <f>'100%'!G28/100*60</f>
        <v>0</v>
      </c>
      <c r="G28" s="16">
        <f>'100%'!H28/100*60</f>
        <v>0</v>
      </c>
      <c r="H28" s="16">
        <f>'100%'!I28/100*60</f>
        <v>0</v>
      </c>
      <c r="I28" s="16">
        <f>'100%'!J28/100*60</f>
        <v>0</v>
      </c>
      <c r="J28" s="16">
        <f>'100%'!K28/100*60</f>
        <v>0</v>
      </c>
      <c r="K28" s="16">
        <f>'100%'!L28/100*60</f>
        <v>0</v>
      </c>
      <c r="L28" s="16">
        <f>'100%'!M28/100*60</f>
        <v>0</v>
      </c>
      <c r="M28" s="16">
        <f>'100%'!N28/100*60</f>
        <v>0</v>
      </c>
      <c r="N28" s="16">
        <f>'100%'!O28/100*60</f>
        <v>0</v>
      </c>
      <c r="O28" s="16">
        <f>'100%'!P28/100*60</f>
        <v>0</v>
      </c>
      <c r="P28" s="16">
        <f>'100%'!Q28/100*60</f>
        <v>0</v>
      </c>
      <c r="Q28" s="16">
        <f>'100%'!T28/100*60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0" t="s">
        <v>33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25" t="s">
        <v>46</v>
      </c>
      <c r="F30" s="16">
        <f>'100%'!G30/100*60</f>
        <v>0</v>
      </c>
      <c r="G30" s="16">
        <f>'100%'!H30/100*60</f>
        <v>0</v>
      </c>
      <c r="H30" s="16">
        <f>'100%'!I30/100*60</f>
        <v>0</v>
      </c>
      <c r="I30" s="16">
        <f>'100%'!J30/100*60</f>
        <v>0</v>
      </c>
      <c r="J30" s="16">
        <f>'100%'!K30/100*60</f>
        <v>0</v>
      </c>
      <c r="K30" s="16">
        <f>'100%'!L30/100*60</f>
        <v>18</v>
      </c>
      <c r="L30" s="16">
        <f>'100%'!M30/100*60</f>
        <v>0</v>
      </c>
      <c r="M30" s="16">
        <f>'100%'!N30/100*60</f>
        <v>0</v>
      </c>
      <c r="N30" s="16">
        <f>'100%'!O30/100*60</f>
        <v>0</v>
      </c>
      <c r="O30" s="16">
        <f>'100%'!P30/100*60</f>
        <v>0</v>
      </c>
      <c r="P30" s="16">
        <f>'100%'!Q30/100*60</f>
        <v>0</v>
      </c>
      <c r="Q30" s="16">
        <f>'100%'!T30/100*60</f>
        <v>0</v>
      </c>
      <c r="R30" s="19">
        <f t="shared" si="0"/>
        <v>18</v>
      </c>
    </row>
    <row r="31" spans="1:18" ht="16.5" thickBot="1">
      <c r="A31" s="6">
        <v>1</v>
      </c>
      <c r="B31" s="6">
        <v>3</v>
      </c>
      <c r="C31" s="6">
        <v>3</v>
      </c>
      <c r="D31" s="6">
        <v>5399</v>
      </c>
      <c r="E31" s="10" t="s">
        <v>34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929</v>
      </c>
      <c r="E32" s="10" t="s">
        <v>38</v>
      </c>
      <c r="F32" s="16">
        <f>'100%'!G31</f>
        <v>0</v>
      </c>
      <c r="G32" s="16">
        <f>'100%'!H31</f>
        <v>0</v>
      </c>
      <c r="H32" s="16">
        <f>'100%'!I31</f>
        <v>0</v>
      </c>
      <c r="I32" s="16">
        <f>'100%'!J31</f>
        <v>0</v>
      </c>
      <c r="J32" s="16">
        <f>'100%'!K31</f>
        <v>0</v>
      </c>
      <c r="K32" s="16">
        <f>'100%'!L31</f>
        <v>0</v>
      </c>
      <c r="L32" s="16">
        <f>'100%'!M31</f>
        <v>0</v>
      </c>
      <c r="M32" s="16">
        <f>'100%'!N31</f>
        <v>0</v>
      </c>
      <c r="N32" s="16">
        <f>'100%'!O31</f>
        <v>0</v>
      </c>
      <c r="O32" s="16">
        <f>'100%'!P31</f>
        <v>0</v>
      </c>
      <c r="P32" s="16">
        <f>'100%'!Q31</f>
        <v>0</v>
      </c>
      <c r="Q32" s="16">
        <f>'100%'!T31</f>
        <v>0</v>
      </c>
      <c r="R32" s="19">
        <f t="shared" si="0"/>
        <v>0</v>
      </c>
    </row>
    <row r="33" spans="1:18" ht="16.5" thickBot="1">
      <c r="A33" s="6">
        <v>1</v>
      </c>
      <c r="B33" s="6">
        <v>5</v>
      </c>
      <c r="C33" s="6">
        <v>5</v>
      </c>
      <c r="D33" s="6">
        <v>1499</v>
      </c>
      <c r="E33" s="10" t="s">
        <v>39</v>
      </c>
      <c r="F33" s="16">
        <f>'100%'!G33</f>
        <v>420</v>
      </c>
      <c r="G33" s="16">
        <f>'100%'!H33</f>
        <v>0</v>
      </c>
      <c r="H33" s="16">
        <f>'100%'!I33</f>
        <v>6000</v>
      </c>
      <c r="I33" s="16">
        <f>'100%'!J33</f>
        <v>1340</v>
      </c>
      <c r="J33" s="16">
        <f>'100%'!K33</f>
        <v>120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420</v>
      </c>
      <c r="O33" s="16">
        <f>'100%'!P33</f>
        <v>440</v>
      </c>
      <c r="P33" s="16">
        <f>'100%'!Q33</f>
        <v>0</v>
      </c>
      <c r="Q33" s="16">
        <f>'100%'!T33</f>
        <v>840</v>
      </c>
      <c r="R33" s="19">
        <f t="shared" si="0"/>
        <v>9580</v>
      </c>
    </row>
    <row r="34" spans="1:18" ht="19.5" thickBot="1">
      <c r="A34" s="7"/>
      <c r="B34" s="7"/>
      <c r="C34" s="7"/>
      <c r="D34" s="7"/>
      <c r="E34" s="11" t="s">
        <v>35</v>
      </c>
      <c r="F34" s="20">
        <f>SUM(F13:F33)</f>
        <v>335628.94800000003</v>
      </c>
      <c r="G34" s="20">
        <f t="shared" ref="G34:Q34" si="1">SUM(G13:G33)</f>
        <v>99253.937999999995</v>
      </c>
      <c r="H34" s="20">
        <f t="shared" si="1"/>
        <v>314491.86199999996</v>
      </c>
      <c r="I34" s="20">
        <f t="shared" si="1"/>
        <v>260490.24000000002</v>
      </c>
      <c r="J34" s="20">
        <f t="shared" si="1"/>
        <v>416172.44799999997</v>
      </c>
      <c r="K34" s="20">
        <f t="shared" si="1"/>
        <v>339936.55999999994</v>
      </c>
      <c r="L34" s="20">
        <f t="shared" si="1"/>
        <v>408260.57</v>
      </c>
      <c r="M34" s="20">
        <f t="shared" si="1"/>
        <v>264548</v>
      </c>
      <c r="N34" s="20">
        <f t="shared" si="1"/>
        <v>94983.714000000007</v>
      </c>
      <c r="O34" s="20">
        <f t="shared" si="1"/>
        <v>218508.204</v>
      </c>
      <c r="P34" s="20">
        <f t="shared" si="1"/>
        <v>75966.332000000009</v>
      </c>
      <c r="Q34" s="20">
        <f t="shared" si="1"/>
        <v>153024.89600000001</v>
      </c>
      <c r="R34" s="21">
        <f>SUM(F34:Q34)</f>
        <v>2981265.7119999998</v>
      </c>
    </row>
    <row r="35" spans="1:18" ht="15.75" thickBot="1"/>
    <row r="36" spans="1:18" ht="19.5" thickBot="1">
      <c r="E36" s="15" t="s">
        <v>37</v>
      </c>
      <c r="F36" s="26">
        <f>R34</f>
        <v>2981265.7119999998</v>
      </c>
      <c r="G36" s="26"/>
    </row>
  </sheetData>
  <mergeCells count="7">
    <mergeCell ref="F36:G3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2020-01-17T14:18:21Z</dcterms:modified>
</cp:coreProperties>
</file>