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35"/>
  </bookViews>
  <sheets>
    <sheet name="100%" sheetId="1" r:id="rId1"/>
    <sheet name="38.5%" sheetId="2" r:id="rId2"/>
  </sheets>
  <calcPr calcId="162913"/>
</workbook>
</file>

<file path=xl/calcChain.xml><?xml version="1.0" encoding="utf-8"?>
<calcChain xmlns="http://schemas.openxmlformats.org/spreadsheetml/2006/main">
  <c r="S19" i="1" l="1"/>
  <c r="S21" i="1"/>
  <c r="S20" i="1"/>
  <c r="S16" i="1"/>
  <c r="S17" i="1"/>
  <c r="S22" i="1"/>
  <c r="S15" i="1"/>
  <c r="S23" i="1"/>
  <c r="S13" i="1"/>
  <c r="S14" i="1"/>
  <c r="S18" i="1"/>
  <c r="H24" i="1" l="1"/>
  <c r="G24" i="1" l="1"/>
  <c r="A14" i="1" l="1"/>
  <c r="A15" i="1"/>
  <c r="A16" i="1"/>
  <c r="A17" i="1"/>
  <c r="A18" i="1"/>
  <c r="A19" i="1"/>
  <c r="A20" i="1"/>
  <c r="A21" i="1"/>
  <c r="A22" i="1"/>
  <c r="A23" i="1"/>
  <c r="A13" i="1"/>
  <c r="G18" i="2" l="1"/>
  <c r="H18" i="2"/>
  <c r="I18" i="2"/>
  <c r="J18" i="2"/>
  <c r="K18" i="2"/>
  <c r="L18" i="2"/>
  <c r="M18" i="2"/>
  <c r="N18" i="2"/>
  <c r="O18" i="2"/>
  <c r="P18" i="2"/>
  <c r="Q18" i="2"/>
  <c r="G16" i="2"/>
  <c r="H16" i="2"/>
  <c r="I16" i="2"/>
  <c r="J16" i="2"/>
  <c r="K16" i="2"/>
  <c r="L16" i="2"/>
  <c r="M16" i="2"/>
  <c r="N16" i="2"/>
  <c r="O16" i="2"/>
  <c r="P16" i="2"/>
  <c r="Q16" i="2"/>
  <c r="Q23" i="2" l="1"/>
  <c r="G23" i="2"/>
  <c r="I23" i="2"/>
  <c r="J23" i="2"/>
  <c r="K23" i="2"/>
  <c r="L23" i="2"/>
  <c r="M23" i="2"/>
  <c r="N23" i="2"/>
  <c r="O23" i="2"/>
  <c r="P23" i="2"/>
  <c r="H23" i="2"/>
  <c r="F23" i="2"/>
  <c r="R23" i="2" l="1"/>
  <c r="G17" i="2" l="1"/>
  <c r="H17" i="2"/>
  <c r="I17" i="2"/>
  <c r="J17" i="2"/>
  <c r="K17" i="2"/>
  <c r="L17" i="2"/>
  <c r="M17" i="2"/>
  <c r="N17" i="2"/>
  <c r="O17" i="2"/>
  <c r="P17" i="2"/>
  <c r="Q17" i="2"/>
  <c r="F17" i="2"/>
  <c r="R17" i="2" l="1"/>
  <c r="F18" i="2"/>
  <c r="F16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F15" i="2"/>
  <c r="F19" i="2"/>
  <c r="F20" i="2"/>
  <c r="F21" i="2"/>
  <c r="F22" i="2"/>
  <c r="F13" i="2"/>
  <c r="F14" i="2"/>
  <c r="K24" i="1"/>
  <c r="L24" i="1"/>
  <c r="M24" i="1"/>
  <c r="P24" i="1"/>
  <c r="Q24" i="1"/>
  <c r="O24" i="2" l="1"/>
  <c r="R16" i="2"/>
  <c r="R21" i="2"/>
  <c r="G24" i="2"/>
  <c r="K24" i="2"/>
  <c r="S24" i="1"/>
  <c r="G26" i="1" s="1"/>
  <c r="R22" i="2"/>
  <c r="R20" i="2"/>
  <c r="R18" i="2"/>
  <c r="R15" i="2"/>
  <c r="Q24" i="2"/>
  <c r="M24" i="2"/>
  <c r="I24" i="2"/>
  <c r="R19" i="2"/>
  <c r="P24" i="2"/>
  <c r="N24" i="2"/>
  <c r="L24" i="2"/>
  <c r="J24" i="2"/>
  <c r="H24" i="2"/>
  <c r="R14" i="2"/>
  <c r="F24" i="2"/>
  <c r="R13" i="2"/>
  <c r="R24" i="2" l="1"/>
  <c r="F26" i="2" s="1"/>
</calcChain>
</file>

<file path=xl/sharedStrings.xml><?xml version="1.0" encoding="utf-8"?>
<sst xmlns="http://schemas.openxmlformats.org/spreadsheetml/2006/main" count="74" uniqueCount="37">
  <si>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</si>
  <si>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</si>
  <si>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</si>
  <si>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</si>
  <si>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</si>
  <si>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</si>
  <si>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</si>
  <si>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</si>
  <si>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</si>
  <si>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</si>
  <si>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</si>
  <si>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</si>
  <si>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</si>
  <si>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</si>
  <si>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</si>
  <si>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</si>
  <si>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</si>
  <si>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</si>
  <si>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</si>
  <si>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</si>
  <si>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</si>
  <si>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</si>
  <si>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</si>
  <si>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</si>
  <si>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DERECHOS DE INSCRIPCIÓN</t>
  </si>
  <si>
    <t>PENSION DE ENSEÑANZA</t>
  </si>
  <si>
    <t>MATRICULAS</t>
  </si>
  <si>
    <t>TRASLADOS Y CONVALIDACIONES</t>
  </si>
  <si>
    <t>DERECHOS UNIVERSITARIOS</t>
  </si>
  <si>
    <t>TOTAL</t>
  </si>
  <si>
    <t>AL 100 % TOTAL</t>
  </si>
  <si>
    <t>AL 38.5 % TOTAL</t>
  </si>
  <si>
    <t>DERECHOS DE ADMISION*</t>
  </si>
  <si>
    <t>CONSTANCIAS Y CERTIFICADOS*</t>
  </si>
  <si>
    <t>ADMISION</t>
  </si>
  <si>
    <t>GRADOS Y TITULOS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</si>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</sst>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tabSelected="1" zoomScale="90" zoomScaleNormal="90" workbookViewId="0">
      <pane xSplit="6" ySplit="12" topLeftCell="K13" activePane="bottomRight" state="frozen"/>
      <selection pane="topRight" activeCell="F1" sqref="F1"/>
      <selection pane="bottomLeft" activeCell="A13" sqref="A13"/>
      <selection pane="bottomRight" activeCell="R25" sqref="R25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29.7109375" style="2" bestFit="1" customWidth="1"/>
    <col min="7" max="8" width="14.28515625" customWidth="1"/>
    <col min="9" max="9" width="16.7109375" customWidth="1"/>
    <col min="10" max="18" width="14.28515625" customWidth="1"/>
    <col min="19" max="19" width="19.7109375" bestFit="1" customWidth="1"/>
  </cols>
  <sheetData>
    <row r="1" spans="1:19" ht="12" customHeight="1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30" t="s">
        <v>36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9.9499999999999993" customHeight="1" thickBot="1">
      <c r="F10"/>
    </row>
    <row r="11" spans="1:19" ht="19.5" thickBot="1">
      <c r="B11" s="22" t="s">
        <v>34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29</v>
      </c>
    </row>
    <row r="13" spans="1:19" ht="16.5" thickBot="1">
      <c r="A13" t="str">
        <f t="shared" ref="A13:A23" si="0"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7">
        <v>0</v>
      </c>
      <c r="H13" s="17">
        <v>163120</v>
      </c>
      <c r="I13" s="17">
        <v>1007200</v>
      </c>
      <c r="J13" s="17">
        <v>14661</v>
      </c>
      <c r="K13" s="17">
        <v>0</v>
      </c>
      <c r="L13" s="17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4">
        <f>SUM(G13:R13)</f>
        <v>1184981</v>
      </c>
    </row>
    <row r="14" spans="1:19" ht="16.5" thickBot="1">
      <c r="A14" t="str">
        <f t="shared" si="0"/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4">
        <f t="shared" ref="S14:S23" si="1">SUM(G14:R14)</f>
        <v>0</v>
      </c>
    </row>
    <row r="15" spans="1:19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4">
        <f t="shared" si="1"/>
        <v>0</v>
      </c>
    </row>
    <row r="16" spans="1:19" ht="16.5" thickBot="1">
      <c r="A16" t="str">
        <f t="shared" si="0"/>
        <v>132312</v>
      </c>
      <c r="B16" s="6">
        <v>1</v>
      </c>
      <c r="C16" s="6">
        <v>3</v>
      </c>
      <c r="D16" s="6">
        <v>2</v>
      </c>
      <c r="E16" s="6">
        <v>312</v>
      </c>
      <c r="F16" s="10" t="s">
        <v>32</v>
      </c>
      <c r="G16" s="17">
        <v>0</v>
      </c>
      <c r="H16" s="17">
        <v>398657.63</v>
      </c>
      <c r="I16" s="17">
        <v>5184219</v>
      </c>
      <c r="J16" s="17">
        <v>103911</v>
      </c>
      <c r="K16" s="17">
        <v>0</v>
      </c>
      <c r="L16" s="17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4">
        <f t="shared" si="1"/>
        <v>5686787.6299999999</v>
      </c>
    </row>
    <row r="17" spans="1:19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35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4">
        <f t="shared" si="1"/>
        <v>0</v>
      </c>
    </row>
    <row r="18" spans="1:19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33</v>
      </c>
      <c r="G18" s="17">
        <v>0</v>
      </c>
      <c r="H18" s="17">
        <v>160</v>
      </c>
      <c r="I18" s="17">
        <v>80</v>
      </c>
      <c r="J18" s="17">
        <v>141026</v>
      </c>
      <c r="K18" s="17">
        <v>0</v>
      </c>
      <c r="L18" s="17">
        <v>0</v>
      </c>
      <c r="M18" s="18">
        <v>0</v>
      </c>
      <c r="N18" s="18">
        <v>0</v>
      </c>
      <c r="O18" s="18">
        <v>100</v>
      </c>
      <c r="P18" s="18">
        <v>0</v>
      </c>
      <c r="Q18" s="18">
        <v>0</v>
      </c>
      <c r="R18" s="18">
        <v>0</v>
      </c>
      <c r="S18" s="14">
        <f t="shared" si="1"/>
        <v>141366</v>
      </c>
    </row>
    <row r="19" spans="1:19" ht="16.5" thickBot="1">
      <c r="A19" t="str">
        <f t="shared" si="0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4">
        <f t="shared" si="1"/>
        <v>0</v>
      </c>
    </row>
    <row r="20" spans="1:19" ht="16.5" thickBot="1">
      <c r="A20" t="str">
        <f t="shared" si="0"/>
        <v>132316</v>
      </c>
      <c r="B20" s="6">
        <v>1</v>
      </c>
      <c r="C20" s="6">
        <v>3</v>
      </c>
      <c r="D20" s="6">
        <v>2</v>
      </c>
      <c r="E20" s="6">
        <v>316</v>
      </c>
      <c r="F20" s="10" t="s">
        <v>25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4">
        <f t="shared" si="1"/>
        <v>0</v>
      </c>
    </row>
    <row r="21" spans="1:19" ht="16.5" thickBot="1">
      <c r="A21" t="str">
        <f t="shared" si="0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26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4">
        <f t="shared" si="1"/>
        <v>0</v>
      </c>
    </row>
    <row r="22" spans="1:19" ht="16.5" thickBot="1">
      <c r="A22" t="str">
        <f t="shared" si="0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27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4">
        <f t="shared" si="1"/>
        <v>0</v>
      </c>
    </row>
    <row r="23" spans="1:19" ht="16.5" thickBot="1">
      <c r="A23" t="str">
        <f t="shared" si="0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28</v>
      </c>
      <c r="G23" s="17">
        <v>0</v>
      </c>
      <c r="H23" s="17">
        <v>0</v>
      </c>
      <c r="I23" s="17">
        <v>1180</v>
      </c>
      <c r="J23" s="17">
        <v>0</v>
      </c>
      <c r="K23" s="17">
        <v>0</v>
      </c>
      <c r="L23" s="17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4">
        <f t="shared" si="1"/>
        <v>1180</v>
      </c>
    </row>
    <row r="24" spans="1:19" ht="19.5" thickBot="1">
      <c r="B24" s="7"/>
      <c r="C24" s="7"/>
      <c r="D24" s="7"/>
      <c r="E24" s="7"/>
      <c r="F24" s="11" t="s">
        <v>29</v>
      </c>
      <c r="G24" s="12">
        <f>SUM(G13:G23)</f>
        <v>0</v>
      </c>
      <c r="H24" s="12">
        <f>SUM(H13:H23)</f>
        <v>561937.63</v>
      </c>
      <c r="I24" s="12">
        <v>6192679</v>
      </c>
      <c r="J24" s="12">
        <v>259598</v>
      </c>
      <c r="K24" s="12">
        <f>SUM(K13:K23)</f>
        <v>0</v>
      </c>
      <c r="L24" s="12">
        <f>SUM(L13:L23)</f>
        <v>0</v>
      </c>
      <c r="M24" s="12">
        <f>SUM(M13:M23)</f>
        <v>0</v>
      </c>
      <c r="N24" s="12">
        <v>0</v>
      </c>
      <c r="O24" s="12">
        <v>100</v>
      </c>
      <c r="P24" s="12">
        <f>SUM(P13:P23)</f>
        <v>0</v>
      </c>
      <c r="Q24" s="12">
        <f>SUM(Q13:Q23)</f>
        <v>0</v>
      </c>
      <c r="R24" s="12">
        <v>0</v>
      </c>
      <c r="S24" s="13">
        <f>SUM(G24:R24)</f>
        <v>7014314.6299999999</v>
      </c>
    </row>
    <row r="25" spans="1:19" ht="15.75" thickBot="1"/>
    <row r="26" spans="1:19" ht="19.5" thickBot="1">
      <c r="F26" s="15" t="s">
        <v>30</v>
      </c>
      <c r="G26" s="26">
        <f>S24</f>
        <v>7014314.6299999999</v>
      </c>
      <c r="H26" s="27"/>
    </row>
    <row r="27" spans="1:19">
      <c r="K27" s="16"/>
    </row>
    <row r="28" spans="1:19">
      <c r="K28" s="16"/>
    </row>
    <row r="29" spans="1:19">
      <c r="K29" s="16"/>
    </row>
  </sheetData>
  <mergeCells count="6">
    <mergeCell ref="G26:H26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scale="54" fitToHeight="0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90" zoomScaleNormal="90" workbookViewId="0">
      <selection activeCell="J23" sqref="J23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7" width="14.28515625" customWidth="1"/>
    <col min="8" max="9" width="15.7109375" bestFit="1" customWidth="1"/>
    <col min="10" max="17" width="14.28515625" customWidth="1"/>
    <col min="18" max="18" width="19.7109375" bestFit="1" customWidth="1"/>
  </cols>
  <sheetData>
    <row r="1" spans="1:18" ht="12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30" t="s">
        <v>36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9.9499999999999993" customHeight="1" thickBot="1">
      <c r="E10"/>
    </row>
    <row r="11" spans="1:18" ht="19.5" thickBot="1">
      <c r="A11" s="32" t="s">
        <v>34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29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8">
        <f>'100%'!G13</f>
        <v>0</v>
      </c>
      <c r="G13" s="18">
        <f>'100%'!H13</f>
        <v>163120</v>
      </c>
      <c r="H13" s="18">
        <f>'100%'!I13</f>
        <v>1007200</v>
      </c>
      <c r="I13" s="18">
        <f>'100%'!J13</f>
        <v>14661</v>
      </c>
      <c r="J13" s="18">
        <f>'100%'!K13</f>
        <v>0</v>
      </c>
      <c r="K13" s="18">
        <f>'100%'!L13</f>
        <v>0</v>
      </c>
      <c r="L13" s="18">
        <f>'100%'!M13</f>
        <v>0</v>
      </c>
      <c r="M13" s="18">
        <f>'100%'!N13</f>
        <v>0</v>
      </c>
      <c r="N13" s="18">
        <f>'100%'!O13</f>
        <v>0</v>
      </c>
      <c r="O13" s="18">
        <f>'100%'!P13</f>
        <v>0</v>
      </c>
      <c r="P13" s="18">
        <f>'100%'!Q13</f>
        <v>0</v>
      </c>
      <c r="Q13" s="18">
        <f>'100%'!R13</f>
        <v>0</v>
      </c>
      <c r="R13" s="19">
        <f>SUM(F13:Q13)</f>
        <v>1184981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8">
        <f>'100%'!G14</f>
        <v>0</v>
      </c>
      <c r="G14" s="18">
        <f>'100%'!H14</f>
        <v>0</v>
      </c>
      <c r="H14" s="18">
        <f>'100%'!I14</f>
        <v>0</v>
      </c>
      <c r="I14" s="18">
        <f>'100%'!J14</f>
        <v>0</v>
      </c>
      <c r="J14" s="18">
        <f>'100%'!K14</f>
        <v>0</v>
      </c>
      <c r="K14" s="18">
        <f>'100%'!L14</f>
        <v>0</v>
      </c>
      <c r="L14" s="18">
        <f>'100%'!M14</f>
        <v>0</v>
      </c>
      <c r="M14" s="18">
        <f>'100%'!N14</f>
        <v>0</v>
      </c>
      <c r="N14" s="18">
        <f>'100%'!O14</f>
        <v>0</v>
      </c>
      <c r="O14" s="18">
        <f>'100%'!P14</f>
        <v>0</v>
      </c>
      <c r="P14" s="18">
        <f>'100%'!Q14</f>
        <v>0</v>
      </c>
      <c r="Q14" s="18">
        <f>'100%'!R14</f>
        <v>0</v>
      </c>
      <c r="R14" s="19">
        <f t="shared" ref="R14:R23" si="0">SUM(F14:Q14)</f>
        <v>0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8">
        <f>'100%'!G15</f>
        <v>0</v>
      </c>
      <c r="G15" s="18">
        <f>'100%'!H15</f>
        <v>0</v>
      </c>
      <c r="H15" s="18">
        <f>'100%'!I15</f>
        <v>0</v>
      </c>
      <c r="I15" s="18">
        <f>'100%'!J15</f>
        <v>0</v>
      </c>
      <c r="J15" s="18">
        <f>'100%'!K15</f>
        <v>0</v>
      </c>
      <c r="K15" s="18">
        <f>'100%'!L15</f>
        <v>0</v>
      </c>
      <c r="L15" s="18">
        <f>'100%'!M15</f>
        <v>0</v>
      </c>
      <c r="M15" s="18">
        <f>'100%'!N15</f>
        <v>0</v>
      </c>
      <c r="N15" s="18">
        <f>'100%'!O15</f>
        <v>0</v>
      </c>
      <c r="O15" s="18">
        <f>'100%'!P15</f>
        <v>0</v>
      </c>
      <c r="P15" s="18">
        <f>'100%'!Q15</f>
        <v>0</v>
      </c>
      <c r="Q15" s="18">
        <f>'100%'!R15</f>
        <v>0</v>
      </c>
      <c r="R15" s="19">
        <f t="shared" si="0"/>
        <v>0</v>
      </c>
    </row>
    <row r="16" spans="1:18" ht="16.5" thickBot="1">
      <c r="A16" s="6">
        <v>1</v>
      </c>
      <c r="B16" s="6">
        <v>3</v>
      </c>
      <c r="C16" s="6">
        <v>2</v>
      </c>
      <c r="D16" s="6">
        <v>312</v>
      </c>
      <c r="E16" s="25" t="s">
        <v>32</v>
      </c>
      <c r="F16" s="18">
        <f>'100%'!G16/100*38.5</f>
        <v>0</v>
      </c>
      <c r="G16" s="18">
        <f>'100%'!H16/100*38.5</f>
        <v>153483.18755</v>
      </c>
      <c r="H16" s="18">
        <f>'100%'!I16/100*38.5</f>
        <v>1995924.3150000002</v>
      </c>
      <c r="I16" s="18">
        <f>'100%'!J16/100*38.5</f>
        <v>40005.734999999993</v>
      </c>
      <c r="J16" s="18">
        <f>'100%'!K16/100*38.5</f>
        <v>0</v>
      </c>
      <c r="K16" s="18">
        <f>'100%'!L16/100*38.5</f>
        <v>0</v>
      </c>
      <c r="L16" s="18">
        <f>'100%'!M16/100*38.5</f>
        <v>0</v>
      </c>
      <c r="M16" s="18">
        <f>'100%'!N16/100*38.5</f>
        <v>0</v>
      </c>
      <c r="N16" s="18">
        <f>'100%'!O16/100*38.5</f>
        <v>0</v>
      </c>
      <c r="O16" s="18">
        <f>'100%'!P16/100*38.5</f>
        <v>0</v>
      </c>
      <c r="P16" s="18">
        <f>'100%'!Q16/100*38.5</f>
        <v>0</v>
      </c>
      <c r="Q16" s="18">
        <f>'100%'!R16/100*38.5</f>
        <v>0</v>
      </c>
      <c r="R16" s="19">
        <f t="shared" si="0"/>
        <v>2189413.2375500002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35</v>
      </c>
      <c r="F17" s="18">
        <f>'100%'!H17</f>
        <v>0</v>
      </c>
      <c r="G17" s="18">
        <f>'100%'!I17</f>
        <v>0</v>
      </c>
      <c r="H17" s="18">
        <f>'100%'!J17</f>
        <v>0</v>
      </c>
      <c r="I17" s="18">
        <f>'100%'!K17</f>
        <v>0</v>
      </c>
      <c r="J17" s="18">
        <f>'100%'!L17</f>
        <v>0</v>
      </c>
      <c r="K17" s="18">
        <f>'100%'!M17</f>
        <v>0</v>
      </c>
      <c r="L17" s="18">
        <f>'100%'!N17</f>
        <v>0</v>
      </c>
      <c r="M17" s="18">
        <f>'100%'!O17</f>
        <v>0</v>
      </c>
      <c r="N17" s="18">
        <f>'100%'!P17</f>
        <v>0</v>
      </c>
      <c r="O17" s="18">
        <f>'100%'!Q17</f>
        <v>0</v>
      </c>
      <c r="P17" s="18">
        <f>'100%'!R17</f>
        <v>0</v>
      </c>
      <c r="Q17" s="18">
        <f>'100%'!S17</f>
        <v>0</v>
      </c>
      <c r="R17" s="19">
        <f t="shared" si="0"/>
        <v>0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25" t="s">
        <v>33</v>
      </c>
      <c r="F18" s="18">
        <f>'100%'!G18/100*38.5</f>
        <v>0</v>
      </c>
      <c r="G18" s="18">
        <f>'100%'!H18/100*38.5</f>
        <v>61.6</v>
      </c>
      <c r="H18" s="18">
        <f>'100%'!I18/100*38.5</f>
        <v>30.8</v>
      </c>
      <c r="I18" s="18">
        <f>'100%'!J18/100*38.5</f>
        <v>54295.01</v>
      </c>
      <c r="J18" s="18">
        <f>'100%'!K18/100*38.5</f>
        <v>0</v>
      </c>
      <c r="K18" s="18">
        <f>'100%'!L18/100*38.5</f>
        <v>0</v>
      </c>
      <c r="L18" s="18">
        <f>'100%'!M18/100*38.5</f>
        <v>0</v>
      </c>
      <c r="M18" s="18">
        <f>'100%'!N18/100*38.5</f>
        <v>0</v>
      </c>
      <c r="N18" s="18">
        <f>'100%'!O18/100*38.5</f>
        <v>38.5</v>
      </c>
      <c r="O18" s="18">
        <f>'100%'!P18/100*38.5</f>
        <v>0</v>
      </c>
      <c r="P18" s="18">
        <f>'100%'!Q18/100*38.5</f>
        <v>0</v>
      </c>
      <c r="Q18" s="18">
        <f>'100%'!R18/100*38.5</f>
        <v>0</v>
      </c>
      <c r="R18" s="19">
        <f t="shared" si="0"/>
        <v>54425.91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24</v>
      </c>
      <c r="F19" s="18">
        <f>'100%'!G19</f>
        <v>0</v>
      </c>
      <c r="G19" s="18">
        <f>'100%'!H19</f>
        <v>0</v>
      </c>
      <c r="H19" s="18">
        <f>'100%'!I19</f>
        <v>0</v>
      </c>
      <c r="I19" s="18">
        <f>'100%'!J19</f>
        <v>0</v>
      </c>
      <c r="J19" s="18">
        <f>'100%'!K19</f>
        <v>0</v>
      </c>
      <c r="K19" s="18">
        <f>'100%'!L19</f>
        <v>0</v>
      </c>
      <c r="L19" s="18">
        <f>'100%'!M19</f>
        <v>0</v>
      </c>
      <c r="M19" s="18">
        <f>'100%'!N19</f>
        <v>0</v>
      </c>
      <c r="N19" s="18">
        <f>'100%'!O19</f>
        <v>0</v>
      </c>
      <c r="O19" s="18">
        <f>'100%'!P19</f>
        <v>0</v>
      </c>
      <c r="P19" s="18">
        <f>'100%'!Q19</f>
        <v>0</v>
      </c>
      <c r="Q19" s="18">
        <f>'100%'!R19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316</v>
      </c>
      <c r="E20" s="10" t="s">
        <v>25</v>
      </c>
      <c r="F20" s="18">
        <f>'100%'!G20</f>
        <v>0</v>
      </c>
      <c r="G20" s="18">
        <f>'100%'!H20</f>
        <v>0</v>
      </c>
      <c r="H20" s="18">
        <f>'100%'!I20</f>
        <v>0</v>
      </c>
      <c r="I20" s="18">
        <f>'100%'!J20</f>
        <v>0</v>
      </c>
      <c r="J20" s="18">
        <f>'100%'!K20</f>
        <v>0</v>
      </c>
      <c r="K20" s="18">
        <f>'100%'!L20</f>
        <v>0</v>
      </c>
      <c r="L20" s="18">
        <f>'100%'!M20</f>
        <v>0</v>
      </c>
      <c r="M20" s="18">
        <f>'100%'!N20</f>
        <v>0</v>
      </c>
      <c r="N20" s="18">
        <f>'100%'!O20</f>
        <v>0</v>
      </c>
      <c r="O20" s="18">
        <f>'100%'!P20</f>
        <v>0</v>
      </c>
      <c r="P20" s="18">
        <f>'100%'!Q20</f>
        <v>0</v>
      </c>
      <c r="Q20" s="18">
        <f>'100%'!R20</f>
        <v>0</v>
      </c>
      <c r="R20" s="19">
        <f t="shared" si="0"/>
        <v>0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26</v>
      </c>
      <c r="F21" s="18">
        <f>'100%'!G21</f>
        <v>0</v>
      </c>
      <c r="G21" s="18">
        <f>'100%'!H21</f>
        <v>0</v>
      </c>
      <c r="H21" s="18">
        <f>'100%'!I21</f>
        <v>0</v>
      </c>
      <c r="I21" s="18">
        <f>'100%'!J21</f>
        <v>0</v>
      </c>
      <c r="J21" s="18">
        <f>'100%'!K21</f>
        <v>0</v>
      </c>
      <c r="K21" s="18">
        <f>'100%'!L21</f>
        <v>0</v>
      </c>
      <c r="L21" s="18">
        <f>'100%'!M21</f>
        <v>0</v>
      </c>
      <c r="M21" s="18">
        <f>'100%'!N21</f>
        <v>0</v>
      </c>
      <c r="N21" s="18">
        <f>'100%'!O21</f>
        <v>0</v>
      </c>
      <c r="O21" s="18">
        <f>'100%'!P21</f>
        <v>0</v>
      </c>
      <c r="P21" s="18">
        <f>'100%'!Q21</f>
        <v>0</v>
      </c>
      <c r="Q21" s="18">
        <f>'100%'!R21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27</v>
      </c>
      <c r="F22" s="18">
        <f>'100%'!G22</f>
        <v>0</v>
      </c>
      <c r="G22" s="18">
        <f>'100%'!H22</f>
        <v>0</v>
      </c>
      <c r="H22" s="18">
        <f>'100%'!I22</f>
        <v>0</v>
      </c>
      <c r="I22" s="18">
        <f>'100%'!J22</f>
        <v>0</v>
      </c>
      <c r="J22" s="18">
        <f>'100%'!K22</f>
        <v>0</v>
      </c>
      <c r="K22" s="18">
        <f>'100%'!L22</f>
        <v>0</v>
      </c>
      <c r="L22" s="18">
        <f>'100%'!M22</f>
        <v>0</v>
      </c>
      <c r="M22" s="18">
        <f>'100%'!N22</f>
        <v>0</v>
      </c>
      <c r="N22" s="18">
        <f>'100%'!O22</f>
        <v>0</v>
      </c>
      <c r="O22" s="18">
        <f>'100%'!P22</f>
        <v>0</v>
      </c>
      <c r="P22" s="18">
        <f>'100%'!Q22</f>
        <v>0</v>
      </c>
      <c r="Q22" s="18">
        <f>'100%'!R22</f>
        <v>0</v>
      </c>
      <c r="R22" s="19">
        <f t="shared" si="0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28</v>
      </c>
      <c r="F23" s="18">
        <f>'100%'!G23</f>
        <v>0</v>
      </c>
      <c r="G23" s="18">
        <f>'100%'!H23</f>
        <v>0</v>
      </c>
      <c r="H23" s="18">
        <f>'100%'!I23</f>
        <v>1180</v>
      </c>
      <c r="I23" s="18">
        <f>'100%'!J23</f>
        <v>0</v>
      </c>
      <c r="J23" s="18">
        <f>'100%'!K23</f>
        <v>0</v>
      </c>
      <c r="K23" s="18">
        <f>'100%'!L23</f>
        <v>0</v>
      </c>
      <c r="L23" s="18">
        <f>'100%'!M23</f>
        <v>0</v>
      </c>
      <c r="M23" s="18">
        <f>'100%'!N23</f>
        <v>0</v>
      </c>
      <c r="N23" s="18">
        <f>'100%'!O23</f>
        <v>0</v>
      </c>
      <c r="O23" s="18">
        <f>'100%'!P23</f>
        <v>0</v>
      </c>
      <c r="P23" s="18">
        <f>'100%'!Q23</f>
        <v>0</v>
      </c>
      <c r="Q23" s="18">
        <f>'100%'!R23</f>
        <v>0</v>
      </c>
      <c r="R23" s="19">
        <f t="shared" si="0"/>
        <v>1180</v>
      </c>
    </row>
    <row r="24" spans="1:18" ht="19.5" thickBot="1">
      <c r="A24" s="7"/>
      <c r="B24" s="7"/>
      <c r="C24" s="7"/>
      <c r="D24" s="7"/>
      <c r="E24" s="11" t="s">
        <v>29</v>
      </c>
      <c r="F24" s="20">
        <f t="shared" ref="F24:Q24" si="1">SUM(F13:F23)</f>
        <v>0</v>
      </c>
      <c r="G24" s="20">
        <f t="shared" si="1"/>
        <v>316664.78755000001</v>
      </c>
      <c r="H24" s="20">
        <f t="shared" si="1"/>
        <v>3004335.1150000002</v>
      </c>
      <c r="I24" s="20">
        <f t="shared" si="1"/>
        <v>108961.745</v>
      </c>
      <c r="J24" s="20">
        <f t="shared" si="1"/>
        <v>0</v>
      </c>
      <c r="K24" s="20">
        <f t="shared" si="1"/>
        <v>0</v>
      </c>
      <c r="L24" s="20">
        <f t="shared" si="1"/>
        <v>0</v>
      </c>
      <c r="M24" s="20">
        <f t="shared" si="1"/>
        <v>0</v>
      </c>
      <c r="N24" s="20">
        <f t="shared" si="1"/>
        <v>38.5</v>
      </c>
      <c r="O24" s="20">
        <f t="shared" si="1"/>
        <v>0</v>
      </c>
      <c r="P24" s="20">
        <f t="shared" si="1"/>
        <v>0</v>
      </c>
      <c r="Q24" s="20">
        <f t="shared" si="1"/>
        <v>0</v>
      </c>
      <c r="R24" s="21">
        <f>SUM(F24:Q24)</f>
        <v>3430000.1475500003</v>
      </c>
    </row>
    <row r="25" spans="1:18" ht="15.75" thickBot="1"/>
    <row r="26" spans="1:18" ht="19.5" thickBot="1">
      <c r="E26" s="15" t="s">
        <v>31</v>
      </c>
      <c r="F26" s="31">
        <f>R24</f>
        <v>3430000.1475500003</v>
      </c>
      <c r="G26" s="31"/>
    </row>
  </sheetData>
  <mergeCells count="7">
    <mergeCell ref="F26:G2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38.5%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2020-01-16T16:44:54Z</dcterms:modified>
</cp:coreProperties>
</file>