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8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13" i="1"/>
  <c r="T14" i="1"/>
  <c r="T15" i="1"/>
  <c r="T16" i="1"/>
  <c r="U16" i="1" s="1"/>
  <c r="T17" i="1"/>
  <c r="U17" i="1" s="1"/>
  <c r="T18" i="1"/>
  <c r="T19" i="1"/>
  <c r="U19" i="1" s="1"/>
  <c r="T20" i="1"/>
  <c r="U20" i="1" s="1"/>
  <c r="T21" i="1"/>
  <c r="T22" i="1"/>
  <c r="T23" i="1"/>
  <c r="T24" i="1"/>
  <c r="T25" i="1"/>
  <c r="T26" i="1"/>
  <c r="T27" i="1"/>
  <c r="T28" i="1"/>
  <c r="T29" i="1"/>
  <c r="T30" i="1"/>
  <c r="U30" i="1" s="1"/>
  <c r="T31" i="1"/>
  <c r="T32" i="1"/>
  <c r="T33" i="1"/>
  <c r="T34" i="1"/>
  <c r="T35" i="1"/>
  <c r="T13" i="1"/>
  <c r="S36" i="1"/>
  <c r="R36" i="1"/>
  <c r="U36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3" i="1"/>
  <c r="G32" i="2" l="1"/>
  <c r="H32" i="2"/>
  <c r="I32" i="2"/>
  <c r="J32" i="2"/>
  <c r="K32" i="2"/>
  <c r="L32" i="2"/>
  <c r="M32" i="2"/>
  <c r="N32" i="2"/>
  <c r="O32" i="2"/>
  <c r="P32" i="2"/>
  <c r="Q32" i="2"/>
  <c r="G30" i="2"/>
  <c r="H30" i="2"/>
  <c r="I30" i="2"/>
  <c r="J30" i="2"/>
  <c r="K30" i="2"/>
  <c r="L30" i="2"/>
  <c r="M30" i="2"/>
  <c r="N30" i="2"/>
  <c r="O30" i="2"/>
  <c r="P30" i="2"/>
  <c r="Q30" i="2"/>
  <c r="G28" i="2"/>
  <c r="H28" i="2"/>
  <c r="I28" i="2"/>
  <c r="J28" i="2"/>
  <c r="K28" i="2"/>
  <c r="L28" i="2"/>
  <c r="M28" i="2"/>
  <c r="N28" i="2"/>
  <c r="O28" i="2"/>
  <c r="P28" i="2"/>
  <c r="Q28" i="2"/>
  <c r="G26" i="2"/>
  <c r="H26" i="2"/>
  <c r="I26" i="2"/>
  <c r="J26" i="2"/>
  <c r="K26" i="2"/>
  <c r="L26" i="2"/>
  <c r="M26" i="2"/>
  <c r="N26" i="2"/>
  <c r="O26" i="2"/>
  <c r="P26" i="2"/>
  <c r="Q26" i="2"/>
  <c r="G19" i="2"/>
  <c r="H19" i="2"/>
  <c r="I19" i="2"/>
  <c r="J19" i="2"/>
  <c r="K19" i="2"/>
  <c r="L19" i="2"/>
  <c r="M19" i="2"/>
  <c r="N19" i="2"/>
  <c r="O19" i="2"/>
  <c r="P19" i="2"/>
  <c r="Q19" i="2"/>
  <c r="J40" i="1" l="1"/>
  <c r="J41" i="1" s="1"/>
  <c r="K41" i="1"/>
  <c r="L41" i="1"/>
  <c r="M41" i="1"/>
  <c r="N41" i="1"/>
  <c r="O41" i="1"/>
  <c r="P41" i="1"/>
  <c r="Q41" i="1"/>
  <c r="T41" i="1"/>
  <c r="G27" i="2" l="1"/>
  <c r="H27" i="2"/>
  <c r="I27" i="2"/>
  <c r="J27" i="2"/>
  <c r="K27" i="2"/>
  <c r="L27" i="2"/>
  <c r="M27" i="2"/>
  <c r="N27" i="2"/>
  <c r="O27" i="2"/>
  <c r="P27" i="2"/>
  <c r="Q27" i="2"/>
  <c r="F27" i="2"/>
  <c r="R27" i="2" l="1"/>
  <c r="F29" i="2" l="1"/>
  <c r="F28" i="2" l="1"/>
  <c r="R28" i="2" s="1"/>
  <c r="F19" i="2"/>
  <c r="F26" i="2"/>
  <c r="F30" i="2"/>
  <c r="F32" i="2"/>
  <c r="F34" i="2" l="1"/>
  <c r="G34" i="2"/>
  <c r="H34" i="2"/>
  <c r="I34" i="2"/>
  <c r="J34" i="2"/>
  <c r="K34" i="2"/>
  <c r="L34" i="2"/>
  <c r="M34" i="2"/>
  <c r="N34" i="2"/>
  <c r="O34" i="2"/>
  <c r="P34" i="2"/>
  <c r="Q34" i="2"/>
  <c r="F33" i="2"/>
  <c r="G33" i="2"/>
  <c r="H33" i="2"/>
  <c r="I33" i="2"/>
  <c r="J33" i="2"/>
  <c r="K33" i="2"/>
  <c r="L33" i="2"/>
  <c r="M33" i="2"/>
  <c r="N33" i="2"/>
  <c r="O33" i="2"/>
  <c r="P33" i="2"/>
  <c r="Q33" i="2"/>
  <c r="G29" i="2"/>
  <c r="H29" i="2"/>
  <c r="I29" i="2"/>
  <c r="J29" i="2"/>
  <c r="K29" i="2"/>
  <c r="L29" i="2"/>
  <c r="M29" i="2"/>
  <c r="N29" i="2"/>
  <c r="O29" i="2"/>
  <c r="P29" i="2"/>
  <c r="Q29" i="2"/>
  <c r="R29" i="2" l="1"/>
  <c r="R34" i="2"/>
  <c r="R33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31" i="2"/>
  <c r="H31" i="2"/>
  <c r="I31" i="2"/>
  <c r="J31" i="2"/>
  <c r="K31" i="2"/>
  <c r="L31" i="2"/>
  <c r="M31" i="2"/>
  <c r="N31" i="2"/>
  <c r="O31" i="2"/>
  <c r="P31" i="2"/>
  <c r="Q31" i="2"/>
  <c r="G35" i="2"/>
  <c r="H35" i="2"/>
  <c r="I35" i="2"/>
  <c r="J35" i="2"/>
  <c r="K35" i="2"/>
  <c r="L35" i="2"/>
  <c r="M35" i="2"/>
  <c r="N35" i="2"/>
  <c r="O35" i="2"/>
  <c r="P35" i="2"/>
  <c r="Q35" i="2"/>
  <c r="F15" i="2"/>
  <c r="F16" i="2"/>
  <c r="F17" i="2"/>
  <c r="F18" i="2"/>
  <c r="F20" i="2"/>
  <c r="F21" i="2"/>
  <c r="F22" i="2"/>
  <c r="F23" i="2"/>
  <c r="F24" i="2"/>
  <c r="F25" i="2"/>
  <c r="F31" i="2"/>
  <c r="F35" i="2"/>
  <c r="F13" i="2"/>
  <c r="F14" i="2"/>
  <c r="T36" i="1"/>
  <c r="R19" i="2" l="1"/>
  <c r="O36" i="2"/>
  <c r="R16" i="2"/>
  <c r="R24" i="2"/>
  <c r="R26" i="2"/>
  <c r="R20" i="2"/>
  <c r="G36" i="2"/>
  <c r="K36" i="2"/>
  <c r="G38" i="1"/>
  <c r="R25" i="2"/>
  <c r="R23" i="2"/>
  <c r="R21" i="2"/>
  <c r="R17" i="2"/>
  <c r="R15" i="2"/>
  <c r="Q36" i="2"/>
  <c r="M36" i="2"/>
  <c r="I36" i="2"/>
  <c r="R32" i="2"/>
  <c r="R35" i="2"/>
  <c r="R30" i="2"/>
  <c r="R22" i="2"/>
  <c r="R18" i="2"/>
  <c r="P36" i="2"/>
  <c r="N36" i="2"/>
  <c r="L36" i="2"/>
  <c r="J36" i="2"/>
  <c r="H36" i="2"/>
  <c r="R31" i="2"/>
  <c r="R14" i="2"/>
  <c r="F36" i="2"/>
  <c r="R13" i="2"/>
  <c r="R36" i="2" l="1"/>
  <c r="F38" i="2" s="1"/>
</calcChain>
</file>

<file path=xl/sharedStrings.xml><?xml version="1.0" encoding="utf-8"?>
<sst xmlns="http://schemas.openxmlformats.org/spreadsheetml/2006/main" count="100" uniqueCount="51">
  <si>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</si>
  <si>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</si>
  <si>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</si>
  <si>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</si>
  <si>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</si>
  <si>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</si>
  <si>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</si>
  <si>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</si>
  <si>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</si>
  <si>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</si>
  <si>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</si>
  <si>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</si>
  <si>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</si>
  <si>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</si>
  <si>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</si>
  <si>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</si>
  <si>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</si>
  <si>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</si>
  <si>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</si>
  <si>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</si>
  <si>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</si>
  <si>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</si>
  <si>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</si>
  <si>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</si>
  <si>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</si>
  <si>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</si>
  <si>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</si>
  <si>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</si>
  <si>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</si>
  <si>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</si>
  <si>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</si>
  <si>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</si>
  <si>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</si>
  <si>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</si>
  <si>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</si>
  <si>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</si>
  <si>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</si>
  <si>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</si>
  <si>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</si>
  <si>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</si>
  <si>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SERVICIOS ACADEMICOS*</t>
  </si>
  <si>
    <t>EDIFICIOS E INSTALACIONES*</t>
  </si>
  <si>
    <t>PENSION DE ENSEÑANZA*</t>
  </si>
  <si>
    <t>EQUIPOS DE COMUNICA. PARA REDES INFOR.*</t>
  </si>
  <si>
    <t>FACULTAD DE PSICOLOGIA</t>
  </si>
  <si>
    <t>EXAMEN PSICOLOGICO Y/O SIQUIATRA*</t>
  </si>
  <si>
    <t>FISIOTERAPIA</t>
  </si>
  <si>
    <t>ATENCION MEDICA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</si>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</sst>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90" zoomScaleNormal="90"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U32" sqref="U32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9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30" t="s">
        <v>48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ht="9.9499999999999993" customHeight="1" thickBot="1">
      <c r="F10"/>
    </row>
    <row r="11" spans="1:21" ht="19.5" thickBot="1">
      <c r="B11" s="22" t="s">
        <v>44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49</v>
      </c>
      <c r="S12" s="9" t="s">
        <v>50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25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5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0</v>
      </c>
      <c r="I14" s="16">
        <v>3204</v>
      </c>
      <c r="J14" s="16">
        <v>300</v>
      </c>
      <c r="K14" s="25">
        <v>573</v>
      </c>
      <c r="L14" s="16">
        <v>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5" si="1">SUM(R14:S14)</f>
        <v>0</v>
      </c>
      <c r="U14" s="14">
        <f t="shared" ref="U14:U35" si="2">SUM(G14:Q14,T14)</f>
        <v>4083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6">
        <v>60</v>
      </c>
      <c r="H15" s="16">
        <v>52</v>
      </c>
      <c r="I15" s="16">
        <v>19385</v>
      </c>
      <c r="J15" s="16">
        <v>1963</v>
      </c>
      <c r="K15" s="25">
        <v>3758</v>
      </c>
      <c r="L15" s="16">
        <v>324</v>
      </c>
      <c r="M15" s="16">
        <v>192</v>
      </c>
      <c r="N15" s="16">
        <v>106</v>
      </c>
      <c r="O15" s="16">
        <v>122</v>
      </c>
      <c r="P15" s="16">
        <v>154</v>
      </c>
      <c r="Q15" s="16">
        <v>166</v>
      </c>
      <c r="R15" s="16">
        <v>113</v>
      </c>
      <c r="S15" s="16"/>
      <c r="T15" s="16">
        <f t="shared" si="1"/>
        <v>113</v>
      </c>
      <c r="U15" s="14">
        <f t="shared" si="2"/>
        <v>26395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16">
        <v>2590</v>
      </c>
      <c r="H16" s="16">
        <v>4020</v>
      </c>
      <c r="I16" s="16">
        <v>5296</v>
      </c>
      <c r="J16" s="16">
        <v>3390</v>
      </c>
      <c r="K16" s="25">
        <v>3750</v>
      </c>
      <c r="L16" s="16">
        <v>9430</v>
      </c>
      <c r="M16" s="16">
        <v>2990</v>
      </c>
      <c r="N16" s="16">
        <v>2880</v>
      </c>
      <c r="O16" s="16">
        <v>3420</v>
      </c>
      <c r="P16" s="16">
        <v>2670</v>
      </c>
      <c r="Q16" s="16">
        <v>4670</v>
      </c>
      <c r="R16" s="16">
        <v>1550</v>
      </c>
      <c r="S16" s="16">
        <v>1210</v>
      </c>
      <c r="T16" s="16">
        <f t="shared" si="1"/>
        <v>2760</v>
      </c>
      <c r="U16" s="14">
        <f t="shared" si="2"/>
        <v>47866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16">
        <v>835</v>
      </c>
      <c r="H17" s="16">
        <v>971</v>
      </c>
      <c r="I17" s="16">
        <v>7419</v>
      </c>
      <c r="J17" s="16">
        <v>1260</v>
      </c>
      <c r="K17" s="25">
        <v>1000.5</v>
      </c>
      <c r="L17" s="16">
        <v>1590</v>
      </c>
      <c r="M17" s="16">
        <v>680</v>
      </c>
      <c r="N17" s="16">
        <v>580</v>
      </c>
      <c r="O17" s="16">
        <v>550</v>
      </c>
      <c r="P17" s="16">
        <v>3280</v>
      </c>
      <c r="Q17" s="16">
        <v>635</v>
      </c>
      <c r="R17" s="16">
        <v>652</v>
      </c>
      <c r="S17" s="16">
        <v>165</v>
      </c>
      <c r="T17" s="16">
        <f t="shared" si="1"/>
        <v>817</v>
      </c>
      <c r="U17" s="14">
        <f t="shared" si="2"/>
        <v>19617.5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16">
        <v>0</v>
      </c>
      <c r="H18" s="16">
        <v>0</v>
      </c>
      <c r="I18" s="16">
        <v>0</v>
      </c>
      <c r="J18" s="16">
        <v>0</v>
      </c>
      <c r="K18" s="25">
        <v>0</v>
      </c>
      <c r="L18" s="16">
        <v>0</v>
      </c>
      <c r="M18" s="16">
        <v>0</v>
      </c>
      <c r="N18" s="16">
        <v>0</v>
      </c>
      <c r="O18" s="16">
        <v>0</v>
      </c>
      <c r="P18" s="16">
        <v>780</v>
      </c>
      <c r="Q18" s="16">
        <v>0</v>
      </c>
      <c r="R18" s="16"/>
      <c r="S18" s="16"/>
      <c r="T18" s="16">
        <f t="shared" si="1"/>
        <v>0</v>
      </c>
      <c r="U18" s="14">
        <f t="shared" si="2"/>
        <v>780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42</v>
      </c>
      <c r="G19" s="16">
        <v>55425</v>
      </c>
      <c r="H19" s="16">
        <v>51760</v>
      </c>
      <c r="I19" s="16">
        <v>41493.9</v>
      </c>
      <c r="J19" s="16">
        <v>44116</v>
      </c>
      <c r="K19" s="25">
        <v>45210</v>
      </c>
      <c r="L19" s="16">
        <v>253715</v>
      </c>
      <c r="M19" s="16">
        <v>69356</v>
      </c>
      <c r="N19" s="16">
        <v>92915</v>
      </c>
      <c r="O19" s="16">
        <v>67570</v>
      </c>
      <c r="P19" s="16">
        <v>424600</v>
      </c>
      <c r="Q19" s="16">
        <v>54985</v>
      </c>
      <c r="R19" s="16"/>
      <c r="S19" s="16">
        <v>124170</v>
      </c>
      <c r="T19" s="16">
        <f t="shared" si="1"/>
        <v>124170</v>
      </c>
      <c r="U19" s="14">
        <f t="shared" si="2"/>
        <v>1325315.8999999999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27</v>
      </c>
      <c r="G20" s="16">
        <v>570</v>
      </c>
      <c r="H20" s="16">
        <v>480</v>
      </c>
      <c r="I20" s="16">
        <v>58800</v>
      </c>
      <c r="J20" s="16">
        <v>5962</v>
      </c>
      <c r="K20" s="25">
        <v>19586</v>
      </c>
      <c r="L20" s="16">
        <v>200</v>
      </c>
      <c r="M20" s="16">
        <v>0</v>
      </c>
      <c r="N20" s="16">
        <v>118</v>
      </c>
      <c r="O20" s="16">
        <v>853</v>
      </c>
      <c r="P20" s="16">
        <v>58</v>
      </c>
      <c r="Q20" s="16">
        <v>330</v>
      </c>
      <c r="R20" s="16">
        <v>370</v>
      </c>
      <c r="S20" s="16">
        <v>90</v>
      </c>
      <c r="T20" s="16">
        <f t="shared" si="1"/>
        <v>460</v>
      </c>
      <c r="U20" s="14">
        <f t="shared" si="2"/>
        <v>87417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28</v>
      </c>
      <c r="G21" s="16">
        <v>0</v>
      </c>
      <c r="H21" s="16">
        <v>0</v>
      </c>
      <c r="I21" s="16">
        <v>0</v>
      </c>
      <c r="J21" s="16">
        <v>0</v>
      </c>
      <c r="K21" s="25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/>
      <c r="S21" s="16"/>
      <c r="T21" s="16">
        <f t="shared" si="1"/>
        <v>0</v>
      </c>
      <c r="U21" s="14">
        <f t="shared" si="2"/>
        <v>0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29</v>
      </c>
      <c r="G22" s="16">
        <v>0</v>
      </c>
      <c r="H22" s="16">
        <v>164</v>
      </c>
      <c r="I22" s="16">
        <v>52332</v>
      </c>
      <c r="J22" s="16">
        <v>4900</v>
      </c>
      <c r="K22" s="25">
        <v>6367</v>
      </c>
      <c r="L22" s="16">
        <v>66</v>
      </c>
      <c r="M22" s="16">
        <v>0</v>
      </c>
      <c r="N22" s="16">
        <v>30</v>
      </c>
      <c r="O22" s="16">
        <v>0</v>
      </c>
      <c r="P22" s="16">
        <v>245</v>
      </c>
      <c r="Q22" s="16">
        <v>0</v>
      </c>
      <c r="R22" s="16"/>
      <c r="S22" s="16">
        <v>20</v>
      </c>
      <c r="T22" s="16">
        <f t="shared" si="1"/>
        <v>20</v>
      </c>
      <c r="U22" s="14">
        <f t="shared" si="2"/>
        <v>64124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30</v>
      </c>
      <c r="G23" s="16">
        <v>1510</v>
      </c>
      <c r="H23" s="16">
        <v>1343.5</v>
      </c>
      <c r="I23" s="16">
        <v>18350.75</v>
      </c>
      <c r="J23" s="16">
        <v>10000.799999999999</v>
      </c>
      <c r="K23" s="25">
        <v>1369.68</v>
      </c>
      <c r="L23" s="16">
        <v>2271.5</v>
      </c>
      <c r="M23" s="16">
        <v>2597</v>
      </c>
      <c r="N23" s="16">
        <v>2355</v>
      </c>
      <c r="O23" s="16">
        <v>3635</v>
      </c>
      <c r="P23" s="16">
        <v>793.5</v>
      </c>
      <c r="Q23" s="16">
        <v>479</v>
      </c>
      <c r="R23" s="16">
        <v>1538.5</v>
      </c>
      <c r="S23" s="16">
        <v>310</v>
      </c>
      <c r="T23" s="16">
        <f t="shared" si="1"/>
        <v>1848.5</v>
      </c>
      <c r="U23" s="14">
        <f t="shared" si="2"/>
        <v>46554.229999999996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31</v>
      </c>
      <c r="G24" s="16">
        <v>0</v>
      </c>
      <c r="H24" s="16">
        <v>0</v>
      </c>
      <c r="I24" s="16">
        <v>0</v>
      </c>
      <c r="J24" s="16">
        <v>0</v>
      </c>
      <c r="K24" s="25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32</v>
      </c>
      <c r="G25" s="16">
        <v>0</v>
      </c>
      <c r="H25" s="16">
        <v>0</v>
      </c>
      <c r="I25" s="16">
        <v>5340</v>
      </c>
      <c r="J25" s="16">
        <v>500</v>
      </c>
      <c r="K25" s="25">
        <v>955</v>
      </c>
      <c r="L25" s="16">
        <v>10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6805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40</v>
      </c>
      <c r="G26" s="16">
        <v>3915</v>
      </c>
      <c r="H26" s="16">
        <v>2850</v>
      </c>
      <c r="I26" s="16">
        <v>26700</v>
      </c>
      <c r="J26" s="16">
        <v>2500</v>
      </c>
      <c r="K26" s="25">
        <v>150935</v>
      </c>
      <c r="L26" s="16">
        <v>50</v>
      </c>
      <c r="M26" s="16">
        <v>960</v>
      </c>
      <c r="N26" s="16">
        <v>450</v>
      </c>
      <c r="O26" s="16">
        <v>100800</v>
      </c>
      <c r="P26" s="16">
        <v>0</v>
      </c>
      <c r="Q26" s="16">
        <v>60</v>
      </c>
      <c r="R26" s="16"/>
      <c r="S26" s="16"/>
      <c r="T26" s="16">
        <f t="shared" si="1"/>
        <v>0</v>
      </c>
      <c r="U26" s="14">
        <f t="shared" si="2"/>
        <v>289220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47</v>
      </c>
      <c r="G27" s="16">
        <v>6</v>
      </c>
      <c r="H27" s="16">
        <v>0</v>
      </c>
      <c r="I27" s="16">
        <v>0</v>
      </c>
      <c r="J27" s="16">
        <v>0</v>
      </c>
      <c r="K27" s="25">
        <v>7667</v>
      </c>
      <c r="L27" s="16">
        <v>82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7755</v>
      </c>
    </row>
    <row r="28" spans="1:21" ht="16.5" thickBot="1">
      <c r="A28" t="str">
        <f t="shared" si="0"/>
        <v>133413</v>
      </c>
      <c r="B28" s="6">
        <v>1</v>
      </c>
      <c r="C28" s="6">
        <v>3</v>
      </c>
      <c r="D28" s="6">
        <v>3</v>
      </c>
      <c r="E28" s="6">
        <v>413</v>
      </c>
      <c r="F28" s="10" t="s">
        <v>45</v>
      </c>
      <c r="G28" s="16">
        <v>2082</v>
      </c>
      <c r="H28" s="16">
        <v>1260</v>
      </c>
      <c r="I28" s="16">
        <v>516</v>
      </c>
      <c r="J28" s="16">
        <v>0</v>
      </c>
      <c r="K28" s="25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3858</v>
      </c>
    </row>
    <row r="29" spans="1:21" ht="16.5" thickBot="1">
      <c r="A29" t="str">
        <f t="shared" si="0"/>
        <v>133431</v>
      </c>
      <c r="B29" s="6">
        <v>1</v>
      </c>
      <c r="C29" s="6">
        <v>3</v>
      </c>
      <c r="D29" s="6">
        <v>3</v>
      </c>
      <c r="E29" s="6">
        <v>431</v>
      </c>
      <c r="F29" s="10" t="s">
        <v>46</v>
      </c>
      <c r="G29" s="16">
        <v>0</v>
      </c>
      <c r="H29" s="16">
        <v>0</v>
      </c>
      <c r="I29" s="16">
        <v>0</v>
      </c>
      <c r="J29" s="16">
        <v>0</v>
      </c>
      <c r="K29" s="25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133511</v>
      </c>
      <c r="B30" s="6">
        <v>1</v>
      </c>
      <c r="C30" s="6">
        <v>3</v>
      </c>
      <c r="D30" s="6">
        <v>3</v>
      </c>
      <c r="E30" s="6">
        <v>511</v>
      </c>
      <c r="F30" s="10" t="s">
        <v>41</v>
      </c>
      <c r="G30" s="16">
        <v>474</v>
      </c>
      <c r="H30" s="16">
        <v>1907.4</v>
      </c>
      <c r="I30" s="16">
        <v>1076.7</v>
      </c>
      <c r="J30" s="16">
        <v>1420</v>
      </c>
      <c r="K30" s="25">
        <v>4770</v>
      </c>
      <c r="L30" s="16">
        <v>3570</v>
      </c>
      <c r="M30" s="16">
        <v>4170</v>
      </c>
      <c r="N30" s="16">
        <v>4170</v>
      </c>
      <c r="O30" s="16">
        <v>4170</v>
      </c>
      <c r="P30" s="16">
        <v>4170</v>
      </c>
      <c r="Q30" s="16">
        <v>4170</v>
      </c>
      <c r="R30" s="16">
        <v>6920</v>
      </c>
      <c r="S30" s="16"/>
      <c r="T30" s="16">
        <f t="shared" si="1"/>
        <v>6920</v>
      </c>
      <c r="U30" s="14">
        <f t="shared" si="2"/>
        <v>40988.1</v>
      </c>
    </row>
    <row r="31" spans="1:21" ht="16.5" thickBot="1">
      <c r="A31" t="str">
        <f t="shared" si="0"/>
        <v>133512</v>
      </c>
      <c r="B31" s="6">
        <v>1</v>
      </c>
      <c r="C31" s="6">
        <v>3</v>
      </c>
      <c r="D31" s="6">
        <v>3</v>
      </c>
      <c r="E31" s="6">
        <v>512</v>
      </c>
      <c r="F31" s="10" t="s">
        <v>33</v>
      </c>
      <c r="G31" s="16">
        <v>0</v>
      </c>
      <c r="H31" s="16">
        <v>0</v>
      </c>
      <c r="I31" s="16">
        <v>0</v>
      </c>
      <c r="J31" s="16">
        <v>0</v>
      </c>
      <c r="K31" s="25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133532</v>
      </c>
      <c r="B32" s="6">
        <v>1</v>
      </c>
      <c r="C32" s="6">
        <v>3</v>
      </c>
      <c r="D32" s="6">
        <v>3</v>
      </c>
      <c r="E32" s="6">
        <v>532</v>
      </c>
      <c r="F32" s="10" t="s">
        <v>43</v>
      </c>
      <c r="G32" s="16">
        <v>0</v>
      </c>
      <c r="H32" s="16">
        <v>0</v>
      </c>
      <c r="I32" s="16">
        <v>0</v>
      </c>
      <c r="J32" s="16">
        <v>0</v>
      </c>
      <c r="K32" s="25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t="str">
        <f t="shared" si="0"/>
        <v>1335399</v>
      </c>
      <c r="B33" s="6">
        <v>1</v>
      </c>
      <c r="C33" s="6">
        <v>3</v>
      </c>
      <c r="D33" s="6">
        <v>3</v>
      </c>
      <c r="E33" s="6">
        <v>5399</v>
      </c>
      <c r="F33" s="10" t="s">
        <v>34</v>
      </c>
      <c r="G33" s="16">
        <v>0</v>
      </c>
      <c r="H33" s="16">
        <v>0</v>
      </c>
      <c r="I33" s="16">
        <v>0</v>
      </c>
      <c r="J33" s="16">
        <v>0</v>
      </c>
      <c r="K33" s="25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6.5" thickBot="1">
      <c r="A34" t="str">
        <f t="shared" si="0"/>
        <v>133929</v>
      </c>
      <c r="B34" s="6">
        <v>1</v>
      </c>
      <c r="C34" s="6">
        <v>3</v>
      </c>
      <c r="D34" s="6">
        <v>3</v>
      </c>
      <c r="E34" s="6">
        <v>929</v>
      </c>
      <c r="F34" s="10" t="s">
        <v>38</v>
      </c>
      <c r="G34" s="16">
        <v>0</v>
      </c>
      <c r="H34" s="16">
        <v>0</v>
      </c>
      <c r="I34" s="16">
        <v>0</v>
      </c>
      <c r="J34" s="16">
        <v>0</v>
      </c>
      <c r="K34" s="25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/>
      <c r="S34" s="16"/>
      <c r="T34" s="16">
        <f t="shared" si="1"/>
        <v>0</v>
      </c>
      <c r="U34" s="14">
        <f t="shared" si="2"/>
        <v>0</v>
      </c>
    </row>
    <row r="35" spans="1:21" ht="16.5" thickBot="1">
      <c r="A35" t="str">
        <f t="shared" si="0"/>
        <v>1551499</v>
      </c>
      <c r="B35" s="6">
        <v>1</v>
      </c>
      <c r="C35" s="6">
        <v>5</v>
      </c>
      <c r="D35" s="6">
        <v>5</v>
      </c>
      <c r="E35" s="6">
        <v>1499</v>
      </c>
      <c r="F35" s="10" t="s">
        <v>39</v>
      </c>
      <c r="G35" s="16">
        <v>0</v>
      </c>
      <c r="H35" s="16">
        <v>0</v>
      </c>
      <c r="I35" s="16">
        <v>0</v>
      </c>
      <c r="J35" s="16">
        <v>0</v>
      </c>
      <c r="K35" s="25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/>
      <c r="S35" s="16"/>
      <c r="T35" s="16">
        <f t="shared" si="1"/>
        <v>0</v>
      </c>
      <c r="U35" s="14">
        <f t="shared" si="2"/>
        <v>0</v>
      </c>
    </row>
    <row r="36" spans="1:21" ht="19.5" thickBot="1">
      <c r="B36" s="7"/>
      <c r="C36" s="7"/>
      <c r="D36" s="7"/>
      <c r="E36" s="7"/>
      <c r="F36" s="11" t="s">
        <v>35</v>
      </c>
      <c r="G36" s="12">
        <v>67467</v>
      </c>
      <c r="H36" s="12">
        <v>64807.9</v>
      </c>
      <c r="I36" s="12">
        <v>239913.35</v>
      </c>
      <c r="J36" s="12">
        <v>76311.8</v>
      </c>
      <c r="K36" s="12">
        <v>245941.18</v>
      </c>
      <c r="L36" s="12">
        <v>271314.5</v>
      </c>
      <c r="M36" s="12">
        <v>80945</v>
      </c>
      <c r="N36" s="12">
        <v>103604</v>
      </c>
      <c r="O36" s="12">
        <v>181120</v>
      </c>
      <c r="P36" s="12">
        <v>436750.5</v>
      </c>
      <c r="Q36" s="12">
        <v>65495</v>
      </c>
      <c r="R36" s="12">
        <f>SUM(R13:R35)</f>
        <v>11143.5</v>
      </c>
      <c r="S36" s="12">
        <f>SUM(S13:S35)</f>
        <v>125965</v>
      </c>
      <c r="T36" s="12">
        <f t="shared" ref="T36" si="3">SUM(T13:T35)</f>
        <v>137108.5</v>
      </c>
      <c r="U36" s="13">
        <f>SUM(U13:U35)</f>
        <v>1970778.73</v>
      </c>
    </row>
    <row r="37" spans="1:21" ht="15.75" thickBot="1"/>
    <row r="38" spans="1:21" ht="19.5" thickBot="1">
      <c r="F38" s="15" t="s">
        <v>36</v>
      </c>
      <c r="G38" s="27">
        <f>U36</f>
        <v>1970778.73</v>
      </c>
      <c r="H38" s="27"/>
    </row>
    <row r="39" spans="1:21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1">
      <c r="J40" s="17">
        <f>198656</f>
        <v>198656</v>
      </c>
      <c r="K40" s="17">
        <v>12085.89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1">
      <c r="J41" s="18">
        <f>SUM(J39:J40)</f>
        <v>198656</v>
      </c>
      <c r="K41" s="18">
        <f t="shared" ref="K41:T41" si="4">SUM(K39:K40)</f>
        <v>12085.89</v>
      </c>
      <c r="L41" s="18">
        <f t="shared" si="4"/>
        <v>0</v>
      </c>
      <c r="M41" s="18">
        <f t="shared" si="4"/>
        <v>0</v>
      </c>
      <c r="N41" s="18">
        <f t="shared" si="4"/>
        <v>0</v>
      </c>
      <c r="O41" s="18">
        <f t="shared" si="4"/>
        <v>0</v>
      </c>
      <c r="P41" s="18">
        <f t="shared" si="4"/>
        <v>0</v>
      </c>
      <c r="Q41" s="18">
        <f t="shared" si="4"/>
        <v>0</v>
      </c>
      <c r="R41" s="18"/>
      <c r="S41" s="18"/>
      <c r="T41" s="18">
        <f t="shared" si="4"/>
        <v>0</v>
      </c>
    </row>
  </sheetData>
  <mergeCells count="6">
    <mergeCell ref="G38:H38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90" zoomScaleNormal="90" workbookViewId="0">
      <selection activeCell="H14" sqref="H14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9.7109375" bestFit="1" customWidth="1"/>
  </cols>
  <sheetData>
    <row r="1" spans="1:18" ht="12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0" t="s">
        <v>48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9.9499999999999993" customHeight="1" thickBot="1">
      <c r="E10"/>
    </row>
    <row r="11" spans="1:18" ht="19.5" thickBot="1">
      <c r="A11" s="31" t="s">
        <v>44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0</v>
      </c>
      <c r="H14" s="16">
        <f>'100%'!I14</f>
        <v>3204</v>
      </c>
      <c r="I14" s="16">
        <f>'100%'!J14</f>
        <v>300</v>
      </c>
      <c r="J14" s="16">
        <f>'100%'!K14</f>
        <v>573</v>
      </c>
      <c r="K14" s="16">
        <f>'100%'!L14</f>
        <v>6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35" si="0">SUM(F14:Q14)</f>
        <v>4083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60</v>
      </c>
      <c r="G15" s="16">
        <f>'100%'!H15</f>
        <v>52</v>
      </c>
      <c r="H15" s="16">
        <f>'100%'!I15</f>
        <v>19385</v>
      </c>
      <c r="I15" s="16">
        <f>'100%'!J15</f>
        <v>1963</v>
      </c>
      <c r="J15" s="16">
        <f>'100%'!K15</f>
        <v>3758</v>
      </c>
      <c r="K15" s="16">
        <f>'100%'!L15</f>
        <v>324</v>
      </c>
      <c r="L15" s="16">
        <f>'100%'!M15</f>
        <v>192</v>
      </c>
      <c r="M15" s="16">
        <f>'100%'!N15</f>
        <v>106</v>
      </c>
      <c r="N15" s="16">
        <f>'100%'!O15</f>
        <v>122</v>
      </c>
      <c r="O15" s="16">
        <f>'100%'!P15</f>
        <v>154</v>
      </c>
      <c r="P15" s="16">
        <f>'100%'!Q15</f>
        <v>166</v>
      </c>
      <c r="Q15" s="16">
        <f>'100%'!T15</f>
        <v>113</v>
      </c>
      <c r="R15" s="19">
        <f t="shared" si="0"/>
        <v>26395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24</v>
      </c>
      <c r="F16" s="16">
        <f>'100%'!G16</f>
        <v>2590</v>
      </c>
      <c r="G16" s="16">
        <f>'100%'!H16</f>
        <v>4020</v>
      </c>
      <c r="H16" s="16">
        <f>'100%'!I16</f>
        <v>5296</v>
      </c>
      <c r="I16" s="16">
        <f>'100%'!J16</f>
        <v>3390</v>
      </c>
      <c r="J16" s="16">
        <f>'100%'!K16</f>
        <v>3750</v>
      </c>
      <c r="K16" s="16">
        <f>'100%'!L16</f>
        <v>9430</v>
      </c>
      <c r="L16" s="16">
        <f>'100%'!M16</f>
        <v>2990</v>
      </c>
      <c r="M16" s="16">
        <f>'100%'!N16</f>
        <v>2880</v>
      </c>
      <c r="N16" s="16">
        <f>'100%'!O16</f>
        <v>3420</v>
      </c>
      <c r="O16" s="16">
        <f>'100%'!P16</f>
        <v>2670</v>
      </c>
      <c r="P16" s="16">
        <f>'100%'!Q16</f>
        <v>4670</v>
      </c>
      <c r="Q16" s="16">
        <f>'100%'!T16</f>
        <v>2760</v>
      </c>
      <c r="R16" s="19">
        <f t="shared" si="0"/>
        <v>47866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25</v>
      </c>
      <c r="F17" s="16">
        <f>'100%'!G17</f>
        <v>835</v>
      </c>
      <c r="G17" s="16">
        <f>'100%'!H17</f>
        <v>971</v>
      </c>
      <c r="H17" s="16">
        <f>'100%'!I17</f>
        <v>7419</v>
      </c>
      <c r="I17" s="16">
        <f>'100%'!J17</f>
        <v>1260</v>
      </c>
      <c r="J17" s="16">
        <f>'100%'!K17</f>
        <v>1000.5</v>
      </c>
      <c r="K17" s="16">
        <f>'100%'!L17</f>
        <v>1590</v>
      </c>
      <c r="L17" s="16">
        <f>'100%'!M17</f>
        <v>680</v>
      </c>
      <c r="M17" s="16">
        <f>'100%'!N17</f>
        <v>580</v>
      </c>
      <c r="N17" s="16">
        <f>'100%'!O17</f>
        <v>550</v>
      </c>
      <c r="O17" s="16">
        <f>'100%'!P17</f>
        <v>3280</v>
      </c>
      <c r="P17" s="16">
        <f>'100%'!Q17</f>
        <v>635</v>
      </c>
      <c r="Q17" s="16">
        <f>'100%'!T17</f>
        <v>817</v>
      </c>
      <c r="R17" s="19">
        <f t="shared" si="0"/>
        <v>19617.5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26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'100%'!K19</f>
        <v>45210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780</v>
      </c>
      <c r="P18" s="16">
        <f>'100%'!Q18</f>
        <v>0</v>
      </c>
      <c r="Q18" s="16">
        <f>'100%'!T18</f>
        <v>0</v>
      </c>
      <c r="R18" s="19">
        <f t="shared" si="0"/>
        <v>45990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26" t="s">
        <v>42</v>
      </c>
      <c r="F19" s="16">
        <f>'100%'!G19/100*60</f>
        <v>33255</v>
      </c>
      <c r="G19" s="16">
        <f>'100%'!H19/100*60</f>
        <v>31056</v>
      </c>
      <c r="H19" s="16">
        <f>'100%'!I19/100*60</f>
        <v>24896.34</v>
      </c>
      <c r="I19" s="16">
        <f>'100%'!J19/100*60</f>
        <v>26469.600000000002</v>
      </c>
      <c r="J19" s="16">
        <f>'100%'!K19/100*60</f>
        <v>27126</v>
      </c>
      <c r="K19" s="16">
        <f>'100%'!L19/100*60</f>
        <v>152229</v>
      </c>
      <c r="L19" s="16">
        <f>'100%'!M19/100*60</f>
        <v>41613.599999999999</v>
      </c>
      <c r="M19" s="16">
        <f>'100%'!N19/100*60</f>
        <v>55749</v>
      </c>
      <c r="N19" s="16">
        <f>'100%'!O19/100*60</f>
        <v>40542</v>
      </c>
      <c r="O19" s="16">
        <f>'100%'!P19/100*60</f>
        <v>254760</v>
      </c>
      <c r="P19" s="16">
        <f>'100%'!Q19/100*60</f>
        <v>32991</v>
      </c>
      <c r="Q19" s="16">
        <f>'100%'!T19/100*60</f>
        <v>74502</v>
      </c>
      <c r="R19" s="19">
        <f t="shared" si="0"/>
        <v>795189.54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27</v>
      </c>
      <c r="F20" s="16">
        <f>'100%'!G20</f>
        <v>570</v>
      </c>
      <c r="G20" s="16">
        <f>'100%'!H20</f>
        <v>480</v>
      </c>
      <c r="H20" s="16">
        <f>'100%'!I20</f>
        <v>58800</v>
      </c>
      <c r="I20" s="16">
        <f>'100%'!J20</f>
        <v>5962</v>
      </c>
      <c r="J20" s="16">
        <f>'100%'!K20</f>
        <v>19586</v>
      </c>
      <c r="K20" s="16">
        <f>'100%'!L20</f>
        <v>200</v>
      </c>
      <c r="L20" s="16">
        <f>'100%'!M20</f>
        <v>0</v>
      </c>
      <c r="M20" s="16">
        <f>'100%'!N20</f>
        <v>118</v>
      </c>
      <c r="N20" s="16">
        <f>'100%'!O20</f>
        <v>853</v>
      </c>
      <c r="O20" s="16">
        <f>'100%'!P20</f>
        <v>58</v>
      </c>
      <c r="P20" s="16">
        <f>'100%'!Q20</f>
        <v>330</v>
      </c>
      <c r="Q20" s="16">
        <f>'100%'!T20</f>
        <v>460</v>
      </c>
      <c r="R20" s="19">
        <f t="shared" si="0"/>
        <v>87417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28</v>
      </c>
      <c r="F21" s="16">
        <f>'100%'!G21</f>
        <v>0</v>
      </c>
      <c r="G21" s="16">
        <f>'100%'!H21</f>
        <v>0</v>
      </c>
      <c r="H21" s="16">
        <f>'100%'!I21</f>
        <v>0</v>
      </c>
      <c r="I21" s="16">
        <f>'100%'!J21</f>
        <v>0</v>
      </c>
      <c r="J21" s="16">
        <f>'100%'!K21</f>
        <v>0</v>
      </c>
      <c r="K21" s="16">
        <f>'100%'!L21</f>
        <v>0</v>
      </c>
      <c r="L21" s="16">
        <f>'100%'!M21</f>
        <v>0</v>
      </c>
      <c r="M21" s="16">
        <f>'100%'!N21</f>
        <v>0</v>
      </c>
      <c r="N21" s="16">
        <f>'100%'!O21</f>
        <v>0</v>
      </c>
      <c r="O21" s="16">
        <f>'100%'!P21</f>
        <v>0</v>
      </c>
      <c r="P21" s="16">
        <f>'100%'!Q21</f>
        <v>0</v>
      </c>
      <c r="Q21" s="16">
        <f>'100%'!T21</f>
        <v>0</v>
      </c>
      <c r="R21" s="19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29</v>
      </c>
      <c r="F22" s="16">
        <f>'100%'!G22</f>
        <v>0</v>
      </c>
      <c r="G22" s="16">
        <f>'100%'!H22</f>
        <v>164</v>
      </c>
      <c r="H22" s="16">
        <f>'100%'!I22</f>
        <v>52332</v>
      </c>
      <c r="I22" s="16">
        <f>'100%'!J22</f>
        <v>4900</v>
      </c>
      <c r="J22" s="16">
        <f>'100%'!K22</f>
        <v>6367</v>
      </c>
      <c r="K22" s="16">
        <f>'100%'!L22</f>
        <v>66</v>
      </c>
      <c r="L22" s="16">
        <f>'100%'!M22</f>
        <v>0</v>
      </c>
      <c r="M22" s="16">
        <f>'100%'!N22</f>
        <v>30</v>
      </c>
      <c r="N22" s="16">
        <f>'100%'!O22</f>
        <v>0</v>
      </c>
      <c r="O22" s="16">
        <f>'100%'!P22</f>
        <v>245</v>
      </c>
      <c r="P22" s="16">
        <f>'100%'!Q22</f>
        <v>0</v>
      </c>
      <c r="Q22" s="16">
        <f>'100%'!T22</f>
        <v>20</v>
      </c>
      <c r="R22" s="19">
        <f t="shared" si="0"/>
        <v>64124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30</v>
      </c>
      <c r="F23" s="16">
        <f>'100%'!G23</f>
        <v>1510</v>
      </c>
      <c r="G23" s="16">
        <f>'100%'!H23</f>
        <v>1343.5</v>
      </c>
      <c r="H23" s="16">
        <f>'100%'!I23</f>
        <v>18350.75</v>
      </c>
      <c r="I23" s="16">
        <f>'100%'!J23</f>
        <v>10000.799999999999</v>
      </c>
      <c r="J23" s="16">
        <f>'100%'!K23</f>
        <v>1369.68</v>
      </c>
      <c r="K23" s="16">
        <f>'100%'!L23</f>
        <v>2271.5</v>
      </c>
      <c r="L23" s="16">
        <f>'100%'!M23</f>
        <v>2597</v>
      </c>
      <c r="M23" s="16">
        <f>'100%'!N23</f>
        <v>2355</v>
      </c>
      <c r="N23" s="16">
        <f>'100%'!O23</f>
        <v>3635</v>
      </c>
      <c r="O23" s="16">
        <f>'100%'!P23</f>
        <v>793.5</v>
      </c>
      <c r="P23" s="16">
        <f>'100%'!Q23</f>
        <v>479</v>
      </c>
      <c r="Q23" s="16">
        <f>'100%'!T23</f>
        <v>1848.5</v>
      </c>
      <c r="R23" s="19">
        <f t="shared" si="0"/>
        <v>46554.229999999996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31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19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32</v>
      </c>
      <c r="F25" s="16">
        <f>'100%'!G25</f>
        <v>0</v>
      </c>
      <c r="G25" s="16">
        <f>'100%'!H25</f>
        <v>0</v>
      </c>
      <c r="H25" s="16">
        <f>'100%'!I25</f>
        <v>5340</v>
      </c>
      <c r="I25" s="16">
        <f>'100%'!J25</f>
        <v>500</v>
      </c>
      <c r="J25" s="16">
        <f>'100%'!K25</f>
        <v>955</v>
      </c>
      <c r="K25" s="16">
        <f>'100%'!L25</f>
        <v>10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6805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6" t="s">
        <v>40</v>
      </c>
      <c r="F26" s="16">
        <f>'100%'!G26/100*60</f>
        <v>2349</v>
      </c>
      <c r="G26" s="16">
        <f>'100%'!H26/100*60</f>
        <v>1710</v>
      </c>
      <c r="H26" s="16">
        <f>'100%'!I26/100*60</f>
        <v>16020</v>
      </c>
      <c r="I26" s="16">
        <f>'100%'!J26/100*60</f>
        <v>1500</v>
      </c>
      <c r="J26" s="16">
        <f>'100%'!K26/100*60</f>
        <v>90561</v>
      </c>
      <c r="K26" s="16">
        <f>'100%'!L26/100*60</f>
        <v>30</v>
      </c>
      <c r="L26" s="16">
        <f>'100%'!M26/100*60</f>
        <v>576</v>
      </c>
      <c r="M26" s="16">
        <f>'100%'!N26/100*60</f>
        <v>270</v>
      </c>
      <c r="N26" s="16">
        <f>'100%'!O26/100*60</f>
        <v>60480</v>
      </c>
      <c r="O26" s="16">
        <f>'100%'!P26/100*60</f>
        <v>0</v>
      </c>
      <c r="P26" s="16">
        <f>'100%'!Q26/100*60</f>
        <v>36</v>
      </c>
      <c r="Q26" s="16">
        <f>'100%'!T26/100*60</f>
        <v>0</v>
      </c>
      <c r="R26" s="19">
        <f t="shared" si="0"/>
        <v>173532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47</v>
      </c>
      <c r="F27" s="16">
        <f>'100%'!G27</f>
        <v>6</v>
      </c>
      <c r="G27" s="16">
        <f>'100%'!H27</f>
        <v>0</v>
      </c>
      <c r="H27" s="16">
        <f>'100%'!I27</f>
        <v>0</v>
      </c>
      <c r="I27" s="16">
        <f>'100%'!J27</f>
        <v>0</v>
      </c>
      <c r="J27" s="16">
        <f>'100%'!K27</f>
        <v>7667</v>
      </c>
      <c r="K27" s="16">
        <f>'100%'!L27</f>
        <v>82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19">
        <f t="shared" si="0"/>
        <v>7755</v>
      </c>
    </row>
    <row r="28" spans="1:18" ht="16.5" thickBot="1">
      <c r="A28" s="6">
        <v>1</v>
      </c>
      <c r="B28" s="6">
        <v>3</v>
      </c>
      <c r="C28" s="6">
        <v>3</v>
      </c>
      <c r="D28" s="6">
        <v>413</v>
      </c>
      <c r="E28" s="26" t="s">
        <v>45</v>
      </c>
      <c r="F28" s="16">
        <f>'100%'!G28/100*60</f>
        <v>1249.2</v>
      </c>
      <c r="G28" s="16">
        <f>'100%'!H28/100*60</f>
        <v>756</v>
      </c>
      <c r="H28" s="16">
        <f>'100%'!I28/100*60</f>
        <v>309.60000000000002</v>
      </c>
      <c r="I28" s="16">
        <f>'100%'!J28/100*60</f>
        <v>0</v>
      </c>
      <c r="J28" s="16">
        <f>'100%'!K28/100*60</f>
        <v>0</v>
      </c>
      <c r="K28" s="16">
        <f>'100%'!L28/100*60</f>
        <v>0</v>
      </c>
      <c r="L28" s="16">
        <f>'100%'!M28/100*60</f>
        <v>0</v>
      </c>
      <c r="M28" s="16">
        <f>'100%'!N28/100*60</f>
        <v>0</v>
      </c>
      <c r="N28" s="16">
        <f>'100%'!O28/100*60</f>
        <v>0</v>
      </c>
      <c r="O28" s="16">
        <f>'100%'!P28/100*60</f>
        <v>0</v>
      </c>
      <c r="P28" s="16">
        <f>'100%'!Q28/100*60</f>
        <v>0</v>
      </c>
      <c r="Q28" s="16">
        <f>'100%'!T28/100*60</f>
        <v>0</v>
      </c>
      <c r="R28" s="19">
        <f t="shared" si="0"/>
        <v>2314.8000000000002</v>
      </c>
    </row>
    <row r="29" spans="1:18" ht="16.5" thickBot="1">
      <c r="A29" s="6">
        <v>1</v>
      </c>
      <c r="B29" s="6">
        <v>3</v>
      </c>
      <c r="C29" s="6">
        <v>3</v>
      </c>
      <c r="D29" s="6">
        <v>431</v>
      </c>
      <c r="E29" s="10" t="s">
        <v>46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511</v>
      </c>
      <c r="E30" s="26" t="s">
        <v>41</v>
      </c>
      <c r="F30" s="16">
        <f>'100%'!G30/100*60</f>
        <v>284.40000000000003</v>
      </c>
      <c r="G30" s="16">
        <f>'100%'!H30/100*60</f>
        <v>1144.44</v>
      </c>
      <c r="H30" s="16">
        <f>'100%'!I30/100*60</f>
        <v>646.0200000000001</v>
      </c>
      <c r="I30" s="16">
        <f>'100%'!J30/100*60</f>
        <v>852</v>
      </c>
      <c r="J30" s="16">
        <f>'100%'!K30/100*60</f>
        <v>2862</v>
      </c>
      <c r="K30" s="16">
        <f>'100%'!L30/100*60</f>
        <v>2142</v>
      </c>
      <c r="L30" s="16">
        <f>'100%'!M30/100*60</f>
        <v>2502</v>
      </c>
      <c r="M30" s="16">
        <f>'100%'!N30/100*60</f>
        <v>2502</v>
      </c>
      <c r="N30" s="16">
        <f>'100%'!O30/100*60</f>
        <v>2502</v>
      </c>
      <c r="O30" s="16">
        <f>'100%'!P30/100*60</f>
        <v>2502</v>
      </c>
      <c r="P30" s="16">
        <f>'100%'!Q30/100*60</f>
        <v>2502</v>
      </c>
      <c r="Q30" s="16">
        <f>'100%'!T30/100*60</f>
        <v>4152</v>
      </c>
      <c r="R30" s="19">
        <f t="shared" si="0"/>
        <v>24592.86</v>
      </c>
    </row>
    <row r="31" spans="1:18" ht="16.5" thickBot="1">
      <c r="A31" s="6">
        <v>1</v>
      </c>
      <c r="B31" s="6">
        <v>3</v>
      </c>
      <c r="C31" s="6">
        <v>3</v>
      </c>
      <c r="D31" s="6">
        <v>512</v>
      </c>
      <c r="E31" s="10" t="s">
        <v>33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532</v>
      </c>
      <c r="E32" s="26" t="s">
        <v>43</v>
      </c>
      <c r="F32" s="16">
        <f>'100%'!G32/100*60</f>
        <v>0</v>
      </c>
      <c r="G32" s="16">
        <f>'100%'!H32/100*60</f>
        <v>0</v>
      </c>
      <c r="H32" s="16">
        <f>'100%'!I32/100*60</f>
        <v>0</v>
      </c>
      <c r="I32" s="16">
        <f>'100%'!J32/100*60</f>
        <v>0</v>
      </c>
      <c r="J32" s="16">
        <f>'100%'!K32/100*60</f>
        <v>0</v>
      </c>
      <c r="K32" s="16">
        <f>'100%'!L32/100*60</f>
        <v>0</v>
      </c>
      <c r="L32" s="16">
        <f>'100%'!M32/100*60</f>
        <v>0</v>
      </c>
      <c r="M32" s="16">
        <f>'100%'!N32/100*60</f>
        <v>0</v>
      </c>
      <c r="N32" s="16">
        <f>'100%'!O32/100*60</f>
        <v>0</v>
      </c>
      <c r="O32" s="16">
        <f>'100%'!P32/100*60</f>
        <v>0</v>
      </c>
      <c r="P32" s="16">
        <f>'100%'!Q32/100*60</f>
        <v>0</v>
      </c>
      <c r="Q32" s="16">
        <f>'100%'!T32/100*60</f>
        <v>0</v>
      </c>
      <c r="R32" s="19">
        <f t="shared" si="0"/>
        <v>0</v>
      </c>
    </row>
    <row r="33" spans="1:18" ht="16.5" thickBot="1">
      <c r="A33" s="6">
        <v>1</v>
      </c>
      <c r="B33" s="6">
        <v>3</v>
      </c>
      <c r="C33" s="6">
        <v>3</v>
      </c>
      <c r="D33" s="6">
        <v>5399</v>
      </c>
      <c r="E33" s="10" t="s">
        <v>34</v>
      </c>
      <c r="F33" s="16">
        <f>'100%'!G33</f>
        <v>0</v>
      </c>
      <c r="G33" s="16">
        <f>'100%'!H33</f>
        <v>0</v>
      </c>
      <c r="H33" s="16">
        <f>'100%'!I33</f>
        <v>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0</v>
      </c>
      <c r="O33" s="16">
        <f>'100%'!P33</f>
        <v>0</v>
      </c>
      <c r="P33" s="16">
        <f>'100%'!Q33</f>
        <v>0</v>
      </c>
      <c r="Q33" s="16">
        <f>'100%'!T33</f>
        <v>0</v>
      </c>
      <c r="R33" s="19">
        <f t="shared" si="0"/>
        <v>0</v>
      </c>
    </row>
    <row r="34" spans="1:18" ht="16.5" thickBot="1">
      <c r="A34" s="6">
        <v>1</v>
      </c>
      <c r="B34" s="6">
        <v>3</v>
      </c>
      <c r="C34" s="6">
        <v>3</v>
      </c>
      <c r="D34" s="6">
        <v>929</v>
      </c>
      <c r="E34" s="10" t="s">
        <v>38</v>
      </c>
      <c r="F34" s="16">
        <f>'100%'!G33</f>
        <v>0</v>
      </c>
      <c r="G34" s="16">
        <f>'100%'!H33</f>
        <v>0</v>
      </c>
      <c r="H34" s="16">
        <f>'100%'!I33</f>
        <v>0</v>
      </c>
      <c r="I34" s="16">
        <f>'100%'!J33</f>
        <v>0</v>
      </c>
      <c r="J34" s="16">
        <f>'100%'!K33</f>
        <v>0</v>
      </c>
      <c r="K34" s="16">
        <f>'100%'!L33</f>
        <v>0</v>
      </c>
      <c r="L34" s="16">
        <f>'100%'!M33</f>
        <v>0</v>
      </c>
      <c r="M34" s="16">
        <f>'100%'!N33</f>
        <v>0</v>
      </c>
      <c r="N34" s="16">
        <f>'100%'!O33</f>
        <v>0</v>
      </c>
      <c r="O34" s="16">
        <f>'100%'!P33</f>
        <v>0</v>
      </c>
      <c r="P34" s="16">
        <f>'100%'!Q33</f>
        <v>0</v>
      </c>
      <c r="Q34" s="16">
        <f>'100%'!T33</f>
        <v>0</v>
      </c>
      <c r="R34" s="19">
        <f t="shared" si="0"/>
        <v>0</v>
      </c>
    </row>
    <row r="35" spans="1:18" ht="16.5" thickBot="1">
      <c r="A35" s="6">
        <v>1</v>
      </c>
      <c r="B35" s="6">
        <v>5</v>
      </c>
      <c r="C35" s="6">
        <v>5</v>
      </c>
      <c r="D35" s="6">
        <v>1499</v>
      </c>
      <c r="E35" s="10" t="s">
        <v>39</v>
      </c>
      <c r="F35" s="16">
        <f>'100%'!G35</f>
        <v>0</v>
      </c>
      <c r="G35" s="16">
        <f>'100%'!H35</f>
        <v>0</v>
      </c>
      <c r="H35" s="16">
        <f>'100%'!I35</f>
        <v>0</v>
      </c>
      <c r="I35" s="16">
        <f>'100%'!J35</f>
        <v>0</v>
      </c>
      <c r="J35" s="16">
        <f>'100%'!K35</f>
        <v>0</v>
      </c>
      <c r="K35" s="16">
        <f>'100%'!L35</f>
        <v>0</v>
      </c>
      <c r="L35" s="16">
        <f>'100%'!M35</f>
        <v>0</v>
      </c>
      <c r="M35" s="16">
        <f>'100%'!N35</f>
        <v>0</v>
      </c>
      <c r="N35" s="16">
        <f>'100%'!O35</f>
        <v>0</v>
      </c>
      <c r="O35" s="16">
        <f>'100%'!P35</f>
        <v>0</v>
      </c>
      <c r="P35" s="16">
        <f>'100%'!Q35</f>
        <v>0</v>
      </c>
      <c r="Q35" s="16">
        <f>'100%'!T35</f>
        <v>0</v>
      </c>
      <c r="R35" s="19">
        <f t="shared" si="0"/>
        <v>0</v>
      </c>
    </row>
    <row r="36" spans="1:18" ht="19.5" thickBot="1">
      <c r="A36" s="7"/>
      <c r="B36" s="7"/>
      <c r="C36" s="7"/>
      <c r="D36" s="7"/>
      <c r="E36" s="11" t="s">
        <v>35</v>
      </c>
      <c r="F36" s="20">
        <f>SUM(F13:F35)</f>
        <v>42708.6</v>
      </c>
      <c r="G36" s="20">
        <f t="shared" ref="G36:Q36" si="1">SUM(G13:G35)</f>
        <v>41696.94</v>
      </c>
      <c r="H36" s="20">
        <f t="shared" si="1"/>
        <v>211998.71</v>
      </c>
      <c r="I36" s="20">
        <f t="shared" si="1"/>
        <v>57097.400000000009</v>
      </c>
      <c r="J36" s="20">
        <f t="shared" si="1"/>
        <v>210785.18</v>
      </c>
      <c r="K36" s="20">
        <f t="shared" si="1"/>
        <v>168380.5</v>
      </c>
      <c r="L36" s="20">
        <f t="shared" si="1"/>
        <v>51150.6</v>
      </c>
      <c r="M36" s="20">
        <f t="shared" si="1"/>
        <v>64590</v>
      </c>
      <c r="N36" s="20">
        <f t="shared" si="1"/>
        <v>112104</v>
      </c>
      <c r="O36" s="20">
        <f t="shared" si="1"/>
        <v>265242.5</v>
      </c>
      <c r="P36" s="20">
        <f t="shared" si="1"/>
        <v>41809</v>
      </c>
      <c r="Q36" s="20">
        <f t="shared" si="1"/>
        <v>84672.5</v>
      </c>
      <c r="R36" s="21">
        <f>SUM(F36:Q36)</f>
        <v>1352235.9300000002</v>
      </c>
    </row>
    <row r="37" spans="1:18" ht="15.75" thickBot="1"/>
    <row r="38" spans="1:18" ht="19.5" thickBot="1">
      <c r="E38" s="15" t="s">
        <v>37</v>
      </c>
      <c r="F38" s="27">
        <f>R36</f>
        <v>1352235.9300000002</v>
      </c>
      <c r="G38" s="27"/>
    </row>
  </sheetData>
  <mergeCells count="7">
    <mergeCell ref="F38:G38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2020-01-17T16:22:57Z</dcterms:modified>
</cp:coreProperties>
</file>