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0%" sheetId="1" r:id="rId1"/>
    <sheet name="40%" sheetId="2" r:id="rId2"/>
  </sheets>
  <calcPr calcId="162913"/>
</workbook>
</file>

<file path=xl/calcChain.xml><?xml version="1.0" encoding="utf-8"?>
<calcChain xmlns="http://schemas.openxmlformats.org/spreadsheetml/2006/main">
  <c r="R24" i="1" l="1"/>
  <c r="P14" i="2" l="1"/>
  <c r="O14" i="2"/>
  <c r="N14" i="2"/>
  <c r="G14" i="2"/>
  <c r="H14" i="2"/>
  <c r="I14" i="2"/>
  <c r="J14" i="2"/>
  <c r="K14" i="2"/>
  <c r="L14" i="2"/>
  <c r="M14" i="2"/>
  <c r="Q14" i="2"/>
  <c r="S21" i="1" l="1"/>
  <c r="S19" i="1"/>
  <c r="S26" i="1"/>
  <c r="S20" i="1"/>
  <c r="S23" i="1"/>
  <c r="S13" i="1"/>
  <c r="S22" i="1"/>
  <c r="S15" i="1"/>
  <c r="S14" i="1"/>
  <c r="S16" i="1"/>
  <c r="S17" i="1"/>
  <c r="S18" i="1"/>
  <c r="S24" i="1"/>
  <c r="S25" i="1"/>
  <c r="A13" i="1" l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R27" i="1" l="1"/>
  <c r="G24" i="2" l="1"/>
  <c r="H24" i="2"/>
  <c r="I24" i="2"/>
  <c r="J24" i="2"/>
  <c r="K24" i="2"/>
  <c r="L24" i="2"/>
  <c r="M24" i="2"/>
  <c r="N24" i="2"/>
  <c r="O24" i="2"/>
  <c r="P24" i="2"/>
  <c r="Q24" i="2"/>
  <c r="G25" i="2" l="1"/>
  <c r="H25" i="2"/>
  <c r="I25" i="2"/>
  <c r="J25" i="2"/>
  <c r="K25" i="2"/>
  <c r="L25" i="2"/>
  <c r="M25" i="2"/>
  <c r="N25" i="2"/>
  <c r="O25" i="2"/>
  <c r="P25" i="2"/>
  <c r="Q25" i="2"/>
  <c r="F25" i="2"/>
  <c r="R25" i="2" l="1"/>
  <c r="O26" i="2"/>
  <c r="G26" i="2"/>
  <c r="H26" i="2"/>
  <c r="I26" i="2"/>
  <c r="J26" i="2"/>
  <c r="K26" i="2"/>
  <c r="L26" i="2"/>
  <c r="M26" i="2"/>
  <c r="N26" i="2"/>
  <c r="P26" i="2"/>
  <c r="Q26" i="2"/>
  <c r="F26" i="2"/>
  <c r="F24" i="2"/>
  <c r="R24" i="2" l="1"/>
  <c r="F19" i="2" l="1"/>
  <c r="F14" i="2" l="1"/>
  <c r="G13" i="2" l="1"/>
  <c r="H13" i="2"/>
  <c r="I13" i="2"/>
  <c r="J13" i="2"/>
  <c r="K13" i="2"/>
  <c r="L13" i="2"/>
  <c r="M13" i="2"/>
  <c r="N13" i="2"/>
  <c r="O13" i="2"/>
  <c r="P13" i="2"/>
  <c r="Q13" i="2"/>
  <c r="G15" i="2"/>
  <c r="H15" i="2"/>
  <c r="I15" i="2"/>
  <c r="J15" i="2"/>
  <c r="K15" i="2"/>
  <c r="L15" i="2"/>
  <c r="M15" i="2"/>
  <c r="N15" i="2"/>
  <c r="O15" i="2"/>
  <c r="P15" i="2"/>
  <c r="Q15" i="2"/>
  <c r="G16" i="2"/>
  <c r="H16" i="2"/>
  <c r="I16" i="2"/>
  <c r="J16" i="2"/>
  <c r="K16" i="2"/>
  <c r="L16" i="2"/>
  <c r="M16" i="2"/>
  <c r="N16" i="2"/>
  <c r="O16" i="2"/>
  <c r="P16" i="2"/>
  <c r="Q16" i="2"/>
  <c r="G17" i="2"/>
  <c r="H17" i="2"/>
  <c r="I17" i="2"/>
  <c r="J17" i="2"/>
  <c r="K17" i="2"/>
  <c r="L17" i="2"/>
  <c r="M17" i="2"/>
  <c r="N17" i="2"/>
  <c r="O17" i="2"/>
  <c r="P17" i="2"/>
  <c r="Q17" i="2"/>
  <c r="G18" i="2"/>
  <c r="H18" i="2"/>
  <c r="I18" i="2"/>
  <c r="J18" i="2"/>
  <c r="K18" i="2"/>
  <c r="L18" i="2"/>
  <c r="M18" i="2"/>
  <c r="N18" i="2"/>
  <c r="O18" i="2"/>
  <c r="P18" i="2"/>
  <c r="Q18" i="2"/>
  <c r="G19" i="2"/>
  <c r="H19" i="2"/>
  <c r="I19" i="2"/>
  <c r="J19" i="2"/>
  <c r="K19" i="2"/>
  <c r="L19" i="2"/>
  <c r="M19" i="2"/>
  <c r="N19" i="2"/>
  <c r="O19" i="2"/>
  <c r="P19" i="2"/>
  <c r="Q19" i="2"/>
  <c r="G20" i="2"/>
  <c r="H20" i="2"/>
  <c r="I20" i="2"/>
  <c r="J20" i="2"/>
  <c r="K20" i="2"/>
  <c r="L20" i="2"/>
  <c r="M20" i="2"/>
  <c r="N20" i="2"/>
  <c r="O20" i="2"/>
  <c r="P20" i="2"/>
  <c r="Q20" i="2"/>
  <c r="G21" i="2"/>
  <c r="H21" i="2"/>
  <c r="I21" i="2"/>
  <c r="J21" i="2"/>
  <c r="K21" i="2"/>
  <c r="L21" i="2"/>
  <c r="M21" i="2"/>
  <c r="N21" i="2"/>
  <c r="O21" i="2"/>
  <c r="P21" i="2"/>
  <c r="Q21" i="2"/>
  <c r="G22" i="2"/>
  <c r="H22" i="2"/>
  <c r="I22" i="2"/>
  <c r="J22" i="2"/>
  <c r="K22" i="2"/>
  <c r="L22" i="2"/>
  <c r="M22" i="2"/>
  <c r="N22" i="2"/>
  <c r="O22" i="2"/>
  <c r="P22" i="2"/>
  <c r="Q22" i="2"/>
  <c r="G23" i="2"/>
  <c r="H23" i="2"/>
  <c r="I23" i="2"/>
  <c r="J23" i="2"/>
  <c r="K23" i="2"/>
  <c r="L23" i="2"/>
  <c r="M23" i="2"/>
  <c r="N23" i="2"/>
  <c r="O23" i="2"/>
  <c r="P23" i="2"/>
  <c r="Q23" i="2"/>
  <c r="F15" i="2"/>
  <c r="F16" i="2"/>
  <c r="F17" i="2"/>
  <c r="F18" i="2"/>
  <c r="F20" i="2"/>
  <c r="F21" i="2"/>
  <c r="F22" i="2"/>
  <c r="F23" i="2"/>
  <c r="F13" i="2"/>
  <c r="O27" i="2" l="1"/>
  <c r="R16" i="2"/>
  <c r="R26" i="2"/>
  <c r="R20" i="2"/>
  <c r="G27" i="2"/>
  <c r="K27" i="2"/>
  <c r="S27" i="1"/>
  <c r="G29" i="1" s="1"/>
  <c r="R23" i="2"/>
  <c r="R21" i="2"/>
  <c r="R19" i="2"/>
  <c r="R17" i="2"/>
  <c r="R15" i="2"/>
  <c r="Q27" i="2"/>
  <c r="M27" i="2"/>
  <c r="I27" i="2"/>
  <c r="R22" i="2"/>
  <c r="R18" i="2"/>
  <c r="P27" i="2"/>
  <c r="N27" i="2"/>
  <c r="L27" i="2"/>
  <c r="J27" i="2"/>
  <c r="H27" i="2"/>
  <c r="R14" i="2"/>
  <c r="F27" i="2"/>
  <c r="R13" i="2"/>
  <c r="R27" i="2" l="1"/>
  <c r="F29" i="2" s="1"/>
</calcChain>
</file>

<file path=xl/sharedStrings.xml><?xml version="1.0" encoding="utf-8"?>
<sst xmlns="http://schemas.openxmlformats.org/spreadsheetml/2006/main" count="80" uniqueCount="40">
  <si>
    <t>UNIVERSIDAD NACIONAL FEDERICO VILLARREAL</t>
  </si>
  <si>
    <t>OFICINA CENTRAL DE ECONÓMICO FINANCIERA</t>
  </si>
  <si>
    <t>OFICINA DE TESORERÍA</t>
  </si>
  <si>
    <t>AREA DE PROGRAMACIÓN DE INGRESOS</t>
  </si>
  <si>
    <t>CLASE</t>
  </si>
  <si>
    <t>TIPO</t>
  </si>
  <si>
    <t>SUB</t>
  </si>
  <si>
    <t>ESPEC</t>
  </si>
  <si>
    <t>DESCRIPCION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</si>
  <si>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</si>
  <si>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</si>
  <si>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</si>
  <si>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</si>
  <si>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</si>
  <si>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</si>
  <si>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</si>
  <si>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</si>
  <si>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</si>
  <si>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</si>
  <si>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</si>
  <si>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</si>
  <si>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VENTA DE PUBLICACIONES</t>
  </si>
  <si>
    <t>CARNETS</t>
  </si>
  <si>
    <t>GRADOS Y TITULOS</t>
  </si>
  <si>
    <t>CONSTANCIAS Y CERTIFICADOS</t>
  </si>
  <si>
    <t>DERECHOS DE INSCRIPCIÓN</t>
  </si>
  <si>
    <t>MATRICULAS</t>
  </si>
  <si>
    <t>TRASLADOS Y CONVALIDACIONES</t>
  </si>
  <si>
    <t>DERECHOS UNIVERSITARIOS</t>
  </si>
  <si>
    <t>OTROS DERECHOS ADMINS. DE EDUCACION</t>
  </si>
  <si>
    <t>TOTAL</t>
  </si>
  <si>
    <t>AL 100 % TOTAL</t>
  </si>
  <si>
    <t>CENTRO PRE-UNIVERSITARIO</t>
  </si>
  <si>
    <t>OTROS PRODUCTOS DE EDUCACION*</t>
  </si>
  <si>
    <t>PENSION DE ENSEÑANZA</t>
  </si>
  <si>
    <t>ENSEÑANZA EN CENTRO PREUNIVERSITARIO*</t>
  </si>
  <si>
    <t>AL 40 % TOTAL</t>
  </si>
  <si>
    <t xml:space="preserve">OTROS INGRESOS DIVERSOS </t>
  </si>
  <si>
    <t>SERVICIOS ACADEMICOS</t>
  </si>
  <si>
    <t>CUADRO DE EJECUCION DE INGRESOS DEL 01/01/2019 AL 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</si>
</sst>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S/.&quot;#,##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ngsana New"/>
      <family val="1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AngsanaUPC"/>
      <family val="1"/>
    </font>
    <font>
      <sz val="17"/>
      <color theme="1"/>
      <name val="Calibri"/>
      <family val="2"/>
      <scheme val="minor"/>
    </font>
    <font>
      <b/>
      <sz val="17"/>
      <name val="Angsana New"/>
      <family val="1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0" borderId="0" xfId="2" applyFont="1" applyAlignment="1">
      <alignment horizontal="center" vertical="center"/>
    </xf>
    <xf numFmtId="0" fontId="4" fillId="0" borderId="0" xfId="0" applyFont="1"/>
    <xf numFmtId="0" fontId="7" fillId="0" borderId="0" xfId="0" applyFont="1"/>
    <xf numFmtId="0" fontId="8" fillId="0" borderId="0" xfId="2" applyFont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right" vertical="center"/>
    </xf>
    <xf numFmtId="0" fontId="0" fillId="0" borderId="5" xfId="0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164" fontId="5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/>
    <xf numFmtId="4" fontId="1" fillId="0" borderId="0" xfId="0" applyNumberFormat="1" applyFont="1"/>
    <xf numFmtId="4" fontId="9" fillId="0" borderId="1" xfId="0" applyNumberFormat="1" applyFont="1" applyBorder="1" applyAlignment="1">
      <alignment horizontal="right" vertical="center"/>
    </xf>
    <xf numFmtId="4" fontId="5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164" fontId="9" fillId="0" borderId="1" xfId="0" applyNumberFormat="1" applyFont="1" applyBorder="1" applyAlignment="1">
      <alignment horizontal="righ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6" fillId="0" borderId="0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4" fontId="2" fillId="0" borderId="0" xfId="2" applyNumberFormat="1" applyFont="1" applyFill="1" applyAlignment="1">
      <alignment horizontal="right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302684</xdr:colOff>
      <xdr:row>0</xdr:row>
      <xdr:rowOff>34926</xdr:rowOff>
    </xdr:from>
    <xdr:to>
      <xdr:col>5</xdr:col>
      <xdr:colOff>660399</xdr:colOff>
      <xdr:row>9</xdr:row>
      <xdr:rowOff>1</xdr:rowOff>
    </xdr:to>
    <xdr:pic>
      <xdr:nvPicPr>
        <xdr:cNvPr id="2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55184" y="34926"/>
          <a:ext cx="781049" cy="121390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296334</xdr:colOff>
      <xdr:row>0</xdr:row>
      <xdr:rowOff>31750</xdr:rowOff>
    </xdr:from>
    <xdr:to>
      <xdr:col>4</xdr:col>
      <xdr:colOff>654050</xdr:colOff>
      <xdr:row>8</xdr:row>
      <xdr:rowOff>144991</xdr:rowOff>
    </xdr:to>
    <xdr:pic>
      <xdr:nvPicPr>
        <xdr:cNvPr id="13" name="1 Imagen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48834" y="31750"/>
          <a:ext cx="781049" cy="121390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zoomScale="90" zoomScaleNormal="90" workbookViewId="0">
      <pane xSplit="6" ySplit="12" topLeftCell="L13" activePane="bottomRight" state="frozen"/>
      <selection pane="topRight" activeCell="F1" sqref="F1"/>
      <selection pane="bottomLeft" activeCell="A13" sqref="A13"/>
      <selection pane="bottomRight" activeCell="R13" sqref="R13"/>
    </sheetView>
  </sheetViews>
  <sheetFormatPr baseColWidth="10" defaultColWidth="9.140625" defaultRowHeight="15"/>
  <cols>
    <col min="2" max="4" width="4.7109375" customWidth="1"/>
    <col min="5" max="5" width="6.28515625" bestFit="1" customWidth="1"/>
    <col min="6" max="6" width="36.28515625" style="2" bestFit="1" customWidth="1"/>
    <col min="7" max="9" width="14.28515625" customWidth="1"/>
    <col min="10" max="10" width="15.7109375" bestFit="1" customWidth="1"/>
    <col min="11" max="13" width="14.28515625" customWidth="1"/>
    <col min="14" max="14" width="15.7109375" bestFit="1" customWidth="1"/>
    <col min="15" max="16" width="14.28515625" customWidth="1"/>
    <col min="17" max="18" width="15.7109375" bestFit="1" customWidth="1"/>
    <col min="19" max="19" width="16.42578125" bestFit="1" customWidth="1"/>
  </cols>
  <sheetData>
    <row r="1" spans="1:19" ht="12" customHeight="1">
      <c r="B1" s="27" t="s">
        <v>0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</row>
    <row r="2" spans="1:19" ht="9.9499999999999993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9" ht="12" customHeight="1">
      <c r="B3" s="28" t="s">
        <v>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19" ht="9.9499999999999993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"/>
      <c r="Q4" s="1"/>
      <c r="R4" s="1"/>
      <c r="S4" s="1"/>
    </row>
    <row r="5" spans="1:19" ht="12" customHeight="1">
      <c r="B5" s="28" t="s">
        <v>2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</row>
    <row r="6" spans="1:19" ht="9.9499999999999993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1"/>
      <c r="Q6" s="1"/>
      <c r="R6" s="1"/>
      <c r="S6" s="1"/>
    </row>
    <row r="7" spans="1:19" ht="12" customHeight="1">
      <c r="B7" s="28" t="s">
        <v>3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</row>
    <row r="8" spans="1:19" ht="9.9499999999999993" customHeight="1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1"/>
      <c r="Q8" s="1"/>
      <c r="R8" s="1"/>
      <c r="S8" s="1"/>
    </row>
    <row r="9" spans="1:19" ht="12" customHeight="1">
      <c r="B9" s="29" t="s">
        <v>39</v>
      </c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</row>
    <row r="10" spans="1:19" ht="9.9499999999999993" customHeight="1" thickBot="1">
      <c r="F10"/>
    </row>
    <row r="11" spans="1:19" ht="19.5" thickBot="1">
      <c r="B11" s="22" t="s">
        <v>32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4"/>
    </row>
    <row r="12" spans="1:19" ht="16.5" thickBot="1">
      <c r="B12" s="5" t="s">
        <v>4</v>
      </c>
      <c r="C12" s="5" t="s">
        <v>5</v>
      </c>
      <c r="D12" s="5" t="s">
        <v>6</v>
      </c>
      <c r="E12" s="5" t="s">
        <v>7</v>
      </c>
      <c r="F12" s="5" t="s">
        <v>8</v>
      </c>
      <c r="G12" s="9" t="s">
        <v>9</v>
      </c>
      <c r="H12" s="9" t="s">
        <v>10</v>
      </c>
      <c r="I12" s="9" t="s">
        <v>11</v>
      </c>
      <c r="J12" s="9" t="s">
        <v>12</v>
      </c>
      <c r="K12" s="9" t="s">
        <v>13</v>
      </c>
      <c r="L12" s="9" t="s">
        <v>14</v>
      </c>
      <c r="M12" s="9" t="s">
        <v>15</v>
      </c>
      <c r="N12" s="9" t="s">
        <v>16</v>
      </c>
      <c r="O12" s="9" t="s">
        <v>17</v>
      </c>
      <c r="P12" s="9" t="s">
        <v>18</v>
      </c>
      <c r="Q12" s="9" t="s">
        <v>19</v>
      </c>
      <c r="R12" s="9" t="s">
        <v>20</v>
      </c>
      <c r="S12" s="8" t="s">
        <v>30</v>
      </c>
    </row>
    <row r="13" spans="1:19" ht="16.5" thickBot="1">
      <c r="A13" t="str">
        <f t="shared" ref="A13:A26" si="0">CONCATENATE(B13,C13,D13,E13)</f>
        <v>131511</v>
      </c>
      <c r="B13" s="6">
        <v>1</v>
      </c>
      <c r="C13" s="6">
        <v>3</v>
      </c>
      <c r="D13" s="6">
        <v>1</v>
      </c>
      <c r="E13" s="6">
        <v>511</v>
      </c>
      <c r="F13" s="10" t="s">
        <v>21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3">
        <f t="shared" ref="S13:S27" si="1">SUM(G13:R13)</f>
        <v>0</v>
      </c>
    </row>
    <row r="14" spans="1:19" ht="16.5" thickBot="1">
      <c r="A14" t="str">
        <f t="shared" si="0"/>
        <v>1315199</v>
      </c>
      <c r="B14" s="6">
        <v>1</v>
      </c>
      <c r="C14" s="6">
        <v>3</v>
      </c>
      <c r="D14" s="6">
        <v>1</v>
      </c>
      <c r="E14" s="6">
        <v>5199</v>
      </c>
      <c r="F14" s="10" t="s">
        <v>33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3">
        <f t="shared" si="1"/>
        <v>0</v>
      </c>
    </row>
    <row r="15" spans="1:19" ht="16.5" thickBot="1">
      <c r="A15" t="str">
        <f t="shared" si="0"/>
        <v>132311</v>
      </c>
      <c r="B15" s="6">
        <v>1</v>
      </c>
      <c r="C15" s="6">
        <v>3</v>
      </c>
      <c r="D15" s="6">
        <v>2</v>
      </c>
      <c r="E15" s="6">
        <v>311</v>
      </c>
      <c r="F15" s="10" t="s">
        <v>22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3">
        <f t="shared" si="1"/>
        <v>0</v>
      </c>
    </row>
    <row r="16" spans="1:19" ht="16.5" thickBot="1">
      <c r="A16" t="str">
        <f t="shared" si="0"/>
        <v>132313</v>
      </c>
      <c r="B16" s="6">
        <v>1</v>
      </c>
      <c r="C16" s="6">
        <v>3</v>
      </c>
      <c r="D16" s="6">
        <v>2</v>
      </c>
      <c r="E16" s="6">
        <v>313</v>
      </c>
      <c r="F16" s="10" t="s">
        <v>23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3">
        <f t="shared" si="1"/>
        <v>0</v>
      </c>
    </row>
    <row r="17" spans="1:19" ht="16.5" thickBot="1">
      <c r="A17" t="str">
        <f t="shared" si="0"/>
        <v>132314</v>
      </c>
      <c r="B17" s="6">
        <v>1</v>
      </c>
      <c r="C17" s="6">
        <v>3</v>
      </c>
      <c r="D17" s="6">
        <v>2</v>
      </c>
      <c r="E17" s="6">
        <v>314</v>
      </c>
      <c r="F17" s="10" t="s">
        <v>24</v>
      </c>
      <c r="G17" s="15">
        <v>30</v>
      </c>
      <c r="H17" s="15">
        <v>40</v>
      </c>
      <c r="I17" s="15">
        <v>50</v>
      </c>
      <c r="J17" s="15">
        <v>30</v>
      </c>
      <c r="K17" s="15">
        <v>30</v>
      </c>
      <c r="L17" s="15">
        <v>30</v>
      </c>
      <c r="M17" s="15">
        <v>30</v>
      </c>
      <c r="N17" s="15">
        <v>0</v>
      </c>
      <c r="O17" s="15">
        <v>30</v>
      </c>
      <c r="P17" s="15">
        <v>30</v>
      </c>
      <c r="Q17" s="15">
        <v>40</v>
      </c>
      <c r="R17" s="15">
        <v>20</v>
      </c>
      <c r="S17" s="13">
        <f t="shared" si="1"/>
        <v>360</v>
      </c>
    </row>
    <row r="18" spans="1:19" ht="16.5" thickBot="1">
      <c r="A18" t="str">
        <f t="shared" si="0"/>
        <v>132315</v>
      </c>
      <c r="B18" s="6">
        <v>1</v>
      </c>
      <c r="C18" s="6">
        <v>3</v>
      </c>
      <c r="D18" s="6">
        <v>2</v>
      </c>
      <c r="E18" s="6">
        <v>315</v>
      </c>
      <c r="F18" s="10" t="s">
        <v>25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3">
        <f t="shared" si="1"/>
        <v>0</v>
      </c>
    </row>
    <row r="19" spans="1:19" ht="16.5" thickBot="1">
      <c r="A19" t="str">
        <f t="shared" si="0"/>
        <v>132316</v>
      </c>
      <c r="B19" s="6">
        <v>1</v>
      </c>
      <c r="C19" s="6">
        <v>3</v>
      </c>
      <c r="D19" s="6">
        <v>2</v>
      </c>
      <c r="E19" s="6">
        <v>316</v>
      </c>
      <c r="F19" s="10" t="s">
        <v>34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3">
        <f t="shared" si="1"/>
        <v>0</v>
      </c>
    </row>
    <row r="20" spans="1:19" ht="16.5" thickBot="1">
      <c r="A20" t="str">
        <f t="shared" si="0"/>
        <v>132317</v>
      </c>
      <c r="B20" s="6">
        <v>1</v>
      </c>
      <c r="C20" s="6">
        <v>3</v>
      </c>
      <c r="D20" s="6">
        <v>2</v>
      </c>
      <c r="E20" s="6">
        <v>317</v>
      </c>
      <c r="F20" s="10" t="s">
        <v>26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3">
        <f t="shared" si="1"/>
        <v>0</v>
      </c>
    </row>
    <row r="21" spans="1:19" ht="16.5" thickBot="1">
      <c r="A21" t="str">
        <f t="shared" si="0"/>
        <v>132318</v>
      </c>
      <c r="B21" s="6">
        <v>1</v>
      </c>
      <c r="C21" s="6">
        <v>3</v>
      </c>
      <c r="D21" s="6">
        <v>2</v>
      </c>
      <c r="E21" s="6">
        <v>318</v>
      </c>
      <c r="F21" s="10" t="s">
        <v>27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3">
        <f t="shared" si="1"/>
        <v>0</v>
      </c>
    </row>
    <row r="22" spans="1:19" ht="16.5" thickBot="1">
      <c r="A22" t="str">
        <f t="shared" si="0"/>
        <v>132319</v>
      </c>
      <c r="B22" s="6">
        <v>1</v>
      </c>
      <c r="C22" s="6">
        <v>3</v>
      </c>
      <c r="D22" s="6">
        <v>2</v>
      </c>
      <c r="E22" s="6">
        <v>319</v>
      </c>
      <c r="F22" s="10" t="s">
        <v>28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3">
        <f t="shared" si="1"/>
        <v>0</v>
      </c>
    </row>
    <row r="23" spans="1:19" ht="16.5" thickBot="1">
      <c r="A23" t="str">
        <f t="shared" si="0"/>
        <v>1323199</v>
      </c>
      <c r="B23" s="6">
        <v>1</v>
      </c>
      <c r="C23" s="6">
        <v>3</v>
      </c>
      <c r="D23" s="6">
        <v>2</v>
      </c>
      <c r="E23" s="6">
        <v>3199</v>
      </c>
      <c r="F23" s="10" t="s">
        <v>29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3">
        <f t="shared" si="1"/>
        <v>0</v>
      </c>
    </row>
    <row r="24" spans="1:19" ht="16.5" thickBot="1">
      <c r="A24" t="str">
        <f t="shared" si="0"/>
        <v>133311</v>
      </c>
      <c r="B24" s="6">
        <v>1</v>
      </c>
      <c r="C24" s="6">
        <v>3</v>
      </c>
      <c r="D24" s="6">
        <v>3</v>
      </c>
      <c r="E24" s="6">
        <v>311</v>
      </c>
      <c r="F24" s="10" t="s">
        <v>35</v>
      </c>
      <c r="G24" s="15">
        <v>798020</v>
      </c>
      <c r="H24" s="15">
        <v>18090</v>
      </c>
      <c r="I24" s="15">
        <v>260762</v>
      </c>
      <c r="J24" s="15">
        <v>1493725</v>
      </c>
      <c r="K24" s="15">
        <v>834332</v>
      </c>
      <c r="L24" s="15">
        <v>57980</v>
      </c>
      <c r="M24" s="15">
        <v>400645</v>
      </c>
      <c r="N24" s="15">
        <v>1126480</v>
      </c>
      <c r="O24" s="15">
        <v>662570</v>
      </c>
      <c r="P24" s="15">
        <v>116732</v>
      </c>
      <c r="Q24" s="15">
        <v>451830</v>
      </c>
      <c r="R24" s="33">
        <f>987474+7950+15940</f>
        <v>1011364</v>
      </c>
      <c r="S24" s="13">
        <f t="shared" si="1"/>
        <v>7232530</v>
      </c>
    </row>
    <row r="25" spans="1:19" ht="16.5" thickBot="1">
      <c r="A25" t="str">
        <f t="shared" si="0"/>
        <v>133315</v>
      </c>
      <c r="B25" s="6">
        <v>1</v>
      </c>
      <c r="C25" s="6">
        <v>3</v>
      </c>
      <c r="D25" s="6">
        <v>3</v>
      </c>
      <c r="E25" s="6">
        <v>315</v>
      </c>
      <c r="F25" s="10" t="s">
        <v>38</v>
      </c>
      <c r="G25" s="15">
        <v>180950</v>
      </c>
      <c r="H25" s="15">
        <v>87450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3">
        <f t="shared" si="1"/>
        <v>268400</v>
      </c>
    </row>
    <row r="26" spans="1:19" ht="16.5" thickBot="1">
      <c r="A26" t="str">
        <f t="shared" si="0"/>
        <v>1551499</v>
      </c>
      <c r="B26" s="6">
        <v>1</v>
      </c>
      <c r="C26" s="6">
        <v>5</v>
      </c>
      <c r="D26" s="6">
        <v>5</v>
      </c>
      <c r="E26" s="6">
        <v>1499</v>
      </c>
      <c r="F26" s="10" t="s">
        <v>37</v>
      </c>
      <c r="G26" s="15">
        <v>0</v>
      </c>
      <c r="H26" s="15">
        <v>0</v>
      </c>
      <c r="I26" s="15">
        <v>118250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3">
        <f t="shared" si="1"/>
        <v>118250</v>
      </c>
    </row>
    <row r="27" spans="1:19" ht="19.5" thickBot="1">
      <c r="B27" s="7"/>
      <c r="C27" s="7"/>
      <c r="D27" s="7"/>
      <c r="E27" s="7"/>
      <c r="F27" s="11" t="s">
        <v>30</v>
      </c>
      <c r="G27" s="12">
        <v>979000</v>
      </c>
      <c r="H27" s="12">
        <v>105580</v>
      </c>
      <c r="I27" s="12">
        <v>379062</v>
      </c>
      <c r="J27" s="12">
        <v>1493755</v>
      </c>
      <c r="K27" s="12">
        <v>834362</v>
      </c>
      <c r="L27" s="12">
        <v>58010</v>
      </c>
      <c r="M27" s="12">
        <v>400675</v>
      </c>
      <c r="N27" s="12">
        <v>1126480</v>
      </c>
      <c r="O27" s="12">
        <v>662600</v>
      </c>
      <c r="P27" s="12">
        <v>116762</v>
      </c>
      <c r="Q27" s="12">
        <v>451870</v>
      </c>
      <c r="R27" s="12">
        <f t="shared" ref="R27" si="2">SUM(R13:R26)</f>
        <v>1011384</v>
      </c>
      <c r="S27" s="18">
        <f t="shared" si="1"/>
        <v>7619540</v>
      </c>
    </row>
    <row r="28" spans="1:19" ht="15.75" thickBot="1"/>
    <row r="29" spans="1:19" ht="19.5" thickBot="1">
      <c r="F29" s="14" t="s">
        <v>31</v>
      </c>
      <c r="G29" s="26">
        <f>S27</f>
        <v>7619540</v>
      </c>
      <c r="H29" s="26"/>
    </row>
    <row r="30" spans="1:19">
      <c r="K30" s="16"/>
    </row>
    <row r="31" spans="1:19">
      <c r="K31" s="16"/>
    </row>
    <row r="32" spans="1:19">
      <c r="K32" s="17"/>
    </row>
  </sheetData>
  <mergeCells count="6">
    <mergeCell ref="G29:H29"/>
    <mergeCell ref="B1:S1"/>
    <mergeCell ref="B3:S3"/>
    <mergeCell ref="B5:S5"/>
    <mergeCell ref="B7:S7"/>
    <mergeCell ref="B9:S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90" zoomScaleNormal="90" workbookViewId="0">
      <selection activeCell="A14" sqref="A14"/>
    </sheetView>
  </sheetViews>
  <sheetFormatPr baseColWidth="10" defaultColWidth="9.140625" defaultRowHeight="15"/>
  <cols>
    <col min="1" max="3" width="4.7109375" customWidth="1"/>
    <col min="4" max="4" width="6.28515625" bestFit="1" customWidth="1"/>
    <col min="5" max="5" width="36.28515625" style="2" bestFit="1" customWidth="1"/>
    <col min="6" max="8" width="14.28515625" customWidth="1"/>
    <col min="9" max="9" width="15.7109375" bestFit="1" customWidth="1"/>
    <col min="10" max="12" width="14.28515625" customWidth="1"/>
    <col min="13" max="13" width="15.7109375" bestFit="1" customWidth="1"/>
    <col min="14" max="17" width="14.28515625" customWidth="1"/>
    <col min="18" max="18" width="19.7109375" bestFit="1" customWidth="1"/>
  </cols>
  <sheetData>
    <row r="1" spans="1:18" ht="12" customHeight="1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9.9499999999999993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8" ht="12" customHeight="1">
      <c r="A3" s="28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8" ht="9.9499999999999993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1"/>
      <c r="P4" s="1"/>
      <c r="Q4" s="1"/>
      <c r="R4" s="1"/>
    </row>
    <row r="5" spans="1:18" ht="12" customHeight="1">
      <c r="A5" s="28" t="s">
        <v>2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spans="1:18" ht="9.9499999999999993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1"/>
      <c r="P6" s="1"/>
      <c r="Q6" s="1"/>
      <c r="R6" s="1"/>
    </row>
    <row r="7" spans="1:18" ht="12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spans="1:18" ht="9.9499999999999993" customHeight="1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1"/>
      <c r="P8" s="1"/>
      <c r="Q8" s="1"/>
      <c r="R8" s="1"/>
    </row>
    <row r="9" spans="1:18" ht="12" customHeight="1">
      <c r="A9" s="29" t="s">
        <v>39</v>
      </c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 ht="9.9499999999999993" customHeight="1" thickBot="1">
      <c r="E10"/>
    </row>
    <row r="11" spans="1:18" ht="19.5" thickBot="1">
      <c r="A11" s="30" t="s">
        <v>32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2"/>
    </row>
    <row r="12" spans="1:18" ht="16.5" thickBot="1">
      <c r="A12" s="5" t="s">
        <v>4</v>
      </c>
      <c r="B12" s="5" t="s">
        <v>5</v>
      </c>
      <c r="C12" s="5" t="s">
        <v>6</v>
      </c>
      <c r="D12" s="5" t="s">
        <v>7</v>
      </c>
      <c r="E12" s="5" t="s">
        <v>8</v>
      </c>
      <c r="F12" s="9" t="s">
        <v>9</v>
      </c>
      <c r="G12" s="9" t="s">
        <v>10</v>
      </c>
      <c r="H12" s="9" t="s">
        <v>11</v>
      </c>
      <c r="I12" s="9" t="s">
        <v>12</v>
      </c>
      <c r="J12" s="9" t="s">
        <v>13</v>
      </c>
      <c r="K12" s="9" t="s">
        <v>14</v>
      </c>
      <c r="L12" s="9" t="s">
        <v>15</v>
      </c>
      <c r="M12" s="9" t="s">
        <v>16</v>
      </c>
      <c r="N12" s="9" t="s">
        <v>17</v>
      </c>
      <c r="O12" s="9" t="s">
        <v>18</v>
      </c>
      <c r="P12" s="9" t="s">
        <v>19</v>
      </c>
      <c r="Q12" s="9" t="s">
        <v>20</v>
      </c>
      <c r="R12" s="8" t="s">
        <v>30</v>
      </c>
    </row>
    <row r="13" spans="1:18" ht="16.5" thickBot="1">
      <c r="A13" s="6">
        <v>1</v>
      </c>
      <c r="B13" s="6">
        <v>3</v>
      </c>
      <c r="C13" s="6">
        <v>1</v>
      </c>
      <c r="D13" s="6">
        <v>511</v>
      </c>
      <c r="E13" s="10" t="s">
        <v>21</v>
      </c>
      <c r="F13" s="15">
        <f>'100%'!G13</f>
        <v>0</v>
      </c>
      <c r="G13" s="15">
        <f>'100%'!H13</f>
        <v>0</v>
      </c>
      <c r="H13" s="15">
        <f>'100%'!I13</f>
        <v>0</v>
      </c>
      <c r="I13" s="15">
        <f>'100%'!J13</f>
        <v>0</v>
      </c>
      <c r="J13" s="15">
        <f>'100%'!K13</f>
        <v>0</v>
      </c>
      <c r="K13" s="15">
        <f>'100%'!L13</f>
        <v>0</v>
      </c>
      <c r="L13" s="15">
        <f>'100%'!M13</f>
        <v>0</v>
      </c>
      <c r="M13" s="15">
        <f>'100%'!N13</f>
        <v>0</v>
      </c>
      <c r="N13" s="15">
        <f>'100%'!O13</f>
        <v>0</v>
      </c>
      <c r="O13" s="15">
        <f>'100%'!P13</f>
        <v>0</v>
      </c>
      <c r="P13" s="15">
        <f>'100%'!Q13</f>
        <v>0</v>
      </c>
      <c r="Q13" s="15">
        <f>'100%'!R13</f>
        <v>0</v>
      </c>
      <c r="R13" s="19">
        <f>SUM(F13:Q13)</f>
        <v>0</v>
      </c>
    </row>
    <row r="14" spans="1:18" ht="16.5" thickBot="1">
      <c r="A14" s="6">
        <v>1</v>
      </c>
      <c r="B14" s="6">
        <v>3</v>
      </c>
      <c r="C14" s="6">
        <v>1</v>
      </c>
      <c r="D14" s="6">
        <v>5199</v>
      </c>
      <c r="E14" s="25" t="s">
        <v>33</v>
      </c>
      <c r="F14" s="15">
        <f>'100%'!G14/100*40</f>
        <v>0</v>
      </c>
      <c r="G14" s="15">
        <f>'100%'!H14/100*40</f>
        <v>0</v>
      </c>
      <c r="H14" s="15">
        <f>'100%'!I14/100*40</f>
        <v>0</v>
      </c>
      <c r="I14" s="15">
        <f>'100%'!J14/100*40</f>
        <v>0</v>
      </c>
      <c r="J14" s="15">
        <f>'100%'!K14/100*40</f>
        <v>0</v>
      </c>
      <c r="K14" s="15">
        <f>'100%'!L14/100*40</f>
        <v>0</v>
      </c>
      <c r="L14" s="15">
        <f>'100%'!M14/100*40</f>
        <v>0</v>
      </c>
      <c r="M14" s="15">
        <f>'100%'!N14/100*40</f>
        <v>0</v>
      </c>
      <c r="N14" s="15">
        <f>'100%'!O14/100*40</f>
        <v>0</v>
      </c>
      <c r="O14" s="15">
        <f>'100%'!P14/100*40</f>
        <v>0</v>
      </c>
      <c r="P14" s="15">
        <f>'100%'!Q14/100*40</f>
        <v>0</v>
      </c>
      <c r="Q14" s="15">
        <f>'100%'!R14/100*40</f>
        <v>0</v>
      </c>
      <c r="R14" s="19">
        <f t="shared" ref="R14:R26" si="0">SUM(F14:Q14)</f>
        <v>0</v>
      </c>
    </row>
    <row r="15" spans="1:18" ht="16.5" thickBot="1">
      <c r="A15" s="6">
        <v>1</v>
      </c>
      <c r="B15" s="6">
        <v>3</v>
      </c>
      <c r="C15" s="6">
        <v>2</v>
      </c>
      <c r="D15" s="6">
        <v>311</v>
      </c>
      <c r="E15" s="10" t="s">
        <v>22</v>
      </c>
      <c r="F15" s="15">
        <f>'100%'!G15</f>
        <v>0</v>
      </c>
      <c r="G15" s="15">
        <f>'100%'!H15</f>
        <v>0</v>
      </c>
      <c r="H15" s="15">
        <f>'100%'!I15</f>
        <v>0</v>
      </c>
      <c r="I15" s="15">
        <f>'100%'!J15</f>
        <v>0</v>
      </c>
      <c r="J15" s="15">
        <f>'100%'!K15</f>
        <v>0</v>
      </c>
      <c r="K15" s="15">
        <f>'100%'!L15</f>
        <v>0</v>
      </c>
      <c r="L15" s="15">
        <f>'100%'!M15</f>
        <v>0</v>
      </c>
      <c r="M15" s="15">
        <f>'100%'!N15</f>
        <v>0</v>
      </c>
      <c r="N15" s="15">
        <f>'100%'!O15</f>
        <v>0</v>
      </c>
      <c r="O15" s="15">
        <f>'100%'!P15</f>
        <v>0</v>
      </c>
      <c r="P15" s="15">
        <f>'100%'!Q15</f>
        <v>0</v>
      </c>
      <c r="Q15" s="15">
        <f>'100%'!R15</f>
        <v>0</v>
      </c>
      <c r="R15" s="19">
        <f t="shared" si="0"/>
        <v>0</v>
      </c>
    </row>
    <row r="16" spans="1:18" ht="16.5" thickBot="1">
      <c r="A16" s="6">
        <v>1</v>
      </c>
      <c r="B16" s="6">
        <v>3</v>
      </c>
      <c r="C16" s="6">
        <v>2</v>
      </c>
      <c r="D16" s="6">
        <v>313</v>
      </c>
      <c r="E16" s="10" t="s">
        <v>23</v>
      </c>
      <c r="F16" s="15">
        <f>'100%'!G16</f>
        <v>0</v>
      </c>
      <c r="G16" s="15">
        <f>'100%'!H16</f>
        <v>0</v>
      </c>
      <c r="H16" s="15">
        <f>'100%'!I16</f>
        <v>0</v>
      </c>
      <c r="I16" s="15">
        <f>'100%'!J16</f>
        <v>0</v>
      </c>
      <c r="J16" s="15">
        <f>'100%'!K16</f>
        <v>0</v>
      </c>
      <c r="K16" s="15">
        <f>'100%'!L16</f>
        <v>0</v>
      </c>
      <c r="L16" s="15">
        <f>'100%'!M16</f>
        <v>0</v>
      </c>
      <c r="M16" s="15">
        <f>'100%'!N16</f>
        <v>0</v>
      </c>
      <c r="N16" s="15">
        <f>'100%'!O16</f>
        <v>0</v>
      </c>
      <c r="O16" s="15">
        <f>'100%'!P16</f>
        <v>0</v>
      </c>
      <c r="P16" s="15">
        <f>'100%'!Q16</f>
        <v>0</v>
      </c>
      <c r="Q16" s="15">
        <f>'100%'!R16</f>
        <v>0</v>
      </c>
      <c r="R16" s="19">
        <f t="shared" si="0"/>
        <v>0</v>
      </c>
    </row>
    <row r="17" spans="1:18" ht="16.5" thickBot="1">
      <c r="A17" s="6">
        <v>1</v>
      </c>
      <c r="B17" s="6">
        <v>3</v>
      </c>
      <c r="C17" s="6">
        <v>2</v>
      </c>
      <c r="D17" s="6">
        <v>314</v>
      </c>
      <c r="E17" s="10" t="s">
        <v>24</v>
      </c>
      <c r="F17" s="15">
        <f>'100%'!G17</f>
        <v>30</v>
      </c>
      <c r="G17" s="15">
        <f>'100%'!H17</f>
        <v>40</v>
      </c>
      <c r="H17" s="15">
        <f>'100%'!I17</f>
        <v>50</v>
      </c>
      <c r="I17" s="15">
        <f>'100%'!J17</f>
        <v>30</v>
      </c>
      <c r="J17" s="15">
        <f>'100%'!K17</f>
        <v>30</v>
      </c>
      <c r="K17" s="15">
        <f>'100%'!L17</f>
        <v>30</v>
      </c>
      <c r="L17" s="15">
        <f>'100%'!M17</f>
        <v>30</v>
      </c>
      <c r="M17" s="15">
        <f>'100%'!N17</f>
        <v>0</v>
      </c>
      <c r="N17" s="15">
        <f>'100%'!O17</f>
        <v>30</v>
      </c>
      <c r="O17" s="15">
        <f>'100%'!P17</f>
        <v>30</v>
      </c>
      <c r="P17" s="15">
        <f>'100%'!Q17</f>
        <v>40</v>
      </c>
      <c r="Q17" s="15">
        <f>'100%'!R17</f>
        <v>20</v>
      </c>
      <c r="R17" s="19">
        <f t="shared" si="0"/>
        <v>360</v>
      </c>
    </row>
    <row r="18" spans="1:18" ht="16.5" thickBot="1">
      <c r="A18" s="6">
        <v>1</v>
      </c>
      <c r="B18" s="6">
        <v>3</v>
      </c>
      <c r="C18" s="6">
        <v>2</v>
      </c>
      <c r="D18" s="6">
        <v>315</v>
      </c>
      <c r="E18" s="10" t="s">
        <v>25</v>
      </c>
      <c r="F18" s="15">
        <f>'100%'!G18</f>
        <v>0</v>
      </c>
      <c r="G18" s="15">
        <f>'100%'!H18</f>
        <v>0</v>
      </c>
      <c r="H18" s="15">
        <f>'100%'!I18</f>
        <v>0</v>
      </c>
      <c r="I18" s="15">
        <f>'100%'!J18</f>
        <v>0</v>
      </c>
      <c r="J18" s="15">
        <f>'100%'!K18</f>
        <v>0</v>
      </c>
      <c r="K18" s="15">
        <f>'100%'!L18</f>
        <v>0</v>
      </c>
      <c r="L18" s="15">
        <f>'100%'!M18</f>
        <v>0</v>
      </c>
      <c r="M18" s="15">
        <f>'100%'!N18</f>
        <v>0</v>
      </c>
      <c r="N18" s="15">
        <f>'100%'!O18</f>
        <v>0</v>
      </c>
      <c r="O18" s="15">
        <f>'100%'!P18</f>
        <v>0</v>
      </c>
      <c r="P18" s="15">
        <f>'100%'!Q18</f>
        <v>0</v>
      </c>
      <c r="Q18" s="15">
        <f>'100%'!R18</f>
        <v>0</v>
      </c>
      <c r="R18" s="19">
        <f t="shared" si="0"/>
        <v>0</v>
      </c>
    </row>
    <row r="19" spans="1:18" ht="16.5" thickBot="1">
      <c r="A19" s="6">
        <v>1</v>
      </c>
      <c r="B19" s="6">
        <v>3</v>
      </c>
      <c r="C19" s="6">
        <v>2</v>
      </c>
      <c r="D19" s="6">
        <v>316</v>
      </c>
      <c r="E19" s="10" t="s">
        <v>34</v>
      </c>
      <c r="F19" s="15">
        <f>'100%'!G19</f>
        <v>0</v>
      </c>
      <c r="G19" s="15">
        <f>'100%'!H19</f>
        <v>0</v>
      </c>
      <c r="H19" s="15">
        <f>'100%'!I19</f>
        <v>0</v>
      </c>
      <c r="I19" s="15">
        <f>'100%'!J19</f>
        <v>0</v>
      </c>
      <c r="J19" s="15">
        <f>'100%'!K19</f>
        <v>0</v>
      </c>
      <c r="K19" s="15">
        <f>'100%'!L19</f>
        <v>0</v>
      </c>
      <c r="L19" s="15">
        <f>'100%'!M19</f>
        <v>0</v>
      </c>
      <c r="M19" s="15">
        <f>'100%'!N19</f>
        <v>0</v>
      </c>
      <c r="N19" s="15">
        <f>'100%'!O19</f>
        <v>0</v>
      </c>
      <c r="O19" s="15">
        <f>'100%'!P19</f>
        <v>0</v>
      </c>
      <c r="P19" s="15">
        <f>'100%'!Q19</f>
        <v>0</v>
      </c>
      <c r="Q19" s="15">
        <f>'100%'!R19</f>
        <v>0</v>
      </c>
      <c r="R19" s="19">
        <f t="shared" si="0"/>
        <v>0</v>
      </c>
    </row>
    <row r="20" spans="1:18" ht="16.5" thickBot="1">
      <c r="A20" s="6">
        <v>1</v>
      </c>
      <c r="B20" s="6">
        <v>3</v>
      </c>
      <c r="C20" s="6">
        <v>2</v>
      </c>
      <c r="D20" s="6">
        <v>317</v>
      </c>
      <c r="E20" s="10" t="s">
        <v>26</v>
      </c>
      <c r="F20" s="15">
        <f>'100%'!G20</f>
        <v>0</v>
      </c>
      <c r="G20" s="15">
        <f>'100%'!H20</f>
        <v>0</v>
      </c>
      <c r="H20" s="15">
        <f>'100%'!I20</f>
        <v>0</v>
      </c>
      <c r="I20" s="15">
        <f>'100%'!J20</f>
        <v>0</v>
      </c>
      <c r="J20" s="15">
        <f>'100%'!K20</f>
        <v>0</v>
      </c>
      <c r="K20" s="15">
        <f>'100%'!L20</f>
        <v>0</v>
      </c>
      <c r="L20" s="15">
        <f>'100%'!M20</f>
        <v>0</v>
      </c>
      <c r="M20" s="15">
        <f>'100%'!N20</f>
        <v>0</v>
      </c>
      <c r="N20" s="15">
        <f>'100%'!O20</f>
        <v>0</v>
      </c>
      <c r="O20" s="15">
        <f>'100%'!P20</f>
        <v>0</v>
      </c>
      <c r="P20" s="15">
        <f>'100%'!Q20</f>
        <v>0</v>
      </c>
      <c r="Q20" s="15">
        <f>'100%'!R20</f>
        <v>0</v>
      </c>
      <c r="R20" s="19">
        <f t="shared" si="0"/>
        <v>0</v>
      </c>
    </row>
    <row r="21" spans="1:18" ht="16.5" thickBot="1">
      <c r="A21" s="6">
        <v>1</v>
      </c>
      <c r="B21" s="6">
        <v>3</v>
      </c>
      <c r="C21" s="6">
        <v>2</v>
      </c>
      <c r="D21" s="6">
        <v>318</v>
      </c>
      <c r="E21" s="10" t="s">
        <v>27</v>
      </c>
      <c r="F21" s="15">
        <f>'100%'!G21</f>
        <v>0</v>
      </c>
      <c r="G21" s="15">
        <f>'100%'!H21</f>
        <v>0</v>
      </c>
      <c r="H21" s="15">
        <f>'100%'!I21</f>
        <v>0</v>
      </c>
      <c r="I21" s="15">
        <f>'100%'!J21</f>
        <v>0</v>
      </c>
      <c r="J21" s="15">
        <f>'100%'!K21</f>
        <v>0</v>
      </c>
      <c r="K21" s="15">
        <f>'100%'!L21</f>
        <v>0</v>
      </c>
      <c r="L21" s="15">
        <f>'100%'!M21</f>
        <v>0</v>
      </c>
      <c r="M21" s="15">
        <f>'100%'!N21</f>
        <v>0</v>
      </c>
      <c r="N21" s="15">
        <f>'100%'!O21</f>
        <v>0</v>
      </c>
      <c r="O21" s="15">
        <f>'100%'!P21</f>
        <v>0</v>
      </c>
      <c r="P21" s="15">
        <f>'100%'!Q21</f>
        <v>0</v>
      </c>
      <c r="Q21" s="15">
        <f>'100%'!R21</f>
        <v>0</v>
      </c>
      <c r="R21" s="19">
        <f t="shared" si="0"/>
        <v>0</v>
      </c>
    </row>
    <row r="22" spans="1:18" ht="16.5" thickBot="1">
      <c r="A22" s="6">
        <v>1</v>
      </c>
      <c r="B22" s="6">
        <v>3</v>
      </c>
      <c r="C22" s="6">
        <v>2</v>
      </c>
      <c r="D22" s="6">
        <v>319</v>
      </c>
      <c r="E22" s="10" t="s">
        <v>28</v>
      </c>
      <c r="F22" s="15">
        <f>'100%'!G22</f>
        <v>0</v>
      </c>
      <c r="G22" s="15">
        <f>'100%'!H22</f>
        <v>0</v>
      </c>
      <c r="H22" s="15">
        <f>'100%'!I22</f>
        <v>0</v>
      </c>
      <c r="I22" s="15">
        <f>'100%'!J22</f>
        <v>0</v>
      </c>
      <c r="J22" s="15">
        <f>'100%'!K22</f>
        <v>0</v>
      </c>
      <c r="K22" s="15">
        <f>'100%'!L22</f>
        <v>0</v>
      </c>
      <c r="L22" s="15">
        <f>'100%'!M22</f>
        <v>0</v>
      </c>
      <c r="M22" s="15">
        <f>'100%'!N22</f>
        <v>0</v>
      </c>
      <c r="N22" s="15">
        <f>'100%'!O22</f>
        <v>0</v>
      </c>
      <c r="O22" s="15">
        <f>'100%'!P22</f>
        <v>0</v>
      </c>
      <c r="P22" s="15">
        <f>'100%'!Q22</f>
        <v>0</v>
      </c>
      <c r="Q22" s="15">
        <f>'100%'!R22</f>
        <v>0</v>
      </c>
      <c r="R22" s="19">
        <f t="shared" si="0"/>
        <v>0</v>
      </c>
    </row>
    <row r="23" spans="1:18" ht="16.5" thickBot="1">
      <c r="A23" s="6">
        <v>1</v>
      </c>
      <c r="B23" s="6">
        <v>3</v>
      </c>
      <c r="C23" s="6">
        <v>2</v>
      </c>
      <c r="D23" s="6">
        <v>3199</v>
      </c>
      <c r="E23" s="10" t="s">
        <v>29</v>
      </c>
      <c r="F23" s="15">
        <f>'100%'!G23</f>
        <v>0</v>
      </c>
      <c r="G23" s="15">
        <f>'100%'!H23</f>
        <v>0</v>
      </c>
      <c r="H23" s="15">
        <f>'100%'!I23</f>
        <v>0</v>
      </c>
      <c r="I23" s="15">
        <f>'100%'!J23</f>
        <v>0</v>
      </c>
      <c r="J23" s="15">
        <f>'100%'!K23</f>
        <v>0</v>
      </c>
      <c r="K23" s="15">
        <f>'100%'!L23</f>
        <v>0</v>
      </c>
      <c r="L23" s="15">
        <f>'100%'!M23</f>
        <v>0</v>
      </c>
      <c r="M23" s="15">
        <f>'100%'!N23</f>
        <v>0</v>
      </c>
      <c r="N23" s="15">
        <f>'100%'!O23</f>
        <v>0</v>
      </c>
      <c r="O23" s="15">
        <f>'100%'!P23</f>
        <v>0</v>
      </c>
      <c r="P23" s="15">
        <f>'100%'!Q23</f>
        <v>0</v>
      </c>
      <c r="Q23" s="15">
        <f>'100%'!R23</f>
        <v>0</v>
      </c>
      <c r="R23" s="19">
        <f t="shared" si="0"/>
        <v>0</v>
      </c>
    </row>
    <row r="24" spans="1:18" ht="16.5" thickBot="1">
      <c r="A24" s="6">
        <v>1</v>
      </c>
      <c r="B24" s="6">
        <v>3</v>
      </c>
      <c r="C24" s="6">
        <v>3</v>
      </c>
      <c r="D24" s="6">
        <v>311</v>
      </c>
      <c r="E24" s="25" t="s">
        <v>35</v>
      </c>
      <c r="F24" s="15">
        <f>'100%'!G24/100*40</f>
        <v>319208</v>
      </c>
      <c r="G24" s="15">
        <f>'100%'!H24/100*40</f>
        <v>7236</v>
      </c>
      <c r="H24" s="15">
        <f>'100%'!I24/100*40</f>
        <v>104304.79999999999</v>
      </c>
      <c r="I24" s="15">
        <f>'100%'!J24/100*40</f>
        <v>597490</v>
      </c>
      <c r="J24" s="15">
        <f>'100%'!K24/100*40</f>
        <v>333732.8</v>
      </c>
      <c r="K24" s="15">
        <f>'100%'!L24/100*40</f>
        <v>23192</v>
      </c>
      <c r="L24" s="15">
        <f>'100%'!M24/100*40</f>
        <v>160258</v>
      </c>
      <c r="M24" s="15">
        <f>'100%'!N24/100*40</f>
        <v>450592</v>
      </c>
      <c r="N24" s="15">
        <f>'100%'!O24/100*40</f>
        <v>265028</v>
      </c>
      <c r="O24" s="15">
        <f>'100%'!P24/100*40</f>
        <v>46692.799999999996</v>
      </c>
      <c r="P24" s="15">
        <f>'100%'!Q24/100*40</f>
        <v>180732</v>
      </c>
      <c r="Q24" s="15">
        <f>'100%'!R24/100*40</f>
        <v>404545.6</v>
      </c>
      <c r="R24" s="19">
        <f t="shared" ref="R24" si="1">SUM(F24:Q24)</f>
        <v>2893012</v>
      </c>
    </row>
    <row r="25" spans="1:18" ht="16.5" thickBot="1">
      <c r="A25" s="6">
        <v>1</v>
      </c>
      <c r="B25" s="6">
        <v>3</v>
      </c>
      <c r="C25" s="6">
        <v>3</v>
      </c>
      <c r="D25" s="6">
        <v>315</v>
      </c>
      <c r="E25" s="10" t="s">
        <v>38</v>
      </c>
      <c r="F25" s="15">
        <f>'100%'!G25</f>
        <v>180950</v>
      </c>
      <c r="G25" s="15">
        <f>'100%'!H25</f>
        <v>87450</v>
      </c>
      <c r="H25" s="15">
        <f>'100%'!I25</f>
        <v>0</v>
      </c>
      <c r="I25" s="15">
        <f>'100%'!J25</f>
        <v>0</v>
      </c>
      <c r="J25" s="15">
        <f>'100%'!K25</f>
        <v>0</v>
      </c>
      <c r="K25" s="15">
        <f>'100%'!L25</f>
        <v>0</v>
      </c>
      <c r="L25" s="15">
        <f>'100%'!M25</f>
        <v>0</v>
      </c>
      <c r="M25" s="15">
        <f>'100%'!N25</f>
        <v>0</v>
      </c>
      <c r="N25" s="15">
        <f>'100%'!O25</f>
        <v>0</v>
      </c>
      <c r="O25" s="15">
        <f>'100%'!P25</f>
        <v>0</v>
      </c>
      <c r="P25" s="15">
        <f>'100%'!Q25</f>
        <v>0</v>
      </c>
      <c r="Q25" s="15">
        <f>'100%'!R25</f>
        <v>0</v>
      </c>
      <c r="R25" s="19">
        <f t="shared" si="0"/>
        <v>268400</v>
      </c>
    </row>
    <row r="26" spans="1:18" ht="16.5" thickBot="1">
      <c r="A26" s="6">
        <v>1</v>
      </c>
      <c r="B26" s="6">
        <v>5</v>
      </c>
      <c r="C26" s="6">
        <v>5</v>
      </c>
      <c r="D26" s="6">
        <v>1499</v>
      </c>
      <c r="E26" s="10" t="s">
        <v>37</v>
      </c>
      <c r="F26" s="15">
        <f>'100%'!G26</f>
        <v>0</v>
      </c>
      <c r="G26" s="15">
        <f>'100%'!H26</f>
        <v>0</v>
      </c>
      <c r="H26" s="15">
        <f>'100%'!I26</f>
        <v>118250</v>
      </c>
      <c r="I26" s="15">
        <f>'100%'!J26</f>
        <v>0</v>
      </c>
      <c r="J26" s="15">
        <f>'100%'!K26</f>
        <v>0</v>
      </c>
      <c r="K26" s="15">
        <f>'100%'!L26</f>
        <v>0</v>
      </c>
      <c r="L26" s="15">
        <f>'100%'!M26</f>
        <v>0</v>
      </c>
      <c r="M26" s="15">
        <f>'100%'!N26</f>
        <v>0</v>
      </c>
      <c r="N26" s="15">
        <f>'100%'!O26</f>
        <v>0</v>
      </c>
      <c r="O26" s="15">
        <f>'100%'!P26</f>
        <v>0</v>
      </c>
      <c r="P26" s="15">
        <f>'100%'!Q26</f>
        <v>0</v>
      </c>
      <c r="Q26" s="15">
        <f>'100%'!R26</f>
        <v>0</v>
      </c>
      <c r="R26" s="19">
        <f t="shared" si="0"/>
        <v>118250</v>
      </c>
    </row>
    <row r="27" spans="1:18" ht="19.5" thickBot="1">
      <c r="A27" s="7"/>
      <c r="B27" s="7"/>
      <c r="C27" s="7"/>
      <c r="D27" s="7"/>
      <c r="E27" s="11" t="s">
        <v>30</v>
      </c>
      <c r="F27" s="20">
        <f t="shared" ref="F27:Q27" si="2">SUM(F13:F26)</f>
        <v>500188</v>
      </c>
      <c r="G27" s="20">
        <f t="shared" si="2"/>
        <v>94726</v>
      </c>
      <c r="H27" s="20">
        <f t="shared" si="2"/>
        <v>222604.79999999999</v>
      </c>
      <c r="I27" s="20">
        <f t="shared" si="2"/>
        <v>597520</v>
      </c>
      <c r="J27" s="20">
        <f t="shared" si="2"/>
        <v>333762.8</v>
      </c>
      <c r="K27" s="20">
        <f t="shared" si="2"/>
        <v>23222</v>
      </c>
      <c r="L27" s="20">
        <f t="shared" si="2"/>
        <v>160288</v>
      </c>
      <c r="M27" s="20">
        <f t="shared" si="2"/>
        <v>450592</v>
      </c>
      <c r="N27" s="20">
        <f t="shared" si="2"/>
        <v>265058</v>
      </c>
      <c r="O27" s="20">
        <f t="shared" si="2"/>
        <v>46722.799999999996</v>
      </c>
      <c r="P27" s="20">
        <f t="shared" si="2"/>
        <v>180772</v>
      </c>
      <c r="Q27" s="20">
        <f t="shared" si="2"/>
        <v>404565.6</v>
      </c>
      <c r="R27" s="21">
        <f>SUM(F27:Q27)</f>
        <v>3280022</v>
      </c>
    </row>
    <row r="28" spans="1:18" ht="15.75" thickBot="1"/>
    <row r="29" spans="1:18" ht="19.5" thickBot="1">
      <c r="E29" s="14" t="s">
        <v>36</v>
      </c>
      <c r="F29" s="26">
        <f>R27</f>
        <v>3280022</v>
      </c>
      <c r="G29" s="26"/>
    </row>
  </sheetData>
  <mergeCells count="7">
    <mergeCell ref="F29:G29"/>
    <mergeCell ref="A1:R1"/>
    <mergeCell ref="A3:R3"/>
    <mergeCell ref="A5:R5"/>
    <mergeCell ref="A7:R7"/>
    <mergeCell ref="A9:R9"/>
    <mergeCell ref="A11:R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100%</vt:lpstr>
      <vt:lpstr>40%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2020-01-16T19:28:13Z</dcterms:modified>
</cp:coreProperties>
</file>