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95" windowWidth="20115" windowHeight="9915"/>
  </bookViews>
  <sheets>
    <sheet name="siaf0823" sheetId="1" r:id="rId1"/>
  </sheets>
  <definedNames>
    <definedName name="_xlnm.Print_Titles" localSheetId="0">siaf0823!$1:$1</definedName>
  </definedNames>
  <calcPr calcId="144525"/>
</workbook>
</file>

<file path=xl/calcChain.xml><?xml version="1.0" encoding="utf-8"?>
<calcChain xmlns="http://schemas.openxmlformats.org/spreadsheetml/2006/main">
  <c r="AM39" i="1" l="1"/>
  <c r="AS39" i="1"/>
  <c r="AT39" i="1" s="1"/>
  <c r="AU39" i="1" s="1"/>
  <c r="C40" i="1" l="1"/>
  <c r="AR43" i="1"/>
  <c r="AQ43" i="1"/>
  <c r="AP43" i="1"/>
  <c r="AU40" i="1"/>
  <c r="AT40" i="1"/>
  <c r="AS40" i="1"/>
  <c r="AM40" i="1"/>
  <c r="AL40" i="1"/>
  <c r="AK40" i="1"/>
  <c r="AJ40" i="1"/>
  <c r="AI40" i="1"/>
  <c r="AH40" i="1"/>
  <c r="AG40" i="1"/>
  <c r="AD40" i="1"/>
  <c r="AC40" i="1"/>
  <c r="AB40" i="1"/>
  <c r="AA40" i="1"/>
  <c r="Z40" i="1"/>
  <c r="Y40" i="1"/>
  <c r="X40" i="1"/>
  <c r="W40" i="1"/>
  <c r="T40" i="1"/>
  <c r="S40" i="1"/>
  <c r="R40" i="1"/>
  <c r="Q40" i="1"/>
  <c r="P40" i="1"/>
  <c r="O40" i="1"/>
  <c r="N40" i="1"/>
  <c r="M40" i="1"/>
  <c r="J40" i="1"/>
  <c r="I40" i="1"/>
  <c r="H40" i="1"/>
  <c r="G40" i="1"/>
  <c r="F40" i="1"/>
  <c r="E40" i="1"/>
  <c r="D40" i="1"/>
  <c r="AU35" i="1"/>
  <c r="AT35" i="1"/>
  <c r="AS35" i="1"/>
  <c r="AM35" i="1"/>
  <c r="AL35" i="1"/>
  <c r="AK35" i="1"/>
  <c r="AJ35" i="1"/>
  <c r="AI35" i="1"/>
  <c r="AH35" i="1"/>
  <c r="AG35" i="1"/>
  <c r="AD35" i="1"/>
  <c r="AC35" i="1"/>
  <c r="AB35" i="1"/>
  <c r="AA35" i="1"/>
  <c r="Z35" i="1"/>
  <c r="Y35" i="1"/>
  <c r="X35" i="1"/>
  <c r="W35" i="1"/>
  <c r="T35" i="1"/>
  <c r="S35" i="1"/>
  <c r="R35" i="1"/>
  <c r="Q35" i="1"/>
  <c r="P35" i="1"/>
  <c r="O35" i="1"/>
  <c r="N35" i="1"/>
  <c r="M35" i="1"/>
  <c r="J35" i="1"/>
  <c r="I35" i="1"/>
  <c r="H35" i="1"/>
  <c r="G35" i="1"/>
  <c r="F35" i="1"/>
  <c r="E35" i="1"/>
  <c r="D35" i="1"/>
  <c r="C35" i="1"/>
  <c r="AU30" i="1"/>
  <c r="AT30" i="1"/>
  <c r="AS30" i="1"/>
  <c r="AM30" i="1"/>
  <c r="AL30" i="1"/>
  <c r="AK30" i="1"/>
  <c r="AJ30" i="1"/>
  <c r="AI30" i="1"/>
  <c r="AH30" i="1"/>
  <c r="AG30" i="1"/>
  <c r="AD30" i="1"/>
  <c r="AC30" i="1"/>
  <c r="AB30" i="1"/>
  <c r="AA30" i="1"/>
  <c r="Z30" i="1"/>
  <c r="Y30" i="1"/>
  <c r="X30" i="1"/>
  <c r="W30" i="1"/>
  <c r="T30" i="1"/>
  <c r="S30" i="1"/>
  <c r="R30" i="1"/>
  <c r="Q30" i="1"/>
  <c r="P30" i="1"/>
  <c r="O30" i="1"/>
  <c r="N30" i="1"/>
  <c r="M30" i="1"/>
  <c r="J30" i="1"/>
  <c r="I30" i="1"/>
  <c r="H30" i="1"/>
  <c r="G30" i="1"/>
  <c r="F30" i="1"/>
  <c r="E30" i="1"/>
  <c r="D30" i="1"/>
  <c r="C30" i="1"/>
  <c r="AU25" i="1"/>
  <c r="AT25" i="1"/>
  <c r="AS25" i="1"/>
  <c r="AM25" i="1"/>
  <c r="AL25" i="1"/>
  <c r="AK25" i="1"/>
  <c r="AJ25" i="1"/>
  <c r="AI25" i="1"/>
  <c r="AH25" i="1"/>
  <c r="AG25" i="1"/>
  <c r="AD25" i="1"/>
  <c r="AC25" i="1"/>
  <c r="AB25" i="1"/>
  <c r="AA25" i="1"/>
  <c r="Z25" i="1"/>
  <c r="Y25" i="1"/>
  <c r="X25" i="1"/>
  <c r="W25" i="1"/>
  <c r="T25" i="1"/>
  <c r="S25" i="1"/>
  <c r="R25" i="1"/>
  <c r="Q25" i="1"/>
  <c r="P25" i="1"/>
  <c r="O25" i="1"/>
  <c r="N25" i="1"/>
  <c r="M25" i="1"/>
  <c r="J25" i="1"/>
  <c r="I25" i="1"/>
  <c r="H25" i="1"/>
  <c r="G25" i="1"/>
  <c r="F25" i="1"/>
  <c r="E25" i="1"/>
  <c r="D25" i="1"/>
  <c r="C25" i="1"/>
  <c r="AU9" i="1"/>
  <c r="AT9" i="1"/>
  <c r="AS9" i="1"/>
  <c r="AM9" i="1"/>
  <c r="AL9" i="1"/>
  <c r="AK9" i="1"/>
  <c r="AJ9" i="1"/>
  <c r="AI9" i="1"/>
  <c r="AH9" i="1"/>
  <c r="AG9" i="1"/>
  <c r="AD9" i="1"/>
  <c r="AC9" i="1"/>
  <c r="AB9" i="1"/>
  <c r="AA9" i="1"/>
  <c r="Z9" i="1"/>
  <c r="Y9" i="1"/>
  <c r="X9" i="1"/>
  <c r="W9" i="1"/>
  <c r="T9" i="1"/>
  <c r="S9" i="1"/>
  <c r="R9" i="1"/>
  <c r="Q9" i="1"/>
  <c r="P9" i="1"/>
  <c r="O9" i="1"/>
  <c r="N9" i="1"/>
  <c r="M9" i="1"/>
  <c r="J9" i="1"/>
  <c r="I9" i="1"/>
  <c r="H9" i="1"/>
  <c r="G9" i="1"/>
  <c r="F9" i="1"/>
  <c r="E9" i="1"/>
  <c r="D9" i="1"/>
  <c r="C9" i="1"/>
  <c r="AS43" i="1" l="1"/>
  <c r="G43" i="1"/>
  <c r="W43" i="1"/>
  <c r="AG43" i="1"/>
  <c r="E43" i="1"/>
  <c r="Y43" i="1"/>
  <c r="C43" i="1"/>
  <c r="M43" i="1"/>
  <c r="Q43" i="1"/>
  <c r="AA43" i="1"/>
  <c r="AK43" i="1"/>
  <c r="AT43" i="1"/>
  <c r="I43" i="1"/>
  <c r="O43" i="1"/>
  <c r="S43" i="1"/>
  <c r="AC43" i="1"/>
  <c r="AI43" i="1"/>
  <c r="AM43" i="1"/>
  <c r="D43" i="1"/>
  <c r="R43" i="1"/>
  <c r="AB43" i="1"/>
  <c r="AH43" i="1"/>
  <c r="AU43" i="1"/>
  <c r="J43" i="1"/>
  <c r="T43" i="1"/>
  <c r="AD43" i="1"/>
  <c r="H43" i="1"/>
  <c r="N43" i="1"/>
  <c r="X43" i="1"/>
  <c r="AL43" i="1"/>
  <c r="F43" i="1"/>
  <c r="P43" i="1"/>
  <c r="Z43" i="1"/>
  <c r="AJ43" i="1"/>
</calcChain>
</file>

<file path=xl/sharedStrings.xml><?xml version="1.0" encoding="utf-8"?>
<sst xmlns="http://schemas.openxmlformats.org/spreadsheetml/2006/main" count="295" uniqueCount="52">
  <si>
    <t>RESUMEN SIAF PLANILLA DE HABERES MES DE AGOSTO 2023</t>
  </si>
  <si>
    <t>ADMINISTRATIVO CONTRATADO</t>
  </si>
  <si>
    <t>ACTIVIDAD</t>
  </si>
  <si>
    <t>META</t>
  </si>
  <si>
    <t>TOTAL HABER</t>
  </si>
  <si>
    <t>REINTEGRO</t>
  </si>
  <si>
    <t>DEDUCCION</t>
  </si>
  <si>
    <t>TOTAL BRUTO</t>
  </si>
  <si>
    <t>RETENCION JUDICIAL</t>
  </si>
  <si>
    <t>A FAVOR SINDICATO</t>
  </si>
  <si>
    <t>LEY 19990</t>
  </si>
  <si>
    <t>F.J.C.M. 20530</t>
  </si>
  <si>
    <t>AFP LEY 25897</t>
  </si>
  <si>
    <t>TOTAL DSCTOS-LEY</t>
  </si>
  <si>
    <t>TOTAL</t>
  </si>
  <si>
    <t>T-DSCTO. S/.</t>
  </si>
  <si>
    <t>TOT-NETO S/.</t>
  </si>
  <si>
    <t xml:space="preserve">CAFAE                                             </t>
  </si>
  <si>
    <t xml:space="preserve">FALTAS Y TARDANZAS                                </t>
  </si>
  <si>
    <t xml:space="preserve">COOPERATIVA DE SERVICIOS MULTIPLES                </t>
  </si>
  <si>
    <t xml:space="preserve">DSCTO. RENTA DE LA 5TA. CATEGORIA                 </t>
  </si>
  <si>
    <t xml:space="preserve">DSCTO. ESSALUD-VIDA                               </t>
  </si>
  <si>
    <t xml:space="preserve">DSCTO. BANCO PICHINCHA (EX FINANCIE)              </t>
  </si>
  <si>
    <t xml:space="preserve">DSCTO. SEGURO TODO VIDA                           </t>
  </si>
  <si>
    <t>DEDUC. PAGO DE RESPONSABILIDAD FUNCIONAL DIRECTRIZ</t>
  </si>
  <si>
    <t xml:space="preserve">SINDICATO "FRATERNIDAD" ADMINISTRATIVOS           </t>
  </si>
  <si>
    <t xml:space="preserve">DSCTO. PRESTAMO BANCO INTERBANK                   </t>
  </si>
  <si>
    <t xml:space="preserve">DSCTO. A FAVOR RIMAC INTERNACIONAL DE SEGUROS     </t>
  </si>
  <si>
    <t xml:space="preserve">DEVOLUCION DE RECURSOS DIRECTAMENTE RECAUDADOS    </t>
  </si>
  <si>
    <t xml:space="preserve">DSCTO. PRESTAMOS CONVENIO BANCO DE COMERCIO       </t>
  </si>
  <si>
    <t xml:space="preserve">DSCTO MENSUAL POR GASTOS ADM A FAVOR CAFAE        </t>
  </si>
  <si>
    <t xml:space="preserve">DSCTO DE % DEL ITF A FAVOR CAFAE                  </t>
  </si>
  <si>
    <t xml:space="preserve">DSCTO PRESTAMO BCO INTERAMERICANO DE FINANZAS     </t>
  </si>
  <si>
    <t xml:space="preserve">DSCTO A FAV DEL COLEGIO DE PSICOLOGOS DEL PERU    </t>
  </si>
  <si>
    <t xml:space="preserve">A FAVOR BANCO SCOTIABANK                          </t>
  </si>
  <si>
    <t xml:space="preserve">DESTO A FAV DE SEGUROS SURA                       </t>
  </si>
  <si>
    <t xml:space="preserve">DESTO PRESTANO BANCO RIPLEY DEL PERU              </t>
  </si>
  <si>
    <t xml:space="preserve">DESC A FAVOR DE EPS                               </t>
  </si>
  <si>
    <t xml:space="preserve">DESC. CONSIGNACION JUDICIAL PICHINCHA             </t>
  </si>
  <si>
    <t xml:space="preserve">DONACION - CAFAE                                  </t>
  </si>
  <si>
    <t xml:space="preserve">DESCTO. JUD. BIF                                  </t>
  </si>
  <si>
    <t>ADMINISTRATIVO PERMANENTE</t>
  </si>
  <si>
    <t>DOCENTE PERMANENTE</t>
  </si>
  <si>
    <t>MEDICO PERMANENTE</t>
  </si>
  <si>
    <t>FUNCIONARIOS</t>
  </si>
  <si>
    <t>TOTAL GENERAL</t>
  </si>
  <si>
    <t>Total Admin Contr</t>
  </si>
  <si>
    <t>Total Adm. Perman</t>
  </si>
  <si>
    <t>Total Doc Perman</t>
  </si>
  <si>
    <t>Total Medico</t>
  </si>
  <si>
    <t>Total Funcionario</t>
  </si>
  <si>
    <t>Devolucion x Exceso de Pago en Proceso de Admision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</si>
</sst>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164" fontId="0" fillId="0" borderId="1" xfId="0" applyNumberFormat="1" applyBorder="1"/>
    <xf numFmtId="164" fontId="2" fillId="0" borderId="1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right"/>
    </xf>
    <xf numFmtId="4" fontId="0" fillId="0" borderId="0" xfId="0" applyNumberFormat="1"/>
    <xf numFmtId="4" fontId="2" fillId="0" borderId="1" xfId="0" applyNumberFormat="1" applyFont="1" applyBorder="1" applyAlignment="1">
      <alignment horizontal="center" vertical="center" wrapText="1"/>
    </xf>
    <xf numFmtId="4" fontId="0" fillId="0" borderId="1" xfId="0" applyNumberFormat="1" applyBorder="1"/>
    <xf numFmtId="4" fontId="1" fillId="0" borderId="1" xfId="0" applyNumberFormat="1" applyFon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"/>
  <sheetViews>
    <sheetView tabSelected="1" view="pageBreakPreview" zoomScale="80" zoomScaleNormal="100" zoomScaleSheetLayoutView="80" workbookViewId="0">
      <selection activeCell="P31" sqref="P31"/>
    </sheetView>
  </sheetViews>
  <sheetFormatPr baseColWidth="10" defaultRowHeight="15" x14ac:dyDescent="0.25"/>
  <cols>
    <col min="1" max="1" width="10.7109375" customWidth="1"/>
    <col min="2" max="2" width="10.85546875" style="1" customWidth="1"/>
    <col min="3" max="3" width="17" style="8" bestFit="1" customWidth="1"/>
    <col min="4" max="4" width="12.5703125" style="8" bestFit="1" customWidth="1"/>
    <col min="5" max="5" width="13" style="8" bestFit="1" customWidth="1"/>
    <col min="6" max="6" width="17" style="8" bestFit="1" customWidth="1"/>
    <col min="7" max="7" width="14.42578125" style="8" customWidth="1"/>
    <col min="8" max="8" width="11.85546875" style="8" customWidth="1"/>
    <col min="9" max="9" width="13" style="8" customWidth="1"/>
    <col min="10" max="10" width="12.85546875" style="8" customWidth="1"/>
    <col min="11" max="11" width="10.7109375" customWidth="1"/>
    <col min="12" max="12" width="10.85546875" style="1" customWidth="1"/>
    <col min="13" max="13" width="12.5703125" style="8" customWidth="1"/>
    <col min="14" max="14" width="14.42578125" style="8" customWidth="1"/>
    <col min="15" max="15" width="12.28515625" style="8" customWidth="1"/>
    <col min="16" max="16" width="13.42578125" style="8" customWidth="1"/>
    <col min="17" max="17" width="11.7109375" style="8" customWidth="1"/>
    <col min="18" max="18" width="14.5703125" style="8" customWidth="1"/>
    <col min="19" max="19" width="13.7109375" style="8" bestFit="1" customWidth="1"/>
    <col min="20" max="20" width="15.140625" style="8" customWidth="1"/>
    <col min="21" max="21" width="10.7109375" customWidth="1"/>
    <col min="22" max="22" width="10.85546875" style="1" customWidth="1"/>
    <col min="23" max="23" width="12.85546875" style="8" customWidth="1"/>
    <col min="24" max="24" width="12.28515625" style="8" bestFit="1" customWidth="1"/>
    <col min="25" max="25" width="14" style="8" customWidth="1"/>
    <col min="26" max="26" width="13.42578125" style="8" customWidth="1"/>
    <col min="27" max="27" width="12.85546875" style="8" customWidth="1"/>
    <col min="28" max="28" width="13.42578125" style="8" customWidth="1"/>
    <col min="29" max="29" width="15.5703125" style="8" customWidth="1"/>
    <col min="30" max="30" width="16.7109375" style="8" customWidth="1"/>
    <col min="31" max="31" width="10.7109375" customWidth="1"/>
    <col min="32" max="32" width="12.7109375" style="1" customWidth="1"/>
    <col min="33" max="33" width="14.42578125" style="8" customWidth="1"/>
    <col min="34" max="34" width="15.5703125" style="8" customWidth="1"/>
    <col min="35" max="35" width="13.7109375" style="8" customWidth="1"/>
    <col min="36" max="36" width="18.42578125" style="8" customWidth="1"/>
    <col min="37" max="37" width="13.7109375" style="8" bestFit="1" customWidth="1"/>
    <col min="38" max="38" width="13.85546875" style="8" customWidth="1"/>
    <col min="39" max="39" width="15.28515625" style="8" customWidth="1"/>
    <col min="40" max="40" width="10.7109375" customWidth="1"/>
    <col min="41" max="41" width="10.85546875" style="1" customWidth="1"/>
    <col min="42" max="42" width="14.42578125" style="8" bestFit="1" customWidth="1"/>
    <col min="43" max="43" width="12" style="8" bestFit="1" customWidth="1"/>
    <col min="44" max="45" width="14.85546875" style="8" bestFit="1" customWidth="1"/>
    <col min="46" max="46" width="16.140625" style="8" bestFit="1" customWidth="1"/>
    <col min="47" max="47" width="16.5703125" style="8" bestFit="1" customWidth="1"/>
  </cols>
  <sheetData>
    <row r="1" spans="1:47" x14ac:dyDescent="0.25">
      <c r="A1" s="2" t="s">
        <v>0</v>
      </c>
      <c r="K1" s="2" t="s">
        <v>0</v>
      </c>
      <c r="U1" s="2" t="s">
        <v>0</v>
      </c>
      <c r="AE1" s="2" t="s">
        <v>0</v>
      </c>
      <c r="AN1" s="2" t="s">
        <v>0</v>
      </c>
    </row>
    <row r="2" spans="1:47" x14ac:dyDescent="0.25">
      <c r="A2" t="s">
        <v>1</v>
      </c>
      <c r="K2" t="s">
        <v>1</v>
      </c>
      <c r="U2" t="s">
        <v>1</v>
      </c>
      <c r="AE2" t="s">
        <v>1</v>
      </c>
      <c r="AN2" t="s">
        <v>1</v>
      </c>
    </row>
    <row r="3" spans="1:47" ht="75" customHeight="1" x14ac:dyDescent="0.25">
      <c r="A3" s="4" t="s">
        <v>2</v>
      </c>
      <c r="B3" s="6" t="s">
        <v>3</v>
      </c>
      <c r="C3" s="9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9" t="s">
        <v>9</v>
      </c>
      <c r="I3" s="9" t="s">
        <v>17</v>
      </c>
      <c r="J3" s="9" t="s">
        <v>18</v>
      </c>
      <c r="K3" s="4" t="s">
        <v>2</v>
      </c>
      <c r="L3" s="6" t="s">
        <v>3</v>
      </c>
      <c r="M3" s="9" t="s">
        <v>19</v>
      </c>
      <c r="N3" s="9" t="s">
        <v>20</v>
      </c>
      <c r="O3" s="9" t="s">
        <v>21</v>
      </c>
      <c r="P3" s="9" t="s">
        <v>22</v>
      </c>
      <c r="Q3" s="9" t="s">
        <v>23</v>
      </c>
      <c r="R3" s="9" t="s">
        <v>24</v>
      </c>
      <c r="S3" s="9" t="s">
        <v>25</v>
      </c>
      <c r="T3" s="9" t="s">
        <v>26</v>
      </c>
      <c r="U3" s="4" t="s">
        <v>2</v>
      </c>
      <c r="V3" s="6" t="s">
        <v>3</v>
      </c>
      <c r="W3" s="9" t="s">
        <v>27</v>
      </c>
      <c r="X3" s="9" t="s">
        <v>28</v>
      </c>
      <c r="Y3" s="9" t="s">
        <v>29</v>
      </c>
      <c r="Z3" s="9" t="s">
        <v>30</v>
      </c>
      <c r="AA3" s="9" t="s">
        <v>31</v>
      </c>
      <c r="AB3" s="9" t="s">
        <v>32</v>
      </c>
      <c r="AC3" s="9" t="s">
        <v>33</v>
      </c>
      <c r="AD3" s="9" t="s">
        <v>34</v>
      </c>
      <c r="AE3" s="4" t="s">
        <v>2</v>
      </c>
      <c r="AF3" s="6" t="s">
        <v>3</v>
      </c>
      <c r="AG3" s="9" t="s">
        <v>35</v>
      </c>
      <c r="AH3" s="9" t="s">
        <v>36</v>
      </c>
      <c r="AI3" s="9" t="s">
        <v>37</v>
      </c>
      <c r="AJ3" s="9" t="s">
        <v>38</v>
      </c>
      <c r="AK3" s="9" t="s">
        <v>39</v>
      </c>
      <c r="AL3" s="9" t="s">
        <v>40</v>
      </c>
      <c r="AM3" s="9" t="s">
        <v>14</v>
      </c>
      <c r="AN3" s="4" t="s">
        <v>2</v>
      </c>
      <c r="AO3" s="6" t="s">
        <v>3</v>
      </c>
      <c r="AP3" s="9" t="s">
        <v>10</v>
      </c>
      <c r="AQ3" s="9" t="s">
        <v>11</v>
      </c>
      <c r="AR3" s="9" t="s">
        <v>12</v>
      </c>
      <c r="AS3" s="9" t="s">
        <v>13</v>
      </c>
      <c r="AT3" s="9" t="s">
        <v>15</v>
      </c>
      <c r="AU3" s="9" t="s">
        <v>16</v>
      </c>
    </row>
    <row r="4" spans="1:47" x14ac:dyDescent="0.25">
      <c r="A4" s="3">
        <v>5000001</v>
      </c>
      <c r="B4" s="5">
        <v>18</v>
      </c>
      <c r="C4" s="10">
        <v>1915.6</v>
      </c>
      <c r="D4" s="10">
        <v>0</v>
      </c>
      <c r="E4" s="10">
        <v>0</v>
      </c>
      <c r="F4" s="10">
        <v>1915.6</v>
      </c>
      <c r="G4" s="10">
        <v>0</v>
      </c>
      <c r="H4" s="10">
        <v>0</v>
      </c>
      <c r="I4" s="10">
        <v>0</v>
      </c>
      <c r="J4" s="10">
        <v>0</v>
      </c>
      <c r="K4" s="3">
        <v>5000001</v>
      </c>
      <c r="L4" s="5">
        <v>18</v>
      </c>
      <c r="M4" s="10">
        <v>0</v>
      </c>
      <c r="N4" s="10">
        <v>30</v>
      </c>
      <c r="O4" s="10">
        <v>5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3">
        <v>5000001</v>
      </c>
      <c r="V4" s="5">
        <v>18</v>
      </c>
      <c r="W4" s="10">
        <v>83.88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3">
        <v>5000001</v>
      </c>
      <c r="AF4" s="5">
        <v>18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118.88</v>
      </c>
      <c r="AN4" s="3">
        <v>5000001</v>
      </c>
      <c r="AO4" s="5">
        <v>18</v>
      </c>
      <c r="AP4" s="10">
        <v>0</v>
      </c>
      <c r="AQ4" s="10">
        <v>0</v>
      </c>
      <c r="AR4" s="10">
        <v>170.01</v>
      </c>
      <c r="AS4" s="10">
        <v>170.01</v>
      </c>
      <c r="AT4" s="10">
        <v>288.89</v>
      </c>
      <c r="AU4" s="10">
        <v>1626.71</v>
      </c>
    </row>
    <row r="5" spans="1:47" x14ac:dyDescent="0.25">
      <c r="A5" s="3">
        <v>5000002</v>
      </c>
      <c r="B5" s="5">
        <v>19</v>
      </c>
      <c r="C5" s="10">
        <v>3657.81</v>
      </c>
      <c r="D5" s="10">
        <v>0</v>
      </c>
      <c r="E5" s="10">
        <v>0</v>
      </c>
      <c r="F5" s="10">
        <v>3657.81</v>
      </c>
      <c r="G5" s="10">
        <v>0</v>
      </c>
      <c r="H5" s="10">
        <v>0</v>
      </c>
      <c r="I5" s="10">
        <v>166.67</v>
      </c>
      <c r="J5" s="10">
        <v>0</v>
      </c>
      <c r="K5" s="3">
        <v>5000002</v>
      </c>
      <c r="L5" s="5">
        <v>19</v>
      </c>
      <c r="M5" s="10">
        <v>0</v>
      </c>
      <c r="N5" s="10">
        <v>118</v>
      </c>
      <c r="O5" s="10">
        <v>0</v>
      </c>
      <c r="P5" s="10">
        <v>0</v>
      </c>
      <c r="Q5" s="10">
        <v>0</v>
      </c>
      <c r="R5" s="10">
        <v>0</v>
      </c>
      <c r="S5" s="10">
        <v>20.79</v>
      </c>
      <c r="T5" s="10">
        <v>0</v>
      </c>
      <c r="U5" s="3">
        <v>5000002</v>
      </c>
      <c r="V5" s="5">
        <v>19</v>
      </c>
      <c r="W5" s="10">
        <v>0</v>
      </c>
      <c r="X5" s="10">
        <v>0</v>
      </c>
      <c r="Y5" s="10">
        <v>0</v>
      </c>
      <c r="Z5" s="10">
        <v>18.329999999999998</v>
      </c>
      <c r="AA5" s="10">
        <v>0.05</v>
      </c>
      <c r="AB5" s="10">
        <v>0</v>
      </c>
      <c r="AC5" s="10">
        <v>0</v>
      </c>
      <c r="AD5" s="10">
        <v>0</v>
      </c>
      <c r="AE5" s="3">
        <v>5000002</v>
      </c>
      <c r="AF5" s="5">
        <v>19</v>
      </c>
      <c r="AG5" s="10">
        <v>0</v>
      </c>
      <c r="AH5" s="10">
        <v>0</v>
      </c>
      <c r="AI5" s="10">
        <v>0</v>
      </c>
      <c r="AJ5" s="10">
        <v>0</v>
      </c>
      <c r="AK5" s="10">
        <v>5</v>
      </c>
      <c r="AL5" s="10">
        <v>0</v>
      </c>
      <c r="AM5" s="10">
        <v>328.84</v>
      </c>
      <c r="AN5" s="3">
        <v>5000002</v>
      </c>
      <c r="AO5" s="5">
        <v>19</v>
      </c>
      <c r="AP5" s="10">
        <v>151.69</v>
      </c>
      <c r="AQ5" s="10">
        <v>0</v>
      </c>
      <c r="AR5" s="10">
        <v>168.84</v>
      </c>
      <c r="AS5" s="10">
        <v>320.52999999999997</v>
      </c>
      <c r="AT5" s="10">
        <v>649.37</v>
      </c>
      <c r="AU5" s="10">
        <v>3008.44</v>
      </c>
    </row>
    <row r="6" spans="1:47" x14ac:dyDescent="0.25">
      <c r="A6" s="3">
        <v>5000003</v>
      </c>
      <c r="B6" s="5">
        <v>20</v>
      </c>
      <c r="C6" s="10">
        <v>5721.89</v>
      </c>
      <c r="D6" s="10">
        <v>0</v>
      </c>
      <c r="E6" s="10">
        <v>0</v>
      </c>
      <c r="F6" s="10">
        <v>5721.89</v>
      </c>
      <c r="G6" s="10">
        <v>500</v>
      </c>
      <c r="H6" s="10">
        <v>0</v>
      </c>
      <c r="I6" s="10">
        <v>366.67</v>
      </c>
      <c r="J6" s="10">
        <v>0</v>
      </c>
      <c r="K6" s="3">
        <v>5000003</v>
      </c>
      <c r="L6" s="5">
        <v>20</v>
      </c>
      <c r="M6" s="10">
        <v>0</v>
      </c>
      <c r="N6" s="10">
        <v>5</v>
      </c>
      <c r="O6" s="10">
        <v>0</v>
      </c>
      <c r="P6" s="10">
        <v>0</v>
      </c>
      <c r="Q6" s="10">
        <v>0</v>
      </c>
      <c r="R6" s="10">
        <v>0</v>
      </c>
      <c r="S6" s="10">
        <v>62.37</v>
      </c>
      <c r="T6" s="10">
        <v>0</v>
      </c>
      <c r="U6" s="3">
        <v>5000003</v>
      </c>
      <c r="V6" s="5">
        <v>20</v>
      </c>
      <c r="W6" s="10">
        <v>0</v>
      </c>
      <c r="X6" s="10">
        <v>0</v>
      </c>
      <c r="Y6" s="10">
        <v>349.29</v>
      </c>
      <c r="Z6" s="10">
        <v>33.33</v>
      </c>
      <c r="AA6" s="10">
        <v>0</v>
      </c>
      <c r="AB6" s="10">
        <v>0</v>
      </c>
      <c r="AC6" s="10">
        <v>0</v>
      </c>
      <c r="AD6" s="10">
        <v>0</v>
      </c>
      <c r="AE6" s="3">
        <v>5000003</v>
      </c>
      <c r="AF6" s="5">
        <v>20</v>
      </c>
      <c r="AG6" s="10">
        <v>0</v>
      </c>
      <c r="AH6" s="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1316.66</v>
      </c>
      <c r="AN6" s="3">
        <v>5000003</v>
      </c>
      <c r="AO6" s="5">
        <v>20</v>
      </c>
      <c r="AP6" s="10">
        <v>359.33</v>
      </c>
      <c r="AQ6" s="10">
        <v>0</v>
      </c>
      <c r="AR6" s="10">
        <v>166.09</v>
      </c>
      <c r="AS6" s="10">
        <v>525.41999999999996</v>
      </c>
      <c r="AT6" s="10">
        <v>1842.08</v>
      </c>
      <c r="AU6" s="10">
        <v>3879.81</v>
      </c>
    </row>
    <row r="7" spans="1:47" x14ac:dyDescent="0.25">
      <c r="A7" s="3">
        <v>5000005</v>
      </c>
      <c r="B7" s="5">
        <v>22</v>
      </c>
      <c r="C7" s="10">
        <v>2845.73</v>
      </c>
      <c r="D7" s="10">
        <v>0</v>
      </c>
      <c r="E7" s="10">
        <v>0</v>
      </c>
      <c r="F7" s="10">
        <v>2845.73</v>
      </c>
      <c r="G7" s="10">
        <v>0</v>
      </c>
      <c r="H7" s="10">
        <v>0</v>
      </c>
      <c r="I7" s="10">
        <v>166.67</v>
      </c>
      <c r="J7" s="10">
        <v>0</v>
      </c>
      <c r="K7" s="3">
        <v>5000005</v>
      </c>
      <c r="L7" s="5">
        <v>22</v>
      </c>
      <c r="M7" s="10">
        <v>0</v>
      </c>
      <c r="N7" s="10">
        <v>80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3">
        <v>5000005</v>
      </c>
      <c r="V7" s="5">
        <v>22</v>
      </c>
      <c r="W7" s="10">
        <v>0</v>
      </c>
      <c r="X7" s="10">
        <v>0</v>
      </c>
      <c r="Y7" s="10">
        <v>0</v>
      </c>
      <c r="Z7" s="10">
        <v>13.33</v>
      </c>
      <c r="AA7" s="10">
        <v>0</v>
      </c>
      <c r="AB7" s="10">
        <v>0</v>
      </c>
      <c r="AC7" s="10">
        <v>0</v>
      </c>
      <c r="AD7" s="10">
        <v>0</v>
      </c>
      <c r="AE7" s="3">
        <v>5000005</v>
      </c>
      <c r="AF7" s="5">
        <v>22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260</v>
      </c>
      <c r="AN7" s="3">
        <v>5000005</v>
      </c>
      <c r="AO7" s="5">
        <v>22</v>
      </c>
      <c r="AP7" s="10">
        <v>224.64</v>
      </c>
      <c r="AQ7" s="10">
        <v>0</v>
      </c>
      <c r="AR7" s="10">
        <v>0</v>
      </c>
      <c r="AS7" s="10">
        <v>224.64</v>
      </c>
      <c r="AT7" s="10">
        <v>484.64</v>
      </c>
      <c r="AU7" s="10">
        <v>2361.09</v>
      </c>
    </row>
    <row r="8" spans="1:47" x14ac:dyDescent="0.25">
      <c r="A8" s="3">
        <v>5000276</v>
      </c>
      <c r="B8" s="5">
        <v>9</v>
      </c>
      <c r="C8" s="10">
        <v>2617.98</v>
      </c>
      <c r="D8" s="10">
        <v>0</v>
      </c>
      <c r="E8" s="10">
        <v>0</v>
      </c>
      <c r="F8" s="10">
        <v>2617.98</v>
      </c>
      <c r="G8" s="10">
        <v>0</v>
      </c>
      <c r="H8" s="10">
        <v>0</v>
      </c>
      <c r="I8" s="10">
        <v>0</v>
      </c>
      <c r="J8" s="10">
        <v>0</v>
      </c>
      <c r="K8" s="3">
        <v>5000276</v>
      </c>
      <c r="L8" s="5">
        <v>9</v>
      </c>
      <c r="M8" s="10">
        <v>0</v>
      </c>
      <c r="N8" s="10">
        <v>25</v>
      </c>
      <c r="O8" s="10">
        <v>0</v>
      </c>
      <c r="P8" s="10">
        <v>0</v>
      </c>
      <c r="Q8" s="10">
        <v>0</v>
      </c>
      <c r="R8" s="10">
        <v>0</v>
      </c>
      <c r="S8" s="10">
        <v>41.58</v>
      </c>
      <c r="T8" s="10">
        <v>0</v>
      </c>
      <c r="U8" s="3">
        <v>5000276</v>
      </c>
      <c r="V8" s="5">
        <v>9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3">
        <v>5000276</v>
      </c>
      <c r="AF8" s="5">
        <v>9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66.58</v>
      </c>
      <c r="AN8" s="3">
        <v>5000276</v>
      </c>
      <c r="AO8" s="5">
        <v>9</v>
      </c>
      <c r="AP8" s="10">
        <v>112.21</v>
      </c>
      <c r="AQ8" s="10">
        <v>0</v>
      </c>
      <c r="AR8" s="10">
        <v>124.44</v>
      </c>
      <c r="AS8" s="10">
        <v>236.65</v>
      </c>
      <c r="AT8" s="10">
        <v>303.23</v>
      </c>
      <c r="AU8" s="10">
        <v>2314.75</v>
      </c>
    </row>
    <row r="9" spans="1:47" x14ac:dyDescent="0.25">
      <c r="A9" t="s">
        <v>46</v>
      </c>
      <c r="B9" s="7"/>
      <c r="C9" s="11">
        <f t="shared" ref="C9:J9" si="0">SUM(C4:C8)</f>
        <v>16759.009999999998</v>
      </c>
      <c r="D9" s="11">
        <f t="shared" si="0"/>
        <v>0</v>
      </c>
      <c r="E9" s="11">
        <f t="shared" si="0"/>
        <v>0</v>
      </c>
      <c r="F9" s="11">
        <f t="shared" si="0"/>
        <v>16759.009999999998</v>
      </c>
      <c r="G9" s="11">
        <f t="shared" si="0"/>
        <v>500</v>
      </c>
      <c r="H9" s="11">
        <f t="shared" si="0"/>
        <v>0</v>
      </c>
      <c r="I9" s="11">
        <f t="shared" si="0"/>
        <v>700.01</v>
      </c>
      <c r="J9" s="11">
        <f t="shared" si="0"/>
        <v>0</v>
      </c>
      <c r="K9" t="s">
        <v>46</v>
      </c>
      <c r="L9" s="7"/>
      <c r="M9" s="11">
        <f t="shared" ref="M9:T9" si="1">SUM(M4:M8)</f>
        <v>0</v>
      </c>
      <c r="N9" s="11">
        <f t="shared" si="1"/>
        <v>258</v>
      </c>
      <c r="O9" s="11">
        <f t="shared" si="1"/>
        <v>5</v>
      </c>
      <c r="P9" s="11">
        <f t="shared" si="1"/>
        <v>0</v>
      </c>
      <c r="Q9" s="11">
        <f t="shared" si="1"/>
        <v>0</v>
      </c>
      <c r="R9" s="11">
        <f t="shared" si="1"/>
        <v>0</v>
      </c>
      <c r="S9" s="11">
        <f t="shared" si="1"/>
        <v>124.74</v>
      </c>
      <c r="T9" s="11">
        <f t="shared" si="1"/>
        <v>0</v>
      </c>
      <c r="U9" t="s">
        <v>46</v>
      </c>
      <c r="V9" s="7"/>
      <c r="W9" s="11">
        <f t="shared" ref="W9:AD9" si="2">SUM(W4:W8)</f>
        <v>83.88</v>
      </c>
      <c r="X9" s="11">
        <f t="shared" si="2"/>
        <v>0</v>
      </c>
      <c r="Y9" s="11">
        <f t="shared" si="2"/>
        <v>349.29</v>
      </c>
      <c r="Z9" s="11">
        <f t="shared" si="2"/>
        <v>64.989999999999995</v>
      </c>
      <c r="AA9" s="11">
        <f t="shared" si="2"/>
        <v>0.05</v>
      </c>
      <c r="AB9" s="11">
        <f t="shared" si="2"/>
        <v>0</v>
      </c>
      <c r="AC9" s="11">
        <f t="shared" si="2"/>
        <v>0</v>
      </c>
      <c r="AD9" s="11">
        <f t="shared" si="2"/>
        <v>0</v>
      </c>
      <c r="AE9" t="s">
        <v>46</v>
      </c>
      <c r="AF9" s="7"/>
      <c r="AG9" s="11">
        <f t="shared" ref="AG9:AM9" si="3">SUM(AG4:AG8)</f>
        <v>0</v>
      </c>
      <c r="AH9" s="11">
        <f t="shared" si="3"/>
        <v>0</v>
      </c>
      <c r="AI9" s="11">
        <f t="shared" si="3"/>
        <v>0</v>
      </c>
      <c r="AJ9" s="11">
        <f t="shared" si="3"/>
        <v>0</v>
      </c>
      <c r="AK9" s="11">
        <f t="shared" si="3"/>
        <v>5</v>
      </c>
      <c r="AL9" s="11">
        <f t="shared" si="3"/>
        <v>0</v>
      </c>
      <c r="AM9" s="11">
        <f t="shared" si="3"/>
        <v>2090.96</v>
      </c>
      <c r="AN9" t="s">
        <v>46</v>
      </c>
      <c r="AO9" s="7"/>
      <c r="AP9" s="11">
        <v>847.87</v>
      </c>
      <c r="AQ9" s="11">
        <v>0</v>
      </c>
      <c r="AR9" s="11">
        <v>629.38000000000011</v>
      </c>
      <c r="AS9" s="11">
        <f>SUM(AS4:AS8)</f>
        <v>1477.25</v>
      </c>
      <c r="AT9" s="11">
        <f>SUM(AT4:AT8)</f>
        <v>3568.21</v>
      </c>
      <c r="AU9" s="11">
        <f>SUM(AU4:AU8)</f>
        <v>13190.8</v>
      </c>
    </row>
    <row r="11" spans="1:47" x14ac:dyDescent="0.25">
      <c r="A11" t="s">
        <v>41</v>
      </c>
      <c r="K11" t="s">
        <v>41</v>
      </c>
      <c r="U11" t="s">
        <v>41</v>
      </c>
      <c r="AE11" t="s">
        <v>41</v>
      </c>
      <c r="AN11" t="s">
        <v>41</v>
      </c>
    </row>
    <row r="12" spans="1:47" ht="75" customHeight="1" x14ac:dyDescent="0.25">
      <c r="A12" s="4" t="s">
        <v>2</v>
      </c>
      <c r="B12" s="6" t="s">
        <v>3</v>
      </c>
      <c r="C12" s="9" t="s">
        <v>4</v>
      </c>
      <c r="D12" s="9" t="s">
        <v>5</v>
      </c>
      <c r="E12" s="9" t="s">
        <v>6</v>
      </c>
      <c r="F12" s="9" t="s">
        <v>7</v>
      </c>
      <c r="G12" s="9" t="s">
        <v>8</v>
      </c>
      <c r="H12" s="9" t="s">
        <v>9</v>
      </c>
      <c r="I12" s="9" t="s">
        <v>17</v>
      </c>
      <c r="J12" s="9" t="s">
        <v>18</v>
      </c>
      <c r="K12" s="4" t="s">
        <v>2</v>
      </c>
      <c r="L12" s="6" t="s">
        <v>3</v>
      </c>
      <c r="M12" s="9" t="s">
        <v>19</v>
      </c>
      <c r="N12" s="9" t="s">
        <v>20</v>
      </c>
      <c r="O12" s="9" t="s">
        <v>21</v>
      </c>
      <c r="P12" s="9" t="s">
        <v>22</v>
      </c>
      <c r="Q12" s="9" t="s">
        <v>23</v>
      </c>
      <c r="R12" s="9" t="s">
        <v>24</v>
      </c>
      <c r="S12" s="9" t="s">
        <v>25</v>
      </c>
      <c r="T12" s="9" t="s">
        <v>26</v>
      </c>
      <c r="U12" s="4" t="s">
        <v>2</v>
      </c>
      <c r="V12" s="6" t="s">
        <v>3</v>
      </c>
      <c r="W12" s="9" t="s">
        <v>27</v>
      </c>
      <c r="X12" s="9" t="s">
        <v>51</v>
      </c>
      <c r="Y12" s="9" t="s">
        <v>29</v>
      </c>
      <c r="Z12" s="9" t="s">
        <v>30</v>
      </c>
      <c r="AA12" s="9" t="s">
        <v>31</v>
      </c>
      <c r="AB12" s="9" t="s">
        <v>32</v>
      </c>
      <c r="AC12" s="9" t="s">
        <v>33</v>
      </c>
      <c r="AD12" s="9" t="s">
        <v>34</v>
      </c>
      <c r="AE12" s="4" t="s">
        <v>2</v>
      </c>
      <c r="AF12" s="6" t="s">
        <v>3</v>
      </c>
      <c r="AG12" s="9" t="s">
        <v>35</v>
      </c>
      <c r="AH12" s="9" t="s">
        <v>36</v>
      </c>
      <c r="AI12" s="9" t="s">
        <v>37</v>
      </c>
      <c r="AJ12" s="9" t="s">
        <v>38</v>
      </c>
      <c r="AK12" s="9" t="s">
        <v>39</v>
      </c>
      <c r="AL12" s="9" t="s">
        <v>40</v>
      </c>
      <c r="AM12" s="9" t="s">
        <v>14</v>
      </c>
      <c r="AN12" s="4" t="s">
        <v>2</v>
      </c>
      <c r="AO12" s="6" t="s">
        <v>3</v>
      </c>
      <c r="AP12" s="9" t="s">
        <v>10</v>
      </c>
      <c r="AQ12" s="9" t="s">
        <v>11</v>
      </c>
      <c r="AR12" s="9" t="s">
        <v>12</v>
      </c>
      <c r="AS12" s="9" t="s">
        <v>13</v>
      </c>
      <c r="AT12" s="9" t="s">
        <v>15</v>
      </c>
      <c r="AU12" s="9" t="s">
        <v>16</v>
      </c>
    </row>
    <row r="13" spans="1:47" x14ac:dyDescent="0.25">
      <c r="A13" s="3">
        <v>5000001</v>
      </c>
      <c r="B13" s="5">
        <v>18</v>
      </c>
      <c r="C13" s="10">
        <v>13146.34</v>
      </c>
      <c r="D13" s="10">
        <v>0</v>
      </c>
      <c r="E13" s="10">
        <v>0</v>
      </c>
      <c r="F13" s="10">
        <v>13146.34</v>
      </c>
      <c r="G13" s="10">
        <v>0</v>
      </c>
      <c r="H13" s="10">
        <v>0</v>
      </c>
      <c r="I13" s="10">
        <v>0</v>
      </c>
      <c r="J13" s="10">
        <v>0</v>
      </c>
      <c r="K13" s="3">
        <v>5000001</v>
      </c>
      <c r="L13" s="5">
        <v>18</v>
      </c>
      <c r="M13" s="10">
        <v>10</v>
      </c>
      <c r="N13" s="10">
        <v>82</v>
      </c>
      <c r="O13" s="10">
        <v>10</v>
      </c>
      <c r="P13" s="10">
        <v>0</v>
      </c>
      <c r="Q13" s="10">
        <v>0</v>
      </c>
      <c r="R13" s="10">
        <v>0</v>
      </c>
      <c r="S13" s="10">
        <v>62.37</v>
      </c>
      <c r="T13" s="10">
        <v>0</v>
      </c>
      <c r="U13" s="3">
        <v>5000001</v>
      </c>
      <c r="V13" s="5">
        <v>18</v>
      </c>
      <c r="W13" s="10">
        <v>39.9</v>
      </c>
      <c r="X13" s="10">
        <v>0</v>
      </c>
      <c r="Y13" s="10">
        <v>1674.63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3">
        <v>5000001</v>
      </c>
      <c r="AF13" s="5">
        <v>18</v>
      </c>
      <c r="AG13" s="10">
        <v>39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1917.9</v>
      </c>
      <c r="AN13" s="3">
        <v>5000001</v>
      </c>
      <c r="AO13" s="5">
        <v>18</v>
      </c>
      <c r="AP13" s="10">
        <v>611.70000000000005</v>
      </c>
      <c r="AQ13" s="10">
        <v>0</v>
      </c>
      <c r="AR13" s="10">
        <v>607.63</v>
      </c>
      <c r="AS13" s="10">
        <v>1219.33</v>
      </c>
      <c r="AT13" s="10">
        <v>3137.23</v>
      </c>
      <c r="AU13" s="10">
        <v>10009.11</v>
      </c>
    </row>
    <row r="14" spans="1:47" x14ac:dyDescent="0.25">
      <c r="A14" s="3">
        <v>5000002</v>
      </c>
      <c r="B14" s="5">
        <v>19</v>
      </c>
      <c r="C14" s="10">
        <v>33259.14</v>
      </c>
      <c r="D14" s="10">
        <v>0</v>
      </c>
      <c r="E14" s="10">
        <v>0</v>
      </c>
      <c r="F14" s="10">
        <v>33259.14</v>
      </c>
      <c r="G14" s="10">
        <v>0</v>
      </c>
      <c r="H14" s="10">
        <v>0</v>
      </c>
      <c r="I14" s="10">
        <v>700.01</v>
      </c>
      <c r="J14" s="10">
        <v>0</v>
      </c>
      <c r="K14" s="3">
        <v>5000002</v>
      </c>
      <c r="L14" s="5">
        <v>19</v>
      </c>
      <c r="M14" s="10">
        <v>227.5</v>
      </c>
      <c r="N14" s="10">
        <v>200</v>
      </c>
      <c r="O14" s="10">
        <v>30</v>
      </c>
      <c r="P14" s="10">
        <v>0</v>
      </c>
      <c r="Q14" s="10">
        <v>0</v>
      </c>
      <c r="R14" s="10">
        <v>0</v>
      </c>
      <c r="S14" s="10">
        <v>187.11</v>
      </c>
      <c r="T14" s="10">
        <v>0</v>
      </c>
      <c r="U14" s="3">
        <v>5000002</v>
      </c>
      <c r="V14" s="5">
        <v>19</v>
      </c>
      <c r="W14" s="10">
        <v>486.21</v>
      </c>
      <c r="X14" s="10">
        <v>0</v>
      </c>
      <c r="Y14" s="10">
        <v>3268.79</v>
      </c>
      <c r="Z14" s="10">
        <v>79.989999999999995</v>
      </c>
      <c r="AA14" s="10">
        <v>0.2</v>
      </c>
      <c r="AB14" s="10">
        <v>5722.98</v>
      </c>
      <c r="AC14" s="10">
        <v>0</v>
      </c>
      <c r="AD14" s="10">
        <v>0</v>
      </c>
      <c r="AE14" s="3">
        <v>5000002</v>
      </c>
      <c r="AF14" s="5">
        <v>19</v>
      </c>
      <c r="AG14" s="10">
        <v>0</v>
      </c>
      <c r="AH14" s="10">
        <v>0</v>
      </c>
      <c r="AI14" s="10">
        <v>345.62</v>
      </c>
      <c r="AJ14" s="10">
        <v>0</v>
      </c>
      <c r="AK14" s="10">
        <v>20</v>
      </c>
      <c r="AL14" s="10">
        <v>0</v>
      </c>
      <c r="AM14" s="10">
        <v>11268.41</v>
      </c>
      <c r="AN14" s="3">
        <v>5000002</v>
      </c>
      <c r="AO14" s="5">
        <v>19</v>
      </c>
      <c r="AP14" s="10">
        <v>1076.94</v>
      </c>
      <c r="AQ14" s="10">
        <v>0</v>
      </c>
      <c r="AR14" s="10">
        <v>1898.1</v>
      </c>
      <c r="AS14" s="10">
        <v>2975.04</v>
      </c>
      <c r="AT14" s="10">
        <v>14243.45</v>
      </c>
      <c r="AU14" s="10">
        <v>19015.689999999999</v>
      </c>
    </row>
    <row r="15" spans="1:47" x14ac:dyDescent="0.25">
      <c r="A15" s="3">
        <v>5000003</v>
      </c>
      <c r="B15" s="5">
        <v>20</v>
      </c>
      <c r="C15" s="10">
        <v>148029.92000000001</v>
      </c>
      <c r="D15" s="10">
        <v>1600.97</v>
      </c>
      <c r="E15" s="10">
        <v>65.37</v>
      </c>
      <c r="F15" s="10">
        <v>149565.51999999999</v>
      </c>
      <c r="G15" s="10">
        <v>2651.93</v>
      </c>
      <c r="H15" s="10">
        <v>0</v>
      </c>
      <c r="I15" s="10">
        <v>1416.68</v>
      </c>
      <c r="J15" s="10">
        <v>0</v>
      </c>
      <c r="K15" s="3">
        <v>5000003</v>
      </c>
      <c r="L15" s="5">
        <v>20</v>
      </c>
      <c r="M15" s="10">
        <v>678.8</v>
      </c>
      <c r="N15" s="10">
        <v>431</v>
      </c>
      <c r="O15" s="10">
        <v>145</v>
      </c>
      <c r="P15" s="10">
        <v>3183.03</v>
      </c>
      <c r="Q15" s="10">
        <v>10</v>
      </c>
      <c r="R15" s="10">
        <v>0</v>
      </c>
      <c r="S15" s="10">
        <v>1215.82</v>
      </c>
      <c r="T15" s="10">
        <v>3588.47</v>
      </c>
      <c r="U15" s="3">
        <v>5000003</v>
      </c>
      <c r="V15" s="5">
        <v>20</v>
      </c>
      <c r="W15" s="10">
        <v>1760.59</v>
      </c>
      <c r="X15" s="10">
        <v>0</v>
      </c>
      <c r="Y15" s="10">
        <v>6960.08</v>
      </c>
      <c r="Z15" s="10">
        <v>143.32</v>
      </c>
      <c r="AA15" s="10">
        <v>0.15</v>
      </c>
      <c r="AB15" s="10">
        <v>16866.62</v>
      </c>
      <c r="AC15" s="10">
        <v>0</v>
      </c>
      <c r="AD15" s="10">
        <v>886.04</v>
      </c>
      <c r="AE15" s="3">
        <v>5000003</v>
      </c>
      <c r="AF15" s="5">
        <v>20</v>
      </c>
      <c r="AG15" s="10">
        <v>33</v>
      </c>
      <c r="AH15" s="10">
        <v>0</v>
      </c>
      <c r="AI15" s="10">
        <v>864.07</v>
      </c>
      <c r="AJ15" s="10">
        <v>0</v>
      </c>
      <c r="AK15" s="10">
        <v>15</v>
      </c>
      <c r="AL15" s="10">
        <v>0</v>
      </c>
      <c r="AM15" s="10">
        <v>40849.599999999999</v>
      </c>
      <c r="AN15" s="3">
        <v>5000003</v>
      </c>
      <c r="AO15" s="5">
        <v>20</v>
      </c>
      <c r="AP15" s="10">
        <v>6267.83</v>
      </c>
      <c r="AQ15" s="10">
        <v>0</v>
      </c>
      <c r="AR15" s="10">
        <v>6931.25</v>
      </c>
      <c r="AS15" s="10">
        <v>13199.08</v>
      </c>
      <c r="AT15" s="10">
        <v>54048.68</v>
      </c>
      <c r="AU15" s="10">
        <v>95516.84</v>
      </c>
    </row>
    <row r="16" spans="1:47" x14ac:dyDescent="0.25">
      <c r="A16" s="3">
        <v>5000004</v>
      </c>
      <c r="B16" s="5">
        <v>21</v>
      </c>
      <c r="C16" s="10">
        <v>7387.24</v>
      </c>
      <c r="D16" s="10">
        <v>0</v>
      </c>
      <c r="E16" s="10">
        <v>0</v>
      </c>
      <c r="F16" s="10">
        <v>7387.24</v>
      </c>
      <c r="G16" s="10">
        <v>0</v>
      </c>
      <c r="H16" s="10">
        <v>0</v>
      </c>
      <c r="I16" s="10">
        <v>0</v>
      </c>
      <c r="J16" s="10">
        <v>182.08</v>
      </c>
      <c r="K16" s="3">
        <v>5000004</v>
      </c>
      <c r="L16" s="5">
        <v>21</v>
      </c>
      <c r="M16" s="10">
        <v>0</v>
      </c>
      <c r="N16" s="10">
        <v>69</v>
      </c>
      <c r="O16" s="10">
        <v>10</v>
      </c>
      <c r="P16" s="10">
        <v>0</v>
      </c>
      <c r="Q16" s="10">
        <v>0</v>
      </c>
      <c r="R16" s="10">
        <v>0</v>
      </c>
      <c r="S16" s="10">
        <v>20.79</v>
      </c>
      <c r="T16" s="10">
        <v>0</v>
      </c>
      <c r="U16" s="3">
        <v>5000004</v>
      </c>
      <c r="V16" s="5">
        <v>21</v>
      </c>
      <c r="W16" s="10">
        <v>0</v>
      </c>
      <c r="X16" s="10">
        <v>0</v>
      </c>
      <c r="Y16" s="10">
        <v>732.73</v>
      </c>
      <c r="Z16" s="10">
        <v>0</v>
      </c>
      <c r="AA16" s="10">
        <v>0</v>
      </c>
      <c r="AB16" s="10">
        <v>445</v>
      </c>
      <c r="AC16" s="10">
        <v>0</v>
      </c>
      <c r="AD16" s="10">
        <v>0</v>
      </c>
      <c r="AE16" s="3">
        <v>5000004</v>
      </c>
      <c r="AF16" s="5">
        <v>21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1459.6</v>
      </c>
      <c r="AN16" s="3">
        <v>5000004</v>
      </c>
      <c r="AO16" s="5">
        <v>21</v>
      </c>
      <c r="AP16" s="10">
        <v>439.53</v>
      </c>
      <c r="AQ16" s="10">
        <v>0</v>
      </c>
      <c r="AR16" s="10">
        <v>192.98</v>
      </c>
      <c r="AS16" s="10">
        <v>632.51</v>
      </c>
      <c r="AT16" s="10">
        <v>2092.11</v>
      </c>
      <c r="AU16" s="10">
        <v>5295.13</v>
      </c>
    </row>
    <row r="17" spans="1:47" x14ac:dyDescent="0.25">
      <c r="A17" s="3">
        <v>5000005</v>
      </c>
      <c r="B17" s="5">
        <v>22</v>
      </c>
      <c r="C17" s="10">
        <v>24005.68</v>
      </c>
      <c r="D17" s="10">
        <v>0</v>
      </c>
      <c r="E17" s="10">
        <v>90.42</v>
      </c>
      <c r="F17" s="10">
        <v>23915.26</v>
      </c>
      <c r="G17" s="10">
        <v>900</v>
      </c>
      <c r="H17" s="10">
        <v>0</v>
      </c>
      <c r="I17" s="10">
        <v>400</v>
      </c>
      <c r="J17" s="10">
        <v>0</v>
      </c>
      <c r="K17" s="3">
        <v>5000005</v>
      </c>
      <c r="L17" s="5">
        <v>22</v>
      </c>
      <c r="M17" s="10">
        <v>0</v>
      </c>
      <c r="N17" s="10">
        <v>10</v>
      </c>
      <c r="O17" s="10">
        <v>25</v>
      </c>
      <c r="P17" s="10">
        <v>0</v>
      </c>
      <c r="Q17" s="10">
        <v>0</v>
      </c>
      <c r="R17" s="10">
        <v>0</v>
      </c>
      <c r="S17" s="10">
        <v>124.74</v>
      </c>
      <c r="T17" s="10">
        <v>3142.31</v>
      </c>
      <c r="U17" s="3">
        <v>5000005</v>
      </c>
      <c r="V17" s="5">
        <v>22</v>
      </c>
      <c r="W17" s="10">
        <v>115.63</v>
      </c>
      <c r="X17" s="10">
        <v>100</v>
      </c>
      <c r="Y17" s="10">
        <v>1523.75</v>
      </c>
      <c r="Z17" s="10">
        <v>40</v>
      </c>
      <c r="AA17" s="10">
        <v>0</v>
      </c>
      <c r="AB17" s="10">
        <v>243.31</v>
      </c>
      <c r="AC17" s="10">
        <v>0</v>
      </c>
      <c r="AD17" s="10">
        <v>0</v>
      </c>
      <c r="AE17" s="3">
        <v>5000005</v>
      </c>
      <c r="AF17" s="5">
        <v>22</v>
      </c>
      <c r="AG17" s="10">
        <v>0</v>
      </c>
      <c r="AH17" s="10">
        <v>0</v>
      </c>
      <c r="AI17" s="10">
        <v>172.81</v>
      </c>
      <c r="AJ17" s="10">
        <v>174.45</v>
      </c>
      <c r="AK17" s="10">
        <v>0</v>
      </c>
      <c r="AL17" s="10">
        <v>0</v>
      </c>
      <c r="AM17" s="10">
        <v>6972</v>
      </c>
      <c r="AN17" s="3">
        <v>5000005</v>
      </c>
      <c r="AO17" s="5">
        <v>22</v>
      </c>
      <c r="AP17" s="10">
        <v>1051.71</v>
      </c>
      <c r="AQ17" s="10">
        <v>0</v>
      </c>
      <c r="AR17" s="10">
        <v>1152.27</v>
      </c>
      <c r="AS17" s="10">
        <v>2203.98</v>
      </c>
      <c r="AT17" s="10">
        <v>9175.98</v>
      </c>
      <c r="AU17" s="10">
        <v>14739.28</v>
      </c>
    </row>
    <row r="18" spans="1:47" x14ac:dyDescent="0.25">
      <c r="A18" s="3">
        <v>5000006</v>
      </c>
      <c r="B18" s="5">
        <v>23</v>
      </c>
      <c r="C18" s="10">
        <v>1413.49</v>
      </c>
      <c r="D18" s="10">
        <v>0</v>
      </c>
      <c r="E18" s="10">
        <v>0</v>
      </c>
      <c r="F18" s="10">
        <v>1413.49</v>
      </c>
      <c r="G18" s="10">
        <v>0</v>
      </c>
      <c r="H18" s="10">
        <v>0</v>
      </c>
      <c r="I18" s="10">
        <v>0</v>
      </c>
      <c r="J18" s="10">
        <v>0</v>
      </c>
      <c r="K18" s="3">
        <v>5000006</v>
      </c>
      <c r="L18" s="5">
        <v>23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20.79</v>
      </c>
      <c r="T18" s="10">
        <v>0</v>
      </c>
      <c r="U18" s="3">
        <v>5000006</v>
      </c>
      <c r="V18" s="5">
        <v>23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3">
        <v>5000006</v>
      </c>
      <c r="AF18" s="5">
        <v>23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20.79</v>
      </c>
      <c r="AN18" s="3">
        <v>5000006</v>
      </c>
      <c r="AO18" s="5">
        <v>23</v>
      </c>
      <c r="AP18" s="10">
        <v>127.85</v>
      </c>
      <c r="AQ18" s="10">
        <v>0</v>
      </c>
      <c r="AR18" s="10">
        <v>0</v>
      </c>
      <c r="AS18" s="10">
        <v>127.85</v>
      </c>
      <c r="AT18" s="10">
        <v>148.63999999999999</v>
      </c>
      <c r="AU18" s="10">
        <v>1264.8499999999999</v>
      </c>
    </row>
    <row r="19" spans="1:47" x14ac:dyDescent="0.25">
      <c r="A19" s="3">
        <v>5000276</v>
      </c>
      <c r="B19" s="5">
        <v>9</v>
      </c>
      <c r="C19" s="10">
        <v>552956.42000000004</v>
      </c>
      <c r="D19" s="10">
        <v>675</v>
      </c>
      <c r="E19" s="10">
        <v>1948.13</v>
      </c>
      <c r="F19" s="10">
        <v>551683.29</v>
      </c>
      <c r="G19" s="10">
        <v>5609.18</v>
      </c>
      <c r="H19" s="10">
        <v>0</v>
      </c>
      <c r="I19" s="10">
        <v>5933.39</v>
      </c>
      <c r="J19" s="10">
        <v>1713.56</v>
      </c>
      <c r="K19" s="3">
        <v>5000276</v>
      </c>
      <c r="L19" s="5">
        <v>9</v>
      </c>
      <c r="M19" s="10">
        <v>2378.6</v>
      </c>
      <c r="N19" s="10">
        <v>132</v>
      </c>
      <c r="O19" s="10">
        <v>575</v>
      </c>
      <c r="P19" s="10">
        <v>11495.23</v>
      </c>
      <c r="Q19" s="10">
        <v>50</v>
      </c>
      <c r="R19" s="10">
        <v>0</v>
      </c>
      <c r="S19" s="10">
        <v>6199.63</v>
      </c>
      <c r="T19" s="10">
        <v>16524.41</v>
      </c>
      <c r="U19" s="3">
        <v>5000276</v>
      </c>
      <c r="V19" s="5">
        <v>9</v>
      </c>
      <c r="W19" s="10">
        <v>7623.53</v>
      </c>
      <c r="X19" s="10">
        <v>0</v>
      </c>
      <c r="Y19" s="10">
        <v>40976.86</v>
      </c>
      <c r="Z19" s="10">
        <v>548.28</v>
      </c>
      <c r="AA19" s="10">
        <v>0.85</v>
      </c>
      <c r="AB19" s="10">
        <v>39333.230000000003</v>
      </c>
      <c r="AC19" s="10">
        <v>0</v>
      </c>
      <c r="AD19" s="10">
        <v>0</v>
      </c>
      <c r="AE19" s="3">
        <v>5000276</v>
      </c>
      <c r="AF19" s="5">
        <v>9</v>
      </c>
      <c r="AG19" s="10">
        <v>33</v>
      </c>
      <c r="AH19" s="10">
        <v>3263.06</v>
      </c>
      <c r="AI19" s="10">
        <v>2701</v>
      </c>
      <c r="AJ19" s="10">
        <v>0</v>
      </c>
      <c r="AK19" s="10">
        <v>85</v>
      </c>
      <c r="AL19" s="10">
        <v>0</v>
      </c>
      <c r="AM19" s="10">
        <v>145175.81</v>
      </c>
      <c r="AN19" s="3">
        <v>5000276</v>
      </c>
      <c r="AO19" s="5">
        <v>9</v>
      </c>
      <c r="AP19" s="10">
        <v>20830.91</v>
      </c>
      <c r="AQ19" s="10">
        <v>190.24</v>
      </c>
      <c r="AR19" s="10">
        <v>27151.49</v>
      </c>
      <c r="AS19" s="10">
        <v>48172.639999999999</v>
      </c>
      <c r="AT19" s="10">
        <v>193348.45</v>
      </c>
      <c r="AU19" s="10">
        <v>358334.84</v>
      </c>
    </row>
    <row r="20" spans="1:47" x14ac:dyDescent="0.25">
      <c r="A20" s="3">
        <v>5001792</v>
      </c>
      <c r="B20" s="5">
        <v>25</v>
      </c>
      <c r="C20" s="10">
        <v>14257.31</v>
      </c>
      <c r="D20" s="10">
        <v>0</v>
      </c>
      <c r="E20" s="10">
        <v>0</v>
      </c>
      <c r="F20" s="10">
        <v>14257.31</v>
      </c>
      <c r="G20" s="10">
        <v>723.21</v>
      </c>
      <c r="H20" s="10">
        <v>0</v>
      </c>
      <c r="I20" s="10">
        <v>366.67</v>
      </c>
      <c r="J20" s="10">
        <v>0</v>
      </c>
      <c r="K20" s="3">
        <v>5001792</v>
      </c>
      <c r="L20" s="5">
        <v>25</v>
      </c>
      <c r="M20" s="10">
        <v>403.5</v>
      </c>
      <c r="N20" s="10">
        <v>0</v>
      </c>
      <c r="O20" s="10">
        <v>20</v>
      </c>
      <c r="P20" s="10">
        <v>0</v>
      </c>
      <c r="Q20" s="10">
        <v>0</v>
      </c>
      <c r="R20" s="10">
        <v>0</v>
      </c>
      <c r="S20" s="10">
        <v>145.53</v>
      </c>
      <c r="T20" s="10">
        <v>495.54</v>
      </c>
      <c r="U20" s="3">
        <v>5001792</v>
      </c>
      <c r="V20" s="5">
        <v>25</v>
      </c>
      <c r="W20" s="10">
        <v>99.8</v>
      </c>
      <c r="X20" s="10">
        <v>0</v>
      </c>
      <c r="Y20" s="10">
        <v>0</v>
      </c>
      <c r="Z20" s="10">
        <v>33.33</v>
      </c>
      <c r="AA20" s="10">
        <v>0</v>
      </c>
      <c r="AB20" s="10">
        <v>913.76</v>
      </c>
      <c r="AC20" s="10">
        <v>0</v>
      </c>
      <c r="AD20" s="10">
        <v>0</v>
      </c>
      <c r="AE20" s="3">
        <v>5001792</v>
      </c>
      <c r="AF20" s="5">
        <v>25</v>
      </c>
      <c r="AG20" s="10">
        <v>0</v>
      </c>
      <c r="AH20" s="10">
        <v>0</v>
      </c>
      <c r="AI20" s="10">
        <v>380.36</v>
      </c>
      <c r="AJ20" s="10">
        <v>0</v>
      </c>
      <c r="AK20" s="10">
        <v>0</v>
      </c>
      <c r="AL20" s="10">
        <v>0</v>
      </c>
      <c r="AM20" s="10">
        <v>3581.7</v>
      </c>
      <c r="AN20" s="3">
        <v>5001792</v>
      </c>
      <c r="AO20" s="5">
        <v>25</v>
      </c>
      <c r="AP20" s="10">
        <v>515.27</v>
      </c>
      <c r="AQ20" s="10">
        <v>0</v>
      </c>
      <c r="AR20" s="10">
        <v>754.96</v>
      </c>
      <c r="AS20" s="10">
        <v>1270.23</v>
      </c>
      <c r="AT20" s="10">
        <v>4851.93</v>
      </c>
      <c r="AU20" s="10">
        <v>9405.3799999999992</v>
      </c>
    </row>
    <row r="21" spans="1:47" x14ac:dyDescent="0.25">
      <c r="A21" s="3">
        <v>5001980</v>
      </c>
      <c r="B21" s="5">
        <v>26</v>
      </c>
      <c r="C21" s="10">
        <v>6399.43</v>
      </c>
      <c r="D21" s="10">
        <v>0</v>
      </c>
      <c r="E21" s="10">
        <v>0</v>
      </c>
      <c r="F21" s="10">
        <v>6399.43</v>
      </c>
      <c r="G21" s="10">
        <v>373.22</v>
      </c>
      <c r="H21" s="10">
        <v>0</v>
      </c>
      <c r="I21" s="10">
        <v>0</v>
      </c>
      <c r="J21" s="10">
        <v>0</v>
      </c>
      <c r="K21" s="3">
        <v>5001980</v>
      </c>
      <c r="L21" s="5">
        <v>26</v>
      </c>
      <c r="M21" s="10">
        <v>10</v>
      </c>
      <c r="N21" s="10">
        <v>1</v>
      </c>
      <c r="O21" s="10">
        <v>10</v>
      </c>
      <c r="P21" s="10">
        <v>0</v>
      </c>
      <c r="Q21" s="10">
        <v>0</v>
      </c>
      <c r="R21" s="10">
        <v>0</v>
      </c>
      <c r="S21" s="10">
        <v>83.16</v>
      </c>
      <c r="T21" s="10">
        <v>0</v>
      </c>
      <c r="U21" s="3">
        <v>5001980</v>
      </c>
      <c r="V21" s="5">
        <v>26</v>
      </c>
      <c r="W21" s="10">
        <v>0</v>
      </c>
      <c r="X21" s="10">
        <v>0</v>
      </c>
      <c r="Y21" s="10">
        <v>1302.43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3">
        <v>5001980</v>
      </c>
      <c r="AF21" s="5">
        <v>26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1779.81</v>
      </c>
      <c r="AN21" s="3">
        <v>5001980</v>
      </c>
      <c r="AO21" s="5">
        <v>26</v>
      </c>
      <c r="AP21" s="10">
        <v>305.08</v>
      </c>
      <c r="AQ21" s="10">
        <v>0</v>
      </c>
      <c r="AR21" s="10">
        <v>270.79000000000002</v>
      </c>
      <c r="AS21" s="10">
        <v>575.87</v>
      </c>
      <c r="AT21" s="10">
        <v>2355.6799999999998</v>
      </c>
      <c r="AU21" s="10">
        <v>4043.75</v>
      </c>
    </row>
    <row r="22" spans="1:47" x14ac:dyDescent="0.25">
      <c r="A22" s="3">
        <v>5002006</v>
      </c>
      <c r="B22" s="5">
        <v>27</v>
      </c>
      <c r="C22" s="10">
        <v>17657.509999999998</v>
      </c>
      <c r="D22" s="10">
        <v>0</v>
      </c>
      <c r="E22" s="10">
        <v>0</v>
      </c>
      <c r="F22" s="10">
        <v>17657.509999999998</v>
      </c>
      <c r="G22" s="10">
        <v>600.27</v>
      </c>
      <c r="H22" s="10">
        <v>0</v>
      </c>
      <c r="I22" s="10">
        <v>166.67</v>
      </c>
      <c r="J22" s="10">
        <v>0</v>
      </c>
      <c r="K22" s="3">
        <v>5002006</v>
      </c>
      <c r="L22" s="5">
        <v>27</v>
      </c>
      <c r="M22" s="10">
        <v>10</v>
      </c>
      <c r="N22" s="10">
        <v>7</v>
      </c>
      <c r="O22" s="10">
        <v>10</v>
      </c>
      <c r="P22" s="10">
        <v>0</v>
      </c>
      <c r="Q22" s="10">
        <v>0</v>
      </c>
      <c r="R22" s="10">
        <v>0</v>
      </c>
      <c r="S22" s="10">
        <v>228.69</v>
      </c>
      <c r="T22" s="10">
        <v>0</v>
      </c>
      <c r="U22" s="3">
        <v>5002006</v>
      </c>
      <c r="V22" s="5">
        <v>27</v>
      </c>
      <c r="W22" s="10">
        <v>208.49</v>
      </c>
      <c r="X22" s="10">
        <v>0</v>
      </c>
      <c r="Y22" s="10">
        <v>2209.02</v>
      </c>
      <c r="Z22" s="10">
        <v>13.33</v>
      </c>
      <c r="AA22" s="10">
        <v>0</v>
      </c>
      <c r="AB22" s="10">
        <v>2604.69</v>
      </c>
      <c r="AC22" s="10">
        <v>0</v>
      </c>
      <c r="AD22" s="10">
        <v>0</v>
      </c>
      <c r="AE22" s="3">
        <v>5002006</v>
      </c>
      <c r="AF22" s="5">
        <v>27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6058.16</v>
      </c>
      <c r="AN22" s="3">
        <v>5002006</v>
      </c>
      <c r="AO22" s="5">
        <v>27</v>
      </c>
      <c r="AP22" s="10">
        <v>231.75</v>
      </c>
      <c r="AQ22" s="10">
        <v>0</v>
      </c>
      <c r="AR22" s="10">
        <v>1342.72</v>
      </c>
      <c r="AS22" s="10">
        <v>1574.47</v>
      </c>
      <c r="AT22" s="10">
        <v>7632.63</v>
      </c>
      <c r="AU22" s="10">
        <v>10024.879999999999</v>
      </c>
    </row>
    <row r="23" spans="1:47" x14ac:dyDescent="0.25">
      <c r="A23" s="3">
        <v>5002189</v>
      </c>
      <c r="B23" s="5">
        <v>28</v>
      </c>
      <c r="C23" s="10">
        <v>16799.77</v>
      </c>
      <c r="D23" s="10">
        <v>0</v>
      </c>
      <c r="E23" s="10">
        <v>0</v>
      </c>
      <c r="F23" s="10">
        <v>16799.77</v>
      </c>
      <c r="G23" s="10">
        <v>0</v>
      </c>
      <c r="H23" s="10">
        <v>0</v>
      </c>
      <c r="I23" s="10">
        <v>166.67</v>
      </c>
      <c r="J23" s="10">
        <v>0</v>
      </c>
      <c r="K23" s="3">
        <v>5002189</v>
      </c>
      <c r="L23" s="5">
        <v>28</v>
      </c>
      <c r="M23" s="10">
        <v>10</v>
      </c>
      <c r="N23" s="10">
        <v>0</v>
      </c>
      <c r="O23" s="10">
        <v>20</v>
      </c>
      <c r="P23" s="10">
        <v>0</v>
      </c>
      <c r="Q23" s="10">
        <v>0</v>
      </c>
      <c r="R23" s="10">
        <v>0</v>
      </c>
      <c r="S23" s="10">
        <v>197.11</v>
      </c>
      <c r="T23" s="10">
        <v>0</v>
      </c>
      <c r="U23" s="3">
        <v>5002189</v>
      </c>
      <c r="V23" s="5">
        <v>28</v>
      </c>
      <c r="W23" s="10">
        <v>231.12</v>
      </c>
      <c r="X23" s="10">
        <v>0</v>
      </c>
      <c r="Y23" s="10">
        <v>2379.89</v>
      </c>
      <c r="Z23" s="10">
        <v>43.83</v>
      </c>
      <c r="AA23" s="10">
        <v>0.14000000000000001</v>
      </c>
      <c r="AB23" s="10">
        <v>1830.96</v>
      </c>
      <c r="AC23" s="10">
        <v>0</v>
      </c>
      <c r="AD23" s="10">
        <v>0</v>
      </c>
      <c r="AE23" s="3">
        <v>5002189</v>
      </c>
      <c r="AF23" s="5">
        <v>28</v>
      </c>
      <c r="AG23" s="10">
        <v>0</v>
      </c>
      <c r="AH23" s="10">
        <v>900.84</v>
      </c>
      <c r="AI23" s="10">
        <v>380.36</v>
      </c>
      <c r="AJ23" s="10">
        <v>0</v>
      </c>
      <c r="AK23" s="10">
        <v>15</v>
      </c>
      <c r="AL23" s="10">
        <v>0</v>
      </c>
      <c r="AM23" s="10">
        <v>6175.92</v>
      </c>
      <c r="AN23" s="3">
        <v>5002189</v>
      </c>
      <c r="AO23" s="5">
        <v>28</v>
      </c>
      <c r="AP23" s="10">
        <v>528.26</v>
      </c>
      <c r="AQ23" s="10">
        <v>0</v>
      </c>
      <c r="AR23" s="10">
        <v>964.34</v>
      </c>
      <c r="AS23" s="10">
        <v>1492.6</v>
      </c>
      <c r="AT23" s="10">
        <v>7668.52</v>
      </c>
      <c r="AU23" s="10">
        <v>9131.25</v>
      </c>
    </row>
    <row r="24" spans="1:47" x14ac:dyDescent="0.25">
      <c r="A24" s="3">
        <v>5002267</v>
      </c>
      <c r="B24" s="5">
        <v>29</v>
      </c>
      <c r="C24" s="10">
        <v>6018.5</v>
      </c>
      <c r="D24" s="10">
        <v>0</v>
      </c>
      <c r="E24" s="10">
        <v>0</v>
      </c>
      <c r="F24" s="10">
        <v>6018.5</v>
      </c>
      <c r="G24" s="10">
        <v>0</v>
      </c>
      <c r="H24" s="10">
        <v>0</v>
      </c>
      <c r="I24" s="10">
        <v>166.67</v>
      </c>
      <c r="J24" s="10">
        <v>0</v>
      </c>
      <c r="K24" s="3">
        <v>5002267</v>
      </c>
      <c r="L24" s="5">
        <v>29</v>
      </c>
      <c r="M24" s="10">
        <v>10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62.37</v>
      </c>
      <c r="T24" s="10">
        <v>0</v>
      </c>
      <c r="U24" s="3">
        <v>5002267</v>
      </c>
      <c r="V24" s="5">
        <v>29</v>
      </c>
      <c r="W24" s="10">
        <v>419.3</v>
      </c>
      <c r="X24" s="10">
        <v>0</v>
      </c>
      <c r="Y24" s="10">
        <v>1015.71</v>
      </c>
      <c r="Z24" s="10">
        <v>13.33</v>
      </c>
      <c r="AA24" s="10">
        <v>0</v>
      </c>
      <c r="AB24" s="10">
        <v>423.63</v>
      </c>
      <c r="AC24" s="10">
        <v>0</v>
      </c>
      <c r="AD24" s="10">
        <v>0</v>
      </c>
      <c r="AE24" s="3">
        <v>5002267</v>
      </c>
      <c r="AF24" s="5">
        <v>29</v>
      </c>
      <c r="AG24" s="10">
        <v>0</v>
      </c>
      <c r="AH24" s="10">
        <v>0</v>
      </c>
      <c r="AI24" s="10">
        <v>725.98</v>
      </c>
      <c r="AJ24" s="10">
        <v>0</v>
      </c>
      <c r="AK24" s="10">
        <v>0</v>
      </c>
      <c r="AL24" s="10">
        <v>0</v>
      </c>
      <c r="AM24" s="10">
        <v>2836.99</v>
      </c>
      <c r="AN24" s="3">
        <v>5002267</v>
      </c>
      <c r="AO24" s="5">
        <v>29</v>
      </c>
      <c r="AP24" s="10">
        <v>119.23</v>
      </c>
      <c r="AQ24" s="10">
        <v>0</v>
      </c>
      <c r="AR24" s="10">
        <v>428.56</v>
      </c>
      <c r="AS24" s="10">
        <v>547.79</v>
      </c>
      <c r="AT24" s="10">
        <v>3384.78</v>
      </c>
      <c r="AU24" s="10">
        <v>2633.72</v>
      </c>
    </row>
    <row r="25" spans="1:47" x14ac:dyDescent="0.25">
      <c r="A25" t="s">
        <v>47</v>
      </c>
      <c r="B25" s="7"/>
      <c r="C25" s="11">
        <f t="shared" ref="C25:J25" si="4">SUM(C13:C24)</f>
        <v>841330.75000000012</v>
      </c>
      <c r="D25" s="11">
        <f t="shared" si="4"/>
        <v>2275.9700000000003</v>
      </c>
      <c r="E25" s="11">
        <f t="shared" si="4"/>
        <v>2103.92</v>
      </c>
      <c r="F25" s="11">
        <f t="shared" si="4"/>
        <v>841502.80000000016</v>
      </c>
      <c r="G25" s="11">
        <f t="shared" si="4"/>
        <v>10857.81</v>
      </c>
      <c r="H25" s="11">
        <f t="shared" si="4"/>
        <v>0</v>
      </c>
      <c r="I25" s="11">
        <f t="shared" si="4"/>
        <v>9316.76</v>
      </c>
      <c r="J25" s="11">
        <f t="shared" si="4"/>
        <v>1895.6399999999999</v>
      </c>
      <c r="K25" t="s">
        <v>47</v>
      </c>
      <c r="L25" s="7"/>
      <c r="M25" s="11">
        <f t="shared" ref="M25:T25" si="5">SUM(M13:M24)</f>
        <v>3738.3999999999996</v>
      </c>
      <c r="N25" s="11">
        <f t="shared" si="5"/>
        <v>932</v>
      </c>
      <c r="O25" s="11">
        <f t="shared" si="5"/>
        <v>855</v>
      </c>
      <c r="P25" s="11">
        <f t="shared" si="5"/>
        <v>14678.26</v>
      </c>
      <c r="Q25" s="11">
        <f t="shared" si="5"/>
        <v>60</v>
      </c>
      <c r="R25" s="11">
        <f t="shared" si="5"/>
        <v>0</v>
      </c>
      <c r="S25" s="11">
        <f t="shared" si="5"/>
        <v>8548.11</v>
      </c>
      <c r="T25" s="11">
        <f t="shared" si="5"/>
        <v>23750.73</v>
      </c>
      <c r="U25" t="s">
        <v>47</v>
      </c>
      <c r="V25" s="7"/>
      <c r="W25" s="11">
        <f t="shared" ref="W25:AD25" si="6">SUM(W13:W24)</f>
        <v>10984.57</v>
      </c>
      <c r="X25" s="11">
        <f t="shared" si="6"/>
        <v>100</v>
      </c>
      <c r="Y25" s="11">
        <f t="shared" si="6"/>
        <v>62043.889999999992</v>
      </c>
      <c r="Z25" s="11">
        <f t="shared" si="6"/>
        <v>915.41000000000008</v>
      </c>
      <c r="AA25" s="11">
        <f t="shared" si="6"/>
        <v>1.3399999999999999</v>
      </c>
      <c r="AB25" s="11">
        <f t="shared" si="6"/>
        <v>68384.180000000008</v>
      </c>
      <c r="AC25" s="11">
        <f t="shared" si="6"/>
        <v>0</v>
      </c>
      <c r="AD25" s="11">
        <f t="shared" si="6"/>
        <v>886.04</v>
      </c>
      <c r="AE25" t="s">
        <v>47</v>
      </c>
      <c r="AF25" s="7"/>
      <c r="AG25" s="11">
        <f t="shared" ref="AG25:AM25" si="7">SUM(AG13:AG24)</f>
        <v>105</v>
      </c>
      <c r="AH25" s="11">
        <f t="shared" si="7"/>
        <v>4163.8999999999996</v>
      </c>
      <c r="AI25" s="11">
        <f t="shared" si="7"/>
        <v>5570.1999999999989</v>
      </c>
      <c r="AJ25" s="11">
        <f t="shared" si="7"/>
        <v>174.45</v>
      </c>
      <c r="AK25" s="11">
        <f t="shared" si="7"/>
        <v>135</v>
      </c>
      <c r="AL25" s="11">
        <f t="shared" si="7"/>
        <v>0</v>
      </c>
      <c r="AM25" s="11">
        <f t="shared" si="7"/>
        <v>228096.69</v>
      </c>
      <c r="AN25" t="s">
        <v>47</v>
      </c>
      <c r="AO25" s="7"/>
      <c r="AP25" s="11">
        <v>32106.06</v>
      </c>
      <c r="AQ25" s="11">
        <v>190.24</v>
      </c>
      <c r="AR25" s="11">
        <v>41695.089999999997</v>
      </c>
      <c r="AS25" s="11">
        <f>SUM(AS13:AS24)</f>
        <v>73991.389999999985</v>
      </c>
      <c r="AT25" s="11">
        <f>SUM(AT13:AT24)</f>
        <v>302088.08000000007</v>
      </c>
      <c r="AU25" s="11">
        <f>SUM(AU13:AU24)</f>
        <v>539414.72</v>
      </c>
    </row>
    <row r="27" spans="1:47" x14ac:dyDescent="0.25">
      <c r="A27" t="s">
        <v>42</v>
      </c>
      <c r="K27" t="s">
        <v>42</v>
      </c>
      <c r="U27" t="s">
        <v>42</v>
      </c>
      <c r="AE27" t="s">
        <v>42</v>
      </c>
      <c r="AN27" t="s">
        <v>42</v>
      </c>
    </row>
    <row r="28" spans="1:47" ht="75" customHeight="1" x14ac:dyDescent="0.25">
      <c r="A28" s="4" t="s">
        <v>2</v>
      </c>
      <c r="B28" s="6" t="s">
        <v>3</v>
      </c>
      <c r="C28" s="9" t="s">
        <v>4</v>
      </c>
      <c r="D28" s="9" t="s">
        <v>5</v>
      </c>
      <c r="E28" s="9" t="s">
        <v>6</v>
      </c>
      <c r="F28" s="9" t="s">
        <v>7</v>
      </c>
      <c r="G28" s="9" t="s">
        <v>8</v>
      </c>
      <c r="H28" s="9" t="s">
        <v>9</v>
      </c>
      <c r="I28" s="9" t="s">
        <v>17</v>
      </c>
      <c r="J28" s="9" t="s">
        <v>18</v>
      </c>
      <c r="K28" s="4" t="s">
        <v>2</v>
      </c>
      <c r="L28" s="6" t="s">
        <v>3</v>
      </c>
      <c r="M28" s="9" t="s">
        <v>19</v>
      </c>
      <c r="N28" s="9" t="s">
        <v>20</v>
      </c>
      <c r="O28" s="9" t="s">
        <v>21</v>
      </c>
      <c r="P28" s="9" t="s">
        <v>22</v>
      </c>
      <c r="Q28" s="9" t="s">
        <v>23</v>
      </c>
      <c r="R28" s="9" t="s">
        <v>24</v>
      </c>
      <c r="S28" s="9" t="s">
        <v>25</v>
      </c>
      <c r="T28" s="9" t="s">
        <v>26</v>
      </c>
      <c r="U28" s="4" t="s">
        <v>2</v>
      </c>
      <c r="V28" s="6" t="s">
        <v>3</v>
      </c>
      <c r="W28" s="9" t="s">
        <v>27</v>
      </c>
      <c r="X28" s="9" t="s">
        <v>28</v>
      </c>
      <c r="Y28" s="9" t="s">
        <v>29</v>
      </c>
      <c r="Z28" s="9" t="s">
        <v>30</v>
      </c>
      <c r="AA28" s="9" t="s">
        <v>31</v>
      </c>
      <c r="AB28" s="9" t="s">
        <v>32</v>
      </c>
      <c r="AC28" s="9" t="s">
        <v>33</v>
      </c>
      <c r="AD28" s="9" t="s">
        <v>34</v>
      </c>
      <c r="AE28" s="4" t="s">
        <v>2</v>
      </c>
      <c r="AF28" s="6" t="s">
        <v>3</v>
      </c>
      <c r="AG28" s="9" t="s">
        <v>35</v>
      </c>
      <c r="AH28" s="9" t="s">
        <v>36</v>
      </c>
      <c r="AI28" s="9" t="s">
        <v>37</v>
      </c>
      <c r="AJ28" s="9" t="s">
        <v>38</v>
      </c>
      <c r="AK28" s="9" t="s">
        <v>39</v>
      </c>
      <c r="AL28" s="9" t="s">
        <v>40</v>
      </c>
      <c r="AM28" s="9" t="s">
        <v>14</v>
      </c>
      <c r="AN28" s="4" t="s">
        <v>2</v>
      </c>
      <c r="AO28" s="6" t="s">
        <v>3</v>
      </c>
      <c r="AP28" s="9" t="s">
        <v>10</v>
      </c>
      <c r="AQ28" s="9" t="s">
        <v>11</v>
      </c>
      <c r="AR28" s="9" t="s">
        <v>12</v>
      </c>
      <c r="AS28" s="9" t="s">
        <v>13</v>
      </c>
      <c r="AT28" s="9" t="s">
        <v>15</v>
      </c>
      <c r="AU28" s="9" t="s">
        <v>16</v>
      </c>
    </row>
    <row r="29" spans="1:47" x14ac:dyDescent="0.25">
      <c r="A29" s="3">
        <v>5005857</v>
      </c>
      <c r="B29" s="5">
        <v>12</v>
      </c>
      <c r="C29" s="10">
        <v>5559790.9500000002</v>
      </c>
      <c r="D29" s="10">
        <v>8572.2099999999991</v>
      </c>
      <c r="E29" s="10">
        <v>39275.410000000003</v>
      </c>
      <c r="F29" s="10">
        <v>5529087.75</v>
      </c>
      <c r="G29" s="10">
        <v>43934.22</v>
      </c>
      <c r="H29" s="10">
        <v>9530</v>
      </c>
      <c r="I29" s="10">
        <v>6066.72</v>
      </c>
      <c r="J29" s="10">
        <v>54370.22</v>
      </c>
      <c r="K29" s="3">
        <v>5005857</v>
      </c>
      <c r="L29" s="5">
        <v>12</v>
      </c>
      <c r="M29" s="10">
        <v>6249.4</v>
      </c>
      <c r="N29" s="10">
        <v>250139</v>
      </c>
      <c r="O29" s="10">
        <v>330</v>
      </c>
      <c r="P29" s="10">
        <v>0</v>
      </c>
      <c r="Q29" s="10">
        <v>20</v>
      </c>
      <c r="R29" s="10">
        <v>1409.37</v>
      </c>
      <c r="S29" s="10">
        <v>0</v>
      </c>
      <c r="T29" s="10">
        <v>61099.32</v>
      </c>
      <c r="U29" s="3">
        <v>5005857</v>
      </c>
      <c r="V29" s="5">
        <v>12</v>
      </c>
      <c r="W29" s="10">
        <v>4114.95</v>
      </c>
      <c r="X29" s="10">
        <v>0</v>
      </c>
      <c r="Y29" s="10">
        <v>32496.18</v>
      </c>
      <c r="Z29" s="10">
        <v>593.28</v>
      </c>
      <c r="AA29" s="10">
        <v>0.7</v>
      </c>
      <c r="AB29" s="10">
        <v>50071.97</v>
      </c>
      <c r="AC29" s="10">
        <v>10</v>
      </c>
      <c r="AD29" s="10">
        <v>2875.47</v>
      </c>
      <c r="AE29" s="3">
        <v>5005857</v>
      </c>
      <c r="AF29" s="5">
        <v>12</v>
      </c>
      <c r="AG29" s="10">
        <v>0</v>
      </c>
      <c r="AH29" s="10">
        <v>528.02</v>
      </c>
      <c r="AI29" s="10">
        <v>35005.040000000001</v>
      </c>
      <c r="AJ29" s="10">
        <v>0</v>
      </c>
      <c r="AK29" s="10">
        <v>70</v>
      </c>
      <c r="AL29" s="10">
        <v>1188.67</v>
      </c>
      <c r="AM29" s="10">
        <v>560102.53</v>
      </c>
      <c r="AN29" s="3">
        <v>5005857</v>
      </c>
      <c r="AO29" s="5">
        <v>12</v>
      </c>
      <c r="AP29" s="10">
        <v>152809.94</v>
      </c>
      <c r="AQ29" s="10">
        <v>5106.72</v>
      </c>
      <c r="AR29" s="10">
        <v>385638.44</v>
      </c>
      <c r="AS29" s="10">
        <v>543555.1</v>
      </c>
      <c r="AT29" s="10">
        <v>1103657.6299999999</v>
      </c>
      <c r="AU29" s="10">
        <v>4425430.12</v>
      </c>
    </row>
    <row r="30" spans="1:47" x14ac:dyDescent="0.25">
      <c r="A30" s="12" t="s">
        <v>48</v>
      </c>
      <c r="B30" s="7"/>
      <c r="C30" s="11">
        <f t="shared" ref="C30:J30" si="8">SUM(C29:C29)</f>
        <v>5559790.9500000002</v>
      </c>
      <c r="D30" s="11">
        <f t="shared" si="8"/>
        <v>8572.2099999999991</v>
      </c>
      <c r="E30" s="11">
        <f t="shared" si="8"/>
        <v>39275.410000000003</v>
      </c>
      <c r="F30" s="11">
        <f t="shared" si="8"/>
        <v>5529087.75</v>
      </c>
      <c r="G30" s="11">
        <f t="shared" si="8"/>
        <v>43934.22</v>
      </c>
      <c r="H30" s="11">
        <f t="shared" si="8"/>
        <v>9530</v>
      </c>
      <c r="I30" s="11">
        <f t="shared" si="8"/>
        <v>6066.72</v>
      </c>
      <c r="J30" s="11">
        <f t="shared" si="8"/>
        <v>54370.22</v>
      </c>
      <c r="K30" s="12" t="s">
        <v>48</v>
      </c>
      <c r="L30" s="7"/>
      <c r="M30" s="11">
        <f t="shared" ref="M30:T30" si="9">SUM(M29:M29)</f>
        <v>6249.4</v>
      </c>
      <c r="N30" s="11">
        <f t="shared" si="9"/>
        <v>250139</v>
      </c>
      <c r="O30" s="11">
        <f t="shared" si="9"/>
        <v>330</v>
      </c>
      <c r="P30" s="11">
        <f t="shared" si="9"/>
        <v>0</v>
      </c>
      <c r="Q30" s="11">
        <f t="shared" si="9"/>
        <v>20</v>
      </c>
      <c r="R30" s="11">
        <f t="shared" si="9"/>
        <v>1409.37</v>
      </c>
      <c r="S30" s="11">
        <f t="shared" si="9"/>
        <v>0</v>
      </c>
      <c r="T30" s="11">
        <f t="shared" si="9"/>
        <v>61099.32</v>
      </c>
      <c r="U30" s="12" t="s">
        <v>48</v>
      </c>
      <c r="V30" s="7"/>
      <c r="W30" s="11">
        <f t="shared" ref="W30:AD30" si="10">SUM(W29:W29)</f>
        <v>4114.95</v>
      </c>
      <c r="X30" s="11">
        <f t="shared" si="10"/>
        <v>0</v>
      </c>
      <c r="Y30" s="11">
        <f t="shared" si="10"/>
        <v>32496.18</v>
      </c>
      <c r="Z30" s="11">
        <f t="shared" si="10"/>
        <v>593.28</v>
      </c>
      <c r="AA30" s="11">
        <f t="shared" si="10"/>
        <v>0.7</v>
      </c>
      <c r="AB30" s="11">
        <f t="shared" si="10"/>
        <v>50071.97</v>
      </c>
      <c r="AC30" s="11">
        <f t="shared" si="10"/>
        <v>10</v>
      </c>
      <c r="AD30" s="11">
        <f t="shared" si="10"/>
        <v>2875.47</v>
      </c>
      <c r="AE30" s="12" t="s">
        <v>48</v>
      </c>
      <c r="AF30" s="7"/>
      <c r="AG30" s="11">
        <f t="shared" ref="AG30:AM30" si="11">SUM(AG29:AG29)</f>
        <v>0</v>
      </c>
      <c r="AH30" s="11">
        <f t="shared" si="11"/>
        <v>528.02</v>
      </c>
      <c r="AI30" s="11">
        <f t="shared" si="11"/>
        <v>35005.040000000001</v>
      </c>
      <c r="AJ30" s="11">
        <f t="shared" si="11"/>
        <v>0</v>
      </c>
      <c r="AK30" s="11">
        <f t="shared" si="11"/>
        <v>70</v>
      </c>
      <c r="AL30" s="11">
        <f t="shared" si="11"/>
        <v>1188.67</v>
      </c>
      <c r="AM30" s="11">
        <f t="shared" si="11"/>
        <v>560102.53</v>
      </c>
      <c r="AN30" s="12" t="s">
        <v>48</v>
      </c>
      <c r="AO30" s="7"/>
      <c r="AP30" s="11">
        <v>152809.94</v>
      </c>
      <c r="AQ30" s="11">
        <v>5106.72</v>
      </c>
      <c r="AR30" s="11">
        <v>385638.44</v>
      </c>
      <c r="AS30" s="11">
        <f>SUM(AS29:AS29)</f>
        <v>543555.1</v>
      </c>
      <c r="AT30" s="11">
        <f>SUM(AT29:AT29)</f>
        <v>1103657.6299999999</v>
      </c>
      <c r="AU30" s="11">
        <f>SUM(AU29:AU29)</f>
        <v>4425430.12</v>
      </c>
    </row>
    <row r="32" spans="1:47" x14ac:dyDescent="0.25">
      <c r="A32" t="s">
        <v>43</v>
      </c>
      <c r="K32" t="s">
        <v>43</v>
      </c>
      <c r="U32" t="s">
        <v>43</v>
      </c>
      <c r="AE32" t="s">
        <v>43</v>
      </c>
      <c r="AN32" t="s">
        <v>43</v>
      </c>
    </row>
    <row r="33" spans="1:47" ht="75" customHeight="1" x14ac:dyDescent="0.25">
      <c r="A33" s="4" t="s">
        <v>2</v>
      </c>
      <c r="B33" s="6" t="s">
        <v>3</v>
      </c>
      <c r="C33" s="9" t="s">
        <v>4</v>
      </c>
      <c r="D33" s="9" t="s">
        <v>5</v>
      </c>
      <c r="E33" s="9" t="s">
        <v>6</v>
      </c>
      <c r="F33" s="9" t="s">
        <v>7</v>
      </c>
      <c r="G33" s="9" t="s">
        <v>8</v>
      </c>
      <c r="H33" s="9" t="s">
        <v>9</v>
      </c>
      <c r="I33" s="9" t="s">
        <v>17</v>
      </c>
      <c r="J33" s="9" t="s">
        <v>18</v>
      </c>
      <c r="K33" s="4" t="s">
        <v>2</v>
      </c>
      <c r="L33" s="6" t="s">
        <v>3</v>
      </c>
      <c r="M33" s="9" t="s">
        <v>19</v>
      </c>
      <c r="N33" s="9" t="s">
        <v>20</v>
      </c>
      <c r="O33" s="9" t="s">
        <v>21</v>
      </c>
      <c r="P33" s="9" t="s">
        <v>22</v>
      </c>
      <c r="Q33" s="9" t="s">
        <v>23</v>
      </c>
      <c r="R33" s="9" t="s">
        <v>24</v>
      </c>
      <c r="S33" s="9" t="s">
        <v>25</v>
      </c>
      <c r="T33" s="9" t="s">
        <v>26</v>
      </c>
      <c r="U33" s="4" t="s">
        <v>2</v>
      </c>
      <c r="V33" s="6" t="s">
        <v>3</v>
      </c>
      <c r="W33" s="9" t="s">
        <v>27</v>
      </c>
      <c r="X33" s="9" t="s">
        <v>28</v>
      </c>
      <c r="Y33" s="9" t="s">
        <v>29</v>
      </c>
      <c r="Z33" s="9" t="s">
        <v>30</v>
      </c>
      <c r="AA33" s="9" t="s">
        <v>31</v>
      </c>
      <c r="AB33" s="9" t="s">
        <v>32</v>
      </c>
      <c r="AC33" s="9" t="s">
        <v>33</v>
      </c>
      <c r="AD33" s="9" t="s">
        <v>34</v>
      </c>
      <c r="AE33" s="4" t="s">
        <v>2</v>
      </c>
      <c r="AF33" s="6" t="s">
        <v>3</v>
      </c>
      <c r="AG33" s="9" t="s">
        <v>35</v>
      </c>
      <c r="AH33" s="9" t="s">
        <v>36</v>
      </c>
      <c r="AI33" s="9" t="s">
        <v>37</v>
      </c>
      <c r="AJ33" s="9" t="s">
        <v>38</v>
      </c>
      <c r="AK33" s="9" t="s">
        <v>39</v>
      </c>
      <c r="AL33" s="9" t="s">
        <v>40</v>
      </c>
      <c r="AM33" s="9" t="s">
        <v>14</v>
      </c>
      <c r="AN33" s="4" t="s">
        <v>2</v>
      </c>
      <c r="AO33" s="6" t="s">
        <v>3</v>
      </c>
      <c r="AP33" s="9" t="s">
        <v>10</v>
      </c>
      <c r="AQ33" s="9" t="s">
        <v>11</v>
      </c>
      <c r="AR33" s="9" t="s">
        <v>12</v>
      </c>
      <c r="AS33" s="9" t="s">
        <v>13</v>
      </c>
      <c r="AT33" s="9" t="s">
        <v>15</v>
      </c>
      <c r="AU33" s="9" t="s">
        <v>16</v>
      </c>
    </row>
    <row r="34" spans="1:47" x14ac:dyDescent="0.25">
      <c r="A34" s="3">
        <v>5000276</v>
      </c>
      <c r="B34" s="5">
        <v>9</v>
      </c>
      <c r="C34" s="10">
        <v>4915.68</v>
      </c>
      <c r="D34" s="10">
        <v>0</v>
      </c>
      <c r="E34" s="10">
        <v>0</v>
      </c>
      <c r="F34" s="10">
        <v>4915.68</v>
      </c>
      <c r="G34" s="10">
        <v>0</v>
      </c>
      <c r="H34" s="10">
        <v>0</v>
      </c>
      <c r="I34" s="10">
        <v>0</v>
      </c>
      <c r="J34" s="10">
        <v>0</v>
      </c>
      <c r="K34" s="3">
        <v>5000276</v>
      </c>
      <c r="L34" s="5">
        <v>9</v>
      </c>
      <c r="M34" s="10">
        <v>0</v>
      </c>
      <c r="N34" s="10">
        <v>90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3">
        <v>5000276</v>
      </c>
      <c r="V34" s="5">
        <v>9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3">
        <v>5000276</v>
      </c>
      <c r="AF34" s="5">
        <v>9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90</v>
      </c>
      <c r="AN34" s="3">
        <v>5000276</v>
      </c>
      <c r="AO34" s="5">
        <v>9</v>
      </c>
      <c r="AP34" s="10">
        <v>284.37</v>
      </c>
      <c r="AQ34" s="10">
        <v>0</v>
      </c>
      <c r="AR34" s="10">
        <v>275.66000000000003</v>
      </c>
      <c r="AS34" s="10">
        <v>560.03</v>
      </c>
      <c r="AT34" s="10">
        <v>650.03</v>
      </c>
      <c r="AU34" s="10">
        <v>4265.6499999999996</v>
      </c>
    </row>
    <row r="35" spans="1:47" x14ac:dyDescent="0.25">
      <c r="A35" s="12" t="s">
        <v>49</v>
      </c>
      <c r="B35" s="7"/>
      <c r="C35" s="11">
        <f t="shared" ref="C35:J35" si="12">SUM(C34:C34)</f>
        <v>4915.68</v>
      </c>
      <c r="D35" s="11">
        <f t="shared" si="12"/>
        <v>0</v>
      </c>
      <c r="E35" s="11">
        <f t="shared" si="12"/>
        <v>0</v>
      </c>
      <c r="F35" s="11">
        <f t="shared" si="12"/>
        <v>4915.68</v>
      </c>
      <c r="G35" s="11">
        <f t="shared" si="12"/>
        <v>0</v>
      </c>
      <c r="H35" s="11">
        <f t="shared" si="12"/>
        <v>0</v>
      </c>
      <c r="I35" s="11">
        <f t="shared" si="12"/>
        <v>0</v>
      </c>
      <c r="J35" s="11">
        <f t="shared" si="12"/>
        <v>0</v>
      </c>
      <c r="K35" s="12" t="s">
        <v>49</v>
      </c>
      <c r="L35" s="7"/>
      <c r="M35" s="11">
        <f t="shared" ref="M35:T35" si="13">SUM(M34:M34)</f>
        <v>0</v>
      </c>
      <c r="N35" s="11">
        <f t="shared" si="13"/>
        <v>90</v>
      </c>
      <c r="O35" s="11">
        <f t="shared" si="13"/>
        <v>0</v>
      </c>
      <c r="P35" s="11">
        <f t="shared" si="13"/>
        <v>0</v>
      </c>
      <c r="Q35" s="11">
        <f t="shared" si="13"/>
        <v>0</v>
      </c>
      <c r="R35" s="11">
        <f t="shared" si="13"/>
        <v>0</v>
      </c>
      <c r="S35" s="11">
        <f t="shared" si="13"/>
        <v>0</v>
      </c>
      <c r="T35" s="11">
        <f t="shared" si="13"/>
        <v>0</v>
      </c>
      <c r="U35" s="12" t="s">
        <v>49</v>
      </c>
      <c r="V35" s="7"/>
      <c r="W35" s="11">
        <f t="shared" ref="W35:AD35" si="14">SUM(W34:W34)</f>
        <v>0</v>
      </c>
      <c r="X35" s="11">
        <f t="shared" si="14"/>
        <v>0</v>
      </c>
      <c r="Y35" s="11">
        <f t="shared" si="14"/>
        <v>0</v>
      </c>
      <c r="Z35" s="11">
        <f t="shared" si="14"/>
        <v>0</v>
      </c>
      <c r="AA35" s="11">
        <f t="shared" si="14"/>
        <v>0</v>
      </c>
      <c r="AB35" s="11">
        <f t="shared" si="14"/>
        <v>0</v>
      </c>
      <c r="AC35" s="11">
        <f t="shared" si="14"/>
        <v>0</v>
      </c>
      <c r="AD35" s="11">
        <f t="shared" si="14"/>
        <v>0</v>
      </c>
      <c r="AE35" s="12" t="s">
        <v>49</v>
      </c>
      <c r="AF35" s="7"/>
      <c r="AG35" s="11">
        <f t="shared" ref="AG35:AM35" si="15">SUM(AG34:AG34)</f>
        <v>0</v>
      </c>
      <c r="AH35" s="11">
        <f t="shared" si="15"/>
        <v>0</v>
      </c>
      <c r="AI35" s="11">
        <f t="shared" si="15"/>
        <v>0</v>
      </c>
      <c r="AJ35" s="11">
        <f t="shared" si="15"/>
        <v>0</v>
      </c>
      <c r="AK35" s="11">
        <f t="shared" si="15"/>
        <v>0</v>
      </c>
      <c r="AL35" s="11">
        <f t="shared" si="15"/>
        <v>0</v>
      </c>
      <c r="AM35" s="11">
        <f t="shared" si="15"/>
        <v>90</v>
      </c>
      <c r="AN35" s="12" t="s">
        <v>49</v>
      </c>
      <c r="AO35" s="7"/>
      <c r="AP35" s="11">
        <v>284.37</v>
      </c>
      <c r="AQ35" s="11">
        <v>0</v>
      </c>
      <c r="AR35" s="11">
        <v>275.66000000000003</v>
      </c>
      <c r="AS35" s="11">
        <f>SUM(AS34:AS34)</f>
        <v>560.03</v>
      </c>
      <c r="AT35" s="11">
        <f>SUM(AT34:AT34)</f>
        <v>650.03</v>
      </c>
      <c r="AU35" s="11">
        <f>SUM(AU34:AU34)</f>
        <v>4265.6499999999996</v>
      </c>
    </row>
    <row r="37" spans="1:47" x14ac:dyDescent="0.25">
      <c r="A37" t="s">
        <v>44</v>
      </c>
      <c r="K37" t="s">
        <v>44</v>
      </c>
      <c r="U37" t="s">
        <v>44</v>
      </c>
      <c r="AE37" t="s">
        <v>44</v>
      </c>
      <c r="AN37" t="s">
        <v>44</v>
      </c>
    </row>
    <row r="38" spans="1:47" ht="75" customHeight="1" x14ac:dyDescent="0.25">
      <c r="A38" s="4" t="s">
        <v>2</v>
      </c>
      <c r="B38" s="6" t="s">
        <v>3</v>
      </c>
      <c r="C38" s="9" t="s">
        <v>4</v>
      </c>
      <c r="D38" s="9" t="s">
        <v>5</v>
      </c>
      <c r="E38" s="9" t="s">
        <v>6</v>
      </c>
      <c r="F38" s="9" t="s">
        <v>7</v>
      </c>
      <c r="G38" s="9" t="s">
        <v>8</v>
      </c>
      <c r="H38" s="9" t="s">
        <v>9</v>
      </c>
      <c r="I38" s="9" t="s">
        <v>17</v>
      </c>
      <c r="J38" s="9" t="s">
        <v>18</v>
      </c>
      <c r="K38" s="4" t="s">
        <v>2</v>
      </c>
      <c r="L38" s="6" t="s">
        <v>3</v>
      </c>
      <c r="M38" s="9" t="s">
        <v>19</v>
      </c>
      <c r="N38" s="9" t="s">
        <v>20</v>
      </c>
      <c r="O38" s="9" t="s">
        <v>21</v>
      </c>
      <c r="P38" s="9" t="s">
        <v>22</v>
      </c>
      <c r="Q38" s="9" t="s">
        <v>23</v>
      </c>
      <c r="R38" s="9" t="s">
        <v>24</v>
      </c>
      <c r="S38" s="9" t="s">
        <v>25</v>
      </c>
      <c r="T38" s="9" t="s">
        <v>26</v>
      </c>
      <c r="U38" s="4" t="s">
        <v>2</v>
      </c>
      <c r="V38" s="6" t="s">
        <v>3</v>
      </c>
      <c r="W38" s="9" t="s">
        <v>27</v>
      </c>
      <c r="X38" s="9" t="s">
        <v>28</v>
      </c>
      <c r="Y38" s="9" t="s">
        <v>29</v>
      </c>
      <c r="Z38" s="9" t="s">
        <v>30</v>
      </c>
      <c r="AA38" s="9" t="s">
        <v>31</v>
      </c>
      <c r="AB38" s="9" t="s">
        <v>32</v>
      </c>
      <c r="AC38" s="9" t="s">
        <v>33</v>
      </c>
      <c r="AD38" s="9" t="s">
        <v>34</v>
      </c>
      <c r="AE38" s="4" t="s">
        <v>2</v>
      </c>
      <c r="AF38" s="6" t="s">
        <v>3</v>
      </c>
      <c r="AG38" s="9" t="s">
        <v>35</v>
      </c>
      <c r="AH38" s="9" t="s">
        <v>36</v>
      </c>
      <c r="AI38" s="9" t="s">
        <v>37</v>
      </c>
      <c r="AJ38" s="9" t="s">
        <v>38</v>
      </c>
      <c r="AK38" s="9" t="s">
        <v>39</v>
      </c>
      <c r="AL38" s="9" t="s">
        <v>40</v>
      </c>
      <c r="AM38" s="9" t="s">
        <v>14</v>
      </c>
      <c r="AN38" s="4" t="s">
        <v>2</v>
      </c>
      <c r="AO38" s="6" t="s">
        <v>3</v>
      </c>
      <c r="AP38" s="9" t="s">
        <v>10</v>
      </c>
      <c r="AQ38" s="9" t="s">
        <v>11</v>
      </c>
      <c r="AR38" s="9" t="s">
        <v>12</v>
      </c>
      <c r="AS38" s="9" t="s">
        <v>13</v>
      </c>
      <c r="AT38" s="9" t="s">
        <v>15</v>
      </c>
      <c r="AU38" s="9" t="s">
        <v>16</v>
      </c>
    </row>
    <row r="39" spans="1:47" x14ac:dyDescent="0.25">
      <c r="A39" s="3">
        <v>5000002</v>
      </c>
      <c r="B39" s="5">
        <v>19</v>
      </c>
      <c r="C39" s="10">
        <v>70000</v>
      </c>
      <c r="D39" s="10">
        <v>0</v>
      </c>
      <c r="E39" s="10">
        <v>0</v>
      </c>
      <c r="F39" s="10">
        <v>70000</v>
      </c>
      <c r="G39" s="10">
        <v>0</v>
      </c>
      <c r="H39" s="10">
        <v>20</v>
      </c>
      <c r="I39" s="10">
        <v>0</v>
      </c>
      <c r="J39" s="10">
        <v>0</v>
      </c>
      <c r="K39" s="3">
        <v>5000002</v>
      </c>
      <c r="L39" s="5">
        <v>19</v>
      </c>
      <c r="M39" s="10">
        <v>10</v>
      </c>
      <c r="N39" s="10">
        <v>13929</v>
      </c>
      <c r="O39" s="10">
        <v>5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3">
        <v>5000002</v>
      </c>
      <c r="V39" s="5">
        <v>19</v>
      </c>
      <c r="W39" s="10">
        <v>26.22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3">
        <v>5000002</v>
      </c>
      <c r="AF39" s="5">
        <v>19</v>
      </c>
      <c r="AG39" s="10">
        <v>0</v>
      </c>
      <c r="AH39" s="10">
        <v>0</v>
      </c>
      <c r="AI39" s="10">
        <v>172.81</v>
      </c>
      <c r="AJ39" s="10">
        <v>0</v>
      </c>
      <c r="AK39" s="10">
        <v>0</v>
      </c>
      <c r="AL39" s="10">
        <v>0</v>
      </c>
      <c r="AM39" s="10">
        <f>AI39+W39+O39+N39+H39+M39</f>
        <v>14163.03</v>
      </c>
      <c r="AN39" s="3">
        <v>5000002</v>
      </c>
      <c r="AO39" s="5">
        <v>19</v>
      </c>
      <c r="AP39" s="10">
        <v>3250</v>
      </c>
      <c r="AQ39" s="10">
        <v>2925</v>
      </c>
      <c r="AR39" s="10">
        <v>0</v>
      </c>
      <c r="AS39" s="10">
        <f>AQ39+AP39</f>
        <v>6175</v>
      </c>
      <c r="AT39" s="10">
        <f>AS39+AM39</f>
        <v>20338.03</v>
      </c>
      <c r="AU39" s="10">
        <f>F39-AT39</f>
        <v>49661.97</v>
      </c>
    </row>
    <row r="40" spans="1:47" x14ac:dyDescent="0.25">
      <c r="A40" s="12" t="s">
        <v>50</v>
      </c>
      <c r="B40" s="7"/>
      <c r="C40" s="11">
        <f t="shared" ref="C40:J40" si="16">SUM(C39:C39)</f>
        <v>70000</v>
      </c>
      <c r="D40" s="11">
        <f t="shared" si="16"/>
        <v>0</v>
      </c>
      <c r="E40" s="11">
        <f t="shared" si="16"/>
        <v>0</v>
      </c>
      <c r="F40" s="11">
        <f t="shared" si="16"/>
        <v>70000</v>
      </c>
      <c r="G40" s="11">
        <f t="shared" si="16"/>
        <v>0</v>
      </c>
      <c r="H40" s="11">
        <f t="shared" si="16"/>
        <v>20</v>
      </c>
      <c r="I40" s="11">
        <f t="shared" si="16"/>
        <v>0</v>
      </c>
      <c r="J40" s="11">
        <f t="shared" si="16"/>
        <v>0</v>
      </c>
      <c r="K40" s="12" t="s">
        <v>50</v>
      </c>
      <c r="L40" s="7"/>
      <c r="M40" s="11">
        <f t="shared" ref="M40:T40" si="17">SUM(M39:M39)</f>
        <v>10</v>
      </c>
      <c r="N40" s="11">
        <f t="shared" si="17"/>
        <v>13929</v>
      </c>
      <c r="O40" s="11">
        <f t="shared" si="17"/>
        <v>5</v>
      </c>
      <c r="P40" s="11">
        <f t="shared" si="17"/>
        <v>0</v>
      </c>
      <c r="Q40" s="11">
        <f t="shared" si="17"/>
        <v>0</v>
      </c>
      <c r="R40" s="11">
        <f t="shared" si="17"/>
        <v>0</v>
      </c>
      <c r="S40" s="11">
        <f t="shared" si="17"/>
        <v>0</v>
      </c>
      <c r="T40" s="11">
        <f t="shared" si="17"/>
        <v>0</v>
      </c>
      <c r="U40" s="12" t="s">
        <v>50</v>
      </c>
      <c r="V40" s="7"/>
      <c r="W40" s="11">
        <f t="shared" ref="W40:AD40" si="18">SUM(W39:W39)</f>
        <v>26.22</v>
      </c>
      <c r="X40" s="11">
        <f t="shared" si="18"/>
        <v>0</v>
      </c>
      <c r="Y40" s="11">
        <f t="shared" si="18"/>
        <v>0</v>
      </c>
      <c r="Z40" s="11">
        <f t="shared" si="18"/>
        <v>0</v>
      </c>
      <c r="AA40" s="11">
        <f t="shared" si="18"/>
        <v>0</v>
      </c>
      <c r="AB40" s="11">
        <f t="shared" si="18"/>
        <v>0</v>
      </c>
      <c r="AC40" s="11">
        <f t="shared" si="18"/>
        <v>0</v>
      </c>
      <c r="AD40" s="11">
        <f t="shared" si="18"/>
        <v>0</v>
      </c>
      <c r="AE40" s="12" t="s">
        <v>50</v>
      </c>
      <c r="AF40" s="7"/>
      <c r="AG40" s="11">
        <f t="shared" ref="AG40:AM40" si="19">SUM(AG39:AG39)</f>
        <v>0</v>
      </c>
      <c r="AH40" s="11">
        <f t="shared" si="19"/>
        <v>0</v>
      </c>
      <c r="AI40" s="11">
        <f t="shared" si="19"/>
        <v>172.81</v>
      </c>
      <c r="AJ40" s="11">
        <f t="shared" si="19"/>
        <v>0</v>
      </c>
      <c r="AK40" s="11">
        <f t="shared" si="19"/>
        <v>0</v>
      </c>
      <c r="AL40" s="11">
        <f t="shared" si="19"/>
        <v>0</v>
      </c>
      <c r="AM40" s="11">
        <f t="shared" si="19"/>
        <v>14163.03</v>
      </c>
      <c r="AN40" s="12" t="s">
        <v>50</v>
      </c>
      <c r="AO40" s="7"/>
      <c r="AP40" s="11">
        <v>3250</v>
      </c>
      <c r="AQ40" s="11">
        <v>2925</v>
      </c>
      <c r="AR40" s="11">
        <v>0</v>
      </c>
      <c r="AS40" s="11">
        <f>SUM(AS39:AS39)</f>
        <v>6175</v>
      </c>
      <c r="AT40" s="11">
        <f>SUM(AT39:AT39)</f>
        <v>20338.03</v>
      </c>
      <c r="AU40" s="11">
        <f>SUM(AU39:AU39)</f>
        <v>49661.97</v>
      </c>
    </row>
    <row r="43" spans="1:47" x14ac:dyDescent="0.25">
      <c r="A43" s="2" t="s">
        <v>45</v>
      </c>
      <c r="C43" s="11">
        <f t="shared" ref="C43:J43" si="20">SUM(C9+C25+C30+C35+C40)</f>
        <v>6492796.3899999997</v>
      </c>
      <c r="D43" s="11">
        <f t="shared" si="20"/>
        <v>10848.18</v>
      </c>
      <c r="E43" s="11">
        <f t="shared" si="20"/>
        <v>41379.33</v>
      </c>
      <c r="F43" s="11">
        <f t="shared" si="20"/>
        <v>6462265.2400000002</v>
      </c>
      <c r="G43" s="11">
        <f t="shared" si="20"/>
        <v>55292.03</v>
      </c>
      <c r="H43" s="11">
        <f t="shared" si="20"/>
        <v>9550</v>
      </c>
      <c r="I43" s="11">
        <f t="shared" si="20"/>
        <v>16083.490000000002</v>
      </c>
      <c r="J43" s="11">
        <f t="shared" si="20"/>
        <v>56265.86</v>
      </c>
      <c r="K43" s="2" t="s">
        <v>45</v>
      </c>
      <c r="M43" s="11">
        <f t="shared" ref="M43:T43" si="21">SUM(M9+M25+M30+M35+M40)</f>
        <v>9997.7999999999993</v>
      </c>
      <c r="N43" s="11">
        <f t="shared" si="21"/>
        <v>265348</v>
      </c>
      <c r="O43" s="11">
        <f t="shared" si="21"/>
        <v>1195</v>
      </c>
      <c r="P43" s="11">
        <f t="shared" si="21"/>
        <v>14678.26</v>
      </c>
      <c r="Q43" s="11">
        <f t="shared" si="21"/>
        <v>80</v>
      </c>
      <c r="R43" s="11">
        <f t="shared" si="21"/>
        <v>1409.37</v>
      </c>
      <c r="S43" s="11">
        <f t="shared" si="21"/>
        <v>8672.85</v>
      </c>
      <c r="T43" s="11">
        <f t="shared" si="21"/>
        <v>84850.05</v>
      </c>
      <c r="U43" s="2" t="s">
        <v>45</v>
      </c>
      <c r="W43" s="11">
        <f t="shared" ref="W43:AD43" si="22">SUM(W9+W25+W30+W35+W40)</f>
        <v>15209.619999999997</v>
      </c>
      <c r="X43" s="11">
        <f t="shared" si="22"/>
        <v>100</v>
      </c>
      <c r="Y43" s="11">
        <f t="shared" si="22"/>
        <v>94889.359999999986</v>
      </c>
      <c r="Z43" s="11">
        <f t="shared" si="22"/>
        <v>1573.68</v>
      </c>
      <c r="AA43" s="11">
        <f t="shared" si="22"/>
        <v>2.09</v>
      </c>
      <c r="AB43" s="11">
        <f t="shared" si="22"/>
        <v>118456.15000000001</v>
      </c>
      <c r="AC43" s="11">
        <f t="shared" si="22"/>
        <v>10</v>
      </c>
      <c r="AD43" s="11">
        <f t="shared" si="22"/>
        <v>3761.5099999999998</v>
      </c>
      <c r="AE43" s="2" t="s">
        <v>45</v>
      </c>
      <c r="AG43" s="11">
        <f t="shared" ref="AG43:AM43" si="23">SUM(AG9+AG25+AG30+AG35+AG40)</f>
        <v>105</v>
      </c>
      <c r="AH43" s="11">
        <f t="shared" si="23"/>
        <v>4691.92</v>
      </c>
      <c r="AI43" s="11">
        <f t="shared" si="23"/>
        <v>40748.049999999996</v>
      </c>
      <c r="AJ43" s="11">
        <f t="shared" si="23"/>
        <v>174.45</v>
      </c>
      <c r="AK43" s="11">
        <f t="shared" si="23"/>
        <v>210</v>
      </c>
      <c r="AL43" s="11">
        <f t="shared" si="23"/>
        <v>1188.67</v>
      </c>
      <c r="AM43" s="11">
        <f t="shared" si="23"/>
        <v>804543.21000000008</v>
      </c>
      <c r="AN43" s="2" t="s">
        <v>45</v>
      </c>
      <c r="AP43" s="11">
        <f t="shared" ref="AP43:AU43" si="24">SUM(AP9+AP25+AP30+AP35+AP40)</f>
        <v>189298.24</v>
      </c>
      <c r="AQ43" s="11">
        <f t="shared" si="24"/>
        <v>8221.9599999999991</v>
      </c>
      <c r="AR43" s="11">
        <f t="shared" si="24"/>
        <v>428238.56999999995</v>
      </c>
      <c r="AS43" s="11">
        <f t="shared" si="24"/>
        <v>625758.77</v>
      </c>
      <c r="AT43" s="11">
        <f t="shared" si="24"/>
        <v>1430301.98</v>
      </c>
      <c r="AU43" s="11">
        <f t="shared" si="24"/>
        <v>5031963.2600000007</v>
      </c>
    </row>
  </sheetData>
  <pageMargins left="0.51181102362204722" right="0.5118110236220472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siaf0823</vt:lpstr>
      <vt:lpstr>siaf0823!Títulos_a_imprimir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2023-08-15T20:16:03Z</cp:lastPrinted>
  <dcterms:created xsi:type="dcterms:W3CDTF">2023-08-14T20:35:30Z</dcterms:created>
  <dcterms:modified xsi:type="dcterms:W3CDTF">2023-08-18T16:55:25Z</dcterms:modified>
</cp:coreProperties>
</file>