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SEE\Google Drive\College\2021\2021 Fall\cse1325\P12\"/>
    </mc:Choice>
  </mc:AlternateContent>
  <xr:revisionPtr revIDLastSave="0" documentId="13_ncr:1_{3D80BCF7-9B10-4601-8FF6-5DB96C7ACC2A}" xr6:coauthVersionLast="47" xr6:coauthVersionMax="47" xr10:uidLastSave="{00000000-0000-0000-0000-000000000000}"/>
  <bookViews>
    <workbookView xWindow="-120" yWindow="-120" windowWidth="29040" windowHeight="15840" tabRatio="669" activeTab="6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  <sheet name="1-3 Product Backlog " sheetId="8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8" i="8" l="1"/>
  <c r="C17" i="8"/>
  <c r="C16" i="8"/>
  <c r="C15" i="8"/>
  <c r="C14" i="8"/>
  <c r="C13" i="8"/>
  <c r="B12" i="8"/>
  <c r="B13" i="8" s="1"/>
  <c r="B14" i="8" s="1"/>
  <c r="B15" i="8" s="1"/>
  <c r="B16" i="8" s="1"/>
  <c r="B17" i="8" s="1"/>
  <c r="B18" i="8" s="1"/>
  <c r="C14" i="7"/>
  <c r="C13" i="7"/>
  <c r="C12" i="7"/>
  <c r="C11" i="7"/>
  <c r="C10" i="7"/>
  <c r="C9" i="7"/>
  <c r="C8" i="7"/>
  <c r="B7" i="7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9" i="6" s="1"/>
  <c r="B10" i="6" s="1"/>
  <c r="B11" i="6" s="1"/>
  <c r="B12" i="6" s="1"/>
  <c r="B13" i="6" s="1"/>
  <c r="B14" i="6" s="1"/>
  <c r="B8" i="5"/>
  <c r="B9" i="5" s="1"/>
  <c r="B10" i="5" s="1"/>
  <c r="B11" i="5" s="1"/>
  <c r="B12" i="5" s="1"/>
  <c r="B13" i="5" s="1"/>
  <c r="B14" i="5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<sst xmlns="http://schemas.openxmlformats.org/spreadsheetml/2006/main" count="1026" uniqueCount="337">
  <si>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</si>
  <si>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</si>
  <si>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</si>
  <si>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</si>
  <si>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</si>
  <si>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</si>
  <si>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</si>
  <si>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</si>
  <si>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Updated for Sprint 4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</si>
  <si>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</si>
  <si>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</si>
  <si>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</si>
  <si>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</si>
  <si>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</si>
  <si>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</si>
  <si>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</si>
  <si>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</si>
  <si>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</si>
  <si>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</si>
  <si>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</si>
  <si>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</si>
  <si>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</si>
  <si>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</si>
  <si>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</si>
  <si>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</si>
  <si>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</si>
  <si>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</si>
  <si>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</si>
  <si>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</si>
  <si>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</si>
  <si>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</si>
  <si>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</si>
  <si>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</si>
  <si>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</si>
  <si>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</si>
  <si>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</si>
  <si>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</si>
  <si>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</si>
  <si>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</si>
  <si>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</si>
  <si>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</si>
  <si>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</si>
  <si>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</si>
  <si>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</si>
  <si>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</si>
  <si>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</si>
  <si>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</si>
  <si>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</si>
  <si>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</si>
  <si>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</si>
  <si>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</si>
  <si>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</si>
  <si>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</si>
  <si>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</si>
  <si>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</si>
  <si>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</si>
  <si>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</si>
  <si>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</si>
  <si>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</si>
  <si>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</si>
  <si>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</si>
  <si>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</si>
  <si>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</si>
  <si>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</si>
  <si>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</si>
  <si>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</si>
  <si>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</si>
  <si>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</si>
  <si>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CB</t>
  </si>
  <si>
    <t>Server</t>
  </si>
  <si>
    <t>Create a new beloved customer</t>
  </si>
  <si>
    <t>Keep track of our customers</t>
  </si>
  <si>
    <t>CS</t>
  </si>
  <si>
    <t>Create a new named server</t>
  </si>
  <si>
    <t>Track server productivity and tips</t>
  </si>
  <si>
    <t>CO</t>
  </si>
  <si>
    <t>Create an order of multiple products</t>
  </si>
  <si>
    <t>Serve everyone in a customer party</t>
  </si>
  <si>
    <t>Use a HashMap with Product index and int quantity value</t>
  </si>
  <si>
    <t>PS</t>
  </si>
  <si>
    <t>Customer</t>
  </si>
  <si>
    <t>List all coffee and donut products in a dialog</t>
  </si>
  <si>
    <t>See what the Customer can order</t>
  </si>
  <si>
    <t>This is probably a combobox of each Product’s toString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</si>
  <si>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</si>
  <si>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</si>
  <si>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</si>
  <si>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</si>
  <si>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</si>
  <si>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</si>
  <si>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</si>
  <si>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</si>
  <si>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CSS</t>
  </si>
  <si>
    <t>Associate the order with a server</t>
  </si>
  <si>
    <t>Order via a server so that they receive credit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</si>
  <si>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</si>
  <si>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</si>
  <si>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</si>
  <si>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</si>
  <si>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</si>
  <si>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</si>
  <si>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</si>
  <si>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</si>
  <si>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</si>
  <si>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</si>
  <si>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</si>
  <si>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</si>
  <si>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</si>
  <si>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</si>
  <si>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</si>
  <si>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</si>
  <si>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</si>
  <si>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CM</t>
  </si>
  <si>
    <t>Create a new manager</t>
  </si>
  <si>
    <t>Delegate management tasks to a pro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</si>
  <si>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</si>
  <si>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</si>
  <si>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</si>
  <si>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</si>
  <si>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</si>
  <si>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</si>
  <si>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</si>
  <si>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</si>
  <si>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</si>
  <si>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</si>
  <si>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</si>
  <si>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</si>
  <si>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</si>
  <si>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</si>
  <si>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</si>
  <si>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</si>
  <si>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</si>
  <si>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</si>
  <si>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</si>
  <si>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</si>
  <si>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</si>
  <si>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</si>
  <si>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</si>
  <si>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</si>
  <si>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</si>
  <si>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</si>
  <si>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</si>
  <si>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</si>
  <si>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</si>
  <si>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</si>
  <si>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</si>
  <si>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</si>
  <si>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</si>
  <si>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</si>
  <si>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</si>
  <si>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</si>
  <si>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</si>
  <si>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</si>
  <si>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</si>
  <si>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</si>
  <si>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</si>
  <si>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</si>
  <si>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</si>
  <si>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</si>
  <si>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</si>
  <si>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</si>
  <si>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</si>
  <si>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</si>
  <si>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</si>
  <si>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</si>
  <si>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</si>
  <si>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</si>
  <si>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</si>
  <si>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</si>
  <si>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</si>
  <si>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</si>
  <si>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</si>
  <si>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NOTE: A stand-alone assignment on threading is Nov 16-30</t>
  </si>
  <si>
    <t>See what is available (and later, see what the Customer can order)</t>
  </si>
  <si>
    <t>This is effectively a toString to a dialog with an OK button</t>
  </si>
  <si>
    <t>Create a new named server and associate with orders</t>
  </si>
  <si>
    <t>Finished in Sprint 1</t>
  </si>
  <si>
    <t>Finished in Sprint 2</t>
  </si>
  <si>
    <t>Finished in Sprint 3</t>
  </si>
  <si>
    <t>Waseem Alkasbutrus</t>
  </si>
  <si>
    <t>WIA</t>
  </si>
  <si>
    <t>Create a Java (coffee) class</t>
  </si>
  <si>
    <t>Completed Day 5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</si>
  <si>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</si>
  <si>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</si>
  <si>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</si>
  <si>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</si>
  <si>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Completed Day 6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</si>
  <si>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</si>
  <si>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</si>
  <si>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</si>
  <si>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</si>
  <si>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</si>
  <si>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</si>
  <si>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</si>
  <si>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</si>
  <si>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</si>
  <si>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</si>
  <si>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</si>
  <si>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The class responsible for the main window of the program</t>
  </si>
  <si>
    <t>Creating a menubar object</t>
  </si>
  <si>
    <t>Creating menus and menu items to the menu bar</t>
  </si>
  <si>
    <t>Creating action listeners and methods for the menu items</t>
  </si>
  <si>
    <t>Completed Day 4</t>
  </si>
  <si>
    <t>Creating button art</t>
  </si>
  <si>
    <t xml:space="preserve">Creating Button pictures using Aseprite pixel art program </t>
  </si>
  <si>
    <t>Creating buttons and their action listeners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</si>
  <si>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</si>
  <si>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</si>
  <si>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</si>
  <si>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</si>
  <si>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</si>
  <si>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</si>
  <si>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</si>
  <si>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</si>
  <si>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Completed Day 1</t>
  </si>
  <si>
    <t>Create a "New" button in the toolbar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</si>
  <si>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</si>
  <si>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</si>
  <si>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</si>
  <si>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</si>
  <si>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</si>
  <si>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</si>
  <si>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</si>
  <si>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</si>
  <si>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</si>
  <si>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</si>
  <si>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</si>
  <si>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Completed Day 7</t>
  </si>
  <si>
    <t>Create a Store constructor with a bufferedReader parameter</t>
  </si>
  <si>
    <t>Create a save method for the Product class</t>
  </si>
  <si>
    <t>Create a Product constructor with a bufferedReader parameter</t>
  </si>
  <si>
    <t>Create a save method for the Donut class</t>
  </si>
  <si>
    <t>Create a Donut constructor with a bufferedReader parameter</t>
  </si>
  <si>
    <t>Create a save method for the Java class</t>
  </si>
  <si>
    <t>Create a Java constructor with a bufferedReader parameter</t>
  </si>
  <si>
    <t>Create Person.java</t>
  </si>
  <si>
    <t>Write Person(BufferedReader bufferedReader)</t>
  </si>
  <si>
    <t>Write Person(String name, String phone)</t>
  </si>
  <si>
    <t>Write Person.save(BufferedReader bufferedReader)</t>
  </si>
  <si>
    <t>Override Person.toString()</t>
  </si>
  <si>
    <t>Create Customer.java</t>
  </si>
  <si>
    <t>Write Customer(String name, String phone)</t>
  </si>
  <si>
    <t>Write Customer(BufferedReader bufferedReader)</t>
  </si>
  <si>
    <t>Override Customer.toString()</t>
  </si>
  <si>
    <t>Add View menu to menu bar</t>
  </si>
  <si>
    <t>Add Products menu item to view</t>
  </si>
  <si>
    <t>Add Products button to toolbar</t>
  </si>
  <si>
    <t>Add people array list to store.java</t>
  </si>
  <si>
    <t>Implement Store.personToString</t>
  </si>
  <si>
    <t>Implement Store.numberOfPeople</t>
  </si>
  <si>
    <t>Implement Store.addPerson</t>
  </si>
  <si>
    <t>Implement Store.peopleToString</t>
  </si>
  <si>
    <t xml:space="preserve">Implement MainWin.onProductsClick Actionlistener </t>
  </si>
  <si>
    <t>Add Customer menu item to Create</t>
  </si>
  <si>
    <t>Add Customer button to toolbar</t>
  </si>
  <si>
    <t>Add People button to toolbar</t>
  </si>
  <si>
    <t>Add People menu item to view</t>
  </si>
  <si>
    <t xml:space="preserve">Implement MainWin.onPeopleClick Actionlistener </t>
  </si>
  <si>
    <t>Implement MainWin.onCreateCustomerClick Actionlistener</t>
  </si>
  <si>
    <t>ShowConfirmDialog with array of components to add donut</t>
  </si>
  <si>
    <t>ShowConfirmDialog with array of components to add java</t>
  </si>
  <si>
    <t>Create Components array for new java</t>
  </si>
  <si>
    <t>Create Components array for new donut</t>
  </si>
  <si>
    <t>Implement adding shots int the new java unified dialog</t>
  </si>
  <si>
    <t>Finished in Sprint 4</t>
  </si>
  <si>
    <t>Finished in Sprint 5</t>
  </si>
  <si>
    <t>Create a Server class</t>
  </si>
  <si>
    <t>Create a constructor with name, phone, and parameters</t>
  </si>
  <si>
    <t>Create a constructor with a buffered reader</t>
  </si>
  <si>
    <t>Override the save method</t>
  </si>
  <si>
    <t>Override the toString method</t>
  </si>
  <si>
    <t>implement getSSN method</t>
  </si>
  <si>
    <t>Override euqals method for Product, Donut, and Java</t>
  </si>
  <si>
    <t>Override hashCode method for Product, Donut, and Java</t>
  </si>
  <si>
    <t>Create Order class with nextID(static), id, customer, server, products</t>
  </si>
  <si>
    <t>Create a constructor customer and server</t>
  </si>
  <si>
    <t>implement getID method</t>
  </si>
  <si>
    <t>Implement addProduct method to add a product to products hashmap</t>
  </si>
  <si>
    <t>Add orders ArrayList to Store.java</t>
  </si>
  <si>
    <t>update save method to write orders to file</t>
  </si>
  <si>
    <t>addOrder method that adds an order to store</t>
  </si>
  <si>
    <t>numberOfOrders method that returns the number of orders</t>
  </si>
  <si>
    <t>orderToString that returns a string representation of a given order</t>
  </si>
  <si>
    <t>getOrders that returns an array of orders</t>
  </si>
  <si>
    <t>ordersToString that returns a string representation of all orders in the store</t>
  </si>
  <si>
    <t>Create &gt; Order in MainWin</t>
  </si>
  <si>
    <t>Create order button to toolbar MainWin</t>
  </si>
  <si>
    <t>Implement onCreateOrderClick</t>
  </si>
  <si>
    <t>View Orders button to toolbar in MainWin</t>
  </si>
  <si>
    <t>Create &gt; Server in MainWin</t>
  </si>
  <si>
    <t>View &gt; Orders in MainWin</t>
  </si>
  <si>
    <t>Implement viewing orders using updateData method</t>
  </si>
  <si>
    <t>Implement onCreateServerClick</t>
  </si>
  <si>
    <t>Used JFormattedTextField to perform data validation on all phone numbers and ssn</t>
  </si>
  <si>
    <t>Store.getProduct method returns an aray of products</t>
  </si>
  <si>
    <t>combo box with available products in new order dialog</t>
  </si>
  <si>
    <t>spinner to select product quantity in new order dialog</t>
  </si>
  <si>
    <t xml:space="preserve">button to add the product to the order in new order dialog </t>
  </si>
  <si>
    <t>scroll pane to contain the order label</t>
  </si>
  <si>
    <t>panel containing the combo box, spinner, and button above in new order dialog</t>
  </si>
  <si>
    <t>Store.getCustomers that returns array of customers</t>
  </si>
  <si>
    <t>combo box with added customers</t>
  </si>
  <si>
    <t>Store.getServers that returns array of Servers (Can't select CSS on dropdown)</t>
  </si>
  <si>
    <t>combo box with added servers (Can't select CSS on dropdown)</t>
  </si>
  <si>
    <t>Implement Order.save method</t>
  </si>
  <si>
    <t>override Order.toString method</t>
  </si>
  <si>
    <t>update Store BufferedReader constructor to read orders from file</t>
  </si>
  <si>
    <t>JLabel in create order dialog</t>
  </si>
  <si>
    <t>Add Product button to Edit menu</t>
  </si>
  <si>
    <t>Add Product button to toolbar</t>
  </si>
  <si>
    <t>Implement ActionListener for Product button</t>
  </si>
  <si>
    <t>Edit onCreateDonutClick() to be used for editing donuts</t>
  </si>
  <si>
    <t>Edit onCreateJavaClick() to be used for editing javas</t>
  </si>
  <si>
    <t xml:space="preserve">Implement getters for all Donut attributes </t>
  </si>
  <si>
    <t>Implement getters for all Java attributes</t>
  </si>
  <si>
    <t>Add store.editProduct method to replace a product in the store</t>
  </si>
  <si>
    <t>Implement getters for all Product attributes</t>
  </si>
  <si>
    <t>Finished in Sprint 6</t>
  </si>
  <si>
    <t>Add Reports menu</t>
  </si>
  <si>
    <t>Create Edit menu</t>
  </si>
  <si>
    <t>Add P&amp;L menuitem</t>
  </si>
  <si>
    <t>Add Server menuitem</t>
  </si>
  <si>
    <t>Implement PnLReport actionlistener</t>
  </si>
  <si>
    <t>Implement serverReport actionlistener</t>
  </si>
  <si>
    <t>Add income, cost, and profit methods  to Order.java</t>
  </si>
  <si>
    <t>Add PnLReport to Order.java</t>
  </si>
  <si>
    <t>Add PnLReport to Store.java</t>
  </si>
  <si>
    <t>Add filledOrder attribute to Server.java</t>
  </si>
  <si>
    <t>Add fillOrder and filledOrders methods to Server.java</t>
  </si>
  <si>
    <t xml:space="preserve">Add serverReport method to Server.java </t>
  </si>
  <si>
    <t>Add serverReport method to Store.java</t>
  </si>
  <si>
    <t xml:space="preserve">Update Program and file verison </t>
  </si>
  <si>
    <t>Add fill method to Order.java</t>
  </si>
  <si>
    <t>include filledOrders attributes in saving and loading from files</t>
  </si>
  <si>
    <t>Add P&amp;L Report button to toolbar</t>
  </si>
  <si>
    <t>Add Server Report button to toolbar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</si>
</sst>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ill="1" applyAlignment="1">
      <alignment vertical="top" wrapText="1"/>
    </xf>
    <xf numFmtId="0" fontId="9" fillId="0" borderId="0" xfId="0" applyFont="1" applyAlignment="1">
      <alignment vertical="top"/>
    </xf>
    <xf numFmtId="0" fontId="0" fillId="4" borderId="0" xfId="0" applyFill="1"/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36</c:v>
                </c:pt>
                <c:pt idx="1">
                  <c:v>33</c:v>
                </c:pt>
                <c:pt idx="2">
                  <c:v>31</c:v>
                </c:pt>
                <c:pt idx="3">
                  <c:v>26</c:v>
                </c:pt>
                <c:pt idx="4">
                  <c:v>25</c:v>
                </c:pt>
                <c:pt idx="5">
                  <c:v>18</c:v>
                </c:pt>
                <c:pt idx="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9-4BD3-A90E-0B58BB9CC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92758"/>
        <c:axId val="69139731"/>
      </c:scatterChart>
      <c:valAx>
        <c:axId val="22892758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9139731"/>
        <c:crosses val="autoZero"/>
        <c:crossBetween val="midCat"/>
      </c:valAx>
      <c:valAx>
        <c:axId val="69139731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89275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4-4123-B105-D3F2865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0677285"/>
        <c:axId val="41224501"/>
      </c:lineChart>
      <c:catAx>
        <c:axId val="806772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224501"/>
        <c:crosses val="autoZero"/>
        <c:auto val="1"/>
        <c:lblAlgn val="ctr"/>
        <c:lblOffset val="100"/>
        <c:noMultiLvlLbl val="0"/>
      </c:catAx>
      <c:valAx>
        <c:axId val="4122450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6772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A-4C0C-8AE2-936E4915C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087032"/>
        <c:axId val="74874447"/>
      </c:lineChart>
      <c:catAx>
        <c:axId val="50870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74447"/>
        <c:crosses val="autoZero"/>
        <c:auto val="1"/>
        <c:lblAlgn val="ctr"/>
        <c:lblOffset val="100"/>
        <c:noMultiLvlLbl val="0"/>
      </c:catAx>
      <c:valAx>
        <c:axId val="748744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0870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15-4B0C-804B-56F696BE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250828"/>
        <c:axId val="74882600"/>
      </c:lineChart>
      <c:catAx>
        <c:axId val="4425082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882600"/>
        <c:crosses val="autoZero"/>
        <c:auto val="1"/>
        <c:lblAlgn val="ctr"/>
        <c:lblOffset val="100"/>
        <c:noMultiLvlLbl val="0"/>
      </c:catAx>
      <c:valAx>
        <c:axId val="748826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5082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15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F-41A1-BF24-C36E5AF3D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6136051"/>
        <c:axId val="52532331"/>
      </c:lineChart>
      <c:catAx>
        <c:axId val="761360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532331"/>
        <c:crosses val="autoZero"/>
        <c:auto val="1"/>
        <c:lblAlgn val="ctr"/>
        <c:lblOffset val="100"/>
        <c:noMultiLvlLbl val="0"/>
      </c:catAx>
      <c:valAx>
        <c:axId val="525323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61360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43</c:v>
                </c:pt>
                <c:pt idx="1">
                  <c:v>41</c:v>
                </c:pt>
                <c:pt idx="2">
                  <c:v>39</c:v>
                </c:pt>
                <c:pt idx="3">
                  <c:v>32</c:v>
                </c:pt>
                <c:pt idx="4">
                  <c:v>32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8-4CC4-88A2-D3AE58CD3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3978608"/>
        <c:axId val="10801363"/>
      </c:lineChart>
      <c:catAx>
        <c:axId val="3397860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801363"/>
        <c:crosses val="autoZero"/>
        <c:auto val="1"/>
        <c:lblAlgn val="ctr"/>
        <c:lblOffset val="100"/>
        <c:noMultiLvlLbl val="0"/>
      </c:catAx>
      <c:valAx>
        <c:axId val="108013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97860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18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B3-4D85-AAF6-300DBECF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8783613"/>
        <c:axId val="22519939"/>
      </c:lineChart>
      <c:catAx>
        <c:axId val="38783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2519939"/>
        <c:crosses val="autoZero"/>
        <c:auto val="1"/>
        <c:lblAlgn val="ctr"/>
        <c:lblOffset val="100"/>
        <c:noMultiLvlLbl val="0"/>
      </c:catAx>
      <c:valAx>
        <c:axId val="225199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87836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'1-3 Product Backlog 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'1-3 Product Backlog '!$B$12:$B$18</c:f>
              <c:numCache>
                <c:formatCode>General</c:formatCode>
                <c:ptCount val="7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0-4FFB-8B7C-E73904B99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3905"/>
        <c:axId val="13913768"/>
      </c:scatterChart>
      <c:valAx>
        <c:axId val="3207390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913768"/>
        <c:crosses val="autoZero"/>
        <c:crossBetween val="midCat"/>
      </c:valAx>
      <c:valAx>
        <c:axId val="1391376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20739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699840</xdr:colOff>
      <xdr:row>1</xdr:row>
      <xdr:rowOff>46440</xdr:rowOff>
    </xdr:from>
    <xdr:to>
      <xdr:col>9</xdr:col>
      <xdr:colOff>3702960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62"/>
  <sheetViews>
    <sheetView topLeftCell="A43" zoomScale="116" zoomScaleNormal="180" workbookViewId="0">
      <selection activeCell="F43" sqref="F43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9.85546875" style="1" customWidth="1"/>
    <col min="8" max="8" width="45.42578125" style="1" customWidth="1"/>
    <col min="9" max="9" width="39.140625" style="1" customWidth="1"/>
    <col min="10" max="10" width="55.85546875" style="1" customWidth="1"/>
    <col min="11" max="1024" width="11.42578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 t="s">
        <v>179</v>
      </c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 t="s">
        <v>179</v>
      </c>
      <c r="C5" s="37"/>
      <c r="D5" s="37"/>
      <c r="E5" s="37"/>
      <c r="F5" s="37"/>
      <c r="G5" s="5" t="s">
        <v>180</v>
      </c>
      <c r="H5" s="5">
        <v>1001841927</v>
      </c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 s="2" t="s">
        <v>8</v>
      </c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COUNT(B24:B101)</f>
        <v>36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33</v>
      </c>
      <c r="C13" s="8">
        <f>COUNTIF(F$24:F$67,"Finished in Sprint 1")</f>
        <v>3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31</v>
      </c>
      <c r="C14" s="8">
        <f>COUNTIF(F$24:F$67,"Finished in Sprint 2")</f>
        <v>2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26</v>
      </c>
      <c r="C15" s="8">
        <f>COUNTIF(F$24:F$67,"Finished in Sprint 3")</f>
        <v>5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25</v>
      </c>
      <c r="C16" s="8">
        <f>COUNTIF(F$24:F$67,"Finished in Sprint 4")</f>
        <v>1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18</v>
      </c>
      <c r="C17" s="8">
        <f>COUNTIF(F$24:F$67,"Finished in Sprint 5")</f>
        <v>7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15</v>
      </c>
      <c r="C18" s="8">
        <f>COUNTIF(F$24:F$67,"Finished in Sprint 6")</f>
        <v>3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>
        <v>1</v>
      </c>
      <c r="F24" s="14" t="s">
        <v>176</v>
      </c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>
        <v>1</v>
      </c>
      <c r="F25" s="14" t="s">
        <v>176</v>
      </c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>
        <v>1</v>
      </c>
      <c r="F26" s="14" t="s">
        <v>176</v>
      </c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>
        <v>2</v>
      </c>
      <c r="F27" s="14" t="s">
        <v>177</v>
      </c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>
        <v>2</v>
      </c>
      <c r="F28" s="14" t="s">
        <v>177</v>
      </c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>
        <v>3</v>
      </c>
      <c r="F29" s="14" t="s">
        <v>178</v>
      </c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>
        <v>3</v>
      </c>
      <c r="F30" s="14" t="s">
        <v>178</v>
      </c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>
        <v>3</v>
      </c>
      <c r="F31" s="14" t="s">
        <v>178</v>
      </c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>
        <v>3</v>
      </c>
      <c r="F32" s="14" t="s">
        <v>178</v>
      </c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>
        <v>3</v>
      </c>
      <c r="F33" s="14" t="s">
        <v>178</v>
      </c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>
      <c r="A34" s="21" t="s">
        <v>64</v>
      </c>
      <c r="B34" s="17">
        <v>11</v>
      </c>
      <c r="C34" s="17">
        <v>4</v>
      </c>
      <c r="D34" s="17">
        <v>21</v>
      </c>
      <c r="E34" s="14">
        <v>4</v>
      </c>
      <c r="F34" s="14" t="s">
        <v>266</v>
      </c>
      <c r="G34" s="18" t="s">
        <v>32</v>
      </c>
      <c r="H34" s="21" t="s">
        <v>65</v>
      </c>
      <c r="I34" s="21" t="s">
        <v>66</v>
      </c>
      <c r="J34" s="21" t="s">
        <v>67</v>
      </c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s="20" customFormat="1">
      <c r="A35" s="16" t="s">
        <v>68</v>
      </c>
      <c r="B35" s="17">
        <v>12</v>
      </c>
      <c r="C35" s="17">
        <v>4</v>
      </c>
      <c r="D35" s="17">
        <v>8</v>
      </c>
      <c r="E35" s="14">
        <v>4</v>
      </c>
      <c r="F35" s="14" t="s">
        <v>265</v>
      </c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" t="s">
        <v>72</v>
      </c>
      <c r="B36" s="9">
        <v>13</v>
      </c>
      <c r="C36" s="9">
        <v>5</v>
      </c>
      <c r="D36" s="9">
        <v>3</v>
      </c>
      <c r="E36" s="14">
        <v>5</v>
      </c>
      <c r="F36" s="14" t="s">
        <v>266</v>
      </c>
      <c r="G36" s="12" t="s">
        <v>69</v>
      </c>
      <c r="H36" s="15" t="s">
        <v>73</v>
      </c>
      <c r="I36" s="15" t="s">
        <v>74</v>
      </c>
      <c r="J36" s="15"/>
    </row>
    <row r="37" spans="1:1024" s="20" customFormat="1">
      <c r="A37" s="1" t="s">
        <v>75</v>
      </c>
      <c r="B37" s="9">
        <v>14</v>
      </c>
      <c r="C37" s="9">
        <v>5</v>
      </c>
      <c r="D37" s="9">
        <v>8</v>
      </c>
      <c r="E37" s="14">
        <v>5</v>
      </c>
      <c r="F37" s="14" t="s">
        <v>266</v>
      </c>
      <c r="G37" s="12" t="s">
        <v>69</v>
      </c>
      <c r="H37" s="15" t="s">
        <v>76</v>
      </c>
      <c r="I37" s="15" t="s">
        <v>77</v>
      </c>
      <c r="J37" s="15" t="s">
        <v>78</v>
      </c>
    </row>
    <row r="38" spans="1:1024" s="20" customFormat="1">
      <c r="A38" s="1" t="s">
        <v>79</v>
      </c>
      <c r="B38" s="9">
        <v>15</v>
      </c>
      <c r="C38" s="9">
        <v>5</v>
      </c>
      <c r="D38" s="9">
        <v>5</v>
      </c>
      <c r="E38" s="14">
        <v>5</v>
      </c>
      <c r="F38" s="14" t="s">
        <v>266</v>
      </c>
      <c r="G38" s="12" t="s">
        <v>80</v>
      </c>
      <c r="H38" s="15" t="s">
        <v>81</v>
      </c>
      <c r="I38" s="15" t="s">
        <v>82</v>
      </c>
      <c r="J38" s="15" t="s">
        <v>83</v>
      </c>
    </row>
    <row r="39" spans="1:1024" s="20" customFormat="1" ht="25.5">
      <c r="A39" s="1" t="s">
        <v>84</v>
      </c>
      <c r="B39" s="9">
        <v>16</v>
      </c>
      <c r="C39" s="9">
        <v>5</v>
      </c>
      <c r="D39" s="9">
        <v>3</v>
      </c>
      <c r="E39" s="14">
        <v>5</v>
      </c>
      <c r="F39" s="14" t="s">
        <v>266</v>
      </c>
      <c r="G39" s="12" t="s">
        <v>80</v>
      </c>
      <c r="H39" s="15" t="s">
        <v>85</v>
      </c>
      <c r="I39" s="15" t="s">
        <v>86</v>
      </c>
      <c r="J39" s="15" t="s">
        <v>87</v>
      </c>
    </row>
    <row r="40" spans="1:1024" s="20" customFormat="1" ht="25.5">
      <c r="A40" s="1" t="s">
        <v>88</v>
      </c>
      <c r="B40" s="9">
        <v>17</v>
      </c>
      <c r="C40" s="9">
        <v>5</v>
      </c>
      <c r="D40" s="9">
        <v>8</v>
      </c>
      <c r="E40" s="14">
        <v>5</v>
      </c>
      <c r="F40" s="14" t="s">
        <v>266</v>
      </c>
      <c r="G40" s="12" t="s">
        <v>80</v>
      </c>
      <c r="H40" s="15" t="s">
        <v>89</v>
      </c>
      <c r="I40" s="15" t="s">
        <v>90</v>
      </c>
      <c r="J40" s="15" t="s">
        <v>91</v>
      </c>
    </row>
    <row r="41" spans="1:1024" s="20" customFormat="1" ht="25.5">
      <c r="A41" s="1" t="s">
        <v>92</v>
      </c>
      <c r="B41" s="9">
        <v>18</v>
      </c>
      <c r="C41" s="9">
        <v>5</v>
      </c>
      <c r="D41" s="9">
        <v>2</v>
      </c>
      <c r="E41" s="14">
        <v>5</v>
      </c>
      <c r="F41" s="14" t="s">
        <v>266</v>
      </c>
      <c r="G41" s="12" t="s">
        <v>80</v>
      </c>
      <c r="H41" s="15" t="s">
        <v>93</v>
      </c>
      <c r="I41" s="15" t="s">
        <v>94</v>
      </c>
      <c r="J41" s="15" t="s">
        <v>91</v>
      </c>
    </row>
    <row r="42" spans="1:1024" s="22" customFormat="1" ht="25.5">
      <c r="A42" s="16" t="s">
        <v>95</v>
      </c>
      <c r="B42" s="17">
        <v>19</v>
      </c>
      <c r="C42" s="17">
        <v>6</v>
      </c>
      <c r="D42" s="17">
        <v>8</v>
      </c>
      <c r="E42" s="14">
        <v>6</v>
      </c>
      <c r="F42" s="14" t="s">
        <v>318</v>
      </c>
      <c r="G42" s="18" t="s">
        <v>32</v>
      </c>
      <c r="H42" s="19" t="s">
        <v>96</v>
      </c>
      <c r="I42" s="19" t="s">
        <v>97</v>
      </c>
      <c r="J42" s="19" t="s">
        <v>98</v>
      </c>
    </row>
    <row r="43" spans="1:1024" ht="25.5">
      <c r="A43" s="16" t="s">
        <v>99</v>
      </c>
      <c r="B43" s="17">
        <v>20</v>
      </c>
      <c r="C43" s="17">
        <v>6</v>
      </c>
      <c r="D43" s="17">
        <v>8</v>
      </c>
      <c r="E43" s="14">
        <v>6</v>
      </c>
      <c r="F43" s="14" t="s">
        <v>318</v>
      </c>
      <c r="G43" s="18" t="s">
        <v>32</v>
      </c>
      <c r="H43" s="19" t="s">
        <v>100</v>
      </c>
      <c r="I43" s="19" t="s">
        <v>101</v>
      </c>
      <c r="J43" s="19" t="s">
        <v>98</v>
      </c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>
        <v>6</v>
      </c>
      <c r="F44" s="14" t="s">
        <v>318</v>
      </c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>
        <v>50</v>
      </c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 s="20" customFormat="1">
      <c r="A49" s="1" t="s">
        <v>112</v>
      </c>
      <c r="B49" s="9">
        <v>23</v>
      </c>
      <c r="C49" s="9">
        <v>5</v>
      </c>
      <c r="D49" s="9">
        <v>3</v>
      </c>
      <c r="E49" s="14"/>
      <c r="F49" s="14"/>
      <c r="G49" s="12" t="s">
        <v>58</v>
      </c>
      <c r="H49" s="15" t="s">
        <v>113</v>
      </c>
      <c r="I49" s="15" t="s">
        <v>114</v>
      </c>
      <c r="J49" s="15"/>
    </row>
    <row r="50" spans="1:10">
      <c r="A50" s="1" t="s">
        <v>115</v>
      </c>
      <c r="B50" s="9">
        <v>24</v>
      </c>
      <c r="C50" s="9">
        <v>15</v>
      </c>
      <c r="D50" s="9">
        <v>8</v>
      </c>
      <c r="E50" s="14"/>
      <c r="F50" s="14"/>
      <c r="G50" s="12" t="s">
        <v>32</v>
      </c>
      <c r="H50" s="15" t="s">
        <v>116</v>
      </c>
      <c r="I50" s="15" t="s">
        <v>117</v>
      </c>
      <c r="J50" s="15"/>
    </row>
    <row r="51" spans="1:10" ht="38.25">
      <c r="A51" s="1" t="s">
        <v>118</v>
      </c>
      <c r="B51" s="9">
        <v>25</v>
      </c>
      <c r="C51" s="9">
        <v>25</v>
      </c>
      <c r="D51" s="9">
        <v>13</v>
      </c>
      <c r="E51" s="14"/>
      <c r="F51" s="14"/>
      <c r="G51" s="12" t="s">
        <v>32</v>
      </c>
      <c r="H51" s="15" t="s">
        <v>119</v>
      </c>
      <c r="I51" s="15" t="s">
        <v>120</v>
      </c>
      <c r="J51" s="15"/>
    </row>
    <row r="52" spans="1:10">
      <c r="A52" s="1" t="s">
        <v>121</v>
      </c>
      <c r="B52" s="9">
        <v>26</v>
      </c>
      <c r="C52" s="9">
        <v>10</v>
      </c>
      <c r="D52" s="9">
        <v>5</v>
      </c>
      <c r="E52" s="14"/>
      <c r="F52" s="14"/>
      <c r="G52" s="12" t="s">
        <v>32</v>
      </c>
      <c r="H52" s="1" t="s">
        <v>122</v>
      </c>
      <c r="I52" s="15" t="s">
        <v>123</v>
      </c>
      <c r="J52" s="15"/>
    </row>
    <row r="53" spans="1:10" ht="25.5">
      <c r="A53" s="1" t="s">
        <v>124</v>
      </c>
      <c r="B53" s="9">
        <v>27</v>
      </c>
      <c r="C53" s="9">
        <v>15</v>
      </c>
      <c r="D53" s="9">
        <v>8</v>
      </c>
      <c r="E53" s="14"/>
      <c r="F53" s="14"/>
      <c r="G53" s="12" t="s">
        <v>69</v>
      </c>
      <c r="H53" s="15" t="s">
        <v>125</v>
      </c>
      <c r="I53" s="15" t="s">
        <v>126</v>
      </c>
      <c r="J53" s="15"/>
    </row>
    <row r="54" spans="1:10">
      <c r="A54" s="1" t="s">
        <v>127</v>
      </c>
      <c r="B54" s="9">
        <v>28</v>
      </c>
      <c r="C54" s="9">
        <v>15</v>
      </c>
      <c r="D54" s="9">
        <v>8</v>
      </c>
      <c r="E54" s="14"/>
      <c r="F54" s="14"/>
      <c r="G54" s="12" t="s">
        <v>69</v>
      </c>
      <c r="H54" s="15" t="s">
        <v>128</v>
      </c>
      <c r="I54" s="15" t="s">
        <v>129</v>
      </c>
      <c r="J54" s="15"/>
    </row>
    <row r="55" spans="1:10" s="20" customFormat="1" ht="24" customHeight="1">
      <c r="A55" s="1" t="s">
        <v>130</v>
      </c>
      <c r="B55" s="9">
        <v>29</v>
      </c>
      <c r="C55" s="9">
        <v>10</v>
      </c>
      <c r="D55" s="9">
        <v>5</v>
      </c>
      <c r="E55" s="14"/>
      <c r="F55" s="14"/>
      <c r="G55" s="12" t="s">
        <v>32</v>
      </c>
      <c r="H55" s="15" t="s">
        <v>131</v>
      </c>
      <c r="I55" s="15" t="s">
        <v>132</v>
      </c>
      <c r="J55" s="15" t="s">
        <v>133</v>
      </c>
    </row>
    <row r="56" spans="1:10" s="20" customFormat="1" ht="25.5">
      <c r="A56" s="1" t="s">
        <v>134</v>
      </c>
      <c r="B56" s="9">
        <v>30</v>
      </c>
      <c r="C56" s="9">
        <v>10</v>
      </c>
      <c r="D56" s="9">
        <v>5</v>
      </c>
      <c r="E56" s="14"/>
      <c r="F56" s="14"/>
      <c r="G56" s="12" t="s">
        <v>69</v>
      </c>
      <c r="H56" s="15" t="s">
        <v>135</v>
      </c>
      <c r="I56" s="15" t="s">
        <v>136</v>
      </c>
      <c r="J56" s="15" t="s">
        <v>137</v>
      </c>
    </row>
    <row r="57" spans="1:10" ht="25.5">
      <c r="A57" s="1" t="s">
        <v>138</v>
      </c>
      <c r="B57" s="9">
        <v>31</v>
      </c>
      <c r="C57" s="9">
        <v>10</v>
      </c>
      <c r="D57" s="9">
        <v>5</v>
      </c>
      <c r="E57" s="14"/>
      <c r="F57" s="14"/>
      <c r="G57" s="12" t="s">
        <v>32</v>
      </c>
      <c r="H57" s="15" t="s">
        <v>139</v>
      </c>
      <c r="I57" s="15" t="s">
        <v>140</v>
      </c>
      <c r="J57" s="15"/>
    </row>
    <row r="58" spans="1:10" ht="25.5">
      <c r="A58" s="1" t="s">
        <v>141</v>
      </c>
      <c r="B58" s="9">
        <v>32</v>
      </c>
      <c r="C58" s="9">
        <v>15</v>
      </c>
      <c r="D58" s="9">
        <v>8</v>
      </c>
      <c r="E58" s="14"/>
      <c r="F58" s="14"/>
      <c r="G58" s="12" t="s">
        <v>32</v>
      </c>
      <c r="H58" s="15" t="s">
        <v>142</v>
      </c>
      <c r="I58" s="15" t="s">
        <v>143</v>
      </c>
      <c r="J58" s="15"/>
    </row>
    <row r="59" spans="1:10" ht="25.5">
      <c r="A59" s="1" t="s">
        <v>144</v>
      </c>
      <c r="B59" s="9">
        <v>33</v>
      </c>
      <c r="C59" s="9">
        <v>10</v>
      </c>
      <c r="D59" s="9">
        <v>5</v>
      </c>
      <c r="E59" s="14"/>
      <c r="F59" s="14"/>
      <c r="G59" s="12" t="s">
        <v>32</v>
      </c>
      <c r="H59" s="15" t="s">
        <v>145</v>
      </c>
      <c r="I59" s="15" t="s">
        <v>146</v>
      </c>
      <c r="J59" s="15"/>
    </row>
    <row r="60" spans="1:10" ht="38.25">
      <c r="A60" s="1" t="s">
        <v>147</v>
      </c>
      <c r="B60" s="9">
        <v>34</v>
      </c>
      <c r="C60" s="9">
        <v>5</v>
      </c>
      <c r="D60" s="9">
        <v>3</v>
      </c>
      <c r="E60" s="14"/>
      <c r="F60" s="14"/>
      <c r="G60" s="12" t="s">
        <v>32</v>
      </c>
      <c r="H60" s="15" t="s">
        <v>148</v>
      </c>
      <c r="I60" s="15" t="s">
        <v>149</v>
      </c>
      <c r="J60" s="15"/>
    </row>
    <row r="61" spans="1:10">
      <c r="A61" s="1" t="s">
        <v>150</v>
      </c>
      <c r="B61" s="9">
        <v>35</v>
      </c>
      <c r="C61" s="9">
        <v>25</v>
      </c>
      <c r="D61" s="9">
        <v>13</v>
      </c>
      <c r="E61" s="14"/>
      <c r="F61" s="14"/>
      <c r="G61" s="12" t="s">
        <v>58</v>
      </c>
      <c r="H61" s="15" t="s">
        <v>151</v>
      </c>
      <c r="I61" s="15" t="s">
        <v>60</v>
      </c>
      <c r="J61" s="15"/>
    </row>
    <row r="62" spans="1:10" ht="25.5">
      <c r="A62" s="1" t="s">
        <v>152</v>
      </c>
      <c r="B62" s="9">
        <v>36</v>
      </c>
      <c r="C62" s="9">
        <v>50</v>
      </c>
      <c r="D62" s="9">
        <v>21</v>
      </c>
      <c r="E62" s="14"/>
      <c r="F62" s="14"/>
      <c r="G62" s="12" t="s">
        <v>32</v>
      </c>
      <c r="H62" s="15" t="s">
        <v>153</v>
      </c>
      <c r="I62" s="15" t="s">
        <v>154</v>
      </c>
      <c r="J62" s="15"/>
    </row>
  </sheetData>
  <mergeCells count="4">
    <mergeCell ref="B1:F1"/>
    <mergeCell ref="B2:F2"/>
    <mergeCell ref="B5:F5"/>
    <mergeCell ref="E22:F22"/>
  </mergeCells>
  <phoneticPr fontId="11" type="noConversion"/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35DFC9A8-5277-7849-AF9E-9D4AB353C551}">
      <formula1>0</formula1>
      <formula2>0</formula2>
    </dataValidation>
    <dataValidation operator="equal" allowBlank="1" showInputMessage="1" showErrorMessage="1" promptTitle="Name" prompt="Please enter your name as it appears in Blackboard." sqref="B5" xr:uid="{610CB95E-6116-5841-A4BE-3531520F72A5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D9BA5D96-04B3-EB4F-A4BC-5A6BF92029A8}">
      <formula1>0</formula1>
      <formula2>0</formula2>
    </dataValidation>
    <dataValidation operator="equal" allowBlank="1" showInputMessage="1" showErrorMessage="1" promptTitle="Student ID" prompt="Please enter your UTA student ID number." sqref="H5" xr:uid="{9B0BA482-1707-6143-8734-75B6B3ADDD7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26 B29:B33 B36:B41 B45:B6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2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48:F62 F24:F44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5" zoomScale="180" zoomScaleNormal="180" workbookViewId="0">
      <selection activeCell="B17" sqref="B17:E29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v>1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44474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44481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13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13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13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13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6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6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31</v>
      </c>
      <c r="C17" t="s">
        <v>180</v>
      </c>
      <c r="D17" s="32" t="s">
        <v>181</v>
      </c>
      <c r="E17" s="33" t="s">
        <v>182</v>
      </c>
    </row>
    <row r="18" spans="1:5">
      <c r="A18">
        <v>2</v>
      </c>
      <c r="B18" s="31" t="s">
        <v>31</v>
      </c>
      <c r="C18" t="s">
        <v>180</v>
      </c>
      <c r="D18" s="31" t="s">
        <v>183</v>
      </c>
      <c r="E18" s="33" t="s">
        <v>182</v>
      </c>
    </row>
    <row r="19" spans="1:5">
      <c r="A19">
        <v>3</v>
      </c>
      <c r="B19" s="31" t="s">
        <v>31</v>
      </c>
      <c r="C19" t="s">
        <v>180</v>
      </c>
      <c r="D19" s="31" t="s">
        <v>184</v>
      </c>
      <c r="E19" s="33" t="s">
        <v>182</v>
      </c>
    </row>
    <row r="20" spans="1:5">
      <c r="A20">
        <v>4</v>
      </c>
      <c r="B20" s="31" t="s">
        <v>31</v>
      </c>
      <c r="C20" t="s">
        <v>180</v>
      </c>
      <c r="D20" s="31" t="s">
        <v>185</v>
      </c>
      <c r="E20" s="33" t="s">
        <v>182</v>
      </c>
    </row>
    <row r="21" spans="1:5">
      <c r="A21">
        <v>5</v>
      </c>
      <c r="B21" s="31" t="s">
        <v>31</v>
      </c>
      <c r="C21" t="s">
        <v>180</v>
      </c>
      <c r="D21" s="31" t="s">
        <v>186</v>
      </c>
      <c r="E21" s="33" t="s">
        <v>187</v>
      </c>
    </row>
    <row r="22" spans="1:5">
      <c r="A22">
        <v>6</v>
      </c>
      <c r="B22" s="31" t="s">
        <v>35</v>
      </c>
      <c r="C22" t="s">
        <v>180</v>
      </c>
      <c r="D22" s="31" t="s">
        <v>188</v>
      </c>
      <c r="E22" s="33" t="s">
        <v>182</v>
      </c>
    </row>
    <row r="23" spans="1:5">
      <c r="A23">
        <v>7</v>
      </c>
      <c r="B23" s="31" t="s">
        <v>35</v>
      </c>
      <c r="C23" t="s">
        <v>180</v>
      </c>
      <c r="D23" s="31" t="s">
        <v>189</v>
      </c>
      <c r="E23" s="33" t="s">
        <v>182</v>
      </c>
    </row>
    <row r="24" spans="1:5">
      <c r="A24">
        <v>8</v>
      </c>
      <c r="B24" s="31" t="s">
        <v>35</v>
      </c>
      <c r="C24" t="s">
        <v>180</v>
      </c>
      <c r="D24" s="31" t="s">
        <v>190</v>
      </c>
      <c r="E24" s="33" t="s">
        <v>182</v>
      </c>
    </row>
    <row r="25" spans="1:5">
      <c r="A25">
        <v>9</v>
      </c>
      <c r="B25" s="31" t="s">
        <v>35</v>
      </c>
      <c r="C25" t="s">
        <v>180</v>
      </c>
      <c r="D25" s="31" t="s">
        <v>186</v>
      </c>
      <c r="E25" s="33" t="s">
        <v>187</v>
      </c>
    </row>
    <row r="26" spans="1:5">
      <c r="A26">
        <v>10</v>
      </c>
      <c r="B26" s="31" t="s">
        <v>38</v>
      </c>
      <c r="C26" t="s">
        <v>180</v>
      </c>
      <c r="D26" s="31" t="s">
        <v>191</v>
      </c>
      <c r="E26" s="33" t="s">
        <v>187</v>
      </c>
    </row>
    <row r="27" spans="1:5">
      <c r="A27">
        <v>11</v>
      </c>
      <c r="B27" s="31" t="s">
        <v>38</v>
      </c>
      <c r="C27" t="s">
        <v>180</v>
      </c>
      <c r="D27" s="31" t="s">
        <v>192</v>
      </c>
      <c r="E27" s="33" t="s">
        <v>187</v>
      </c>
    </row>
    <row r="28" spans="1:5">
      <c r="A28">
        <v>12</v>
      </c>
      <c r="B28" s="31" t="s">
        <v>38</v>
      </c>
      <c r="C28" t="s">
        <v>180</v>
      </c>
      <c r="D28" s="31" t="s">
        <v>193</v>
      </c>
      <c r="E28" s="33" t="s">
        <v>187</v>
      </c>
    </row>
    <row r="29" spans="1:5">
      <c r="A29">
        <v>13</v>
      </c>
      <c r="B29" s="31" t="s">
        <v>38</v>
      </c>
      <c r="C29" t="s">
        <v>180</v>
      </c>
      <c r="D29" s="31" t="s">
        <v>194</v>
      </c>
      <c r="E29" s="33" t="s">
        <v>187</v>
      </c>
    </row>
    <row r="30" spans="1:5">
      <c r="A30">
        <v>14</v>
      </c>
      <c r="B30" s="31"/>
      <c r="D30" s="31"/>
      <c r="E30" s="33"/>
    </row>
    <row r="31" spans="1:5">
      <c r="A31">
        <v>15</v>
      </c>
      <c r="B31" s="31"/>
      <c r="D31" s="31"/>
      <c r="E31" s="33"/>
    </row>
    <row r="32" spans="1:5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6:D100 D18:D22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'1-3 Product Backlog '!$A$24:$A$66</xm:f>
          </x14:formula1>
          <x14:formula2>
            <xm:f>0</xm:f>
          </x14:formula2>
          <xm:sqref>B30:B100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'1-3 Product Backlog '!$G$5:$G$8</xm:f>
          </x14:formula1>
          <x14:formula2>
            <xm:f>0</xm:f>
          </x14:formula2>
          <xm:sqref>C30:C100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17" sqref="B17:F28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01 Backlog'!B1+1</f>
        <v>2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01 Backlog'!B3</f>
        <v>44481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44488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12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12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10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6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4</v>
      </c>
      <c r="C11" s="23">
        <f>COUNTIF(E$17:E$995, "Completed Day 4")</f>
        <v>2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2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6">
      <c r="A17">
        <v>1</v>
      </c>
      <c r="B17" s="31" t="s">
        <v>41</v>
      </c>
      <c r="C17" t="s">
        <v>180</v>
      </c>
      <c r="D17" s="31" t="s">
        <v>195</v>
      </c>
      <c r="E17" s="33" t="s">
        <v>196</v>
      </c>
    </row>
    <row r="18" spans="1:6">
      <c r="A18">
        <v>2</v>
      </c>
      <c r="B18" s="31" t="s">
        <v>41</v>
      </c>
      <c r="C18" t="s">
        <v>180</v>
      </c>
      <c r="D18" s="31" t="s">
        <v>197</v>
      </c>
      <c r="E18" s="33" t="s">
        <v>198</v>
      </c>
      <c r="F18" t="s">
        <v>199</v>
      </c>
    </row>
    <row r="19" spans="1:6">
      <c r="A19">
        <v>3</v>
      </c>
      <c r="B19" s="31" t="s">
        <v>41</v>
      </c>
      <c r="C19" t="s">
        <v>180</v>
      </c>
      <c r="D19" s="31" t="s">
        <v>200</v>
      </c>
      <c r="E19" s="33" t="s">
        <v>198</v>
      </c>
    </row>
    <row r="20" spans="1:6">
      <c r="A20">
        <v>4</v>
      </c>
      <c r="B20" s="31" t="s">
        <v>41</v>
      </c>
      <c r="C20" t="s">
        <v>180</v>
      </c>
      <c r="D20" s="31" t="s">
        <v>201</v>
      </c>
      <c r="E20" s="33" t="s">
        <v>198</v>
      </c>
    </row>
    <row r="21" spans="1:6">
      <c r="A21">
        <v>5</v>
      </c>
      <c r="B21" s="31" t="s">
        <v>41</v>
      </c>
      <c r="C21" t="s">
        <v>180</v>
      </c>
      <c r="D21" s="31" t="s">
        <v>202</v>
      </c>
      <c r="E21" s="33" t="s">
        <v>203</v>
      </c>
    </row>
    <row r="22" spans="1:6">
      <c r="A22">
        <v>6</v>
      </c>
      <c r="B22" s="31" t="s">
        <v>41</v>
      </c>
      <c r="C22" t="s">
        <v>180</v>
      </c>
      <c r="D22" s="31" t="s">
        <v>204</v>
      </c>
      <c r="E22" s="33" t="s">
        <v>196</v>
      </c>
      <c r="F22" t="s">
        <v>205</v>
      </c>
    </row>
    <row r="23" spans="1:6">
      <c r="A23">
        <v>7</v>
      </c>
      <c r="B23" s="31" t="s">
        <v>41</v>
      </c>
      <c r="C23" t="s">
        <v>180</v>
      </c>
      <c r="D23" s="31" t="s">
        <v>206</v>
      </c>
      <c r="E23" s="33" t="s">
        <v>198</v>
      </c>
    </row>
    <row r="24" spans="1:6">
      <c r="A24">
        <v>8</v>
      </c>
      <c r="B24" s="31" t="s">
        <v>45</v>
      </c>
      <c r="C24" t="s">
        <v>180</v>
      </c>
      <c r="D24" s="31" t="s">
        <v>207</v>
      </c>
      <c r="E24" s="33" t="s">
        <v>203</v>
      </c>
    </row>
    <row r="25" spans="1:6">
      <c r="A25">
        <v>9</v>
      </c>
      <c r="B25" s="31" t="s">
        <v>45</v>
      </c>
      <c r="C25" t="s">
        <v>180</v>
      </c>
      <c r="D25" s="31" t="s">
        <v>208</v>
      </c>
      <c r="E25" s="33" t="s">
        <v>182</v>
      </c>
      <c r="F25" t="s">
        <v>209</v>
      </c>
    </row>
    <row r="26" spans="1:6">
      <c r="A26">
        <v>10</v>
      </c>
      <c r="B26" s="31" t="s">
        <v>41</v>
      </c>
      <c r="C26" t="s">
        <v>180</v>
      </c>
      <c r="D26" s="31" t="s">
        <v>210</v>
      </c>
      <c r="E26" s="33" t="s">
        <v>187</v>
      </c>
    </row>
    <row r="27" spans="1:6">
      <c r="A27">
        <v>11</v>
      </c>
      <c r="B27" s="31" t="s">
        <v>45</v>
      </c>
      <c r="C27" t="s">
        <v>180</v>
      </c>
      <c r="D27" s="31" t="s">
        <v>211</v>
      </c>
      <c r="E27" s="33" t="s">
        <v>182</v>
      </c>
      <c r="F27" t="s">
        <v>212</v>
      </c>
    </row>
    <row r="28" spans="1:6">
      <c r="A28">
        <v>12</v>
      </c>
      <c r="B28" s="31" t="s">
        <v>45</v>
      </c>
      <c r="C28" t="s">
        <v>180</v>
      </c>
      <c r="D28" s="31" t="s">
        <v>213</v>
      </c>
      <c r="E28" s="33" t="s">
        <v>187</v>
      </c>
    </row>
    <row r="29" spans="1:6">
      <c r="A29">
        <v>13</v>
      </c>
      <c r="B29" s="31"/>
      <c r="D29" s="31"/>
      <c r="E29" s="33"/>
    </row>
    <row r="30" spans="1:6">
      <c r="A30">
        <v>14</v>
      </c>
      <c r="B30" s="31"/>
      <c r="D30" s="31"/>
      <c r="E30" s="33"/>
    </row>
    <row r="31" spans="1:6">
      <c r="A31">
        <v>15</v>
      </c>
      <c r="B31" s="31"/>
      <c r="D31" s="31"/>
      <c r="E31" s="33"/>
    </row>
    <row r="32" spans="1:6">
      <c r="A32">
        <v>16</v>
      </c>
      <c r="B32" s="31"/>
      <c r="D32" s="31"/>
      <c r="E32" s="33"/>
    </row>
    <row r="33" spans="1:5">
      <c r="A33">
        <v>17</v>
      </c>
      <c r="B33" s="31"/>
      <c r="D33" s="31"/>
      <c r="E33" s="33"/>
    </row>
    <row r="34" spans="1:5">
      <c r="A34">
        <v>18</v>
      </c>
      <c r="B34" s="31"/>
      <c r="D34" s="31"/>
      <c r="E34" s="33"/>
    </row>
    <row r="35" spans="1:5">
      <c r="A35">
        <v>19</v>
      </c>
      <c r="B35" s="31"/>
      <c r="D35" s="31"/>
      <c r="E35" s="33"/>
    </row>
    <row r="36" spans="1:5">
      <c r="A36">
        <v>20</v>
      </c>
      <c r="B36" s="31"/>
      <c r="D36" s="31"/>
      <c r="E36" s="33"/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'1-3 Product Backlog '!$A$24:$A$66</xm:f>
          </x14:formula1>
          <x14:formula2>
            <xm:f>0</xm:f>
          </x14:formula2>
          <xm:sqref>B29:B100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'1-3 Product Backlog '!$G$5:$G$8</xm:f>
          </x14:formula1>
          <x14:formula2>
            <xm:f>0</xm:f>
          </x14:formula2>
          <xm:sqref>C29:C100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4" zoomScale="180" zoomScaleNormal="180" workbookViewId="0">
      <selection activeCell="D30" sqref="D30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02 Backlog'!B1+1</f>
        <v>3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02 Backlog'!B3</f>
        <v>44488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44495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20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16</v>
      </c>
      <c r="C8" s="23">
        <f>COUNTIF(E$17:E$995, "Completed Day 1")</f>
        <v>4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11</v>
      </c>
      <c r="C9" s="23">
        <f>COUNTIF(E$17:E$995, "Completed Day 2")</f>
        <v>5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11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8</v>
      </c>
      <c r="C13" s="23">
        <f>COUNTIF(E$17:E$995, "Completed Day 6")</f>
        <v>3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8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48</v>
      </c>
      <c r="C17" t="s">
        <v>180</v>
      </c>
      <c r="D17" s="32" t="s">
        <v>214</v>
      </c>
      <c r="E17" s="33" t="s">
        <v>215</v>
      </c>
    </row>
    <row r="18" spans="1:5">
      <c r="A18">
        <v>2</v>
      </c>
      <c r="B18" s="31" t="s">
        <v>48</v>
      </c>
      <c r="C18" t="s">
        <v>180</v>
      </c>
      <c r="D18" s="31" t="s">
        <v>216</v>
      </c>
      <c r="E18" s="33" t="s">
        <v>196</v>
      </c>
    </row>
    <row r="19" spans="1:5">
      <c r="A19">
        <v>3</v>
      </c>
      <c r="B19" s="31" t="s">
        <v>48</v>
      </c>
      <c r="C19" t="s">
        <v>180</v>
      </c>
      <c r="D19" s="31" t="s">
        <v>217</v>
      </c>
      <c r="E19" s="33" t="s">
        <v>196</v>
      </c>
    </row>
    <row r="20" spans="1:5">
      <c r="A20">
        <v>4</v>
      </c>
      <c r="B20" s="31" t="s">
        <v>52</v>
      </c>
      <c r="C20" t="s">
        <v>180</v>
      </c>
      <c r="D20" s="31" t="s">
        <v>218</v>
      </c>
      <c r="E20" s="33" t="s">
        <v>215</v>
      </c>
    </row>
    <row r="21" spans="1:5">
      <c r="A21">
        <v>5</v>
      </c>
      <c r="B21" s="31" t="s">
        <v>52</v>
      </c>
      <c r="C21" t="s">
        <v>180</v>
      </c>
      <c r="D21" s="31" t="s">
        <v>219</v>
      </c>
      <c r="E21" s="33" t="s">
        <v>196</v>
      </c>
    </row>
    <row r="22" spans="1:5">
      <c r="A22">
        <v>6</v>
      </c>
      <c r="B22" s="31" t="s">
        <v>52</v>
      </c>
      <c r="C22" t="s">
        <v>180</v>
      </c>
      <c r="D22" s="31" t="s">
        <v>220</v>
      </c>
      <c r="E22" s="33" t="s">
        <v>187</v>
      </c>
    </row>
    <row r="23" spans="1:5">
      <c r="A23">
        <v>7</v>
      </c>
      <c r="B23" s="31" t="s">
        <v>62</v>
      </c>
      <c r="C23" t="s">
        <v>180</v>
      </c>
      <c r="D23" s="31" t="s">
        <v>221</v>
      </c>
      <c r="E23" s="33" t="s">
        <v>215</v>
      </c>
    </row>
    <row r="24" spans="1:5">
      <c r="A24">
        <v>8</v>
      </c>
      <c r="B24" s="31" t="s">
        <v>62</v>
      </c>
      <c r="C24" t="s">
        <v>180</v>
      </c>
      <c r="D24" s="31" t="s">
        <v>222</v>
      </c>
      <c r="E24" s="33" t="s">
        <v>196</v>
      </c>
    </row>
    <row r="25" spans="1:5">
      <c r="A25">
        <v>9</v>
      </c>
      <c r="B25" s="31" t="s">
        <v>62</v>
      </c>
      <c r="C25" t="s">
        <v>180</v>
      </c>
      <c r="D25" s="31" t="s">
        <v>223</v>
      </c>
      <c r="E25" s="33" t="s">
        <v>187</v>
      </c>
    </row>
    <row r="26" spans="1:5">
      <c r="A26">
        <v>10</v>
      </c>
      <c r="B26" s="31" t="s">
        <v>57</v>
      </c>
      <c r="C26" t="s">
        <v>180</v>
      </c>
      <c r="D26" s="31" t="s">
        <v>224</v>
      </c>
      <c r="E26" s="33" t="s">
        <v>215</v>
      </c>
    </row>
    <row r="27" spans="1:5">
      <c r="A27">
        <v>11</v>
      </c>
      <c r="B27" s="31" t="s">
        <v>57</v>
      </c>
      <c r="C27" t="s">
        <v>180</v>
      </c>
      <c r="D27" s="31" t="s">
        <v>225</v>
      </c>
      <c r="E27" s="33" t="s">
        <v>196</v>
      </c>
    </row>
    <row r="28" spans="1:5">
      <c r="A28">
        <v>12</v>
      </c>
      <c r="B28" s="31" t="s">
        <v>57</v>
      </c>
      <c r="C28" t="s">
        <v>180</v>
      </c>
      <c r="D28" s="31" t="s">
        <v>226</v>
      </c>
      <c r="E28" s="33" t="s">
        <v>187</v>
      </c>
    </row>
    <row r="29" spans="1:5">
      <c r="A29">
        <v>13</v>
      </c>
      <c r="B29" s="31" t="s">
        <v>52</v>
      </c>
      <c r="C29" t="s">
        <v>180</v>
      </c>
      <c r="D29" s="31" t="s">
        <v>227</v>
      </c>
      <c r="E29" s="33" t="s">
        <v>228</v>
      </c>
    </row>
    <row r="30" spans="1:5">
      <c r="A30">
        <v>14</v>
      </c>
      <c r="B30" s="31" t="s">
        <v>55</v>
      </c>
      <c r="C30" t="s">
        <v>180</v>
      </c>
      <c r="D30" s="31" t="s">
        <v>229</v>
      </c>
      <c r="E30" s="33" t="s">
        <v>228</v>
      </c>
    </row>
    <row r="31" spans="1:5">
      <c r="A31">
        <v>15</v>
      </c>
      <c r="B31" s="31" t="s">
        <v>52</v>
      </c>
      <c r="C31" t="s">
        <v>180</v>
      </c>
      <c r="D31" s="31" t="s">
        <v>230</v>
      </c>
      <c r="E31" s="33" t="s">
        <v>228</v>
      </c>
    </row>
    <row r="32" spans="1:5">
      <c r="A32">
        <v>16</v>
      </c>
      <c r="B32" s="31" t="s">
        <v>55</v>
      </c>
      <c r="C32" t="s">
        <v>180</v>
      </c>
      <c r="D32" s="31" t="s">
        <v>231</v>
      </c>
      <c r="E32" s="33" t="s">
        <v>228</v>
      </c>
    </row>
    <row r="33" spans="1:5">
      <c r="A33">
        <v>17</v>
      </c>
      <c r="B33" s="31" t="s">
        <v>52</v>
      </c>
      <c r="C33" t="s">
        <v>180</v>
      </c>
      <c r="D33" s="31" t="s">
        <v>232</v>
      </c>
      <c r="E33" s="33" t="s">
        <v>228</v>
      </c>
    </row>
    <row r="34" spans="1:5">
      <c r="A34">
        <v>18</v>
      </c>
      <c r="B34" s="31" t="s">
        <v>55</v>
      </c>
      <c r="C34" t="s">
        <v>180</v>
      </c>
      <c r="D34" s="31" t="s">
        <v>233</v>
      </c>
      <c r="E34" s="33" t="s">
        <v>228</v>
      </c>
    </row>
    <row r="35" spans="1:5">
      <c r="A35">
        <v>19</v>
      </c>
      <c r="B35" s="31" t="s">
        <v>52</v>
      </c>
      <c r="C35" t="s">
        <v>180</v>
      </c>
      <c r="D35" s="31" t="s">
        <v>234</v>
      </c>
      <c r="E35" s="33" t="s">
        <v>228</v>
      </c>
    </row>
    <row r="36" spans="1:5">
      <c r="A36">
        <v>20</v>
      </c>
      <c r="B36" s="31" t="s">
        <v>55</v>
      </c>
      <c r="C36" t="s">
        <v>180</v>
      </c>
      <c r="D36" s="31" t="s">
        <v>235</v>
      </c>
      <c r="E36" s="33" t="s">
        <v>228</v>
      </c>
    </row>
    <row r="37" spans="1:5">
      <c r="A37">
        <v>21</v>
      </c>
      <c r="B37" s="31"/>
      <c r="D37" s="31"/>
      <c r="E37" s="33"/>
    </row>
    <row r="38" spans="1:5">
      <c r="A38">
        <v>22</v>
      </c>
      <c r="B38" s="31"/>
      <c r="D38" s="31"/>
      <c r="E38" s="33"/>
    </row>
    <row r="39" spans="1:5">
      <c r="A39">
        <v>23</v>
      </c>
      <c r="B39" s="31"/>
      <c r="D39" s="31"/>
      <c r="E39" s="33"/>
    </row>
    <row r="40" spans="1:5">
      <c r="A40">
        <v>24</v>
      </c>
      <c r="B40" s="31"/>
      <c r="D40" s="31"/>
      <c r="E40" s="33"/>
    </row>
    <row r="41" spans="1:5">
      <c r="A41">
        <v>25</v>
      </c>
      <c r="B41" s="31"/>
      <c r="D41" s="31"/>
      <c r="E41" s="33"/>
    </row>
    <row r="42" spans="1:5">
      <c r="A42">
        <v>26</v>
      </c>
      <c r="B42" s="31"/>
      <c r="D42" s="31"/>
      <c r="E42" s="33"/>
    </row>
    <row r="43" spans="1:5">
      <c r="A43">
        <v>27</v>
      </c>
      <c r="B43" s="31"/>
      <c r="D43" s="31"/>
      <c r="E43" s="33"/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30:D100 D18:D28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'1-3 Product Backlog '!$A$24:$A$66</xm:f>
          </x14:formula1>
          <x14:formula2>
            <xm:f>0</xm:f>
          </x14:formula2>
          <xm:sqref>B37:B100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'1-3 Product Backlog '!$G$5:$G$8</xm:f>
          </x14:formula1>
          <x14:formula2>
            <xm:f>0</xm:f>
          </x14:formula2>
          <xm:sqref>C37:C100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9" zoomScale="180" zoomScaleNormal="180" workbookViewId="0">
      <selection activeCell="E45" sqref="B45:E45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44502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44509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28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28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15</v>
      </c>
      <c r="C9" s="23">
        <f>COUNTIF(E$17:E$995, "Completed Day 2")</f>
        <v>13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11</v>
      </c>
      <c r="C10" s="23">
        <f>COUNTIF(E$17:E$995, "Completed Day 3")</f>
        <v>4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7</v>
      </c>
      <c r="C11" s="23">
        <f>COUNTIF(E$17:E$995, "Completed Day 4")</f>
        <v>4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7</v>
      </c>
      <c r="C12" s="23">
        <f>COUNTIF(E$17:E$995, "Completed Day 5")</f>
        <v>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7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68</v>
      </c>
      <c r="D17" s="32" t="s">
        <v>236</v>
      </c>
      <c r="E17" s="33" t="s">
        <v>196</v>
      </c>
    </row>
    <row r="18" spans="1:5">
      <c r="A18">
        <v>2</v>
      </c>
      <c r="B18" s="31" t="s">
        <v>68</v>
      </c>
      <c r="D18" s="31" t="s">
        <v>238</v>
      </c>
      <c r="E18" s="33" t="s">
        <v>196</v>
      </c>
    </row>
    <row r="19" spans="1:5">
      <c r="A19">
        <v>3</v>
      </c>
      <c r="B19" s="31" t="s">
        <v>68</v>
      </c>
      <c r="D19" s="31" t="s">
        <v>237</v>
      </c>
      <c r="E19" s="33" t="s">
        <v>196</v>
      </c>
    </row>
    <row r="20" spans="1:5">
      <c r="A20">
        <v>4</v>
      </c>
      <c r="B20" s="31" t="s">
        <v>68</v>
      </c>
      <c r="D20" s="31" t="s">
        <v>239</v>
      </c>
      <c r="E20" s="33" t="s">
        <v>196</v>
      </c>
    </row>
    <row r="21" spans="1:5">
      <c r="A21">
        <v>5</v>
      </c>
      <c r="B21" s="31" t="s">
        <v>68</v>
      </c>
      <c r="D21" s="31" t="s">
        <v>240</v>
      </c>
      <c r="E21" s="33" t="s">
        <v>196</v>
      </c>
    </row>
    <row r="22" spans="1:5">
      <c r="A22">
        <v>6</v>
      </c>
      <c r="B22" s="31" t="s">
        <v>68</v>
      </c>
      <c r="D22" s="31" t="s">
        <v>241</v>
      </c>
      <c r="E22" s="33" t="s">
        <v>196</v>
      </c>
    </row>
    <row r="23" spans="1:5">
      <c r="A23">
        <v>7</v>
      </c>
      <c r="B23" s="31" t="s">
        <v>68</v>
      </c>
      <c r="D23" s="31" t="s">
        <v>242</v>
      </c>
      <c r="E23" s="33" t="s">
        <v>196</v>
      </c>
    </row>
    <row r="24" spans="1:5">
      <c r="A24">
        <v>8</v>
      </c>
      <c r="B24" s="31" t="s">
        <v>68</v>
      </c>
      <c r="D24" s="31" t="s">
        <v>243</v>
      </c>
      <c r="E24" s="33" t="s">
        <v>196</v>
      </c>
    </row>
    <row r="25" spans="1:5">
      <c r="A25">
        <v>9</v>
      </c>
      <c r="B25" s="31" t="s">
        <v>68</v>
      </c>
      <c r="D25" s="31" t="s">
        <v>244</v>
      </c>
      <c r="E25" s="33" t="s">
        <v>196</v>
      </c>
    </row>
    <row r="26" spans="1:5">
      <c r="A26">
        <v>10</v>
      </c>
      <c r="B26" s="31" t="s">
        <v>68</v>
      </c>
      <c r="D26" s="31" t="s">
        <v>248</v>
      </c>
      <c r="E26" s="33" t="s">
        <v>196</v>
      </c>
    </row>
    <row r="27" spans="1:5">
      <c r="A27">
        <v>11</v>
      </c>
      <c r="B27" s="31" t="s">
        <v>68</v>
      </c>
      <c r="D27" s="31" t="s">
        <v>251</v>
      </c>
      <c r="E27" s="33" t="s">
        <v>196</v>
      </c>
    </row>
    <row r="28" spans="1:5">
      <c r="A28">
        <v>12</v>
      </c>
      <c r="B28" s="31" t="s">
        <v>68</v>
      </c>
      <c r="D28" s="31" t="s">
        <v>250</v>
      </c>
      <c r="E28" s="33" t="s">
        <v>196</v>
      </c>
    </row>
    <row r="29" spans="1:5">
      <c r="A29">
        <v>13</v>
      </c>
      <c r="B29" s="31" t="s">
        <v>68</v>
      </c>
      <c r="D29" s="31" t="s">
        <v>249</v>
      </c>
      <c r="E29" s="33" t="s">
        <v>196</v>
      </c>
    </row>
    <row r="30" spans="1:5">
      <c r="A30">
        <v>14</v>
      </c>
      <c r="B30" s="31" t="s">
        <v>68</v>
      </c>
      <c r="D30" s="31" t="s">
        <v>252</v>
      </c>
      <c r="E30" s="33" t="s">
        <v>198</v>
      </c>
    </row>
    <row r="31" spans="1:5">
      <c r="A31">
        <v>15</v>
      </c>
      <c r="B31" s="31" t="s">
        <v>68</v>
      </c>
      <c r="D31" s="31" t="s">
        <v>245</v>
      </c>
      <c r="E31" s="33" t="s">
        <v>198</v>
      </c>
    </row>
    <row r="32" spans="1:5">
      <c r="A32">
        <v>16</v>
      </c>
      <c r="B32" s="31" t="s">
        <v>68</v>
      </c>
      <c r="D32" s="31" t="s">
        <v>257</v>
      </c>
      <c r="E32" s="33" t="s">
        <v>198</v>
      </c>
    </row>
    <row r="33" spans="1:5">
      <c r="A33">
        <v>17</v>
      </c>
      <c r="B33" s="31" t="s">
        <v>68</v>
      </c>
      <c r="D33" s="31" t="s">
        <v>246</v>
      </c>
      <c r="E33" s="33" t="s">
        <v>198</v>
      </c>
    </row>
    <row r="34" spans="1:5">
      <c r="A34">
        <v>18</v>
      </c>
      <c r="B34" s="31" t="s">
        <v>68</v>
      </c>
      <c r="D34" s="31" t="s">
        <v>256</v>
      </c>
      <c r="E34" s="33" t="s">
        <v>187</v>
      </c>
    </row>
    <row r="35" spans="1:5">
      <c r="A35">
        <v>19</v>
      </c>
      <c r="B35" s="31" t="s">
        <v>68</v>
      </c>
      <c r="D35" s="31" t="s">
        <v>247</v>
      </c>
      <c r="E35" s="33" t="s">
        <v>187</v>
      </c>
    </row>
    <row r="36" spans="1:5">
      <c r="A36">
        <v>20</v>
      </c>
      <c r="B36" s="31" t="s">
        <v>68</v>
      </c>
      <c r="D36" s="31" t="s">
        <v>258</v>
      </c>
      <c r="E36" s="33" t="s">
        <v>203</v>
      </c>
    </row>
    <row r="37" spans="1:5">
      <c r="A37">
        <v>21</v>
      </c>
      <c r="B37" s="31" t="s">
        <v>68</v>
      </c>
      <c r="D37" s="31" t="s">
        <v>253</v>
      </c>
      <c r="E37" s="33" t="s">
        <v>203</v>
      </c>
    </row>
    <row r="38" spans="1:5">
      <c r="A38">
        <v>22</v>
      </c>
      <c r="B38" s="31" t="s">
        <v>68</v>
      </c>
      <c r="D38" s="31" t="s">
        <v>254</v>
      </c>
      <c r="E38" s="33" t="s">
        <v>203</v>
      </c>
    </row>
    <row r="39" spans="1:5">
      <c r="A39">
        <v>23</v>
      </c>
      <c r="B39" s="31" t="s">
        <v>68</v>
      </c>
      <c r="D39" s="31" t="s">
        <v>255</v>
      </c>
      <c r="E39" s="33" t="s">
        <v>187</v>
      </c>
    </row>
    <row r="40" spans="1:5">
      <c r="A40">
        <v>24</v>
      </c>
      <c r="B40" s="31" t="s">
        <v>68</v>
      </c>
      <c r="D40" s="31" t="s">
        <v>259</v>
      </c>
      <c r="E40" s="33" t="s">
        <v>203</v>
      </c>
    </row>
    <row r="41" spans="1:5">
      <c r="A41">
        <v>25</v>
      </c>
      <c r="B41" s="31" t="s">
        <v>64</v>
      </c>
      <c r="D41" s="31" t="s">
        <v>263</v>
      </c>
      <c r="E41" s="33" t="s">
        <v>187</v>
      </c>
    </row>
    <row r="42" spans="1:5">
      <c r="A42">
        <v>26</v>
      </c>
      <c r="B42" s="31" t="s">
        <v>64</v>
      </c>
      <c r="D42" s="31" t="s">
        <v>260</v>
      </c>
      <c r="E42" s="33" t="s">
        <v>187</v>
      </c>
    </row>
    <row r="43" spans="1:5">
      <c r="A43">
        <v>27</v>
      </c>
      <c r="B43" s="31" t="s">
        <v>64</v>
      </c>
      <c r="D43" s="31" t="s">
        <v>262</v>
      </c>
      <c r="E43" s="33" t="s">
        <v>187</v>
      </c>
    </row>
    <row r="44" spans="1:5">
      <c r="A44">
        <v>28</v>
      </c>
      <c r="B44" s="31" t="s">
        <v>64</v>
      </c>
      <c r="D44" s="31" t="s">
        <v>261</v>
      </c>
      <c r="E44" s="33" t="s">
        <v>187</v>
      </c>
    </row>
    <row r="45" spans="1:5">
      <c r="A45">
        <v>29</v>
      </c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5 D31:D37 D40:D44 D46:D100" xr:uid="{00000000-0002-0000-04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44 E46:E100" xr:uid="{00000000-0002-0000-04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'1-3 Product Backlog '!$A$24:$A$66</xm:f>
          </x14:formula1>
          <x14:formula2>
            <xm:f>0</xm:f>
          </x14:formula2>
          <xm:sqref>B17:B44 B46:B100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'1-3 Product Backlog '!$G$5:$G$8</xm:f>
          </x14:formula1>
          <x14:formula2>
            <xm:f>0</xm:f>
          </x14:formula2>
          <xm:sqref>C17:C44 C46:C100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opLeftCell="A10" zoomScale="180" zoomScaleNormal="180" workbookViewId="0">
      <selection activeCell="B58" sqref="B58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f>'Sprint 04 Backlog'!B3</f>
        <v>44509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44516</v>
      </c>
      <c r="C3" s="23"/>
      <c r="D3" s="23"/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43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41</v>
      </c>
      <c r="C8" s="23">
        <f>COUNTIF(E$17:E$995, "Completed Day 1")</f>
        <v>2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39</v>
      </c>
      <c r="C9" s="23">
        <f>COUNTIF(E$17:E$995, "Completed Day 2")</f>
        <v>2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32</v>
      </c>
      <c r="C10" s="23">
        <f>COUNTIF(E$17:E$995, "Completed Day 3")</f>
        <v>7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32</v>
      </c>
      <c r="C11" s="23">
        <f>COUNTIF(E$17:E$995, "Completed Day 4")</f>
        <v>0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2</v>
      </c>
      <c r="C12" s="23">
        <f>COUNTIF(E$17:E$995, "Completed Day 5")</f>
        <v>30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2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64</v>
      </c>
      <c r="D17" s="31" t="s">
        <v>264</v>
      </c>
      <c r="E17" s="33" t="s">
        <v>198</v>
      </c>
    </row>
    <row r="18" spans="1:5">
      <c r="A18">
        <v>2</v>
      </c>
      <c r="B18" s="31" t="s">
        <v>72</v>
      </c>
      <c r="D18" s="31" t="s">
        <v>267</v>
      </c>
      <c r="E18" s="33" t="s">
        <v>215</v>
      </c>
    </row>
    <row r="19" spans="1:5">
      <c r="A19">
        <v>3</v>
      </c>
      <c r="B19" s="31" t="s">
        <v>72</v>
      </c>
      <c r="D19" s="31" t="s">
        <v>268</v>
      </c>
      <c r="E19" s="33" t="s">
        <v>215</v>
      </c>
    </row>
    <row r="20" spans="1:5">
      <c r="A20">
        <v>4</v>
      </c>
      <c r="B20" s="31" t="s">
        <v>72</v>
      </c>
      <c r="D20" s="31" t="s">
        <v>269</v>
      </c>
      <c r="E20" s="33" t="s">
        <v>198</v>
      </c>
    </row>
    <row r="21" spans="1:5">
      <c r="A21">
        <v>5</v>
      </c>
      <c r="B21" s="31" t="s">
        <v>72</v>
      </c>
      <c r="D21" s="31" t="s">
        <v>270</v>
      </c>
      <c r="E21" s="33" t="s">
        <v>198</v>
      </c>
    </row>
    <row r="22" spans="1:5">
      <c r="A22">
        <v>6</v>
      </c>
      <c r="B22" s="31" t="s">
        <v>72</v>
      </c>
      <c r="D22" s="31" t="s">
        <v>271</v>
      </c>
      <c r="E22" s="33" t="s">
        <v>198</v>
      </c>
    </row>
    <row r="23" spans="1:5">
      <c r="A23">
        <v>7</v>
      </c>
      <c r="B23" s="31" t="s">
        <v>72</v>
      </c>
      <c r="D23" s="31" t="s">
        <v>272</v>
      </c>
      <c r="E23" s="33" t="s">
        <v>182</v>
      </c>
    </row>
    <row r="24" spans="1:5">
      <c r="A24">
        <v>8</v>
      </c>
      <c r="B24" s="31" t="s">
        <v>72</v>
      </c>
      <c r="D24" s="31" t="s">
        <v>290</v>
      </c>
      <c r="E24" s="33" t="s">
        <v>196</v>
      </c>
    </row>
    <row r="25" spans="1:5">
      <c r="A25">
        <v>9</v>
      </c>
      <c r="B25" s="31" t="s">
        <v>72</v>
      </c>
      <c r="D25" s="31" t="s">
        <v>293</v>
      </c>
      <c r="E25" s="33" t="s">
        <v>196</v>
      </c>
    </row>
    <row r="26" spans="1:5">
      <c r="A26">
        <v>10</v>
      </c>
      <c r="B26" s="31" t="s">
        <v>75</v>
      </c>
      <c r="D26" s="31" t="s">
        <v>273</v>
      </c>
      <c r="E26" s="33" t="s">
        <v>182</v>
      </c>
    </row>
    <row r="27" spans="1:5">
      <c r="A27">
        <v>11</v>
      </c>
      <c r="B27" s="31" t="s">
        <v>75</v>
      </c>
      <c r="D27" s="31" t="s">
        <v>274</v>
      </c>
      <c r="E27" s="33" t="s">
        <v>182</v>
      </c>
    </row>
    <row r="28" spans="1:5">
      <c r="A28">
        <v>12</v>
      </c>
      <c r="B28" s="31" t="s">
        <v>75</v>
      </c>
      <c r="D28" s="31" t="s">
        <v>275</v>
      </c>
      <c r="E28" s="33" t="s">
        <v>182</v>
      </c>
    </row>
    <row r="29" spans="1:5">
      <c r="A29">
        <v>13</v>
      </c>
      <c r="B29" s="31" t="s">
        <v>75</v>
      </c>
      <c r="D29" s="31" t="s">
        <v>276</v>
      </c>
      <c r="E29" s="33" t="s">
        <v>182</v>
      </c>
    </row>
    <row r="30" spans="1:5">
      <c r="A30">
        <v>14</v>
      </c>
      <c r="B30" s="31" t="s">
        <v>75</v>
      </c>
      <c r="D30" s="31" t="s">
        <v>277</v>
      </c>
      <c r="E30" s="33" t="s">
        <v>182</v>
      </c>
    </row>
    <row r="31" spans="1:5">
      <c r="A31">
        <v>15</v>
      </c>
      <c r="B31" s="31" t="s">
        <v>75</v>
      </c>
      <c r="D31" s="31" t="s">
        <v>278</v>
      </c>
      <c r="E31" s="33" t="s">
        <v>182</v>
      </c>
    </row>
    <row r="32" spans="1:5">
      <c r="A32">
        <v>16</v>
      </c>
      <c r="B32" s="31" t="s">
        <v>75</v>
      </c>
      <c r="D32" s="31" t="s">
        <v>305</v>
      </c>
      <c r="E32" s="33" t="s">
        <v>182</v>
      </c>
    </row>
    <row r="33" spans="1:5">
      <c r="A33">
        <v>17</v>
      </c>
      <c r="B33" s="31" t="s">
        <v>75</v>
      </c>
      <c r="D33" s="31" t="s">
        <v>306</v>
      </c>
      <c r="E33" s="33" t="s">
        <v>182</v>
      </c>
    </row>
    <row r="34" spans="1:5">
      <c r="A34">
        <v>18</v>
      </c>
      <c r="B34" s="31" t="s">
        <v>75</v>
      </c>
      <c r="D34" s="31" t="s">
        <v>279</v>
      </c>
      <c r="E34" s="33" t="s">
        <v>182</v>
      </c>
    </row>
    <row r="35" spans="1:5">
      <c r="A35">
        <v>19</v>
      </c>
      <c r="B35" s="31" t="s">
        <v>75</v>
      </c>
      <c r="D35" s="31" t="s">
        <v>307</v>
      </c>
      <c r="E35" s="33" t="s">
        <v>187</v>
      </c>
    </row>
    <row r="36" spans="1:5">
      <c r="A36">
        <v>20</v>
      </c>
      <c r="B36" s="31" t="s">
        <v>75</v>
      </c>
      <c r="D36" s="31" t="s">
        <v>280</v>
      </c>
      <c r="E36" s="33" t="s">
        <v>182</v>
      </c>
    </row>
    <row r="37" spans="1:5">
      <c r="A37">
        <v>21</v>
      </c>
      <c r="B37" s="31" t="s">
        <v>75</v>
      </c>
      <c r="D37" s="31" t="s">
        <v>281</v>
      </c>
      <c r="E37" s="33" t="s">
        <v>182</v>
      </c>
    </row>
    <row r="38" spans="1:5">
      <c r="A38">
        <v>22</v>
      </c>
      <c r="B38" s="31" t="s">
        <v>75</v>
      </c>
      <c r="D38" s="31" t="s">
        <v>282</v>
      </c>
      <c r="E38" s="33" t="s">
        <v>182</v>
      </c>
    </row>
    <row r="39" spans="1:5">
      <c r="A39">
        <v>23</v>
      </c>
      <c r="B39" s="31" t="s">
        <v>75</v>
      </c>
      <c r="D39" s="31" t="s">
        <v>283</v>
      </c>
      <c r="E39" s="33" t="s">
        <v>182</v>
      </c>
    </row>
    <row r="40" spans="1:5">
      <c r="A40">
        <v>24</v>
      </c>
      <c r="B40" s="31" t="s">
        <v>75</v>
      </c>
      <c r="D40" s="31" t="s">
        <v>284</v>
      </c>
      <c r="E40" s="33" t="s">
        <v>182</v>
      </c>
    </row>
    <row r="41" spans="1:5">
      <c r="A41">
        <v>25</v>
      </c>
      <c r="B41" s="31" t="s">
        <v>75</v>
      </c>
      <c r="D41" s="31" t="s">
        <v>285</v>
      </c>
      <c r="E41" s="33" t="s">
        <v>187</v>
      </c>
    </row>
    <row r="42" spans="1:5">
      <c r="A42">
        <v>26</v>
      </c>
      <c r="B42" s="31" t="s">
        <v>75</v>
      </c>
      <c r="D42" s="31" t="s">
        <v>286</v>
      </c>
      <c r="E42" s="33" t="s">
        <v>182</v>
      </c>
    </row>
    <row r="43" spans="1:5">
      <c r="A43">
        <v>27</v>
      </c>
      <c r="B43" s="31" t="s">
        <v>75</v>
      </c>
      <c r="D43" s="31" t="s">
        <v>287</v>
      </c>
      <c r="E43" s="33" t="s">
        <v>182</v>
      </c>
    </row>
    <row r="44" spans="1:5">
      <c r="A44">
        <v>28</v>
      </c>
      <c r="B44" s="31" t="s">
        <v>75</v>
      </c>
      <c r="D44" s="31" t="s">
        <v>288</v>
      </c>
      <c r="E44" s="33" t="s">
        <v>198</v>
      </c>
    </row>
    <row r="45" spans="1:5">
      <c r="A45">
        <v>29</v>
      </c>
      <c r="B45" s="31" t="s">
        <v>75</v>
      </c>
      <c r="D45" s="31" t="s">
        <v>291</v>
      </c>
      <c r="E45" s="33" t="s">
        <v>182</v>
      </c>
    </row>
    <row r="46" spans="1:5">
      <c r="A46">
        <v>30</v>
      </c>
      <c r="B46" s="31" t="s">
        <v>75</v>
      </c>
      <c r="D46" s="31" t="s">
        <v>289</v>
      </c>
      <c r="E46" s="33" t="s">
        <v>182</v>
      </c>
    </row>
    <row r="47" spans="1:5">
      <c r="A47">
        <v>31</v>
      </c>
      <c r="B47" s="31" t="s">
        <v>75</v>
      </c>
      <c r="D47" s="31" t="s">
        <v>292</v>
      </c>
      <c r="E47" s="33" t="s">
        <v>198</v>
      </c>
    </row>
    <row r="48" spans="1:5">
      <c r="A48">
        <v>32</v>
      </c>
      <c r="B48" s="31" t="s">
        <v>72</v>
      </c>
      <c r="D48" s="31" t="s">
        <v>294</v>
      </c>
      <c r="E48" s="33" t="s">
        <v>198</v>
      </c>
    </row>
    <row r="49" spans="1:5">
      <c r="A49">
        <v>33</v>
      </c>
      <c r="B49" s="31" t="s">
        <v>84</v>
      </c>
      <c r="D49" s="31" t="s">
        <v>308</v>
      </c>
      <c r="E49" s="33" t="s">
        <v>182</v>
      </c>
    </row>
    <row r="50" spans="1:5">
      <c r="A50">
        <v>34</v>
      </c>
      <c r="B50" s="31" t="s">
        <v>79</v>
      </c>
      <c r="D50" s="31" t="s">
        <v>295</v>
      </c>
      <c r="E50" s="33" t="s">
        <v>182</v>
      </c>
    </row>
    <row r="51" spans="1:5">
      <c r="A51">
        <v>35</v>
      </c>
      <c r="B51" s="31" t="s">
        <v>79</v>
      </c>
      <c r="D51" s="31" t="s">
        <v>296</v>
      </c>
      <c r="E51" s="33" t="s">
        <v>182</v>
      </c>
    </row>
    <row r="52" spans="1:5">
      <c r="A52">
        <v>36</v>
      </c>
      <c r="B52" s="31" t="s">
        <v>79</v>
      </c>
      <c r="D52" s="31" t="s">
        <v>297</v>
      </c>
      <c r="E52" s="33" t="s">
        <v>182</v>
      </c>
    </row>
    <row r="53" spans="1:5">
      <c r="A53">
        <v>37</v>
      </c>
      <c r="B53" s="31" t="s">
        <v>79</v>
      </c>
      <c r="D53" s="31" t="s">
        <v>298</v>
      </c>
      <c r="E53" s="33" t="s">
        <v>182</v>
      </c>
    </row>
    <row r="54" spans="1:5">
      <c r="A54">
        <v>38</v>
      </c>
      <c r="B54" s="31" t="s">
        <v>79</v>
      </c>
      <c r="D54" s="31" t="s">
        <v>299</v>
      </c>
      <c r="E54" s="33" t="s">
        <v>182</v>
      </c>
    </row>
    <row r="55" spans="1:5">
      <c r="A55">
        <v>39</v>
      </c>
      <c r="B55" s="31" t="s">
        <v>79</v>
      </c>
      <c r="D55" s="31" t="s">
        <v>300</v>
      </c>
      <c r="E55" s="33" t="s">
        <v>182</v>
      </c>
    </row>
    <row r="56" spans="1:5">
      <c r="A56">
        <v>40</v>
      </c>
      <c r="B56" s="31" t="s">
        <v>88</v>
      </c>
      <c r="D56" s="31" t="s">
        <v>301</v>
      </c>
      <c r="E56" s="33" t="s">
        <v>182</v>
      </c>
    </row>
    <row r="57" spans="1:5">
      <c r="A57">
        <v>41</v>
      </c>
      <c r="B57" s="31" t="s">
        <v>88</v>
      </c>
      <c r="D57" s="31" t="s">
        <v>302</v>
      </c>
      <c r="E57" s="33" t="s">
        <v>182</v>
      </c>
    </row>
    <row r="58" spans="1:5">
      <c r="A58">
        <v>42</v>
      </c>
      <c r="B58" s="31"/>
      <c r="D58" s="31" t="s">
        <v>303</v>
      </c>
      <c r="E58" s="33" t="s">
        <v>182</v>
      </c>
    </row>
    <row r="59" spans="1:5">
      <c r="A59">
        <v>43</v>
      </c>
      <c r="B59" s="31"/>
      <c r="D59" s="31" t="s">
        <v>304</v>
      </c>
      <c r="E59" s="33" t="s">
        <v>182</v>
      </c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23 D26:D47 D49:D100" xr:uid="{00000000-0002-0000-05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'1-3 Product Backlog '!$G$5:$G$8</xm:f>
          </x14:formula1>
          <x14:formula2>
            <xm:f>0</xm:f>
          </x14:formula2>
          <xm:sqref>C17:C24 C26:C100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tabSelected="1" topLeftCell="B29" zoomScale="180" zoomScaleNormal="180" workbookViewId="0">
      <selection activeCell="E43" sqref="E43"/>
    </sheetView>
  </sheetViews>
  <sheetFormatPr defaultColWidth="11.42578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5" customFormat="1" ht="18">
      <c r="A1" s="23" t="s">
        <v>9</v>
      </c>
      <c r="B1" s="23">
        <f>'Sprint 03 Backlog'!B1+1</f>
        <v>4</v>
      </c>
      <c r="C1" s="23"/>
      <c r="D1" s="24" t="s">
        <v>2</v>
      </c>
      <c r="E1"/>
      <c r="F1" s="23"/>
      <c r="AMI1"/>
      <c r="AMJ1"/>
    </row>
    <row r="2" spans="1:1024" s="25" customFormat="1">
      <c r="A2" s="23" t="s">
        <v>155</v>
      </c>
      <c r="B2" s="26">
        <v>44530</v>
      </c>
      <c r="C2" s="23"/>
      <c r="D2" s="27" t="s">
        <v>156</v>
      </c>
      <c r="E2" s="23"/>
      <c r="F2" s="23"/>
      <c r="AMI2"/>
      <c r="AMJ2"/>
    </row>
    <row r="3" spans="1:1024" s="25" customFormat="1">
      <c r="A3" s="23" t="s">
        <v>157</v>
      </c>
      <c r="B3" s="26">
        <f>B2+7</f>
        <v>44537</v>
      </c>
      <c r="C3" s="23"/>
      <c r="D3" s="34" t="s">
        <v>172</v>
      </c>
      <c r="E3" s="23"/>
      <c r="F3" s="23"/>
      <c r="AMI3"/>
      <c r="AMJ3"/>
    </row>
    <row r="4" spans="1:1024" s="25" customFormat="1">
      <c r="A4" s="23" t="s">
        <v>158</v>
      </c>
      <c r="B4" s="28" t="s">
        <v>159</v>
      </c>
      <c r="C4" s="23"/>
      <c r="D4" s="23"/>
      <c r="E4" s="23"/>
      <c r="F4" s="23"/>
      <c r="AMI4"/>
      <c r="AMJ4"/>
    </row>
    <row r="5" spans="1:1024" s="25" customFormat="1">
      <c r="A5" s="23"/>
      <c r="B5" s="28"/>
      <c r="C5" s="23"/>
      <c r="D5" s="23"/>
      <c r="E5" s="23"/>
      <c r="F5" s="23"/>
      <c r="AMI5"/>
      <c r="AMJ5"/>
    </row>
    <row r="6" spans="1:1024" s="25" customFormat="1">
      <c r="A6" s="23"/>
      <c r="B6" s="29" t="s">
        <v>10</v>
      </c>
      <c r="C6" s="23" t="s">
        <v>160</v>
      </c>
      <c r="D6" s="23"/>
      <c r="E6" s="23"/>
      <c r="F6" s="23"/>
      <c r="AMI6"/>
      <c r="AMJ6"/>
    </row>
    <row r="7" spans="1:1024" s="25" customFormat="1">
      <c r="A7" s="23" t="s">
        <v>161</v>
      </c>
      <c r="B7" s="23">
        <f>COUNTA(D17:D995)</f>
        <v>27</v>
      </c>
      <c r="C7" s="23"/>
      <c r="D7" s="23"/>
      <c r="E7" s="23"/>
      <c r="F7" s="23"/>
      <c r="AMI7"/>
      <c r="AMJ7"/>
    </row>
    <row r="8" spans="1:1024" s="25" customFormat="1">
      <c r="A8" s="23" t="s">
        <v>162</v>
      </c>
      <c r="B8" s="23">
        <f t="shared" ref="B8:B14" si="0">B7-C8</f>
        <v>27</v>
      </c>
      <c r="C8" s="23">
        <f>COUNTIF(E$17:E$995, "Completed Day 1")</f>
        <v>0</v>
      </c>
      <c r="D8" s="23"/>
      <c r="E8" s="23"/>
      <c r="F8" s="23"/>
      <c r="AMI8"/>
      <c r="AMJ8"/>
    </row>
    <row r="9" spans="1:1024" s="25" customFormat="1">
      <c r="A9" s="23" t="s">
        <v>163</v>
      </c>
      <c r="B9" s="23">
        <f t="shared" si="0"/>
        <v>27</v>
      </c>
      <c r="C9" s="23">
        <f>COUNTIF(E$17:E$995, "Completed Day 2")</f>
        <v>0</v>
      </c>
      <c r="D9" s="23"/>
      <c r="E9" s="23"/>
      <c r="F9" s="23"/>
      <c r="AMI9"/>
      <c r="AMJ9"/>
    </row>
    <row r="10" spans="1:1024" s="25" customFormat="1">
      <c r="A10" s="23" t="s">
        <v>164</v>
      </c>
      <c r="B10" s="23">
        <f t="shared" si="0"/>
        <v>27</v>
      </c>
      <c r="C10" s="23">
        <f>COUNTIF(E$17:E$995, "Completed Day 3")</f>
        <v>0</v>
      </c>
      <c r="D10" s="23"/>
      <c r="E10" s="23"/>
      <c r="F10" s="23"/>
      <c r="AMI10"/>
      <c r="AMJ10"/>
    </row>
    <row r="11" spans="1:1024" s="25" customFormat="1">
      <c r="A11" s="23" t="s">
        <v>165</v>
      </c>
      <c r="B11" s="23">
        <f t="shared" si="0"/>
        <v>18</v>
      </c>
      <c r="C11" s="23">
        <f>COUNTIF(E$17:E$995, "Completed Day 4")</f>
        <v>9</v>
      </c>
      <c r="D11" s="23"/>
      <c r="E11" s="23"/>
      <c r="F11" s="23"/>
      <c r="AMI11"/>
      <c r="AMJ11"/>
    </row>
    <row r="12" spans="1:1024" s="25" customFormat="1">
      <c r="A12" s="23" t="s">
        <v>166</v>
      </c>
      <c r="B12" s="23">
        <f t="shared" si="0"/>
        <v>11</v>
      </c>
      <c r="C12" s="23">
        <f>COUNTIF(E$17:E$995, "Completed Day 5")</f>
        <v>7</v>
      </c>
      <c r="D12" s="23"/>
      <c r="E12" s="23"/>
      <c r="F12" s="23"/>
      <c r="AMI12"/>
      <c r="AMJ12"/>
    </row>
    <row r="13" spans="1:1024" s="25" customFormat="1">
      <c r="A13" s="23" t="s">
        <v>167</v>
      </c>
      <c r="B13" s="23">
        <f t="shared" si="0"/>
        <v>0</v>
      </c>
      <c r="C13" s="23">
        <f>COUNTIF(E$17:E$995, "Completed Day 6")</f>
        <v>11</v>
      </c>
      <c r="D13" s="23"/>
      <c r="E13" s="23"/>
      <c r="F13" s="23"/>
      <c r="AMI13"/>
      <c r="AMJ13"/>
    </row>
    <row r="14" spans="1:1024" s="25" customFormat="1">
      <c r="A14" s="23" t="s">
        <v>168</v>
      </c>
      <c r="B14" s="23">
        <f t="shared" si="0"/>
        <v>0</v>
      </c>
      <c r="C14" s="23">
        <f>COUNTIF(E$17:E$995, "Completed Day 7")</f>
        <v>0</v>
      </c>
      <c r="D14" s="23"/>
      <c r="E14" s="23"/>
      <c r="F14" s="23"/>
      <c r="AMI14"/>
      <c r="AMJ14"/>
    </row>
    <row r="15" spans="1:1024" s="25" customFormat="1">
      <c r="A15" s="23"/>
      <c r="B15" s="23"/>
      <c r="C15" s="23"/>
      <c r="D15" s="23"/>
      <c r="E15" s="23"/>
      <c r="F15" s="23"/>
      <c r="AMI15"/>
      <c r="AMJ15"/>
    </row>
    <row r="16" spans="1:1024">
      <c r="A16" s="30" t="s">
        <v>169</v>
      </c>
      <c r="B16" s="30" t="s">
        <v>22</v>
      </c>
      <c r="C16" s="30" t="s">
        <v>170</v>
      </c>
      <c r="D16" s="30" t="s">
        <v>171</v>
      </c>
      <c r="E16" s="30" t="s">
        <v>26</v>
      </c>
      <c r="F16" s="30" t="s">
        <v>30</v>
      </c>
    </row>
    <row r="17" spans="1:5">
      <c r="A17">
        <v>1</v>
      </c>
      <c r="B17" s="31" t="s">
        <v>102</v>
      </c>
      <c r="D17" s="31" t="s">
        <v>320</v>
      </c>
      <c r="E17" s="33" t="s">
        <v>203</v>
      </c>
    </row>
    <row r="18" spans="1:5">
      <c r="A18">
        <v>2</v>
      </c>
      <c r="B18" s="31" t="s">
        <v>102</v>
      </c>
      <c r="D18" s="31" t="s">
        <v>309</v>
      </c>
      <c r="E18" s="33" t="s">
        <v>203</v>
      </c>
    </row>
    <row r="19" spans="1:5">
      <c r="A19">
        <v>3</v>
      </c>
      <c r="B19" s="31" t="s">
        <v>102</v>
      </c>
      <c r="D19" s="31" t="s">
        <v>310</v>
      </c>
      <c r="E19" s="33" t="s">
        <v>187</v>
      </c>
    </row>
    <row r="20" spans="1:5">
      <c r="A20">
        <v>4</v>
      </c>
      <c r="B20" s="31" t="s">
        <v>102</v>
      </c>
      <c r="D20" s="31" t="s">
        <v>311</v>
      </c>
      <c r="E20" s="33" t="s">
        <v>203</v>
      </c>
    </row>
    <row r="21" spans="1:5">
      <c r="A21">
        <v>5</v>
      </c>
      <c r="B21" s="31" t="s">
        <v>102</v>
      </c>
      <c r="D21" s="31" t="s">
        <v>312</v>
      </c>
      <c r="E21" s="33" t="s">
        <v>203</v>
      </c>
    </row>
    <row r="22" spans="1:5">
      <c r="A22">
        <v>6</v>
      </c>
      <c r="B22" s="31" t="s">
        <v>102</v>
      </c>
      <c r="D22" s="31" t="s">
        <v>313</v>
      </c>
      <c r="E22" s="33" t="s">
        <v>203</v>
      </c>
    </row>
    <row r="23" spans="1:5">
      <c r="A23">
        <v>7</v>
      </c>
      <c r="B23" s="31" t="s">
        <v>102</v>
      </c>
      <c r="D23" s="31" t="s">
        <v>317</v>
      </c>
      <c r="E23" s="33" t="s">
        <v>203</v>
      </c>
    </row>
    <row r="24" spans="1:5">
      <c r="A24">
        <v>8</v>
      </c>
      <c r="B24" s="31" t="s">
        <v>102</v>
      </c>
      <c r="D24" s="31" t="s">
        <v>314</v>
      </c>
      <c r="E24" s="33" t="s">
        <v>203</v>
      </c>
    </row>
    <row r="25" spans="1:5">
      <c r="A25">
        <v>9</v>
      </c>
      <c r="B25" s="31" t="s">
        <v>102</v>
      </c>
      <c r="D25" s="31" t="s">
        <v>315</v>
      </c>
      <c r="E25" s="33" t="s">
        <v>203</v>
      </c>
    </row>
    <row r="26" spans="1:5">
      <c r="A26">
        <v>10</v>
      </c>
      <c r="B26" s="31" t="s">
        <v>102</v>
      </c>
      <c r="D26" s="31" t="s">
        <v>316</v>
      </c>
      <c r="E26" s="33" t="s">
        <v>203</v>
      </c>
    </row>
    <row r="27" spans="1:5">
      <c r="A27">
        <v>11</v>
      </c>
      <c r="B27" s="31" t="s">
        <v>95</v>
      </c>
      <c r="D27" s="31" t="s">
        <v>319</v>
      </c>
      <c r="E27" s="33" t="s">
        <v>182</v>
      </c>
    </row>
    <row r="28" spans="1:5">
      <c r="A28">
        <v>12</v>
      </c>
      <c r="B28" s="31" t="s">
        <v>95</v>
      </c>
      <c r="D28" s="31" t="s">
        <v>321</v>
      </c>
      <c r="E28" s="33" t="s">
        <v>182</v>
      </c>
    </row>
    <row r="29" spans="1:5">
      <c r="A29">
        <v>13</v>
      </c>
      <c r="B29" s="31" t="s">
        <v>99</v>
      </c>
      <c r="D29" s="31" t="s">
        <v>322</v>
      </c>
      <c r="E29" s="33" t="s">
        <v>187</v>
      </c>
    </row>
    <row r="30" spans="1:5">
      <c r="A30">
        <v>14</v>
      </c>
      <c r="B30" s="31" t="s">
        <v>95</v>
      </c>
      <c r="D30" s="31" t="s">
        <v>323</v>
      </c>
      <c r="E30" s="33" t="s">
        <v>187</v>
      </c>
    </row>
    <row r="31" spans="1:5">
      <c r="A31">
        <v>15</v>
      </c>
      <c r="B31" s="31" t="s">
        <v>99</v>
      </c>
      <c r="D31" s="31" t="s">
        <v>324</v>
      </c>
      <c r="E31" s="33" t="s">
        <v>187</v>
      </c>
    </row>
    <row r="32" spans="1:5">
      <c r="A32">
        <v>16</v>
      </c>
      <c r="B32" s="31" t="s">
        <v>95</v>
      </c>
      <c r="D32" s="31" t="s">
        <v>325</v>
      </c>
      <c r="E32" s="33" t="s">
        <v>182</v>
      </c>
    </row>
    <row r="33" spans="1:5">
      <c r="A33">
        <v>17</v>
      </c>
      <c r="B33" s="31" t="s">
        <v>95</v>
      </c>
      <c r="D33" s="31" t="s">
        <v>326</v>
      </c>
      <c r="E33" s="33" t="s">
        <v>182</v>
      </c>
    </row>
    <row r="34" spans="1:5">
      <c r="A34">
        <v>18</v>
      </c>
      <c r="B34" s="31" t="s">
        <v>95</v>
      </c>
      <c r="D34" s="31" t="s">
        <v>327</v>
      </c>
      <c r="E34" s="33" t="s">
        <v>182</v>
      </c>
    </row>
    <row r="35" spans="1:5">
      <c r="A35">
        <v>19</v>
      </c>
      <c r="B35" s="31" t="s">
        <v>99</v>
      </c>
      <c r="D35" s="31" t="s">
        <v>328</v>
      </c>
      <c r="E35" s="33" t="s">
        <v>182</v>
      </c>
    </row>
    <row r="36" spans="1:5">
      <c r="A36">
        <v>20</v>
      </c>
      <c r="B36" s="31" t="s">
        <v>99</v>
      </c>
      <c r="D36" s="31" t="s">
        <v>329</v>
      </c>
      <c r="E36" s="33" t="s">
        <v>182</v>
      </c>
    </row>
    <row r="37" spans="1:5">
      <c r="A37">
        <v>21</v>
      </c>
      <c r="B37" s="31" t="s">
        <v>99</v>
      </c>
      <c r="D37" s="31" t="s">
        <v>330</v>
      </c>
      <c r="E37" s="33" t="s">
        <v>187</v>
      </c>
    </row>
    <row r="38" spans="1:5">
      <c r="A38">
        <v>22</v>
      </c>
      <c r="B38" s="31" t="s">
        <v>99</v>
      </c>
      <c r="D38" s="31" t="s">
        <v>331</v>
      </c>
      <c r="E38" s="33" t="s">
        <v>187</v>
      </c>
    </row>
    <row r="39" spans="1:5">
      <c r="A39">
        <v>23</v>
      </c>
      <c r="B39" s="31" t="s">
        <v>99</v>
      </c>
      <c r="D39" s="31" t="s">
        <v>332</v>
      </c>
      <c r="E39" s="33" t="s">
        <v>187</v>
      </c>
    </row>
    <row r="40" spans="1:5">
      <c r="A40">
        <v>24</v>
      </c>
      <c r="B40" s="31" t="s">
        <v>99</v>
      </c>
      <c r="D40" s="31" t="s">
        <v>333</v>
      </c>
      <c r="E40" s="33" t="s">
        <v>187</v>
      </c>
    </row>
    <row r="41" spans="1:5">
      <c r="A41">
        <v>25</v>
      </c>
      <c r="B41" s="31" t="s">
        <v>99</v>
      </c>
      <c r="D41" s="31" t="s">
        <v>334</v>
      </c>
      <c r="E41" s="33" t="s">
        <v>187</v>
      </c>
    </row>
    <row r="42" spans="1:5">
      <c r="A42">
        <v>26</v>
      </c>
      <c r="B42" s="31" t="s">
        <v>95</v>
      </c>
      <c r="D42" s="31" t="s">
        <v>335</v>
      </c>
      <c r="E42" s="33" t="s">
        <v>187</v>
      </c>
    </row>
    <row r="43" spans="1:5">
      <c r="A43">
        <v>27</v>
      </c>
      <c r="B43" s="31" t="s">
        <v>99</v>
      </c>
      <c r="D43" s="31" t="s">
        <v>336</v>
      </c>
      <c r="E43" s="33" t="s">
        <v>187</v>
      </c>
    </row>
    <row r="44" spans="1:5">
      <c r="A44">
        <v>28</v>
      </c>
      <c r="B44" s="31"/>
      <c r="D44" s="31"/>
      <c r="E44" s="33"/>
    </row>
    <row r="45" spans="1:5">
      <c r="A45">
        <v>29</v>
      </c>
      <c r="B45" s="31"/>
      <c r="D45" s="31"/>
      <c r="E45" s="33"/>
    </row>
    <row r="46" spans="1:5">
      <c r="A46">
        <v>30</v>
      </c>
      <c r="B46" s="31"/>
      <c r="D46" s="31"/>
      <c r="E46" s="33"/>
    </row>
    <row r="47" spans="1:5">
      <c r="A47">
        <v>31</v>
      </c>
      <c r="B47" s="31"/>
      <c r="D47" s="31"/>
      <c r="E47" s="33"/>
    </row>
    <row r="48" spans="1:5">
      <c r="A48">
        <v>32</v>
      </c>
      <c r="B48" s="31"/>
      <c r="D48" s="31"/>
      <c r="E48" s="33"/>
    </row>
    <row r="49" spans="1:5">
      <c r="A49">
        <v>33</v>
      </c>
      <c r="B49" s="31"/>
      <c r="D49" s="31"/>
      <c r="E49" s="33"/>
    </row>
    <row r="50" spans="1:5">
      <c r="A50">
        <v>34</v>
      </c>
      <c r="B50" s="31"/>
      <c r="D50" s="31"/>
      <c r="E50" s="33"/>
    </row>
    <row r="51" spans="1:5">
      <c r="A51">
        <v>35</v>
      </c>
      <c r="B51" s="31"/>
      <c r="D51" s="31"/>
      <c r="E51" s="33"/>
    </row>
    <row r="52" spans="1:5">
      <c r="A52">
        <v>36</v>
      </c>
      <c r="B52" s="31"/>
      <c r="D52" s="31"/>
      <c r="E52" s="33"/>
    </row>
    <row r="53" spans="1:5">
      <c r="A53">
        <v>37</v>
      </c>
      <c r="B53" s="31"/>
      <c r="D53" s="31"/>
      <c r="E53" s="33"/>
    </row>
    <row r="54" spans="1:5">
      <c r="A54">
        <v>38</v>
      </c>
      <c r="B54" s="31"/>
      <c r="D54" s="31"/>
      <c r="E54" s="33"/>
    </row>
    <row r="55" spans="1:5">
      <c r="A55">
        <v>39</v>
      </c>
      <c r="B55" s="31"/>
      <c r="D55" s="31"/>
      <c r="E55" s="33"/>
    </row>
    <row r="56" spans="1:5">
      <c r="A56">
        <v>40</v>
      </c>
      <c r="B56" s="31"/>
      <c r="D56" s="31"/>
      <c r="E56" s="33"/>
    </row>
    <row r="57" spans="1:5">
      <c r="A57">
        <v>41</v>
      </c>
      <c r="B57" s="31"/>
      <c r="D57" s="31"/>
      <c r="E57" s="33"/>
    </row>
    <row r="58" spans="1:5">
      <c r="A58">
        <v>42</v>
      </c>
      <c r="B58" s="31"/>
      <c r="D58" s="31"/>
      <c r="E58" s="33"/>
    </row>
    <row r="59" spans="1:5">
      <c r="A59">
        <v>43</v>
      </c>
      <c r="B59" s="31"/>
      <c r="D59" s="31"/>
      <c r="E59" s="33"/>
    </row>
    <row r="60" spans="1:5">
      <c r="A60">
        <v>44</v>
      </c>
      <c r="B60" s="31"/>
      <c r="D60" s="31"/>
      <c r="E60" s="33"/>
    </row>
    <row r="61" spans="1:5">
      <c r="A61">
        <v>45</v>
      </c>
      <c r="B61" s="31"/>
      <c r="D61" s="31"/>
      <c r="E61" s="33"/>
    </row>
    <row r="62" spans="1:5">
      <c r="A62">
        <v>46</v>
      </c>
      <c r="B62" s="31"/>
      <c r="D62" s="31"/>
      <c r="E62" s="33"/>
    </row>
    <row r="63" spans="1:5">
      <c r="A63">
        <v>47</v>
      </c>
      <c r="B63" s="31"/>
      <c r="D63" s="31"/>
      <c r="E63" s="33"/>
    </row>
    <row r="64" spans="1:5">
      <c r="A64">
        <v>48</v>
      </c>
      <c r="B64" s="31"/>
      <c r="D64" s="31"/>
      <c r="E64" s="33"/>
    </row>
    <row r="65" spans="1:5">
      <c r="A65">
        <v>49</v>
      </c>
      <c r="B65" s="31"/>
      <c r="D65" s="31"/>
      <c r="E65" s="33"/>
    </row>
    <row r="66" spans="1:5">
      <c r="A66">
        <v>50</v>
      </c>
      <c r="B66" s="31"/>
      <c r="D66" s="31"/>
      <c r="E66" s="33"/>
    </row>
    <row r="67" spans="1:5">
      <c r="A67">
        <v>51</v>
      </c>
      <c r="B67" s="31"/>
      <c r="D67" s="31"/>
      <c r="E67" s="33"/>
    </row>
    <row r="68" spans="1:5">
      <c r="A68">
        <v>52</v>
      </c>
      <c r="B68" s="31"/>
      <c r="D68" s="31"/>
      <c r="E68" s="33"/>
    </row>
    <row r="69" spans="1:5">
      <c r="A69">
        <v>53</v>
      </c>
      <c r="B69" s="31"/>
      <c r="D69" s="31"/>
      <c r="E69" s="33"/>
    </row>
    <row r="70" spans="1:5">
      <c r="A70">
        <v>54</v>
      </c>
      <c r="B70" s="31"/>
      <c r="D70" s="31"/>
      <c r="E70" s="33"/>
    </row>
    <row r="71" spans="1:5">
      <c r="A71">
        <v>55</v>
      </c>
      <c r="B71" s="31"/>
      <c r="D71" s="31"/>
      <c r="E71" s="33"/>
    </row>
    <row r="72" spans="1:5">
      <c r="A72">
        <v>56</v>
      </c>
      <c r="B72" s="31"/>
      <c r="D72" s="31"/>
      <c r="E72" s="33"/>
    </row>
    <row r="73" spans="1:5">
      <c r="A73">
        <v>57</v>
      </c>
      <c r="B73" s="31"/>
      <c r="D73" s="31"/>
      <c r="E73" s="33"/>
    </row>
    <row r="74" spans="1:5">
      <c r="A74">
        <v>58</v>
      </c>
      <c r="B74" s="31"/>
      <c r="D74" s="31"/>
      <c r="E74" s="33"/>
    </row>
    <row r="75" spans="1:5">
      <c r="A75">
        <v>59</v>
      </c>
      <c r="B75" s="31"/>
      <c r="D75" s="31"/>
      <c r="E75" s="33"/>
    </row>
    <row r="76" spans="1:5">
      <c r="A76">
        <v>60</v>
      </c>
      <c r="B76" s="31"/>
      <c r="D76" s="31"/>
      <c r="E76" s="33"/>
    </row>
    <row r="77" spans="1:5">
      <c r="A77">
        <v>61</v>
      </c>
      <c r="B77" s="31"/>
      <c r="D77" s="31"/>
      <c r="E77" s="33"/>
    </row>
    <row r="78" spans="1:5">
      <c r="A78">
        <v>62</v>
      </c>
      <c r="B78" s="31"/>
      <c r="D78" s="31"/>
      <c r="E78" s="33"/>
    </row>
    <row r="79" spans="1:5">
      <c r="A79">
        <v>63</v>
      </c>
      <c r="B79" s="31"/>
      <c r="D79" s="31"/>
      <c r="E79" s="33"/>
    </row>
    <row r="80" spans="1:5">
      <c r="A80">
        <v>64</v>
      </c>
      <c r="B80" s="31"/>
      <c r="D80" s="31"/>
      <c r="E80" s="33"/>
    </row>
    <row r="81" spans="1:5">
      <c r="A81">
        <v>65</v>
      </c>
      <c r="B81" s="31"/>
      <c r="D81" s="31"/>
      <c r="E81" s="33"/>
    </row>
    <row r="82" spans="1:5">
      <c r="A82">
        <v>66</v>
      </c>
      <c r="B82" s="31"/>
      <c r="D82" s="31"/>
      <c r="E82" s="33"/>
    </row>
    <row r="83" spans="1:5">
      <c r="A83">
        <v>67</v>
      </c>
      <c r="B83" s="31"/>
      <c r="D83" s="31"/>
      <c r="E83" s="33"/>
    </row>
    <row r="84" spans="1:5">
      <c r="A84">
        <v>68</v>
      </c>
      <c r="B84" s="31"/>
      <c r="D84" s="31"/>
      <c r="E84" s="33"/>
    </row>
    <row r="85" spans="1:5">
      <c r="A85">
        <v>69</v>
      </c>
      <c r="B85" s="31"/>
      <c r="D85" s="31"/>
      <c r="E85" s="33"/>
    </row>
    <row r="86" spans="1:5">
      <c r="A86">
        <v>70</v>
      </c>
      <c r="B86" s="31"/>
      <c r="D86" s="31"/>
      <c r="E86" s="33"/>
    </row>
    <row r="87" spans="1:5">
      <c r="A87">
        <v>71</v>
      </c>
      <c r="B87" s="31"/>
      <c r="D87" s="31"/>
      <c r="E87" s="33"/>
    </row>
    <row r="88" spans="1:5">
      <c r="A88">
        <v>72</v>
      </c>
      <c r="B88" s="31"/>
      <c r="D88" s="31"/>
      <c r="E88" s="33"/>
    </row>
    <row r="89" spans="1:5">
      <c r="A89">
        <v>73</v>
      </c>
      <c r="B89" s="31"/>
      <c r="D89" s="31"/>
      <c r="E89" s="33"/>
    </row>
    <row r="90" spans="1:5">
      <c r="A90">
        <v>74</v>
      </c>
      <c r="B90" s="31"/>
      <c r="D90" s="31"/>
      <c r="E90" s="33"/>
    </row>
    <row r="91" spans="1:5">
      <c r="A91">
        <v>75</v>
      </c>
      <c r="B91" s="31"/>
      <c r="D91" s="31"/>
      <c r="E91" s="33"/>
    </row>
    <row r="92" spans="1:5">
      <c r="A92">
        <v>76</v>
      </c>
      <c r="B92" s="31"/>
      <c r="D92" s="31"/>
      <c r="E92" s="33"/>
    </row>
    <row r="93" spans="1:5">
      <c r="A93">
        <v>77</v>
      </c>
      <c r="B93" s="31"/>
      <c r="D93" s="31"/>
      <c r="E93" s="33"/>
    </row>
    <row r="94" spans="1:5">
      <c r="A94">
        <v>78</v>
      </c>
      <c r="B94" s="31"/>
      <c r="D94" s="31"/>
      <c r="E94" s="33"/>
    </row>
    <row r="95" spans="1:5">
      <c r="A95">
        <v>79</v>
      </c>
      <c r="B95" s="31"/>
      <c r="D95" s="31"/>
      <c r="E95" s="33"/>
    </row>
    <row r="96" spans="1:5">
      <c r="A96">
        <v>80</v>
      </c>
      <c r="B96" s="31"/>
      <c r="D96" s="31"/>
      <c r="E96" s="33"/>
    </row>
    <row r="97" spans="1:5">
      <c r="A97">
        <v>81</v>
      </c>
      <c r="B97" s="31"/>
      <c r="D97" s="31"/>
      <c r="E97" s="33"/>
    </row>
    <row r="98" spans="1:5">
      <c r="A98">
        <v>82</v>
      </c>
      <c r="B98" s="31"/>
      <c r="D98" s="31"/>
      <c r="E98" s="33"/>
    </row>
    <row r="99" spans="1:5">
      <c r="A99">
        <v>83</v>
      </c>
      <c r="B99" s="31"/>
      <c r="D99" s="31"/>
      <c r="E99" s="33"/>
    </row>
    <row r="100" spans="1:5">
      <c r="A100">
        <v>84</v>
      </c>
      <c r="B100" s="31"/>
      <c r="D100" s="31"/>
      <c r="E100" s="33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'1-3 Product Backlog 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'1-3 Product Backlog 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FF66"/>
  </sheetPr>
  <dimension ref="A1:AMJ61"/>
  <sheetViews>
    <sheetView topLeftCell="A15" zoomScale="93" zoomScaleNormal="180" workbookViewId="0">
      <selection activeCell="A38" sqref="A38"/>
    </sheetView>
  </sheetViews>
  <sheetFormatPr defaultColWidth="11.42578125" defaultRowHeight="12.75"/>
  <cols>
    <col min="1" max="1" width="13.7109375" style="1" customWidth="1"/>
    <col min="2" max="2" width="11" style="1" customWidth="1"/>
    <col min="3" max="3" width="8.42578125" style="1" customWidth="1"/>
    <col min="4" max="4" width="4.42578125" style="1" customWidth="1"/>
    <col min="5" max="5" width="8.42578125" style="1" customWidth="1"/>
    <col min="6" max="6" width="17.7109375" style="1" customWidth="1"/>
    <col min="7" max="7" width="8.85546875" style="1" customWidth="1"/>
    <col min="8" max="8" width="45.42578125" style="1" customWidth="1"/>
    <col min="9" max="9" width="39.140625" style="1" customWidth="1"/>
    <col min="10" max="10" width="53.7109375" style="1" customWidth="1"/>
    <col min="11" max="1024" width="11.42578125" style="1"/>
  </cols>
  <sheetData>
    <row r="1" spans="1:9" s="4" customFormat="1" ht="18">
      <c r="A1" s="1" t="s">
        <v>0</v>
      </c>
      <c r="B1" s="35" t="s">
        <v>1</v>
      </c>
      <c r="C1" s="35"/>
      <c r="D1" s="35"/>
      <c r="E1" s="35"/>
      <c r="F1" s="35"/>
      <c r="G1" s="2"/>
      <c r="H1" s="3" t="s">
        <v>2</v>
      </c>
      <c r="I1"/>
    </row>
    <row r="2" spans="1:9" s="4" customFormat="1" ht="15.75">
      <c r="A2" s="1" t="s">
        <v>3</v>
      </c>
      <c r="B2" s="36"/>
      <c r="C2" s="36"/>
      <c r="D2" s="36"/>
      <c r="E2" s="36"/>
      <c r="F2" s="36"/>
      <c r="G2" s="2"/>
      <c r="H2" s="2"/>
      <c r="I2" s="2"/>
    </row>
    <row r="3" spans="1:9" s="4" customFormat="1">
      <c r="A3" s="1"/>
      <c r="B3" s="1"/>
      <c r="C3" s="2"/>
      <c r="D3" s="2"/>
      <c r="E3" s="2"/>
      <c r="F3" s="2"/>
      <c r="G3" s="2"/>
      <c r="H3" s="2"/>
      <c r="I3" s="2"/>
    </row>
    <row r="4" spans="1:9" s="4" customFormat="1">
      <c r="A4" s="1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1" t="s">
        <v>7</v>
      </c>
      <c r="B5" s="37"/>
      <c r="C5" s="37"/>
      <c r="D5" s="37"/>
      <c r="E5" s="37"/>
      <c r="F5" s="37"/>
      <c r="G5" s="5"/>
      <c r="H5" s="5"/>
      <c r="I5" s="2"/>
    </row>
    <row r="6" spans="1:9" s="4" customFormat="1">
      <c r="A6"/>
      <c r="B6"/>
      <c r="C6"/>
      <c r="D6"/>
      <c r="E6"/>
      <c r="F6"/>
      <c r="G6"/>
      <c r="H6"/>
      <c r="I6" s="2"/>
    </row>
    <row r="7" spans="1:9" s="4" customFormat="1">
      <c r="A7"/>
      <c r="B7"/>
      <c r="C7"/>
      <c r="D7"/>
      <c r="E7"/>
      <c r="F7"/>
      <c r="G7"/>
      <c r="H7"/>
      <c r="I7" s="2"/>
    </row>
    <row r="8" spans="1:9" s="4" customFormat="1">
      <c r="A8"/>
      <c r="B8"/>
      <c r="C8"/>
      <c r="D8"/>
      <c r="E8"/>
      <c r="F8"/>
      <c r="G8"/>
      <c r="H8"/>
      <c r="I8" s="2"/>
    </row>
    <row r="9" spans="1:9" s="4" customFormat="1">
      <c r="A9"/>
      <c r="B9"/>
      <c r="C9"/>
      <c r="D9"/>
      <c r="E9"/>
      <c r="F9"/>
      <c r="G9"/>
      <c r="H9"/>
      <c r="I9" s="2"/>
    </row>
    <row r="10" spans="1:9" s="4" customFormat="1">
      <c r="A10"/>
      <c r="B10"/>
      <c r="C10"/>
      <c r="D10"/>
      <c r="E10"/>
      <c r="F10"/>
      <c r="G10"/>
      <c r="H10"/>
      <c r="I10" s="2"/>
    </row>
    <row r="11" spans="1:9" s="4" customFormat="1">
      <c r="A11" s="6" t="s">
        <v>9</v>
      </c>
      <c r="B11" s="7" t="s">
        <v>10</v>
      </c>
      <c r="C11" s="8" t="s">
        <v>11</v>
      </c>
      <c r="D11" s="2"/>
      <c r="E11" s="2"/>
      <c r="F11" s="2" t="s">
        <v>12</v>
      </c>
      <c r="G11" s="2"/>
      <c r="H11" s="2"/>
      <c r="I11" s="2"/>
    </row>
    <row r="12" spans="1:9" s="4" customFormat="1">
      <c r="A12" s="9">
        <v>0</v>
      </c>
      <c r="B12" s="2">
        <f>COUNT(B24:B100)</f>
        <v>35</v>
      </c>
      <c r="C12" s="8"/>
      <c r="D12" s="2"/>
      <c r="E12" s="10" t="s">
        <v>13</v>
      </c>
      <c r="F12" s="2" t="s">
        <v>14</v>
      </c>
      <c r="G12" s="2"/>
      <c r="H12" s="2"/>
      <c r="I12" s="2"/>
    </row>
    <row r="13" spans="1:9" s="4" customFormat="1">
      <c r="A13" s="9">
        <v>1</v>
      </c>
      <c r="B13" s="2">
        <f t="shared" ref="B13:B18" si="0">B12-C13</f>
        <v>35</v>
      </c>
      <c r="C13" s="8">
        <f>COUNTIF(F$24:F$66,"Finished in Sprint 1")</f>
        <v>0</v>
      </c>
      <c r="D13" s="2"/>
      <c r="E13" s="10">
        <v>1</v>
      </c>
      <c r="F13" s="2" t="s">
        <v>15</v>
      </c>
      <c r="G13" s="2"/>
      <c r="H13" s="2"/>
      <c r="I13" s="2"/>
    </row>
    <row r="14" spans="1:9" s="4" customFormat="1">
      <c r="A14" s="9">
        <v>2</v>
      </c>
      <c r="B14" s="2">
        <f t="shared" si="0"/>
        <v>35</v>
      </c>
      <c r="C14" s="8">
        <f>COUNTIF(F$24:F$66,"Finished in Sprint 2")</f>
        <v>0</v>
      </c>
      <c r="D14" s="2"/>
      <c r="E14" s="10">
        <v>2</v>
      </c>
      <c r="F14" s="2" t="s">
        <v>16</v>
      </c>
      <c r="G14" s="2"/>
      <c r="H14" s="2"/>
      <c r="I14" s="2"/>
    </row>
    <row r="15" spans="1:9" s="4" customFormat="1">
      <c r="A15" s="9">
        <v>3</v>
      </c>
      <c r="B15" s="2">
        <f t="shared" si="0"/>
        <v>35</v>
      </c>
      <c r="C15" s="8">
        <f>COUNTIF(F$24:F$66,"Finished in Sprint 3")</f>
        <v>0</v>
      </c>
      <c r="D15" s="2"/>
      <c r="E15" s="10">
        <v>3</v>
      </c>
      <c r="F15" s="2" t="s">
        <v>17</v>
      </c>
      <c r="G15" s="2"/>
      <c r="H15" s="2"/>
      <c r="I15" s="2"/>
    </row>
    <row r="16" spans="1:9" s="4" customFormat="1">
      <c r="A16" s="9">
        <v>4</v>
      </c>
      <c r="B16" s="2">
        <f t="shared" si="0"/>
        <v>35</v>
      </c>
      <c r="C16" s="8">
        <f>COUNTIF(F$24:F$66,"Finished in Sprint 4")</f>
        <v>0</v>
      </c>
      <c r="D16" s="2"/>
      <c r="E16" s="10"/>
      <c r="F16" s="2"/>
      <c r="G16" s="2"/>
      <c r="H16" s="2"/>
      <c r="I16" s="2"/>
    </row>
    <row r="17" spans="1:10" s="4" customFormat="1">
      <c r="A17" s="9">
        <v>5</v>
      </c>
      <c r="B17" s="2">
        <f t="shared" si="0"/>
        <v>35</v>
      </c>
      <c r="C17" s="8">
        <f>COUNTIF(F$24:F$66,"Finished in Sprint 5")</f>
        <v>0</v>
      </c>
      <c r="D17" s="2"/>
      <c r="E17" s="10"/>
      <c r="F17" s="2"/>
      <c r="G17" s="2"/>
      <c r="H17" s="2"/>
      <c r="I17" s="2"/>
    </row>
    <row r="18" spans="1:10" s="4" customFormat="1">
      <c r="A18" s="9">
        <v>6</v>
      </c>
      <c r="B18" s="2">
        <f t="shared" si="0"/>
        <v>35</v>
      </c>
      <c r="C18" s="8">
        <f>COUNTIF(F$24:F$66,"Finished in Sprint 6")</f>
        <v>0</v>
      </c>
      <c r="D18" s="2"/>
      <c r="E18" s="10"/>
      <c r="F18" s="2"/>
      <c r="G18" s="2"/>
      <c r="H18" s="2"/>
      <c r="I18" s="2"/>
    </row>
    <row r="19" spans="1:10" s="4" customFormat="1">
      <c r="A19" s="1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1"/>
      <c r="B20" s="2"/>
      <c r="C20" s="2"/>
      <c r="D20" s="2"/>
      <c r="E20" s="2"/>
      <c r="F20" s="2"/>
      <c r="G20" s="11" t="s">
        <v>18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19</v>
      </c>
      <c r="H21" s="2"/>
      <c r="I21" s="2"/>
    </row>
    <row r="22" spans="1:10" s="1" customFormat="1">
      <c r="A22" s="12"/>
      <c r="B22" s="12"/>
      <c r="C22" s="12"/>
      <c r="D22" s="12"/>
      <c r="E22" s="38" t="s">
        <v>20</v>
      </c>
      <c r="F22" s="38"/>
      <c r="G22" s="12" t="s">
        <v>21</v>
      </c>
      <c r="H22" s="12"/>
      <c r="I22" s="12"/>
    </row>
    <row r="23" spans="1:10">
      <c r="A23" s="13" t="s">
        <v>22</v>
      </c>
      <c r="B23" s="13" t="s">
        <v>23</v>
      </c>
      <c r="C23" s="13" t="s">
        <v>7</v>
      </c>
      <c r="D23" s="13" t="s">
        <v>24</v>
      </c>
      <c r="E23" s="13" t="s">
        <v>25</v>
      </c>
      <c r="F23" s="13" t="s">
        <v>26</v>
      </c>
      <c r="G23" s="13" t="s">
        <v>27</v>
      </c>
      <c r="H23" s="13" t="s">
        <v>28</v>
      </c>
      <c r="I23" s="13" t="s">
        <v>29</v>
      </c>
      <c r="J23" s="13" t="s">
        <v>30</v>
      </c>
    </row>
    <row r="24" spans="1:10">
      <c r="A24" s="1" t="s">
        <v>31</v>
      </c>
      <c r="B24" s="9">
        <v>1</v>
      </c>
      <c r="C24" s="9">
        <v>1</v>
      </c>
      <c r="D24" s="9">
        <v>13</v>
      </c>
      <c r="E24" s="14"/>
      <c r="F24" s="14"/>
      <c r="G24" s="12" t="s">
        <v>32</v>
      </c>
      <c r="H24" s="15" t="s">
        <v>33</v>
      </c>
      <c r="I24" s="15" t="s">
        <v>34</v>
      </c>
      <c r="J24" s="15"/>
    </row>
    <row r="25" spans="1:10">
      <c r="A25" s="1" t="s">
        <v>35</v>
      </c>
      <c r="B25" s="9">
        <v>2</v>
      </c>
      <c r="C25" s="9">
        <v>1</v>
      </c>
      <c r="D25" s="9">
        <v>5</v>
      </c>
      <c r="E25" s="14"/>
      <c r="F25" s="14"/>
      <c r="G25" s="12" t="s">
        <v>32</v>
      </c>
      <c r="H25" s="15" t="s">
        <v>36</v>
      </c>
      <c r="I25" s="15" t="s">
        <v>37</v>
      </c>
      <c r="J25" s="15"/>
    </row>
    <row r="26" spans="1:10">
      <c r="A26" s="1" t="s">
        <v>38</v>
      </c>
      <c r="B26" s="9">
        <v>3</v>
      </c>
      <c r="C26" s="9">
        <v>1</v>
      </c>
      <c r="D26" s="9">
        <v>13</v>
      </c>
      <c r="E26" s="14"/>
      <c r="F26" s="14"/>
      <c r="G26" s="12" t="s">
        <v>32</v>
      </c>
      <c r="H26" s="15" t="s">
        <v>39</v>
      </c>
      <c r="I26" s="15" t="s">
        <v>40</v>
      </c>
      <c r="J26" s="15"/>
    </row>
    <row r="27" spans="1:10" ht="38.25">
      <c r="A27" s="16" t="s">
        <v>41</v>
      </c>
      <c r="B27" s="17">
        <v>4</v>
      </c>
      <c r="C27" s="17">
        <v>2</v>
      </c>
      <c r="D27" s="17">
        <v>8</v>
      </c>
      <c r="E27" s="14"/>
      <c r="F27" s="14"/>
      <c r="G27" s="18" t="s">
        <v>32</v>
      </c>
      <c r="H27" s="19" t="s">
        <v>42</v>
      </c>
      <c r="I27" s="19" t="s">
        <v>43</v>
      </c>
      <c r="J27" s="19" t="s">
        <v>44</v>
      </c>
    </row>
    <row r="28" spans="1:10" ht="25.5">
      <c r="A28" s="16" t="s">
        <v>45</v>
      </c>
      <c r="B28" s="17">
        <v>5</v>
      </c>
      <c r="C28" s="17">
        <v>2</v>
      </c>
      <c r="D28" s="17">
        <v>21</v>
      </c>
      <c r="E28" s="14"/>
      <c r="F28" s="14"/>
      <c r="G28" s="18" t="s">
        <v>32</v>
      </c>
      <c r="H28" s="19" t="s">
        <v>46</v>
      </c>
      <c r="I28" s="19" t="s">
        <v>43</v>
      </c>
      <c r="J28" s="19" t="s">
        <v>47</v>
      </c>
    </row>
    <row r="29" spans="1:10" s="20" customFormat="1" ht="25.5">
      <c r="A29" s="1" t="s">
        <v>48</v>
      </c>
      <c r="B29" s="9">
        <v>6</v>
      </c>
      <c r="C29" s="9">
        <v>3</v>
      </c>
      <c r="D29" s="9">
        <v>13</v>
      </c>
      <c r="E29" s="14"/>
      <c r="F29" s="14"/>
      <c r="G29" s="12" t="s">
        <v>32</v>
      </c>
      <c r="H29" s="15" t="s">
        <v>49</v>
      </c>
      <c r="I29" s="15" t="s">
        <v>50</v>
      </c>
      <c r="J29" s="15" t="s">
        <v>51</v>
      </c>
    </row>
    <row r="30" spans="1:10" s="20" customFormat="1" ht="25.5">
      <c r="A30" s="1" t="s">
        <v>52</v>
      </c>
      <c r="B30" s="9">
        <v>7</v>
      </c>
      <c r="C30" s="9">
        <v>3</v>
      </c>
      <c r="D30" s="9">
        <v>8</v>
      </c>
      <c r="E30" s="14"/>
      <c r="F30" s="14"/>
      <c r="G30" s="12" t="s">
        <v>32</v>
      </c>
      <c r="H30" s="15" t="s">
        <v>53</v>
      </c>
      <c r="I30" s="15" t="s">
        <v>54</v>
      </c>
      <c r="J30" s="15" t="s">
        <v>51</v>
      </c>
    </row>
    <row r="31" spans="1:10" s="20" customFormat="1" ht="25.5">
      <c r="A31" s="1" t="s">
        <v>55</v>
      </c>
      <c r="B31" s="9">
        <v>8</v>
      </c>
      <c r="C31" s="9">
        <v>3</v>
      </c>
      <c r="D31" s="9">
        <v>5</v>
      </c>
      <c r="E31" s="14"/>
      <c r="F31" s="14"/>
      <c r="G31" s="12" t="s">
        <v>32</v>
      </c>
      <c r="H31" s="15" t="s">
        <v>56</v>
      </c>
      <c r="I31" s="15" t="s">
        <v>54</v>
      </c>
      <c r="J31" s="15" t="s">
        <v>51</v>
      </c>
    </row>
    <row r="32" spans="1:10">
      <c r="A32" s="1" t="s">
        <v>57</v>
      </c>
      <c r="B32" s="9">
        <v>9</v>
      </c>
      <c r="C32" s="9">
        <v>3</v>
      </c>
      <c r="D32" s="9">
        <v>5</v>
      </c>
      <c r="E32" s="14"/>
      <c r="F32" s="14"/>
      <c r="G32" s="12" t="s">
        <v>58</v>
      </c>
      <c r="H32" s="15" t="s">
        <v>59</v>
      </c>
      <c r="I32" s="15" t="s">
        <v>60</v>
      </c>
      <c r="J32" s="15" t="s">
        <v>61</v>
      </c>
    </row>
    <row r="33" spans="1:1024">
      <c r="A33" s="1" t="s">
        <v>62</v>
      </c>
      <c r="B33" s="9">
        <v>10</v>
      </c>
      <c r="C33" s="9">
        <v>3</v>
      </c>
      <c r="D33" s="9">
        <v>5</v>
      </c>
      <c r="E33" s="14"/>
      <c r="F33" s="14"/>
      <c r="G33" s="12" t="s">
        <v>58</v>
      </c>
      <c r="H33" s="15" t="s">
        <v>63</v>
      </c>
      <c r="I33" s="15" t="s">
        <v>60</v>
      </c>
      <c r="J33" s="15" t="s">
        <v>61</v>
      </c>
    </row>
    <row r="34" spans="1:1024" ht="25.5">
      <c r="A34" s="16" t="s">
        <v>79</v>
      </c>
      <c r="B34" s="17">
        <v>11</v>
      </c>
      <c r="C34" s="17">
        <v>4</v>
      </c>
      <c r="D34" s="17">
        <v>5</v>
      </c>
      <c r="E34" s="14"/>
      <c r="F34" s="14"/>
      <c r="G34" s="18" t="s">
        <v>80</v>
      </c>
      <c r="H34" s="19" t="s">
        <v>81</v>
      </c>
      <c r="I34" s="19" t="s">
        <v>173</v>
      </c>
      <c r="J34" s="19" t="s">
        <v>174</v>
      </c>
    </row>
    <row r="35" spans="1:1024" s="20" customFormat="1">
      <c r="A35" s="16" t="s">
        <v>68</v>
      </c>
      <c r="B35" s="17">
        <v>12</v>
      </c>
      <c r="C35" s="17">
        <v>4</v>
      </c>
      <c r="D35" s="17">
        <v>2</v>
      </c>
      <c r="E35" s="14"/>
      <c r="F35" s="14"/>
      <c r="G35" s="18" t="s">
        <v>69</v>
      </c>
      <c r="H35" s="19" t="s">
        <v>70</v>
      </c>
      <c r="I35" s="19" t="s">
        <v>71</v>
      </c>
      <c r="J35" s="19"/>
    </row>
    <row r="36" spans="1:1024" s="20" customFormat="1">
      <c r="A36" s="16" t="s">
        <v>75</v>
      </c>
      <c r="B36" s="17">
        <v>13</v>
      </c>
      <c r="C36" s="17">
        <v>4</v>
      </c>
      <c r="D36" s="17">
        <v>8</v>
      </c>
      <c r="E36" s="14"/>
      <c r="F36" s="14"/>
      <c r="G36" s="18" t="s">
        <v>69</v>
      </c>
      <c r="H36" s="19" t="s">
        <v>76</v>
      </c>
      <c r="I36" s="19" t="s">
        <v>77</v>
      </c>
      <c r="J36" s="19"/>
    </row>
    <row r="37" spans="1:1024" s="20" customFormat="1" ht="38.25">
      <c r="A37" s="16" t="s">
        <v>84</v>
      </c>
      <c r="B37" s="17">
        <v>14</v>
      </c>
      <c r="C37" s="17">
        <v>4</v>
      </c>
      <c r="D37" s="17">
        <v>3</v>
      </c>
      <c r="E37" s="14"/>
      <c r="F37" s="14"/>
      <c r="G37" s="18" t="s">
        <v>80</v>
      </c>
      <c r="H37" s="19" t="s">
        <v>85</v>
      </c>
      <c r="I37" s="19" t="s">
        <v>86</v>
      </c>
      <c r="J37" s="19" t="s">
        <v>87</v>
      </c>
    </row>
    <row r="38" spans="1:1024" s="20" customFormat="1" ht="25.5">
      <c r="A38" s="16" t="s">
        <v>88</v>
      </c>
      <c r="B38" s="17">
        <v>15</v>
      </c>
      <c r="C38" s="17">
        <v>4</v>
      </c>
      <c r="D38" s="17">
        <v>8</v>
      </c>
      <c r="E38" s="14"/>
      <c r="F38" s="14"/>
      <c r="G38" s="18" t="s">
        <v>80</v>
      </c>
      <c r="H38" s="19" t="s">
        <v>89</v>
      </c>
      <c r="I38" s="19" t="s">
        <v>90</v>
      </c>
      <c r="J38" s="19" t="s">
        <v>91</v>
      </c>
    </row>
    <row r="39" spans="1:1024" s="20" customFormat="1" ht="25.5">
      <c r="A39" s="1" t="s">
        <v>72</v>
      </c>
      <c r="B39" s="9">
        <v>16</v>
      </c>
      <c r="C39" s="9">
        <v>5</v>
      </c>
      <c r="D39" s="9">
        <v>5</v>
      </c>
      <c r="E39" s="14"/>
      <c r="F39" s="14"/>
      <c r="G39" s="12" t="s">
        <v>69</v>
      </c>
      <c r="H39" s="15" t="s">
        <v>175</v>
      </c>
      <c r="I39" s="15" t="s">
        <v>74</v>
      </c>
      <c r="J39" s="15"/>
    </row>
    <row r="40" spans="1:1024" s="20" customFormat="1">
      <c r="A40" s="1" t="s">
        <v>112</v>
      </c>
      <c r="B40" s="9">
        <v>17</v>
      </c>
      <c r="C40" s="9">
        <v>5</v>
      </c>
      <c r="D40" s="9">
        <v>3</v>
      </c>
      <c r="E40" s="14"/>
      <c r="F40" s="14"/>
      <c r="G40" s="12" t="s">
        <v>58</v>
      </c>
      <c r="H40" s="15" t="s">
        <v>113</v>
      </c>
      <c r="I40" s="15" t="s">
        <v>114</v>
      </c>
      <c r="J40" s="15"/>
    </row>
    <row r="41" spans="1:1024" s="22" customFormat="1" ht="25.5">
      <c r="A41" s="1" t="s">
        <v>95</v>
      </c>
      <c r="B41" s="9">
        <v>18</v>
      </c>
      <c r="C41" s="9">
        <v>5</v>
      </c>
      <c r="D41" s="9">
        <v>8</v>
      </c>
      <c r="E41" s="14"/>
      <c r="F41" s="14"/>
      <c r="G41" s="12" t="s">
        <v>32</v>
      </c>
      <c r="H41" s="15" t="s">
        <v>96</v>
      </c>
      <c r="I41" s="15" t="s">
        <v>97</v>
      </c>
      <c r="J41" s="15" t="s">
        <v>98</v>
      </c>
    </row>
    <row r="42" spans="1:1024" ht="25.5">
      <c r="A42" s="1" t="s">
        <v>99</v>
      </c>
      <c r="B42" s="9">
        <v>19</v>
      </c>
      <c r="C42" s="9">
        <v>5</v>
      </c>
      <c r="D42" s="9">
        <v>8</v>
      </c>
      <c r="E42" s="14"/>
      <c r="F42" s="14"/>
      <c r="G42" s="12" t="s">
        <v>32</v>
      </c>
      <c r="H42" s="15" t="s">
        <v>100</v>
      </c>
      <c r="I42" s="15" t="s">
        <v>101</v>
      </c>
      <c r="J42" s="15" t="s">
        <v>98</v>
      </c>
    </row>
    <row r="43" spans="1:1024">
      <c r="A43" s="21" t="s">
        <v>64</v>
      </c>
      <c r="B43" s="17">
        <v>20</v>
      </c>
      <c r="C43" s="17">
        <v>6</v>
      </c>
      <c r="D43" s="17">
        <v>21</v>
      </c>
      <c r="E43" s="14"/>
      <c r="F43" s="14"/>
      <c r="G43" s="18" t="s">
        <v>32</v>
      </c>
      <c r="H43" s="21" t="s">
        <v>65</v>
      </c>
      <c r="I43" s="21" t="s">
        <v>66</v>
      </c>
      <c r="J43" s="21" t="s">
        <v>67</v>
      </c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25.5">
      <c r="A44" s="16" t="s">
        <v>102</v>
      </c>
      <c r="B44" s="17">
        <v>21</v>
      </c>
      <c r="C44" s="17">
        <v>6</v>
      </c>
      <c r="D44" s="17">
        <v>8</v>
      </c>
      <c r="E44" s="14"/>
      <c r="F44" s="14"/>
      <c r="G44" s="18" t="s">
        <v>32</v>
      </c>
      <c r="H44" s="19" t="s">
        <v>103</v>
      </c>
      <c r="I44" s="19" t="s">
        <v>104</v>
      </c>
      <c r="J44" s="19"/>
    </row>
    <row r="45" spans="1:1024" s="1" customFormat="1">
      <c r="B45" s="9"/>
      <c r="C45" s="9"/>
      <c r="D45" s="9"/>
      <c r="E45" s="9"/>
      <c r="F45" s="9"/>
      <c r="G45" s="12"/>
      <c r="H45" s="15"/>
      <c r="I45" s="15"/>
      <c r="J45" s="15"/>
    </row>
    <row r="46" spans="1:1024" s="1" customFormat="1">
      <c r="B46" s="9"/>
      <c r="C46" s="9"/>
      <c r="D46" s="9"/>
      <c r="E46" s="9"/>
      <c r="F46" s="9"/>
      <c r="G46" s="11" t="s">
        <v>105</v>
      </c>
      <c r="H46" s="15"/>
      <c r="I46" s="15"/>
      <c r="J46" s="15"/>
    </row>
    <row r="47" spans="1:1024" s="1" customFormat="1">
      <c r="B47" s="9"/>
      <c r="C47" s="13" t="s">
        <v>106</v>
      </c>
      <c r="D47" s="9"/>
      <c r="E47" s="9"/>
      <c r="F47" s="9"/>
      <c r="G47" s="12" t="s">
        <v>107</v>
      </c>
      <c r="H47" s="15"/>
      <c r="I47" s="15"/>
      <c r="J47" s="15"/>
    </row>
    <row r="48" spans="1:1024" ht="25.5">
      <c r="A48" s="1" t="s">
        <v>108</v>
      </c>
      <c r="B48" s="9">
        <v>22</v>
      </c>
      <c r="C48" s="9"/>
      <c r="D48" s="9">
        <v>21</v>
      </c>
      <c r="E48" s="14"/>
      <c r="F48" s="14"/>
      <c r="G48" s="12" t="s">
        <v>80</v>
      </c>
      <c r="H48" s="15" t="s">
        <v>109</v>
      </c>
      <c r="I48" s="15" t="s">
        <v>110</v>
      </c>
      <c r="J48" s="15" t="s">
        <v>111</v>
      </c>
    </row>
    <row r="49" spans="1:10">
      <c r="A49" s="1" t="s">
        <v>115</v>
      </c>
      <c r="B49" s="9">
        <v>23</v>
      </c>
      <c r="C49" s="9"/>
      <c r="D49" s="9">
        <v>8</v>
      </c>
      <c r="E49" s="14"/>
      <c r="F49" s="14"/>
      <c r="G49" s="12" t="s">
        <v>32</v>
      </c>
      <c r="H49" s="15" t="s">
        <v>116</v>
      </c>
      <c r="I49" s="15" t="s">
        <v>117</v>
      </c>
      <c r="J49" s="15"/>
    </row>
    <row r="50" spans="1:10" ht="38.25">
      <c r="A50" s="1" t="s">
        <v>118</v>
      </c>
      <c r="B50" s="9">
        <v>24</v>
      </c>
      <c r="C50" s="9"/>
      <c r="D50" s="9">
        <v>13</v>
      </c>
      <c r="E50" s="14"/>
      <c r="F50" s="14"/>
      <c r="G50" s="12" t="s">
        <v>32</v>
      </c>
      <c r="H50" s="15" t="s">
        <v>119</v>
      </c>
      <c r="I50" s="15" t="s">
        <v>120</v>
      </c>
      <c r="J50" s="15"/>
    </row>
    <row r="51" spans="1:10">
      <c r="A51" s="1" t="s">
        <v>121</v>
      </c>
      <c r="B51" s="9">
        <v>25</v>
      </c>
      <c r="C51" s="9"/>
      <c r="D51" s="9">
        <v>5</v>
      </c>
      <c r="E51" s="14"/>
      <c r="F51" s="14"/>
      <c r="G51" s="12" t="s">
        <v>32</v>
      </c>
      <c r="H51" s="1" t="s">
        <v>122</v>
      </c>
      <c r="I51" s="15" t="s">
        <v>123</v>
      </c>
      <c r="J51" s="15"/>
    </row>
    <row r="52" spans="1:10" ht="25.5">
      <c r="A52" s="1" t="s">
        <v>124</v>
      </c>
      <c r="B52" s="9">
        <v>26</v>
      </c>
      <c r="C52" s="9"/>
      <c r="D52" s="9">
        <v>8</v>
      </c>
      <c r="E52" s="14"/>
      <c r="F52" s="14"/>
      <c r="G52" s="12" t="s">
        <v>69</v>
      </c>
      <c r="H52" s="15" t="s">
        <v>125</v>
      </c>
      <c r="I52" s="15" t="s">
        <v>126</v>
      </c>
      <c r="J52" s="15"/>
    </row>
    <row r="53" spans="1:10">
      <c r="A53" s="1" t="s">
        <v>127</v>
      </c>
      <c r="B53" s="9">
        <v>27</v>
      </c>
      <c r="C53" s="9"/>
      <c r="D53" s="9">
        <v>8</v>
      </c>
      <c r="E53" s="14"/>
      <c r="F53" s="14"/>
      <c r="G53" s="12" t="s">
        <v>69</v>
      </c>
      <c r="H53" s="15" t="s">
        <v>128</v>
      </c>
      <c r="I53" s="15" t="s">
        <v>129</v>
      </c>
      <c r="J53" s="15"/>
    </row>
    <row r="54" spans="1:10" s="20" customFormat="1" ht="24" customHeight="1">
      <c r="A54" s="1" t="s">
        <v>130</v>
      </c>
      <c r="B54" s="9">
        <v>28</v>
      </c>
      <c r="C54" s="9"/>
      <c r="D54" s="9">
        <v>5</v>
      </c>
      <c r="E54" s="14"/>
      <c r="F54" s="14"/>
      <c r="G54" s="12" t="s">
        <v>32</v>
      </c>
      <c r="H54" s="15" t="s">
        <v>131</v>
      </c>
      <c r="I54" s="15" t="s">
        <v>132</v>
      </c>
      <c r="J54" s="15" t="s">
        <v>133</v>
      </c>
    </row>
    <row r="55" spans="1:10" s="20" customFormat="1" ht="25.5">
      <c r="A55" s="1" t="s">
        <v>134</v>
      </c>
      <c r="B55" s="9">
        <v>29</v>
      </c>
      <c r="C55" s="9"/>
      <c r="D55" s="9">
        <v>5</v>
      </c>
      <c r="E55" s="14"/>
      <c r="F55" s="14"/>
      <c r="G55" s="12" t="s">
        <v>69</v>
      </c>
      <c r="H55" s="15" t="s">
        <v>135</v>
      </c>
      <c r="I55" s="15" t="s">
        <v>136</v>
      </c>
      <c r="J55" s="15" t="s">
        <v>137</v>
      </c>
    </row>
    <row r="56" spans="1:10" ht="25.5">
      <c r="A56" s="1" t="s">
        <v>138</v>
      </c>
      <c r="B56" s="9">
        <v>30</v>
      </c>
      <c r="C56" s="9"/>
      <c r="D56" s="9">
        <v>5</v>
      </c>
      <c r="E56" s="14"/>
      <c r="F56" s="14"/>
      <c r="G56" s="12" t="s">
        <v>32</v>
      </c>
      <c r="H56" s="15" t="s">
        <v>139</v>
      </c>
      <c r="I56" s="15" t="s">
        <v>140</v>
      </c>
      <c r="J56" s="15"/>
    </row>
    <row r="57" spans="1:10" ht="25.5">
      <c r="A57" s="1" t="s">
        <v>141</v>
      </c>
      <c r="B57" s="9">
        <v>31</v>
      </c>
      <c r="C57" s="9"/>
      <c r="D57" s="9">
        <v>8</v>
      </c>
      <c r="E57" s="14"/>
      <c r="F57" s="14"/>
      <c r="G57" s="12" t="s">
        <v>32</v>
      </c>
      <c r="H57" s="15" t="s">
        <v>142</v>
      </c>
      <c r="I57" s="15" t="s">
        <v>143</v>
      </c>
      <c r="J57" s="15"/>
    </row>
    <row r="58" spans="1:10" ht="25.5">
      <c r="A58" s="1" t="s">
        <v>144</v>
      </c>
      <c r="B58" s="9">
        <v>32</v>
      </c>
      <c r="C58" s="9"/>
      <c r="D58" s="9">
        <v>5</v>
      </c>
      <c r="E58" s="14"/>
      <c r="F58" s="14"/>
      <c r="G58" s="12" t="s">
        <v>32</v>
      </c>
      <c r="H58" s="15" t="s">
        <v>145</v>
      </c>
      <c r="I58" s="15" t="s">
        <v>146</v>
      </c>
      <c r="J58" s="15"/>
    </row>
    <row r="59" spans="1:10" ht="38.25">
      <c r="A59" s="1" t="s">
        <v>147</v>
      </c>
      <c r="B59" s="9">
        <v>33</v>
      </c>
      <c r="C59" s="9"/>
      <c r="D59" s="9">
        <v>3</v>
      </c>
      <c r="E59" s="14"/>
      <c r="F59" s="14"/>
      <c r="G59" s="12" t="s">
        <v>32</v>
      </c>
      <c r="H59" s="15" t="s">
        <v>148</v>
      </c>
      <c r="I59" s="15" t="s">
        <v>149</v>
      </c>
      <c r="J59" s="15"/>
    </row>
    <row r="60" spans="1:10">
      <c r="A60" s="1" t="s">
        <v>150</v>
      </c>
      <c r="B60" s="9">
        <v>34</v>
      </c>
      <c r="C60" s="9"/>
      <c r="D60" s="9">
        <v>13</v>
      </c>
      <c r="E60" s="14"/>
      <c r="F60" s="14"/>
      <c r="G60" s="12" t="s">
        <v>58</v>
      </c>
      <c r="H60" s="15" t="s">
        <v>151</v>
      </c>
      <c r="I60" s="15" t="s">
        <v>60</v>
      </c>
      <c r="J60" s="15"/>
    </row>
    <row r="61" spans="1:10" ht="25.5">
      <c r="A61" s="1" t="s">
        <v>152</v>
      </c>
      <c r="B61" s="9">
        <v>35</v>
      </c>
      <c r="C61" s="9"/>
      <c r="D61" s="9">
        <v>21</v>
      </c>
      <c r="E61" s="14"/>
      <c r="F61" s="14"/>
      <c r="G61" s="12" t="s">
        <v>32</v>
      </c>
      <c r="H61" s="15" t="s">
        <v>153</v>
      </c>
      <c r="I61" s="15" t="s">
        <v>154</v>
      </c>
      <c r="J61" s="15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7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7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7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7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7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7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7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7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7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7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  <vt:lpstr>1-3 Product Backlog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WASEEM Alkasbutrus</cp:lastModifiedBy>
  <cp:revision>143</cp:revision>
  <dcterms:created xsi:type="dcterms:W3CDTF">2016-03-21T22:16:37Z</dcterms:created>
  <dcterms:modified xsi:type="dcterms:W3CDTF">2021-12-07T02:30:05Z</dcterms:modified>
  <cp:category/>
  <cp:contentStatus/>
</cp:coreProperties>
</file>