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SEE\Google Drive\College\2021\2021 Fall\cse1325\P12\"/>
    </mc:Choice>
  </mc:AlternateContent>
  <xr:revisionPtr revIDLastSave="0" documentId="13_ncr:1_{D2DA23BD-EE8E-439C-B662-85C0459F6FF7}" xr6:coauthVersionLast="47" xr6:coauthVersionMax="47" xr10:uidLastSave="{00000000-0000-0000-0000-000000000000}"/>
  <bookViews>
    <workbookView xWindow="-120" yWindow="-120" windowWidth="29040" windowHeight="15840" tabRatio="669" activeTab="6" xr2:uid="{00000000-000D-0000-FFFF-FFFF00000000}"/>
  </bookViews>
  <sheets>
    <sheet name="Product Backlog" sheetId="1" r:id="rId1"/>
    <sheet name="Sprint 01 Backlog" sheetId="2" r:id="rId2"/>
    <sheet name="Sprint 02 Backlog" sheetId="3" r:id="rId3"/>
    <sheet name="Sprint 03 Backlog" sheetId="4" r:id="rId4"/>
    <sheet name="Sprint 04 Backlog" sheetId="5" r:id="rId5"/>
    <sheet name="Sprint 05 Backlog" sheetId="6" r:id="rId6"/>
    <sheet name="Sprint 06 Backlog" sheetId="7" r:id="rId7"/>
    <sheet name="1-3 Product Backlog " sheetId="8" r:id="rId8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18" i="8" l="1"/>
  <c r="C17" i="8"/>
  <c r="C16" i="8"/>
  <c r="C15" i="8"/>
  <c r="C14" i="8"/>
  <c r="C13" i="8"/>
  <c r="B12" i="8"/>
  <c r="B13" i="8" s="1"/>
  <c r="B14" i="8" s="1"/>
  <c r="B15" i="8" s="1"/>
  <c r="B16" i="8" s="1"/>
  <c r="B17" i="8" s="1"/>
  <c r="B18" i="8" s="1"/>
  <c r="C14" i="7"/>
  <c r="C13" i="7"/>
  <c r="C12" i="7"/>
  <c r="C11" i="7"/>
  <c r="C10" i="7"/>
  <c r="C9" i="7"/>
  <c r="C8" i="7"/>
  <c r="B7" i="7"/>
  <c r="B3" i="7"/>
  <c r="C14" i="6"/>
  <c r="C13" i="6"/>
  <c r="C12" i="6"/>
  <c r="C11" i="6"/>
  <c r="C10" i="6"/>
  <c r="C9" i="6"/>
  <c r="C8" i="6"/>
  <c r="B7" i="6"/>
  <c r="C14" i="5"/>
  <c r="C13" i="5"/>
  <c r="C12" i="5"/>
  <c r="C11" i="5"/>
  <c r="C10" i="5"/>
  <c r="C9" i="5"/>
  <c r="C8" i="5"/>
  <c r="B7" i="5"/>
  <c r="B3" i="5"/>
  <c r="B2" i="6" s="1"/>
  <c r="B3" i="6" s="1"/>
  <c r="C14" i="4"/>
  <c r="C13" i="4"/>
  <c r="C12" i="4"/>
  <c r="C11" i="4"/>
  <c r="C10" i="4"/>
  <c r="C9" i="4"/>
  <c r="C8" i="4"/>
  <c r="B7" i="4"/>
  <c r="B8" i="4" s="1"/>
  <c r="B9" i="4" s="1"/>
  <c r="B10" i="4" s="1"/>
  <c r="B11" i="4" s="1"/>
  <c r="B12" i="4" s="1"/>
  <c r="B13" i="4" s="1"/>
  <c r="B14" i="4" s="1"/>
  <c r="C14" i="3"/>
  <c r="C13" i="3"/>
  <c r="C12" i="3"/>
  <c r="C11" i="3"/>
  <c r="C10" i="3"/>
  <c r="C9" i="3"/>
  <c r="C8" i="3"/>
  <c r="B7" i="3"/>
  <c r="B8" i="3" s="1"/>
  <c r="B9" i="3" s="1"/>
  <c r="B10" i="3" s="1"/>
  <c r="B11" i="3" s="1"/>
  <c r="B12" i="3" s="1"/>
  <c r="B13" i="3" s="1"/>
  <c r="B14" i="3" s="1"/>
  <c r="B1" i="3"/>
  <c r="B1" i="4" s="1"/>
  <c r="C14" i="2"/>
  <c r="C13" i="2"/>
  <c r="C12" i="2"/>
  <c r="C11" i="2"/>
  <c r="C10" i="2"/>
  <c r="C9" i="2"/>
  <c r="C8" i="2"/>
  <c r="B7" i="2"/>
  <c r="B8" i="2" s="1"/>
  <c r="B9" i="2" s="1"/>
  <c r="B10" i="2" s="1"/>
  <c r="B11" i="2" s="1"/>
  <c r="B12" i="2" s="1"/>
  <c r="B13" i="2" s="1"/>
  <c r="B14" i="2" s="1"/>
  <c r="B3" i="2"/>
  <c r="B2" i="3" s="1"/>
  <c r="B3" i="3" s="1"/>
  <c r="B2" i="4" s="1"/>
  <c r="B3" i="4" s="1"/>
  <c r="C18" i="1"/>
  <c r="C17" i="1"/>
  <c r="C16" i="1"/>
  <c r="C15" i="1"/>
  <c r="C14" i="1"/>
  <c r="C13" i="1"/>
  <c r="B12" i="1"/>
  <c r="B8" i="7" l="1"/>
  <c r="B9" i="7" s="1"/>
  <c r="B10" i="7" s="1"/>
  <c r="B11" i="7" s="1"/>
  <c r="B12" i="7" s="1"/>
  <c r="B13" i="7" s="1"/>
  <c r="B14" i="7" s="1"/>
  <c r="B8" i="6"/>
  <c r="B9" i="6" s="1"/>
  <c r="B10" i="6" s="1"/>
  <c r="B11" i="6" s="1"/>
  <c r="B12" i="6" s="1"/>
  <c r="B13" i="6" s="1"/>
  <c r="B14" i="6" s="1"/>
  <c r="B8" i="5"/>
  <c r="B9" i="5" s="1"/>
  <c r="B10" i="5" s="1"/>
  <c r="B11" i="5" s="1"/>
  <c r="B12" i="5" s="1"/>
  <c r="B13" i="5" s="1"/>
  <c r="B14" i="5" s="1"/>
  <c r="B13" i="1"/>
  <c r="B14" i="1" s="1"/>
  <c r="B15" i="1" s="1"/>
  <c r="B16" i="1" s="1"/>
  <c r="B17" i="1" s="1"/>
  <c r="B18" i="1" s="1"/>
  <c r="B1" i="7"/>
  <c r="B1" i="6"/>
  <c r="B1" i="5"/>
</calcChain>
</file>

<file path=xl/sharedStrings.xml><?xml version="1.0" encoding="utf-8"?>
<sst xmlns="http://schemas.openxmlformats.org/spreadsheetml/2006/main" count="1022" uniqueCount="336">
  <si>
    <t>Product Name:</t>
  </si>
  <si>
    <t>JADE Manager</t>
  </si>
  <si>
    <t>Complete Fields in Green!!!</t>
  </si>
  <si>
    <t>Team ID:</t>
  </si>
  <si>
    <t>Team Member Name</t>
  </si>
  <si>
    <t>Initials</t>
  </si>
  <si>
    <t>Student ID</t>
  </si>
  <si>
    <t>Required</t>
  </si>
  <si>
    <t>Updated for Sprint 4</t>
  </si>
  <si>
    <t>Sprint #</t>
  </si>
  <si>
    <t>Remaining</t>
  </si>
  <si>
    <t>Completed This Sprint</t>
  </si>
  <si>
    <t>Comment</t>
  </si>
  <si>
    <t>Total</t>
  </si>
  <si>
    <t>Total number of features (in column H)</t>
  </si>
  <si>
    <t>Total features left at the end of Sprint #1</t>
  </si>
  <si>
    <t>Total features left at the end of Sprint #2</t>
  </si>
  <si>
    <t>...and so on</t>
  </si>
  <si>
    <t>Note: Priority of unfinished Features is subject to change at the end of each sprint at the whim of the Product Owner</t>
  </si>
  <si>
    <t>Additional features may be proposed by the student but must be approved by the Product Owner in writing</t>
  </si>
  <si>
    <t xml:space="preserve">Sprints                </t>
  </si>
  <si>
    <t>Features are always graded at the end of the sprint in which they are required, regardless of when they are implemented</t>
  </si>
  <si>
    <t>Feature ID</t>
  </si>
  <si>
    <t>Priority</t>
  </si>
  <si>
    <t>Est</t>
  </si>
  <si>
    <t>Planned</t>
  </si>
  <si>
    <t>Status</t>
  </si>
  <si>
    <t>As a...</t>
  </si>
  <si>
    <t>I want to...</t>
  </si>
  <si>
    <t>So that I can…</t>
  </si>
  <si>
    <t>Notes</t>
  </si>
  <si>
    <t>CF</t>
  </si>
  <si>
    <t>Manager</t>
  </si>
  <si>
    <t>Create a new coffee flavor</t>
  </si>
  <si>
    <t>Stock and sell coffee products</t>
  </si>
  <si>
    <t>CC</t>
  </si>
  <si>
    <t>Create a new donut</t>
  </si>
  <si>
    <t>Stock and sell donuts</t>
  </si>
  <si>
    <t>STOR</t>
  </si>
  <si>
    <t>Manage a list of coffee and donut products per store</t>
  </si>
  <si>
    <t>Manage training and advertising</t>
  </si>
  <si>
    <t>GUI</t>
  </si>
  <si>
    <t>Use a main window (GUI) with simple menu bar tool bar</t>
  </si>
  <si>
    <t>Reduce training costs</t>
  </si>
  <si>
    <t>This is the main window, with just a menu bar (for now). For this sprint, you can just hard-code or randomly create java and donuts</t>
  </si>
  <si>
    <t>IGUI</t>
  </si>
  <si>
    <t>Use dialogs to create new coffee and donut products</t>
  </si>
  <si>
    <t>Sequence of dialogs OK for initial prototype. One dialog each for coffee and for donuts is below.</t>
  </si>
  <si>
    <t>CE</t>
  </si>
  <si>
    <t xml:space="preserve">Create a new store </t>
  </si>
  <si>
    <t>Franchise JADE operations</t>
  </si>
  <si>
    <t>This includes all data in a store, including new features implemented in later sprints</t>
  </si>
  <si>
    <t>SAVD</t>
  </si>
  <si>
    <t>Save all data to a default file on exit or command</t>
  </si>
  <si>
    <t>Ensure our data isn’t lost</t>
  </si>
  <si>
    <t>LOAD</t>
  </si>
  <si>
    <t>Load data from a default file on startup</t>
  </si>
  <si>
    <t>SALL</t>
  </si>
  <si>
    <t>Owner</t>
  </si>
  <si>
    <t>Save all data to a specified file</t>
  </si>
  <si>
    <t>Franchise my company</t>
  </si>
  <si>
    <t>Use the File Chooser dialog (see Lecture 15)</t>
  </si>
  <si>
    <t>LALL</t>
  </si>
  <si>
    <t>Load data from a specified file</t>
  </si>
  <si>
    <t>UD</t>
  </si>
  <si>
    <t>Create unified dialogs across the application</t>
  </si>
  <si>
    <t>Interact more efficiently with the program</t>
  </si>
  <si>
    <t>Each command (e.g., Create &gt; Donut) should required a single dialog</t>
  </si>
  <si>
    <t>CB</t>
  </si>
  <si>
    <t>Server</t>
  </si>
  <si>
    <t>Create a new beloved customer</t>
  </si>
  <si>
    <t>Keep track of our customers</t>
  </si>
  <si>
    <t>CS</t>
  </si>
  <si>
    <t>Create a new named server</t>
  </si>
  <si>
    <t>Track server productivity and tips</t>
  </si>
  <si>
    <t>CO</t>
  </si>
  <si>
    <t>Create an order of multiple products</t>
  </si>
  <si>
    <t>Serve everyone in a customer party</t>
  </si>
  <si>
    <t>Use a HashMap with Product index and int quantity value</t>
  </si>
  <si>
    <t>PS</t>
  </si>
  <si>
    <t>Customer</t>
  </si>
  <si>
    <t>List all coffee and donut products in a dialog</t>
  </si>
  <si>
    <t>See what the Customer can order</t>
  </si>
  <si>
    <t>This is probably a combobox of each Product’s toString</t>
  </si>
  <si>
    <t>POC</t>
  </si>
  <si>
    <t>Show the servings in an order for the customer (what was ordered / how much it costs)</t>
  </si>
  <si>
    <t>Verify that my order was taken correctly and see the price</t>
  </si>
  <si>
    <t>This can simply be text in a MessageDialog, or something snazzier; probably similar to and maybe identical to Feature PS</t>
  </si>
  <si>
    <t>CSB</t>
  </si>
  <si>
    <t>Associate the order with a customer</t>
  </si>
  <si>
    <t>Self-order and not have to deal with people</t>
  </si>
  <si>
    <t>“What name should I put on the ticket” so they can call for you when your order is ready. This also practices Map.</t>
  </si>
  <si>
    <t>CSS</t>
  </si>
  <si>
    <t>Associate the order with a server</t>
  </si>
  <si>
    <t>Order via a server so that they receive credit</t>
  </si>
  <si>
    <t>P&amp;L</t>
  </si>
  <si>
    <t>Add a Profit &amp; Loss statement, showing all income, expenses, and total profit</t>
  </si>
  <si>
    <t>Ensure that we’re making a profit and thus avoid bankruptcy</t>
  </si>
  <si>
    <t>Demonstrate the use of Java iterators with this feature</t>
  </si>
  <si>
    <t>RTM</t>
  </si>
  <si>
    <t>Display a Server Report, listing all info about each server including # of orders served</t>
  </si>
  <si>
    <t>Better manage our team and reward productive team members</t>
  </si>
  <si>
    <t>EF</t>
  </si>
  <si>
    <t>Edit a product</t>
  </si>
  <si>
    <t>Improve our data and keep it synced to reality</t>
  </si>
  <si>
    <t>The Features below are BONUS work. If implemented, they will be graded, and the bonus awarded, at the end of Sprint 6</t>
  </si>
  <si>
    <t>Bonus</t>
  </si>
  <si>
    <t>(If a Bonus feature changes AFTER you have implemented it, please notify the Professor ASAP)</t>
  </si>
  <si>
    <t>PIX</t>
  </si>
  <si>
    <t>Add and display pictures for each item</t>
  </si>
  <si>
    <t>Better understand the menu</t>
  </si>
  <si>
    <t>Pics would be added on product creation, and displayed when composing a new order</t>
  </si>
  <si>
    <t>CM</t>
  </si>
  <si>
    <t>Create a new manager</t>
  </si>
  <si>
    <t>Delegate management tasks to a pro</t>
  </si>
  <si>
    <t>ASTO</t>
  </si>
  <si>
    <t>Also associate a server with the order they fill</t>
  </si>
  <si>
    <t>Keep track of our employee productivity</t>
  </si>
  <si>
    <t>XT</t>
  </si>
  <si>
    <t>Suspend a server (no longer allow their selection for an order, but keep their historical data)</t>
  </si>
  <si>
    <t>Remove team members who aren’t currently active from our drop-down lists (except reports)</t>
  </si>
  <si>
    <t>XXT</t>
  </si>
  <si>
    <t>Restore a server</t>
  </si>
  <si>
    <t>Add a former team member tack into service</t>
  </si>
  <si>
    <t>TIPS</t>
  </si>
  <si>
    <t>Calculate a percentage of each order served and report on each Server’s tips</t>
  </si>
  <si>
    <t>Pay tip income as well as salary to Servers</t>
  </si>
  <si>
    <t>AI</t>
  </si>
  <si>
    <t>Restock donuts and coffees</t>
  </si>
  <si>
    <t>Ensure we can fill every order</t>
  </si>
  <si>
    <t>MST</t>
  </si>
  <si>
    <t>Manage the state of each order (unfilled -&gt; filled and unpaid -&gt; paid,, or unfilled / unpaid -&gt; canceled)</t>
  </si>
  <si>
    <t>Ensure each order is filled and payment collected</t>
  </si>
  <si>
    <t>This is a good bonus problem if you attend the (optional) Lecture 24 on state machines</t>
  </si>
  <si>
    <t>POS</t>
  </si>
  <si>
    <t>Show the products in an order for the servers (what to prepare)</t>
  </si>
  <si>
    <t>Know what to put into each serving in an order</t>
  </si>
  <si>
    <t>This can simply be text in a MessageDialog, or something snazzier;  probably similar to PS</t>
  </si>
  <si>
    <t>RI</t>
  </si>
  <si>
    <t>Display an Inventory Report, listing every item and the quantity in stock</t>
  </si>
  <si>
    <t>Ensure we don’t run out of any product and thus disappoint our customers</t>
  </si>
  <si>
    <t>RO</t>
  </si>
  <si>
    <t>Create an Order Report, showing all pending orders (unfilled and filled but unpaid)</t>
  </si>
  <si>
    <t>Better manage our production process</t>
  </si>
  <si>
    <t>RB</t>
  </si>
  <si>
    <t>Display a Customer Report, listing all info about each customer</t>
  </si>
  <si>
    <t>Better attract repeat customers and handle complaints</t>
  </si>
  <si>
    <t>ROA</t>
  </si>
  <si>
    <t>Add Order Report option to show completed as well as pending orders</t>
  </si>
  <si>
    <t>Review our order history seeking patterns to understand how to improve efficiency and profit</t>
  </si>
  <si>
    <t>CENEW</t>
  </si>
  <si>
    <t>Create a new franchise</t>
  </si>
  <si>
    <t>XI</t>
  </si>
  <si>
    <t>Retire a product (no longer enable its selection for a new order, but keep in reports)</t>
  </si>
  <si>
    <t>Remove items no longer offered from the menu</t>
  </si>
  <si>
    <t>Start on</t>
  </si>
  <si>
    <t>*** Create a new Sprint Backlog for EVERY SPRINT ***</t>
  </si>
  <si>
    <t>End on</t>
  </si>
  <si>
    <t>Demo on</t>
  </si>
  <si>
    <t>TBD</t>
  </si>
  <si>
    <t>Completed (this day)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</si>
  <si>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</si>
  <si>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</si>
  <si>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</si>
  <si>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</si>
  <si>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</si>
  <si>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</si>
  <si>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</si>
  <si>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</si>
  <si>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Task ID</t>
  </si>
  <si>
    <t>Assigned To</t>
  </si>
  <si>
    <t>Description</t>
  </si>
  <si>
    <t>NOTE: A stand-alone assignment on threading is Nov 16-30</t>
  </si>
  <si>
    <t>See what is available (and later, see what the Customer can order)</t>
  </si>
  <si>
    <t>This is effectively a toString to a dialog with an OK button</t>
  </si>
  <si>
    <t>Create a new named server and associate with orders</t>
  </si>
  <si>
    <t>Finished in Sprint 1</t>
  </si>
  <si>
    <t>Finished in Sprint 2</t>
  </si>
  <si>
    <t>Finished in Sprint 3</t>
  </si>
  <si>
    <t>Waseem Alkasbutrus</t>
  </si>
  <si>
    <t>WIA</t>
  </si>
  <si>
    <t>Create a Java (coffee) class</t>
  </si>
  <si>
    <t>Completed Day 5</t>
  </si>
  <si>
    <t>create the darkness and shots enums</t>
  </si>
  <si>
    <t>create darkness and shots attributes</t>
  </si>
  <si>
    <t>create aeddShot method that adds a shot to the shots ArrayList</t>
  </si>
  <si>
    <t>override toString method to print the donut name and customizations</t>
  </si>
  <si>
    <t>Completed Day 6</t>
  </si>
  <si>
    <t>Create a Donut class</t>
  </si>
  <si>
    <t>create the frosting, and filling enums</t>
  </si>
  <si>
    <t>create filling, frosting, and sprinkles attributes</t>
  </si>
  <si>
    <t>Create the store class</t>
  </si>
  <si>
    <t>of items in products ArrayList</t>
  </si>
  <si>
    <t>create toString method that prints a single product's information</t>
  </si>
  <si>
    <t>override toString method of the class to print all the items in the store</t>
  </si>
  <si>
    <t xml:space="preserve">Reorganizing Files into packages </t>
  </si>
  <si>
    <t>Completed Day 2</t>
  </si>
  <si>
    <t>Creating MainWin class</t>
  </si>
  <si>
    <t>Completed Day 3</t>
  </si>
  <si>
    <t>The class responsible for the main window of the program</t>
  </si>
  <si>
    <t>Creating a menubar object</t>
  </si>
  <si>
    <t>Creating menus and menu items to the menu bar</t>
  </si>
  <si>
    <t>Creating action listeners and methods for the menu items</t>
  </si>
  <si>
    <t>Completed Day 4</t>
  </si>
  <si>
    <t>Creating button art</t>
  </si>
  <si>
    <t xml:space="preserve">Creating Button pictures using Aseprite pixel art program </t>
  </si>
  <si>
    <t>Creating buttons and their action listeners</t>
  </si>
  <si>
    <t>Creating input dialogs for  Java and Donut name, price, and cost</t>
  </si>
  <si>
    <t xml:space="preserve">Create input dialogs with combo boxed for donut and java customizations </t>
  </si>
  <si>
    <t>to select Filling, Frosting, Darkness</t>
  </si>
  <si>
    <t>Display all products in the store to the screen</t>
  </si>
  <si>
    <t>Create a confirm dialog to ask if the donut has sprinkles or not</t>
  </si>
  <si>
    <t>Only display this option if the donut has frosting</t>
  </si>
  <si>
    <t>Create an about dialog with the logo, prgram version and copyright, along with  appropriate creditation</t>
  </si>
  <si>
    <t>Create a "New" menuItem under file</t>
  </si>
  <si>
    <t>Completed Day 1</t>
  </si>
  <si>
    <t>Create a "New" button in the toolbar</t>
  </si>
  <si>
    <t>Create a onNewClick method that will be called when new button and menu option are clicked</t>
  </si>
  <si>
    <t>Create a save menuitem under file menu</t>
  </si>
  <si>
    <t>Create a save button in the toolbar</t>
  </si>
  <si>
    <t>create a onSaveClick to be called when save is clicked</t>
  </si>
  <si>
    <t>Create an Open menu item under file</t>
  </si>
  <si>
    <t>create an Open button in the toolbar</t>
  </si>
  <si>
    <t>create a onOpenClick method to be called when Open is clicked</t>
  </si>
  <si>
    <t>Create a Save As opetion under the file menu</t>
  </si>
  <si>
    <t>Create a Save As button in the toolbar</t>
  </si>
  <si>
    <t>Create a onSaveAsClick method to be called when save as is clicked</t>
  </si>
  <si>
    <t>Create a save mothod for the store class</t>
  </si>
  <si>
    <t>Completed Day 7</t>
  </si>
  <si>
    <t>Create a Store constructor with a bufferedReader parameter</t>
  </si>
  <si>
    <t>Create a save method for the Product class</t>
  </si>
  <si>
    <t>Create a Product constructor with a bufferedReader parameter</t>
  </si>
  <si>
    <t>Create a save method for the Donut class</t>
  </si>
  <si>
    <t>Create a Donut constructor with a bufferedReader parameter</t>
  </si>
  <si>
    <t>Create a save method for the Java class</t>
  </si>
  <si>
    <t>Create a Java constructor with a bufferedReader parameter</t>
  </si>
  <si>
    <t>Create Person.java</t>
  </si>
  <si>
    <t>Write Person(BufferedReader bufferedReader)</t>
  </si>
  <si>
    <t>Write Person(String name, String phone)</t>
  </si>
  <si>
    <t>Write Person.save(BufferedReader bufferedReader)</t>
  </si>
  <si>
    <t>Override Person.toString()</t>
  </si>
  <si>
    <t>Create Customer.java</t>
  </si>
  <si>
    <t>Write Customer(String name, String phone)</t>
  </si>
  <si>
    <t>Write Customer(BufferedReader bufferedReader)</t>
  </si>
  <si>
    <t>Override Customer.toString()</t>
  </si>
  <si>
    <t>Add View menu to menu bar</t>
  </si>
  <si>
    <t>Add Products menu item to view</t>
  </si>
  <si>
    <t>Add Products button to toolbar</t>
  </si>
  <si>
    <t>Add people array list to store.java</t>
  </si>
  <si>
    <t>Implement Store.personToString</t>
  </si>
  <si>
    <t>Implement Store.numberOfPeople</t>
  </si>
  <si>
    <t>Implement Store.addPerson</t>
  </si>
  <si>
    <t>Implement Store.peopleToString</t>
  </si>
  <si>
    <t xml:space="preserve">Implement MainWin.onProductsClick Actionlistener </t>
  </si>
  <si>
    <t>Add Customer menu item to Create</t>
  </si>
  <si>
    <t>Add Customer button to toolbar</t>
  </si>
  <si>
    <t>Add People button to toolbar</t>
  </si>
  <si>
    <t>Add People menu item to view</t>
  </si>
  <si>
    <t xml:space="preserve">Implement MainWin.onPeopleClick Actionlistener </t>
  </si>
  <si>
    <t>Implement MainWin.onCreateCustomerClick Actionlistener</t>
  </si>
  <si>
    <t>ShowConfirmDialog with array of components to add donut</t>
  </si>
  <si>
    <t>ShowConfirmDialog with array of components to add java</t>
  </si>
  <si>
    <t>Create Components array for new java</t>
  </si>
  <si>
    <t>Create Components array for new donut</t>
  </si>
  <si>
    <t>Implement adding shots int the new java unified dialog</t>
  </si>
  <si>
    <t>Finished in Sprint 4</t>
  </si>
  <si>
    <t>Finished in Sprint 5</t>
  </si>
  <si>
    <t>Create a Server class</t>
  </si>
  <si>
    <t>Create a constructor with name, phone, and parameters</t>
  </si>
  <si>
    <t>Create a constructor with a buffered reader</t>
  </si>
  <si>
    <t>Override the save method</t>
  </si>
  <si>
    <t>Override the toString method</t>
  </si>
  <si>
    <t>implement getSSN method</t>
  </si>
  <si>
    <t>Override euqals method for Product, Donut, and Java</t>
  </si>
  <si>
    <t>Override hashCode method for Product, Donut, and Java</t>
  </si>
  <si>
    <t>Create Order class with nextID(static), id, customer, server, products</t>
  </si>
  <si>
    <t>Create a constructor customer and server</t>
  </si>
  <si>
    <t>implement getID method</t>
  </si>
  <si>
    <t>Implement addProduct method to add a product to products hashmap</t>
  </si>
  <si>
    <t>Add orders ArrayList to Store.java</t>
  </si>
  <si>
    <t>update save method to write orders to file</t>
  </si>
  <si>
    <t>addOrder method that adds an order to store</t>
  </si>
  <si>
    <t>numberOfOrders method that returns the number of orders</t>
  </si>
  <si>
    <t>orderToString that returns a string representation of a given order</t>
  </si>
  <si>
    <t>getOrders that returns an array of orders</t>
  </si>
  <si>
    <t>ordersToString that returns a string representation of all orders in the store</t>
  </si>
  <si>
    <t>Create &gt; Order in MainWin</t>
  </si>
  <si>
    <t>Create order button to toolbar MainWin</t>
  </si>
  <si>
    <t>Implement onCreateOrderClick</t>
  </si>
  <si>
    <t>View Orders button to toolbar in MainWin</t>
  </si>
  <si>
    <t>Create &gt; Server in MainWin</t>
  </si>
  <si>
    <t>View &gt; Orders in MainWin</t>
  </si>
  <si>
    <t>Implement viewing orders using updateData method</t>
  </si>
  <si>
    <t>Implement onCreateServerClick</t>
  </si>
  <si>
    <t>Used JFormattedTextField to perform data validation on all phone numbers and ssn</t>
  </si>
  <si>
    <t>Store.getProduct method returns an aray of products</t>
  </si>
  <si>
    <t>combo box with available products in new order dialog</t>
  </si>
  <si>
    <t>spinner to select product quantity in new order dialog</t>
  </si>
  <si>
    <t xml:space="preserve">button to add the product to the order in new order dialog </t>
  </si>
  <si>
    <t>scroll pane to contain the order label</t>
  </si>
  <si>
    <t>panel containing the combo box, spinner, and button above in new order dialog</t>
  </si>
  <si>
    <t>Store.getCustomers that returns array of customers</t>
  </si>
  <si>
    <t>combo box with added customers</t>
  </si>
  <si>
    <t>Store.getServers that returns array of Servers (Can't select CSS on dropdown)</t>
  </si>
  <si>
    <t>combo box with added servers (Can't select CSS on dropdown)</t>
  </si>
  <si>
    <t>Implement Order.save method</t>
  </si>
  <si>
    <t>override Order.toString method</t>
  </si>
  <si>
    <t>update Store BufferedReader constructor to read orders from file</t>
  </si>
  <si>
    <t>JLabel in create order dialog</t>
  </si>
  <si>
    <t>Add Product button to Edit menu</t>
  </si>
  <si>
    <t>Add Product button to toolbar</t>
  </si>
  <si>
    <t>Implement ActionListener for Product button</t>
  </si>
  <si>
    <t>Edit onCreateDonutClick() to be used for editing donuts</t>
  </si>
  <si>
    <t>Edit onCreateJavaClick() to be used for editing javas</t>
  </si>
  <si>
    <t xml:space="preserve">Implement getters for all Donut attributes </t>
  </si>
  <si>
    <t>Implement getters for all Java attributes</t>
  </si>
  <si>
    <t>Add store.editProduct method to replace a product in the store</t>
  </si>
  <si>
    <t>Implement getters for all Product attributes</t>
  </si>
  <si>
    <t>Finished in Sprint 6</t>
  </si>
  <si>
    <t>Add Reports menu</t>
  </si>
  <si>
    <t>Create Edit menu</t>
  </si>
  <si>
    <t>Add P&amp;L menuitem</t>
  </si>
  <si>
    <t>Add Server menuitem</t>
  </si>
  <si>
    <t>Implement PnLReport actionlistener</t>
  </si>
  <si>
    <t>Implement serverReport actionlistener</t>
  </si>
  <si>
    <t>Add income, cost, and profit methods  to Order.java</t>
  </si>
  <si>
    <t>Add PnLReport to Order.java</t>
  </si>
  <si>
    <t>Add PnLReport to Store.java</t>
  </si>
  <si>
    <t>Add filledOrder attribute to Server.java</t>
  </si>
  <si>
    <t>Add fillOrder and filledOrders methods to Server.java</t>
  </si>
  <si>
    <t xml:space="preserve">Add serverReport method to Server.java </t>
  </si>
  <si>
    <t>Add serverReport method to Store.java</t>
  </si>
  <si>
    <t xml:space="preserve">Update Program and file verison </t>
  </si>
  <si>
    <t>Add fill method to Order.java</t>
  </si>
  <si>
    <t>include filledOrders attributes in saving and loading from files</t>
  </si>
  <si>
    <t>Add Report buttons to toolbar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</si>
</sst>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$-409]#,##0.00;[Red]\-[$$-409]#,##0.00"/>
    <numFmt numFmtId="165" formatCode="mmm\ dd"/>
    <numFmt numFmtId="166" formatCode="mm/dd/yy\ hh:mm\ AM/PM"/>
  </numFmts>
  <fonts count="12">
    <font>
      <sz val="10"/>
      <name val="Arial"/>
      <family val="2"/>
    </font>
    <font>
      <u/>
      <sz val="10"/>
      <name val="FreeSans"/>
      <family val="2"/>
    </font>
    <font>
      <b/>
      <sz val="14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0"/>
      <name val="Arial"/>
      <family val="2"/>
    </font>
    <font>
      <b/>
      <sz val="10"/>
      <color rgb="FFFFFFFF"/>
      <name val="Arial"/>
      <family val="2"/>
    </font>
    <font>
      <b/>
      <sz val="10"/>
      <color rgb="FFFF0000"/>
      <name val="Arial"/>
      <family val="2"/>
    </font>
    <font>
      <b/>
      <sz val="10"/>
      <color rgb="FFFF420E"/>
      <name val="Arial"/>
      <family val="2"/>
    </font>
    <font>
      <b/>
      <sz val="10"/>
      <color rgb="FF800080"/>
      <name val="Arial"/>
      <family val="2"/>
    </font>
    <font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98FB98"/>
        <bgColor rgb="FF99FF66"/>
      </patternFill>
    </fill>
    <fill>
      <patternFill patternType="solid">
        <fgColor rgb="FF000000"/>
        <bgColor rgb="FF003300"/>
      </patternFill>
    </fill>
    <fill>
      <patternFill patternType="solid">
        <fgColor rgb="FFDDDDDD"/>
        <bgColor rgb="FFCCFFFF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</borders>
  <cellStyleXfs count="2">
    <xf numFmtId="0" fontId="0" fillId="0" borderId="0"/>
    <xf numFmtId="164" fontId="1" fillId="0" borderId="0" applyBorder="0" applyAlignment="0" applyProtection="0"/>
  </cellStyleXfs>
  <cellXfs count="39">
    <xf numFmtId="0" fontId="0" fillId="0" borderId="0" xfId="0"/>
    <xf numFmtId="0" fontId="0" fillId="0" borderId="0" xfId="0" applyAlignment="1">
      <alignment vertical="top"/>
    </xf>
    <xf numFmtId="0" fontId="3" fillId="0" borderId="0" xfId="0" applyFont="1" applyAlignment="1">
      <alignment vertical="top"/>
    </xf>
    <xf numFmtId="0" fontId="2" fillId="0" borderId="0" xfId="0" applyFont="1" applyAlignment="1">
      <alignment horizontal="center" vertical="top"/>
    </xf>
    <xf numFmtId="0" fontId="4" fillId="0" borderId="0" xfId="0" applyFont="1" applyAlignment="1">
      <alignment vertical="top"/>
    </xf>
    <xf numFmtId="0" fontId="3" fillId="2" borderId="1" xfId="0" applyFont="1" applyFill="1" applyBorder="1" applyAlignment="1">
      <alignment vertical="top"/>
    </xf>
    <xf numFmtId="0" fontId="6" fillId="0" borderId="0" xfId="0" applyFont="1" applyAlignment="1">
      <alignment horizontal="center" vertical="top"/>
    </xf>
    <xf numFmtId="0" fontId="3" fillId="0" borderId="0" xfId="0" applyFont="1" applyAlignment="1">
      <alignment horizontal="right" vertical="top"/>
    </xf>
    <xf numFmtId="0" fontId="3" fillId="0" borderId="2" xfId="0" applyFont="1" applyBorder="1" applyAlignment="1">
      <alignment vertical="top"/>
    </xf>
    <xf numFmtId="0" fontId="0" fillId="0" borderId="0" xfId="0" applyAlignment="1">
      <alignment horizontal="center" vertical="top"/>
    </xf>
    <xf numFmtId="0" fontId="7" fillId="0" borderId="0" xfId="0" applyFont="1" applyAlignment="1">
      <alignment vertical="top"/>
    </xf>
    <xf numFmtId="0" fontId="8" fillId="0" borderId="0" xfId="0" applyFont="1" applyAlignment="1">
      <alignment vertical="top"/>
    </xf>
    <xf numFmtId="0" fontId="6" fillId="0" borderId="0" xfId="0" applyFont="1" applyAlignment="1">
      <alignment vertical="top"/>
    </xf>
    <xf numFmtId="0" fontId="7" fillId="3" borderId="0" xfId="0" applyFont="1" applyFill="1" applyAlignment="1">
      <alignment vertical="top"/>
    </xf>
    <xf numFmtId="0" fontId="0" fillId="2" borderId="0" xfId="0" applyFill="1" applyAlignment="1">
      <alignment horizontal="center" vertical="top"/>
    </xf>
    <xf numFmtId="0" fontId="0" fillId="0" borderId="0" xfId="0" applyAlignment="1">
      <alignment vertical="top" wrapText="1"/>
    </xf>
    <xf numFmtId="0" fontId="0" fillId="4" borderId="0" xfId="0" applyFill="1" applyAlignment="1">
      <alignment vertical="top"/>
    </xf>
    <xf numFmtId="0" fontId="0" fillId="4" borderId="0" xfId="0" applyFill="1" applyAlignment="1">
      <alignment horizontal="center" vertical="top"/>
    </xf>
    <xf numFmtId="0" fontId="6" fillId="4" borderId="0" xfId="0" applyFont="1" applyFill="1" applyAlignment="1">
      <alignment vertical="top"/>
    </xf>
    <xf numFmtId="0" fontId="0" fillId="4" borderId="0" xfId="0" applyFill="1" applyAlignment="1">
      <alignment vertical="top" wrapText="1"/>
    </xf>
    <xf numFmtId="0" fontId="9" fillId="0" borderId="0" xfId="0" applyFont="1" applyAlignment="1">
      <alignment vertical="top"/>
    </xf>
    <xf numFmtId="0" fontId="0" fillId="4" borderId="0" xfId="0" applyFill="1"/>
    <xf numFmtId="0" fontId="10" fillId="0" borderId="0" xfId="0" applyFont="1" applyAlignment="1">
      <alignment vertical="top"/>
    </xf>
    <xf numFmtId="0" fontId="3" fillId="0" borderId="0" xfId="0" applyFont="1"/>
    <xf numFmtId="0" fontId="2" fillId="0" borderId="0" xfId="0" applyFont="1" applyAlignment="1">
      <alignment horizontal="center"/>
    </xf>
    <xf numFmtId="0" fontId="4" fillId="0" borderId="0" xfId="0" applyFont="1"/>
    <xf numFmtId="165" fontId="3" fillId="0" borderId="0" xfId="0" applyNumberFormat="1" applyFont="1"/>
    <xf numFmtId="0" fontId="3" fillId="0" borderId="0" xfId="0" applyFont="1" applyAlignment="1">
      <alignment horizontal="center"/>
    </xf>
    <xf numFmtId="166" fontId="3" fillId="0" borderId="0" xfId="0" applyNumberFormat="1" applyFont="1" applyAlignment="1">
      <alignment horizontal="right"/>
    </xf>
    <xf numFmtId="166" fontId="3" fillId="0" borderId="0" xfId="0" applyNumberFormat="1" applyFont="1"/>
    <xf numFmtId="0" fontId="7" fillId="3" borderId="0" xfId="0" applyFont="1" applyFill="1"/>
    <xf numFmtId="0" fontId="0" fillId="2" borderId="0" xfId="0" applyFill="1"/>
    <xf numFmtId="0" fontId="8" fillId="2" borderId="0" xfId="0" applyFont="1" applyFill="1"/>
    <xf numFmtId="0" fontId="0" fillId="2" borderId="0" xfId="0" applyFill="1" applyAlignment="1">
      <alignment horizontal="center"/>
    </xf>
    <xf numFmtId="0" fontId="8" fillId="0" borderId="0" xfId="0" applyFont="1"/>
    <xf numFmtId="0" fontId="2" fillId="0" borderId="0" xfId="0" applyFont="1" applyAlignment="1">
      <alignment vertical="top"/>
    </xf>
    <xf numFmtId="0" fontId="5" fillId="2" borderId="0" xfId="0" applyFont="1" applyFill="1" applyAlignment="1">
      <alignment vertical="top"/>
    </xf>
    <xf numFmtId="0" fontId="3" fillId="2" borderId="1" xfId="0" applyFont="1" applyFill="1" applyBorder="1" applyAlignment="1">
      <alignment vertical="top"/>
    </xf>
    <xf numFmtId="0" fontId="6" fillId="0" borderId="0" xfId="0" applyFont="1" applyAlignment="1">
      <alignment horizontal="center" vertical="top"/>
    </xf>
  </cellXfs>
  <cellStyles count="2">
    <cellStyle name="Normal" xfId="0" builtinId="0"/>
    <cellStyle name="Result2" xfId="1" xr:uid="{00000000-0005-0000-0000-000006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8FB98"/>
      <rgbColor rgb="FFFFFF99"/>
      <rgbColor rgb="FF99CCFF"/>
      <rgbColor rgb="FFFF99CC"/>
      <rgbColor rgb="FFCC99FF"/>
      <rgbColor rgb="FFFFCC99"/>
      <rgbColor rgb="FF3366FF"/>
      <rgbColor rgb="FF33CCCC"/>
      <rgbColor rgb="FF99FF66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Product Backlog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219167812070504E-2"/>
          <c:y val="0.161914332370305"/>
          <c:w val="0.88441834312132905"/>
          <c:h val="0.63572415525687698"/>
        </c:manualLayout>
      </c:layout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'Product Backlog'!$A$12:$A$18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'Product Backlog'!$B$12:$B$18</c:f>
              <c:numCache>
                <c:formatCode>General</c:formatCode>
                <c:ptCount val="7"/>
                <c:pt idx="0">
                  <c:v>36</c:v>
                </c:pt>
                <c:pt idx="1">
                  <c:v>33</c:v>
                </c:pt>
                <c:pt idx="2">
                  <c:v>31</c:v>
                </c:pt>
                <c:pt idx="3">
                  <c:v>26</c:v>
                </c:pt>
                <c:pt idx="4">
                  <c:v>25</c:v>
                </c:pt>
                <c:pt idx="5">
                  <c:v>18</c:v>
                </c:pt>
                <c:pt idx="6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A9-4BD3-A90E-0B58BB9CC3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892758"/>
        <c:axId val="69139731"/>
      </c:scatterChart>
      <c:valAx>
        <c:axId val="22892758"/>
        <c:scaling>
          <c:orientation val="minMax"/>
          <c:max val="6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Sprints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9139731"/>
        <c:crosses val="autoZero"/>
        <c:crossBetween val="midCat"/>
      </c:valAx>
      <c:valAx>
        <c:axId val="69139731"/>
        <c:scaling>
          <c:orientation val="minMax"/>
          <c:min val="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Features Remaining at end of Sprint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22892758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01 Backlog'!$B$7:$B$14</c:f>
              <c:numCache>
                <c:formatCode>General</c:formatCode>
                <c:ptCount val="8"/>
                <c:pt idx="0">
                  <c:v>13</c:v>
                </c:pt>
                <c:pt idx="1">
                  <c:v>13</c:v>
                </c:pt>
                <c:pt idx="2">
                  <c:v>13</c:v>
                </c:pt>
                <c:pt idx="3">
                  <c:v>13</c:v>
                </c:pt>
                <c:pt idx="4">
                  <c:v>13</c:v>
                </c:pt>
                <c:pt idx="5">
                  <c:v>6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24-4123-B105-D3F2865FCC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0677285"/>
        <c:axId val="41224501"/>
      </c:lineChart>
      <c:catAx>
        <c:axId val="8067728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1224501"/>
        <c:crosses val="autoZero"/>
        <c:auto val="1"/>
        <c:lblAlgn val="ctr"/>
        <c:lblOffset val="100"/>
        <c:noMultiLvlLbl val="0"/>
      </c:catAx>
      <c:valAx>
        <c:axId val="4122450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80677285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02 Backlog'!$B$7:$B$14</c:f>
              <c:numCache>
                <c:formatCode>General</c:formatCode>
                <c:ptCount val="8"/>
                <c:pt idx="0">
                  <c:v>12</c:v>
                </c:pt>
                <c:pt idx="1">
                  <c:v>12</c:v>
                </c:pt>
                <c:pt idx="2">
                  <c:v>10</c:v>
                </c:pt>
                <c:pt idx="3">
                  <c:v>6</c:v>
                </c:pt>
                <c:pt idx="4">
                  <c:v>4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8A-4C0C-8AE2-936E4915CD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5087032"/>
        <c:axId val="74874447"/>
      </c:lineChart>
      <c:catAx>
        <c:axId val="508703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4874447"/>
        <c:crosses val="autoZero"/>
        <c:auto val="1"/>
        <c:lblAlgn val="ctr"/>
        <c:lblOffset val="100"/>
        <c:noMultiLvlLbl val="0"/>
      </c:catAx>
      <c:valAx>
        <c:axId val="74874447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08703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03 Backlog'!$B$7:$B$14</c:f>
              <c:numCache>
                <c:formatCode>General</c:formatCode>
                <c:ptCount val="8"/>
                <c:pt idx="0">
                  <c:v>20</c:v>
                </c:pt>
                <c:pt idx="1">
                  <c:v>16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8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15-4B0C-804B-56F696BE54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44250828"/>
        <c:axId val="74882600"/>
      </c:lineChart>
      <c:catAx>
        <c:axId val="4425082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4882600"/>
        <c:crosses val="autoZero"/>
        <c:auto val="1"/>
        <c:lblAlgn val="ctr"/>
        <c:lblOffset val="100"/>
        <c:noMultiLvlLbl val="0"/>
      </c:catAx>
      <c:valAx>
        <c:axId val="74882600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4250828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04 Backlog'!$B$7:$B$14</c:f>
              <c:numCache>
                <c:formatCode>General</c:formatCode>
                <c:ptCount val="8"/>
                <c:pt idx="0">
                  <c:v>28</c:v>
                </c:pt>
                <c:pt idx="1">
                  <c:v>28</c:v>
                </c:pt>
                <c:pt idx="2">
                  <c:v>15</c:v>
                </c:pt>
                <c:pt idx="3">
                  <c:v>11</c:v>
                </c:pt>
                <c:pt idx="4">
                  <c:v>7</c:v>
                </c:pt>
                <c:pt idx="5">
                  <c:v>7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0F-41A1-BF24-C36E5AF3D9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76136051"/>
        <c:axId val="52532331"/>
      </c:lineChart>
      <c:catAx>
        <c:axId val="7613605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2532331"/>
        <c:crosses val="autoZero"/>
        <c:auto val="1"/>
        <c:lblAlgn val="ctr"/>
        <c:lblOffset val="100"/>
        <c:noMultiLvlLbl val="0"/>
      </c:catAx>
      <c:valAx>
        <c:axId val="5253233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6136051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05 Backlog'!$B$7:$B$14</c:f>
              <c:numCache>
                <c:formatCode>General</c:formatCode>
                <c:ptCount val="8"/>
                <c:pt idx="0">
                  <c:v>43</c:v>
                </c:pt>
                <c:pt idx="1">
                  <c:v>41</c:v>
                </c:pt>
                <c:pt idx="2">
                  <c:v>39</c:v>
                </c:pt>
                <c:pt idx="3">
                  <c:v>32</c:v>
                </c:pt>
                <c:pt idx="4">
                  <c:v>32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78-4CC4-88A2-D3AE58CD30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33978608"/>
        <c:axId val="10801363"/>
      </c:lineChart>
      <c:catAx>
        <c:axId val="3397860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0801363"/>
        <c:crosses val="autoZero"/>
        <c:auto val="1"/>
        <c:lblAlgn val="ctr"/>
        <c:lblOffset val="100"/>
        <c:noMultiLvlLbl val="0"/>
      </c:catAx>
      <c:valAx>
        <c:axId val="10801363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3978608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06 Backlog'!$B$7:$B$14</c:f>
              <c:numCache>
                <c:formatCode>General</c:formatCode>
                <c:ptCount val="8"/>
                <c:pt idx="0">
                  <c:v>26</c:v>
                </c:pt>
                <c:pt idx="1">
                  <c:v>26</c:v>
                </c:pt>
                <c:pt idx="2">
                  <c:v>26</c:v>
                </c:pt>
                <c:pt idx="3">
                  <c:v>26</c:v>
                </c:pt>
                <c:pt idx="4">
                  <c:v>17</c:v>
                </c:pt>
                <c:pt idx="5">
                  <c:v>10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B3-4D85-AAF6-300DBECFDD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38783613"/>
        <c:axId val="22519939"/>
      </c:lineChart>
      <c:catAx>
        <c:axId val="3878361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22519939"/>
        <c:crosses val="autoZero"/>
        <c:auto val="1"/>
        <c:lblAlgn val="ctr"/>
        <c:lblOffset val="100"/>
        <c:noMultiLvlLbl val="0"/>
      </c:catAx>
      <c:valAx>
        <c:axId val="22519939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8783613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Product Backlog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219167812070504E-2"/>
          <c:y val="0.161914332370305"/>
          <c:w val="0.88441834312132905"/>
          <c:h val="0.63572415525687698"/>
        </c:manualLayout>
      </c:layout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'1-3 Product Backlog '!$A$12:$A$18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'1-3 Product Backlog '!$B$12:$B$18</c:f>
              <c:numCache>
                <c:formatCode>General</c:formatCode>
                <c:ptCount val="7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  <c:pt idx="4">
                  <c:v>35</c:v>
                </c:pt>
                <c:pt idx="5">
                  <c:v>35</c:v>
                </c:pt>
                <c:pt idx="6">
                  <c:v>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E0-4FFB-8B7C-E73904B99F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073905"/>
        <c:axId val="13913768"/>
      </c:scatterChart>
      <c:valAx>
        <c:axId val="32073905"/>
        <c:scaling>
          <c:orientation val="minMax"/>
          <c:max val="6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Sprints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3913768"/>
        <c:crosses val="autoZero"/>
        <c:crossBetween val="midCat"/>
      </c:valAx>
      <c:valAx>
        <c:axId val="13913768"/>
        <c:scaling>
          <c:orientation val="minMax"/>
          <c:min val="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Features Remaining at end of Sprint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2073905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699840</xdr:colOff>
      <xdr:row>1</xdr:row>
      <xdr:rowOff>46440</xdr:rowOff>
    </xdr:from>
    <xdr:to>
      <xdr:col>9</xdr:col>
      <xdr:colOff>3702960</xdr:colOff>
      <xdr:row>18</xdr:row>
      <xdr:rowOff>120600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3</xdr:row>
      <xdr:rowOff>8280</xdr:rowOff>
    </xdr:from>
    <xdr:to>
      <xdr:col>5</xdr:col>
      <xdr:colOff>518760</xdr:colOff>
      <xdr:row>14</xdr:row>
      <xdr:rowOff>75240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3</xdr:row>
      <xdr:rowOff>8280</xdr:rowOff>
    </xdr:from>
    <xdr:to>
      <xdr:col>5</xdr:col>
      <xdr:colOff>518760</xdr:colOff>
      <xdr:row>14</xdr:row>
      <xdr:rowOff>75240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3</xdr:row>
      <xdr:rowOff>8280</xdr:rowOff>
    </xdr:from>
    <xdr:to>
      <xdr:col>5</xdr:col>
      <xdr:colOff>518760</xdr:colOff>
      <xdr:row>14</xdr:row>
      <xdr:rowOff>75240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3</xdr:row>
      <xdr:rowOff>8280</xdr:rowOff>
    </xdr:from>
    <xdr:to>
      <xdr:col>5</xdr:col>
      <xdr:colOff>518760</xdr:colOff>
      <xdr:row>14</xdr:row>
      <xdr:rowOff>75240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3</xdr:row>
      <xdr:rowOff>8280</xdr:rowOff>
    </xdr:from>
    <xdr:to>
      <xdr:col>5</xdr:col>
      <xdr:colOff>518760</xdr:colOff>
      <xdr:row>14</xdr:row>
      <xdr:rowOff>75240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3</xdr:row>
      <xdr:rowOff>8280</xdr:rowOff>
    </xdr:from>
    <xdr:to>
      <xdr:col>5</xdr:col>
      <xdr:colOff>518760</xdr:colOff>
      <xdr:row>14</xdr:row>
      <xdr:rowOff>75240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768960</xdr:colOff>
      <xdr:row>1</xdr:row>
      <xdr:rowOff>46440</xdr:rowOff>
    </xdr:from>
    <xdr:to>
      <xdr:col>10</xdr:col>
      <xdr:colOff>540</xdr:colOff>
      <xdr:row>18</xdr:row>
      <xdr:rowOff>120600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9FF66"/>
  </sheetPr>
  <dimension ref="A1:AMJ62"/>
  <sheetViews>
    <sheetView topLeftCell="A43" zoomScale="116" zoomScaleNormal="180" workbookViewId="0">
      <selection activeCell="F43" sqref="F43"/>
    </sheetView>
  </sheetViews>
  <sheetFormatPr defaultColWidth="11.42578125" defaultRowHeight="12.75"/>
  <cols>
    <col min="1" max="1" width="13.7109375" style="1" customWidth="1"/>
    <col min="2" max="2" width="11" style="1" customWidth="1"/>
    <col min="3" max="3" width="8.42578125" style="1" customWidth="1"/>
    <col min="4" max="4" width="4.42578125" style="1" customWidth="1"/>
    <col min="5" max="5" width="8.42578125" style="1" customWidth="1"/>
    <col min="6" max="6" width="17.7109375" style="1" customWidth="1"/>
    <col min="7" max="7" width="9.85546875" style="1" customWidth="1"/>
    <col min="8" max="8" width="45.42578125" style="1" customWidth="1"/>
    <col min="9" max="9" width="39.140625" style="1" customWidth="1"/>
    <col min="10" max="10" width="55.85546875" style="1" customWidth="1"/>
    <col min="11" max="1024" width="11.42578125" style="1"/>
  </cols>
  <sheetData>
    <row r="1" spans="1:9" s="4" customFormat="1" ht="18">
      <c r="A1" s="1" t="s">
        <v>0</v>
      </c>
      <c r="B1" s="35" t="s">
        <v>1</v>
      </c>
      <c r="C1" s="35"/>
      <c r="D1" s="35"/>
      <c r="E1" s="35"/>
      <c r="F1" s="35"/>
      <c r="G1" s="2"/>
      <c r="H1" s="3" t="s">
        <v>2</v>
      </c>
      <c r="I1"/>
    </row>
    <row r="2" spans="1:9" s="4" customFormat="1" ht="15.75">
      <c r="A2" s="1" t="s">
        <v>3</v>
      </c>
      <c r="B2" s="36" t="s">
        <v>179</v>
      </c>
      <c r="C2" s="36"/>
      <c r="D2" s="36"/>
      <c r="E2" s="36"/>
      <c r="F2" s="36"/>
      <c r="G2" s="2"/>
      <c r="H2" s="2"/>
      <c r="I2" s="2"/>
    </row>
    <row r="3" spans="1:9" s="4" customFormat="1">
      <c r="A3" s="1"/>
      <c r="B3" s="1"/>
      <c r="C3" s="2"/>
      <c r="D3" s="2"/>
      <c r="E3" s="2"/>
      <c r="F3" s="2"/>
      <c r="G3" s="2"/>
      <c r="H3" s="2"/>
      <c r="I3" s="2"/>
    </row>
    <row r="4" spans="1:9" s="4" customFormat="1">
      <c r="A4" s="1"/>
      <c r="B4" s="2" t="s">
        <v>4</v>
      </c>
      <c r="C4" s="2"/>
      <c r="D4" s="2"/>
      <c r="E4" s="2"/>
      <c r="F4" s="2"/>
      <c r="G4" s="2" t="s">
        <v>5</v>
      </c>
      <c r="H4" s="2" t="s">
        <v>6</v>
      </c>
      <c r="I4" s="2"/>
    </row>
    <row r="5" spans="1:9" s="4" customFormat="1">
      <c r="A5" s="1" t="s">
        <v>7</v>
      </c>
      <c r="B5" s="37" t="s">
        <v>179</v>
      </c>
      <c r="C5" s="37"/>
      <c r="D5" s="37"/>
      <c r="E5" s="37"/>
      <c r="F5" s="37"/>
      <c r="G5" s="5" t="s">
        <v>180</v>
      </c>
      <c r="H5" s="5">
        <v>1001841927</v>
      </c>
      <c r="I5" s="2"/>
    </row>
    <row r="6" spans="1:9" s="4" customFormat="1">
      <c r="A6"/>
      <c r="B6"/>
      <c r="C6"/>
      <c r="D6"/>
      <c r="E6"/>
      <c r="F6"/>
      <c r="G6"/>
      <c r="H6"/>
      <c r="I6" s="2"/>
    </row>
    <row r="7" spans="1:9" s="4" customFormat="1">
      <c r="A7"/>
      <c r="B7"/>
      <c r="C7"/>
      <c r="D7"/>
      <c r="E7"/>
      <c r="F7"/>
      <c r="G7"/>
      <c r="H7"/>
      <c r="I7" s="2"/>
    </row>
    <row r="8" spans="1:9" s="4" customFormat="1">
      <c r="A8"/>
      <c r="B8" s="2" t="s">
        <v>8</v>
      </c>
      <c r="C8"/>
      <c r="D8"/>
      <c r="E8"/>
      <c r="F8"/>
      <c r="G8"/>
      <c r="H8"/>
      <c r="I8" s="2"/>
    </row>
    <row r="9" spans="1:9" s="4" customFormat="1">
      <c r="A9"/>
      <c r="B9"/>
      <c r="C9"/>
      <c r="D9"/>
      <c r="E9"/>
      <c r="F9"/>
      <c r="G9"/>
      <c r="H9"/>
      <c r="I9" s="2"/>
    </row>
    <row r="10" spans="1:9" s="4" customFormat="1">
      <c r="A10"/>
      <c r="B10"/>
      <c r="C10"/>
      <c r="D10"/>
      <c r="E10"/>
      <c r="F10"/>
      <c r="G10"/>
      <c r="H10"/>
      <c r="I10" s="2"/>
    </row>
    <row r="11" spans="1:9" s="4" customFormat="1">
      <c r="A11" s="6" t="s">
        <v>9</v>
      </c>
      <c r="B11" s="7" t="s">
        <v>10</v>
      </c>
      <c r="C11" s="8" t="s">
        <v>11</v>
      </c>
      <c r="D11" s="2"/>
      <c r="E11" s="2"/>
      <c r="F11" s="2" t="s">
        <v>12</v>
      </c>
      <c r="G11" s="2"/>
      <c r="H11" s="2"/>
      <c r="I11" s="2"/>
    </row>
    <row r="12" spans="1:9" s="4" customFormat="1">
      <c r="A12" s="9">
        <v>0</v>
      </c>
      <c r="B12" s="2">
        <f>COUNT(B24:B101)</f>
        <v>36</v>
      </c>
      <c r="C12" s="8"/>
      <c r="D12" s="2"/>
      <c r="E12" s="10" t="s">
        <v>13</v>
      </c>
      <c r="F12" s="2" t="s">
        <v>14</v>
      </c>
      <c r="G12" s="2"/>
      <c r="H12" s="2"/>
      <c r="I12" s="2"/>
    </row>
    <row r="13" spans="1:9" s="4" customFormat="1">
      <c r="A13" s="9">
        <v>1</v>
      </c>
      <c r="B13" s="2">
        <f t="shared" ref="B13:B18" si="0">B12-C13</f>
        <v>33</v>
      </c>
      <c r="C13" s="8">
        <f>COUNTIF(F$24:F$67,"Finished in Sprint 1")</f>
        <v>3</v>
      </c>
      <c r="D13" s="2"/>
      <c r="E13" s="10">
        <v>1</v>
      </c>
      <c r="F13" s="2" t="s">
        <v>15</v>
      </c>
      <c r="G13" s="2"/>
      <c r="H13" s="2"/>
      <c r="I13" s="2"/>
    </row>
    <row r="14" spans="1:9" s="4" customFormat="1">
      <c r="A14" s="9">
        <v>2</v>
      </c>
      <c r="B14" s="2">
        <f t="shared" si="0"/>
        <v>31</v>
      </c>
      <c r="C14" s="8">
        <f>COUNTIF(F$24:F$67,"Finished in Sprint 2")</f>
        <v>2</v>
      </c>
      <c r="D14" s="2"/>
      <c r="E14" s="10">
        <v>2</v>
      </c>
      <c r="F14" s="2" t="s">
        <v>16</v>
      </c>
      <c r="G14" s="2"/>
      <c r="H14" s="2"/>
      <c r="I14" s="2"/>
    </row>
    <row r="15" spans="1:9" s="4" customFormat="1">
      <c r="A15" s="9">
        <v>3</v>
      </c>
      <c r="B15" s="2">
        <f t="shared" si="0"/>
        <v>26</v>
      </c>
      <c r="C15" s="8">
        <f>COUNTIF(F$24:F$67,"Finished in Sprint 3")</f>
        <v>5</v>
      </c>
      <c r="D15" s="2"/>
      <c r="E15" s="10">
        <v>3</v>
      </c>
      <c r="F15" s="2" t="s">
        <v>17</v>
      </c>
      <c r="G15" s="2"/>
      <c r="H15" s="2"/>
      <c r="I15" s="2"/>
    </row>
    <row r="16" spans="1:9" s="4" customFormat="1">
      <c r="A16" s="9">
        <v>4</v>
      </c>
      <c r="B16" s="2">
        <f t="shared" si="0"/>
        <v>25</v>
      </c>
      <c r="C16" s="8">
        <f>COUNTIF(F$24:F$67,"Finished in Sprint 4")</f>
        <v>1</v>
      </c>
      <c r="D16" s="2"/>
      <c r="E16" s="10"/>
      <c r="F16" s="2"/>
      <c r="G16" s="2"/>
      <c r="H16" s="2"/>
      <c r="I16" s="2"/>
    </row>
    <row r="17" spans="1:10" s="4" customFormat="1">
      <c r="A17" s="9">
        <v>5</v>
      </c>
      <c r="B17" s="2">
        <f t="shared" si="0"/>
        <v>18</v>
      </c>
      <c r="C17" s="8">
        <f>COUNTIF(F$24:F$67,"Finished in Sprint 5")</f>
        <v>7</v>
      </c>
      <c r="D17" s="2"/>
      <c r="E17" s="10"/>
      <c r="F17" s="2"/>
      <c r="G17" s="2"/>
      <c r="H17" s="2"/>
      <c r="I17" s="2"/>
    </row>
    <row r="18" spans="1:10" s="4" customFormat="1">
      <c r="A18" s="9">
        <v>6</v>
      </c>
      <c r="B18" s="2">
        <f t="shared" si="0"/>
        <v>15</v>
      </c>
      <c r="C18" s="8">
        <f>COUNTIF(F$24:F$67,"Finished in Sprint 6")</f>
        <v>3</v>
      </c>
      <c r="D18" s="2"/>
      <c r="E18" s="10"/>
      <c r="F18" s="2"/>
      <c r="G18" s="2"/>
      <c r="H18" s="2"/>
      <c r="I18" s="2"/>
    </row>
    <row r="19" spans="1:10" s="4" customFormat="1">
      <c r="A19" s="1"/>
      <c r="B19" s="2"/>
      <c r="C19" s="2"/>
      <c r="D19" s="2"/>
      <c r="E19" s="2"/>
      <c r="F19" s="2"/>
      <c r="G19" s="2"/>
      <c r="H19" s="2"/>
      <c r="I19" s="2"/>
    </row>
    <row r="20" spans="1:10" s="4" customFormat="1">
      <c r="A20" s="1"/>
      <c r="B20" s="2"/>
      <c r="C20" s="2"/>
      <c r="D20" s="2"/>
      <c r="E20" s="2"/>
      <c r="F20" s="2"/>
      <c r="G20" s="11" t="s">
        <v>18</v>
      </c>
      <c r="H20" s="2"/>
      <c r="I20" s="2"/>
    </row>
    <row r="21" spans="1:10" s="4" customFormat="1">
      <c r="A21" s="2"/>
      <c r="B21" s="2"/>
      <c r="C21" s="2"/>
      <c r="D21" s="2"/>
      <c r="E21" s="2"/>
      <c r="F21" s="2"/>
      <c r="G21" s="2" t="s">
        <v>19</v>
      </c>
      <c r="H21" s="2"/>
      <c r="I21" s="2"/>
    </row>
    <row r="22" spans="1:10" s="1" customFormat="1">
      <c r="A22" s="12"/>
      <c r="B22" s="12"/>
      <c r="C22" s="12"/>
      <c r="D22" s="12"/>
      <c r="E22" s="38" t="s">
        <v>20</v>
      </c>
      <c r="F22" s="38"/>
      <c r="G22" s="12" t="s">
        <v>21</v>
      </c>
      <c r="H22" s="12"/>
      <c r="I22" s="12"/>
    </row>
    <row r="23" spans="1:10">
      <c r="A23" s="13" t="s">
        <v>22</v>
      </c>
      <c r="B23" s="13" t="s">
        <v>23</v>
      </c>
      <c r="C23" s="13" t="s">
        <v>7</v>
      </c>
      <c r="D23" s="13" t="s">
        <v>24</v>
      </c>
      <c r="E23" s="13" t="s">
        <v>25</v>
      </c>
      <c r="F23" s="13" t="s">
        <v>26</v>
      </c>
      <c r="G23" s="13" t="s">
        <v>27</v>
      </c>
      <c r="H23" s="13" t="s">
        <v>28</v>
      </c>
      <c r="I23" s="13" t="s">
        <v>29</v>
      </c>
      <c r="J23" s="13" t="s">
        <v>30</v>
      </c>
    </row>
    <row r="24" spans="1:10">
      <c r="A24" s="1" t="s">
        <v>31</v>
      </c>
      <c r="B24" s="9">
        <v>1</v>
      </c>
      <c r="C24" s="9">
        <v>1</v>
      </c>
      <c r="D24" s="9">
        <v>13</v>
      </c>
      <c r="E24" s="14">
        <v>1</v>
      </c>
      <c r="F24" s="14" t="s">
        <v>176</v>
      </c>
      <c r="G24" s="12" t="s">
        <v>32</v>
      </c>
      <c r="H24" s="15" t="s">
        <v>33</v>
      </c>
      <c r="I24" s="15" t="s">
        <v>34</v>
      </c>
      <c r="J24" s="15"/>
    </row>
    <row r="25" spans="1:10">
      <c r="A25" s="1" t="s">
        <v>35</v>
      </c>
      <c r="B25" s="9">
        <v>2</v>
      </c>
      <c r="C25" s="9">
        <v>1</v>
      </c>
      <c r="D25" s="9">
        <v>5</v>
      </c>
      <c r="E25" s="14">
        <v>1</v>
      </c>
      <c r="F25" s="14" t="s">
        <v>176</v>
      </c>
      <c r="G25" s="12" t="s">
        <v>32</v>
      </c>
      <c r="H25" s="15" t="s">
        <v>36</v>
      </c>
      <c r="I25" s="15" t="s">
        <v>37</v>
      </c>
      <c r="J25" s="15"/>
    </row>
    <row r="26" spans="1:10">
      <c r="A26" s="1" t="s">
        <v>38</v>
      </c>
      <c r="B26" s="9">
        <v>3</v>
      </c>
      <c r="C26" s="9">
        <v>1</v>
      </c>
      <c r="D26" s="9">
        <v>13</v>
      </c>
      <c r="E26" s="14">
        <v>1</v>
      </c>
      <c r="F26" s="14" t="s">
        <v>176</v>
      </c>
      <c r="G26" s="12" t="s">
        <v>32</v>
      </c>
      <c r="H26" s="15" t="s">
        <v>39</v>
      </c>
      <c r="I26" s="15" t="s">
        <v>40</v>
      </c>
      <c r="J26" s="15"/>
    </row>
    <row r="27" spans="1:10" ht="38.25">
      <c r="A27" s="16" t="s">
        <v>41</v>
      </c>
      <c r="B27" s="17">
        <v>4</v>
      </c>
      <c r="C27" s="17">
        <v>2</v>
      </c>
      <c r="D27" s="17">
        <v>8</v>
      </c>
      <c r="E27" s="14">
        <v>2</v>
      </c>
      <c r="F27" s="14" t="s">
        <v>177</v>
      </c>
      <c r="G27" s="18" t="s">
        <v>32</v>
      </c>
      <c r="H27" s="19" t="s">
        <v>42</v>
      </c>
      <c r="I27" s="19" t="s">
        <v>43</v>
      </c>
      <c r="J27" s="19" t="s">
        <v>44</v>
      </c>
    </row>
    <row r="28" spans="1:10" ht="25.5">
      <c r="A28" s="16" t="s">
        <v>45</v>
      </c>
      <c r="B28" s="17">
        <v>5</v>
      </c>
      <c r="C28" s="17">
        <v>2</v>
      </c>
      <c r="D28" s="17">
        <v>21</v>
      </c>
      <c r="E28" s="14">
        <v>2</v>
      </c>
      <c r="F28" s="14" t="s">
        <v>177</v>
      </c>
      <c r="G28" s="18" t="s">
        <v>32</v>
      </c>
      <c r="H28" s="19" t="s">
        <v>46</v>
      </c>
      <c r="I28" s="19" t="s">
        <v>43</v>
      </c>
      <c r="J28" s="19" t="s">
        <v>47</v>
      </c>
    </row>
    <row r="29" spans="1:10" s="20" customFormat="1" ht="25.5">
      <c r="A29" s="1" t="s">
        <v>48</v>
      </c>
      <c r="B29" s="9">
        <v>6</v>
      </c>
      <c r="C29" s="9">
        <v>3</v>
      </c>
      <c r="D29" s="9">
        <v>13</v>
      </c>
      <c r="E29" s="14">
        <v>3</v>
      </c>
      <c r="F29" s="14" t="s">
        <v>178</v>
      </c>
      <c r="G29" s="12" t="s">
        <v>32</v>
      </c>
      <c r="H29" s="15" t="s">
        <v>49</v>
      </c>
      <c r="I29" s="15" t="s">
        <v>50</v>
      </c>
      <c r="J29" s="15" t="s">
        <v>51</v>
      </c>
    </row>
    <row r="30" spans="1:10" s="20" customFormat="1" ht="25.5">
      <c r="A30" s="1" t="s">
        <v>52</v>
      </c>
      <c r="B30" s="9">
        <v>7</v>
      </c>
      <c r="C30" s="9">
        <v>3</v>
      </c>
      <c r="D30" s="9">
        <v>8</v>
      </c>
      <c r="E30" s="14">
        <v>3</v>
      </c>
      <c r="F30" s="14" t="s">
        <v>178</v>
      </c>
      <c r="G30" s="12" t="s">
        <v>32</v>
      </c>
      <c r="H30" s="15" t="s">
        <v>53</v>
      </c>
      <c r="I30" s="15" t="s">
        <v>54</v>
      </c>
      <c r="J30" s="15" t="s">
        <v>51</v>
      </c>
    </row>
    <row r="31" spans="1:10" s="20" customFormat="1" ht="25.5">
      <c r="A31" s="1" t="s">
        <v>55</v>
      </c>
      <c r="B31" s="9">
        <v>8</v>
      </c>
      <c r="C31" s="9">
        <v>3</v>
      </c>
      <c r="D31" s="9">
        <v>5</v>
      </c>
      <c r="E31" s="14">
        <v>3</v>
      </c>
      <c r="F31" s="14" t="s">
        <v>178</v>
      </c>
      <c r="G31" s="12" t="s">
        <v>32</v>
      </c>
      <c r="H31" s="15" t="s">
        <v>56</v>
      </c>
      <c r="I31" s="15" t="s">
        <v>54</v>
      </c>
      <c r="J31" s="15" t="s">
        <v>51</v>
      </c>
    </row>
    <row r="32" spans="1:10">
      <c r="A32" s="1" t="s">
        <v>57</v>
      </c>
      <c r="B32" s="9">
        <v>9</v>
      </c>
      <c r="C32" s="9">
        <v>3</v>
      </c>
      <c r="D32" s="9">
        <v>5</v>
      </c>
      <c r="E32" s="14">
        <v>3</v>
      </c>
      <c r="F32" s="14" t="s">
        <v>178</v>
      </c>
      <c r="G32" s="12" t="s">
        <v>58</v>
      </c>
      <c r="H32" s="15" t="s">
        <v>59</v>
      </c>
      <c r="I32" s="15" t="s">
        <v>60</v>
      </c>
      <c r="J32" s="15" t="s">
        <v>61</v>
      </c>
    </row>
    <row r="33" spans="1:1024">
      <c r="A33" s="1" t="s">
        <v>62</v>
      </c>
      <c r="B33" s="9">
        <v>10</v>
      </c>
      <c r="C33" s="9">
        <v>3</v>
      </c>
      <c r="D33" s="9">
        <v>5</v>
      </c>
      <c r="E33" s="14">
        <v>3</v>
      </c>
      <c r="F33" s="14" t="s">
        <v>178</v>
      </c>
      <c r="G33" s="12" t="s">
        <v>58</v>
      </c>
      <c r="H33" s="15" t="s">
        <v>63</v>
      </c>
      <c r="I33" s="15" t="s">
        <v>60</v>
      </c>
      <c r="J33" s="15" t="s">
        <v>61</v>
      </c>
    </row>
    <row r="34" spans="1:1024">
      <c r="A34" s="21" t="s">
        <v>64</v>
      </c>
      <c r="B34" s="17">
        <v>11</v>
      </c>
      <c r="C34" s="17">
        <v>4</v>
      </c>
      <c r="D34" s="17">
        <v>21</v>
      </c>
      <c r="E34" s="14">
        <v>4</v>
      </c>
      <c r="F34" s="14" t="s">
        <v>266</v>
      </c>
      <c r="G34" s="18" t="s">
        <v>32</v>
      </c>
      <c r="H34" s="21" t="s">
        <v>65</v>
      </c>
      <c r="I34" s="21" t="s">
        <v>66</v>
      </c>
      <c r="J34" s="21" t="s">
        <v>67</v>
      </c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  <c r="JA34"/>
      <c r="JB34"/>
      <c r="JC34"/>
      <c r="JD34"/>
      <c r="JE34"/>
      <c r="JF34"/>
      <c r="JG34"/>
      <c r="JH34"/>
      <c r="JI34"/>
      <c r="JJ34"/>
      <c r="JK34"/>
      <c r="JL34"/>
      <c r="JM34"/>
      <c r="JN34"/>
      <c r="JO34"/>
      <c r="JP34"/>
      <c r="JQ34"/>
      <c r="JR34"/>
      <c r="JS34"/>
      <c r="JT34"/>
      <c r="JU34"/>
      <c r="JV34"/>
      <c r="JW34"/>
      <c r="JX34"/>
      <c r="JY34"/>
      <c r="JZ34"/>
      <c r="KA34"/>
      <c r="KB34"/>
      <c r="KC34"/>
      <c r="KD34"/>
      <c r="KE34"/>
      <c r="KF34"/>
      <c r="KG34"/>
      <c r="KH34"/>
      <c r="KI34"/>
      <c r="KJ34"/>
      <c r="KK34"/>
      <c r="KL34"/>
      <c r="KM34"/>
      <c r="KN34"/>
      <c r="KO34"/>
      <c r="KP34"/>
      <c r="KQ34"/>
      <c r="KR34"/>
      <c r="KS34"/>
      <c r="KT34"/>
      <c r="KU34"/>
      <c r="KV34"/>
      <c r="KW34"/>
      <c r="KX34"/>
      <c r="KY34"/>
      <c r="KZ34"/>
      <c r="LA34"/>
      <c r="LB34"/>
      <c r="LC34"/>
      <c r="LD34"/>
      <c r="LE34"/>
      <c r="LF34"/>
      <c r="LG34"/>
      <c r="LH34"/>
      <c r="LI34"/>
      <c r="LJ34"/>
      <c r="LK34"/>
      <c r="LL34"/>
      <c r="LM34"/>
      <c r="LN34"/>
      <c r="LO34"/>
      <c r="LP34"/>
      <c r="LQ34"/>
      <c r="LR34"/>
      <c r="LS34"/>
      <c r="LT34"/>
      <c r="LU34"/>
      <c r="LV34"/>
      <c r="LW34"/>
      <c r="LX34"/>
      <c r="LY34"/>
      <c r="LZ34"/>
      <c r="MA34"/>
      <c r="MB34"/>
      <c r="MC34"/>
      <c r="MD34"/>
      <c r="ME34"/>
      <c r="MF34"/>
      <c r="MG34"/>
      <c r="MH34"/>
      <c r="MI34"/>
      <c r="MJ34"/>
      <c r="MK34"/>
      <c r="ML34"/>
      <c r="MM34"/>
      <c r="MN34"/>
      <c r="MO34"/>
      <c r="MP34"/>
      <c r="MQ34"/>
      <c r="MR34"/>
      <c r="MS34"/>
      <c r="MT34"/>
      <c r="MU34"/>
      <c r="MV34"/>
      <c r="MW34"/>
      <c r="MX34"/>
      <c r="MY34"/>
      <c r="MZ34"/>
      <c r="NA34"/>
      <c r="NB34"/>
      <c r="NC34"/>
      <c r="ND34"/>
      <c r="NE34"/>
      <c r="NF34"/>
      <c r="NG34"/>
      <c r="NH34"/>
      <c r="NI34"/>
      <c r="NJ34"/>
      <c r="NK34"/>
      <c r="NL34"/>
      <c r="NM34"/>
      <c r="NN34"/>
      <c r="NO34"/>
      <c r="NP34"/>
      <c r="NQ34"/>
      <c r="NR34"/>
      <c r="NS34"/>
      <c r="NT34"/>
      <c r="NU34"/>
      <c r="NV34"/>
      <c r="NW34"/>
      <c r="NX34"/>
      <c r="NY34"/>
      <c r="NZ34"/>
      <c r="OA34"/>
      <c r="OB34"/>
      <c r="OC34"/>
      <c r="OD34"/>
      <c r="OE34"/>
      <c r="OF34"/>
      <c r="OG34"/>
      <c r="OH34"/>
      <c r="OI34"/>
      <c r="OJ34"/>
      <c r="OK34"/>
      <c r="OL34"/>
      <c r="OM34"/>
      <c r="ON34"/>
      <c r="OO34"/>
      <c r="OP34"/>
      <c r="OQ34"/>
      <c r="OR34"/>
      <c r="OS34"/>
      <c r="OT34"/>
      <c r="OU34"/>
      <c r="OV34"/>
      <c r="OW34"/>
      <c r="OX34"/>
      <c r="OY34"/>
      <c r="OZ34"/>
      <c r="PA34"/>
      <c r="PB34"/>
      <c r="PC34"/>
      <c r="PD34"/>
      <c r="PE34"/>
      <c r="PF34"/>
      <c r="PG34"/>
      <c r="PH34"/>
      <c r="PI34"/>
      <c r="PJ34"/>
      <c r="PK34"/>
      <c r="PL34"/>
      <c r="PM34"/>
      <c r="PN34"/>
      <c r="PO34"/>
      <c r="PP34"/>
      <c r="PQ34"/>
      <c r="PR34"/>
      <c r="PS34"/>
      <c r="PT34"/>
      <c r="PU34"/>
      <c r="PV34"/>
      <c r="PW34"/>
      <c r="PX34"/>
      <c r="PY34"/>
      <c r="PZ34"/>
      <c r="QA34"/>
      <c r="QB34"/>
      <c r="QC34"/>
      <c r="QD34"/>
      <c r="QE34"/>
      <c r="QF34"/>
      <c r="QG34"/>
      <c r="QH34"/>
      <c r="QI34"/>
      <c r="QJ34"/>
      <c r="QK34"/>
      <c r="QL34"/>
      <c r="QM34"/>
      <c r="QN34"/>
      <c r="QO34"/>
      <c r="QP34"/>
      <c r="QQ34"/>
      <c r="QR34"/>
      <c r="QS34"/>
      <c r="QT34"/>
      <c r="QU34"/>
      <c r="QV34"/>
      <c r="QW34"/>
      <c r="QX34"/>
      <c r="QY34"/>
      <c r="QZ34"/>
      <c r="RA34"/>
      <c r="RB34"/>
      <c r="RC34"/>
      <c r="RD34"/>
      <c r="RE34"/>
      <c r="RF34"/>
      <c r="RG34"/>
      <c r="RH34"/>
      <c r="RI34"/>
      <c r="RJ34"/>
      <c r="RK34"/>
      <c r="RL34"/>
      <c r="RM34"/>
      <c r="RN34"/>
      <c r="RO34"/>
      <c r="RP34"/>
      <c r="RQ34"/>
      <c r="RR34"/>
      <c r="RS34"/>
      <c r="RT34"/>
      <c r="RU34"/>
      <c r="RV34"/>
      <c r="RW34"/>
      <c r="RX34"/>
      <c r="RY34"/>
      <c r="RZ34"/>
      <c r="SA34"/>
      <c r="SB34"/>
      <c r="SC34"/>
      <c r="SD34"/>
      <c r="SE34"/>
      <c r="SF34"/>
      <c r="SG34"/>
      <c r="SH34"/>
      <c r="SI34"/>
      <c r="SJ34"/>
      <c r="SK34"/>
      <c r="SL34"/>
      <c r="SM34"/>
      <c r="SN34"/>
      <c r="SO34"/>
      <c r="SP34"/>
      <c r="SQ34"/>
      <c r="SR34"/>
      <c r="SS34"/>
      <c r="ST34"/>
      <c r="SU34"/>
      <c r="SV34"/>
      <c r="SW34"/>
      <c r="SX34"/>
      <c r="SY34"/>
      <c r="SZ34"/>
      <c r="TA34"/>
      <c r="TB34"/>
      <c r="TC34"/>
      <c r="TD34"/>
      <c r="TE34"/>
      <c r="TF34"/>
      <c r="TG34"/>
      <c r="TH34"/>
      <c r="TI34"/>
      <c r="TJ34"/>
      <c r="TK34"/>
      <c r="TL34"/>
      <c r="TM34"/>
      <c r="TN34"/>
      <c r="TO34"/>
      <c r="TP34"/>
      <c r="TQ34"/>
      <c r="TR34"/>
      <c r="TS34"/>
      <c r="TT34"/>
      <c r="TU34"/>
      <c r="TV34"/>
      <c r="TW34"/>
      <c r="TX34"/>
      <c r="TY34"/>
      <c r="TZ34"/>
      <c r="UA34"/>
      <c r="UB34"/>
      <c r="UC34"/>
      <c r="UD34"/>
      <c r="UE34"/>
      <c r="UF34"/>
      <c r="UG34"/>
      <c r="UH34"/>
      <c r="UI34"/>
      <c r="UJ34"/>
      <c r="UK34"/>
      <c r="UL34"/>
      <c r="UM34"/>
      <c r="UN34"/>
      <c r="UO34"/>
      <c r="UP34"/>
      <c r="UQ34"/>
      <c r="UR34"/>
      <c r="US34"/>
      <c r="UT34"/>
      <c r="UU34"/>
      <c r="UV34"/>
      <c r="UW34"/>
      <c r="UX34"/>
      <c r="UY34"/>
      <c r="UZ34"/>
      <c r="VA34"/>
      <c r="VB34"/>
      <c r="VC34"/>
      <c r="VD34"/>
      <c r="VE34"/>
      <c r="VF34"/>
      <c r="VG34"/>
      <c r="VH34"/>
      <c r="VI34"/>
      <c r="VJ34"/>
      <c r="VK34"/>
      <c r="VL34"/>
      <c r="VM34"/>
      <c r="VN34"/>
      <c r="VO34"/>
      <c r="VP34"/>
      <c r="VQ34"/>
      <c r="VR34"/>
      <c r="VS34"/>
      <c r="VT34"/>
      <c r="VU34"/>
      <c r="VV34"/>
      <c r="VW34"/>
      <c r="VX34"/>
      <c r="VY34"/>
      <c r="VZ34"/>
      <c r="WA34"/>
      <c r="WB34"/>
      <c r="WC34"/>
      <c r="WD34"/>
      <c r="WE34"/>
      <c r="WF34"/>
      <c r="WG34"/>
      <c r="WH34"/>
      <c r="WI34"/>
      <c r="WJ34"/>
      <c r="WK34"/>
      <c r="WL34"/>
      <c r="WM34"/>
      <c r="WN34"/>
      <c r="WO34"/>
      <c r="WP34"/>
      <c r="WQ34"/>
      <c r="WR34"/>
      <c r="WS34"/>
      <c r="WT34"/>
      <c r="WU34"/>
      <c r="WV34"/>
      <c r="WW34"/>
      <c r="WX34"/>
      <c r="WY34"/>
      <c r="WZ34"/>
      <c r="XA34"/>
      <c r="XB34"/>
      <c r="XC34"/>
      <c r="XD34"/>
      <c r="XE34"/>
      <c r="XF34"/>
      <c r="XG34"/>
      <c r="XH34"/>
      <c r="XI34"/>
      <c r="XJ34"/>
      <c r="XK34"/>
      <c r="XL34"/>
      <c r="XM34"/>
      <c r="XN34"/>
      <c r="XO34"/>
      <c r="XP34"/>
      <c r="XQ34"/>
      <c r="XR34"/>
      <c r="XS34"/>
      <c r="XT34"/>
      <c r="XU34"/>
      <c r="XV34"/>
      <c r="XW34"/>
      <c r="XX34"/>
      <c r="XY34"/>
      <c r="XZ34"/>
      <c r="YA34"/>
      <c r="YB34"/>
      <c r="YC34"/>
      <c r="YD34"/>
      <c r="YE34"/>
      <c r="YF34"/>
      <c r="YG34"/>
      <c r="YH34"/>
      <c r="YI34"/>
      <c r="YJ34"/>
      <c r="YK34"/>
      <c r="YL34"/>
      <c r="YM34"/>
      <c r="YN34"/>
      <c r="YO34"/>
      <c r="YP34"/>
      <c r="YQ34"/>
      <c r="YR34"/>
      <c r="YS34"/>
      <c r="YT34"/>
      <c r="YU34"/>
      <c r="YV34"/>
      <c r="YW34"/>
      <c r="YX34"/>
      <c r="YY34"/>
      <c r="YZ34"/>
      <c r="ZA34"/>
      <c r="ZB34"/>
      <c r="ZC34"/>
      <c r="ZD34"/>
      <c r="ZE34"/>
      <c r="ZF34"/>
      <c r="ZG34"/>
      <c r="ZH34"/>
      <c r="ZI34"/>
      <c r="ZJ34"/>
      <c r="ZK34"/>
      <c r="ZL34"/>
      <c r="ZM34"/>
      <c r="ZN34"/>
      <c r="ZO34"/>
      <c r="ZP34"/>
      <c r="ZQ34"/>
      <c r="ZR34"/>
      <c r="ZS34"/>
      <c r="ZT34"/>
      <c r="ZU34"/>
      <c r="ZV34"/>
      <c r="ZW34"/>
      <c r="ZX34"/>
      <c r="ZY34"/>
      <c r="ZZ34"/>
      <c r="AAA34"/>
      <c r="AAB34"/>
      <c r="AAC34"/>
      <c r="AAD34"/>
      <c r="AAE34"/>
      <c r="AAF34"/>
      <c r="AAG34"/>
      <c r="AAH34"/>
      <c r="AAI34"/>
      <c r="AAJ34"/>
      <c r="AAK34"/>
      <c r="AAL34"/>
      <c r="AAM34"/>
      <c r="AAN34"/>
      <c r="AAO34"/>
      <c r="AAP34"/>
      <c r="AAQ34"/>
      <c r="AAR34"/>
      <c r="AAS34"/>
      <c r="AAT34"/>
      <c r="AAU34"/>
      <c r="AAV34"/>
      <c r="AAW34"/>
      <c r="AAX34"/>
      <c r="AAY34"/>
      <c r="AAZ34"/>
      <c r="ABA34"/>
      <c r="ABB34"/>
      <c r="ABC34"/>
      <c r="ABD34"/>
      <c r="ABE34"/>
      <c r="ABF34"/>
      <c r="ABG34"/>
      <c r="ABH34"/>
      <c r="ABI34"/>
      <c r="ABJ34"/>
      <c r="ABK34"/>
      <c r="ABL34"/>
      <c r="ABM34"/>
      <c r="ABN34"/>
      <c r="ABO34"/>
      <c r="ABP34"/>
      <c r="ABQ34"/>
      <c r="ABR34"/>
      <c r="ABS34"/>
      <c r="ABT34"/>
      <c r="ABU34"/>
      <c r="ABV34"/>
      <c r="ABW34"/>
      <c r="ABX34"/>
      <c r="ABY34"/>
      <c r="ABZ34"/>
      <c r="ACA34"/>
      <c r="ACB34"/>
      <c r="ACC34"/>
      <c r="ACD34"/>
      <c r="ACE34"/>
      <c r="ACF34"/>
      <c r="ACG34"/>
      <c r="ACH34"/>
      <c r="ACI34"/>
      <c r="ACJ34"/>
      <c r="ACK34"/>
      <c r="ACL34"/>
      <c r="ACM34"/>
      <c r="ACN34"/>
      <c r="ACO34"/>
      <c r="ACP34"/>
      <c r="ACQ34"/>
      <c r="ACR34"/>
      <c r="ACS34"/>
      <c r="ACT34"/>
      <c r="ACU34"/>
      <c r="ACV34"/>
      <c r="ACW34"/>
      <c r="ACX34"/>
      <c r="ACY34"/>
      <c r="ACZ34"/>
      <c r="ADA34"/>
      <c r="ADB34"/>
      <c r="ADC34"/>
      <c r="ADD34"/>
      <c r="ADE34"/>
      <c r="ADF34"/>
      <c r="ADG34"/>
      <c r="ADH34"/>
      <c r="ADI34"/>
      <c r="ADJ34"/>
      <c r="ADK34"/>
      <c r="ADL34"/>
      <c r="ADM34"/>
      <c r="ADN34"/>
      <c r="ADO34"/>
      <c r="ADP34"/>
      <c r="ADQ34"/>
      <c r="ADR34"/>
      <c r="ADS34"/>
      <c r="ADT34"/>
      <c r="ADU34"/>
      <c r="ADV34"/>
      <c r="ADW34"/>
      <c r="ADX34"/>
      <c r="ADY34"/>
      <c r="ADZ34"/>
      <c r="AEA34"/>
      <c r="AEB34"/>
      <c r="AEC34"/>
      <c r="AED34"/>
      <c r="AEE34"/>
      <c r="AEF34"/>
      <c r="AEG34"/>
      <c r="AEH34"/>
      <c r="AEI34"/>
      <c r="AEJ34"/>
      <c r="AEK34"/>
      <c r="AEL34"/>
      <c r="AEM34"/>
      <c r="AEN34"/>
      <c r="AEO34"/>
      <c r="AEP34"/>
      <c r="AEQ34"/>
      <c r="AER34"/>
      <c r="AES34"/>
      <c r="AET34"/>
      <c r="AEU34"/>
      <c r="AEV34"/>
      <c r="AEW34"/>
      <c r="AEX34"/>
      <c r="AEY34"/>
      <c r="AEZ34"/>
      <c r="AFA34"/>
      <c r="AFB34"/>
      <c r="AFC34"/>
      <c r="AFD34"/>
      <c r="AFE34"/>
      <c r="AFF34"/>
      <c r="AFG34"/>
      <c r="AFH34"/>
      <c r="AFI34"/>
      <c r="AFJ34"/>
      <c r="AFK34"/>
      <c r="AFL34"/>
      <c r="AFM34"/>
      <c r="AFN34"/>
      <c r="AFO34"/>
      <c r="AFP34"/>
      <c r="AFQ34"/>
      <c r="AFR34"/>
      <c r="AFS34"/>
      <c r="AFT34"/>
      <c r="AFU34"/>
      <c r="AFV34"/>
      <c r="AFW34"/>
      <c r="AFX34"/>
      <c r="AFY34"/>
      <c r="AFZ34"/>
      <c r="AGA34"/>
      <c r="AGB34"/>
      <c r="AGC34"/>
      <c r="AGD34"/>
      <c r="AGE34"/>
      <c r="AGF34"/>
      <c r="AGG34"/>
      <c r="AGH34"/>
      <c r="AGI34"/>
      <c r="AGJ34"/>
      <c r="AGK34"/>
      <c r="AGL34"/>
      <c r="AGM34"/>
      <c r="AGN34"/>
      <c r="AGO34"/>
      <c r="AGP34"/>
      <c r="AGQ34"/>
      <c r="AGR34"/>
      <c r="AGS34"/>
      <c r="AGT34"/>
      <c r="AGU34"/>
      <c r="AGV34"/>
      <c r="AGW34"/>
      <c r="AGX34"/>
      <c r="AGY34"/>
      <c r="AGZ34"/>
      <c r="AHA34"/>
      <c r="AHB34"/>
      <c r="AHC34"/>
      <c r="AHD34"/>
      <c r="AHE34"/>
      <c r="AHF34"/>
      <c r="AHG34"/>
      <c r="AHH34"/>
      <c r="AHI34"/>
      <c r="AHJ34"/>
      <c r="AHK34"/>
      <c r="AHL34"/>
      <c r="AHM34"/>
      <c r="AHN34"/>
      <c r="AHO34"/>
      <c r="AHP34"/>
      <c r="AHQ34"/>
      <c r="AHR34"/>
      <c r="AHS34"/>
      <c r="AHT34"/>
      <c r="AHU34"/>
      <c r="AHV34"/>
      <c r="AHW34"/>
      <c r="AHX34"/>
      <c r="AHY34"/>
      <c r="AHZ34"/>
      <c r="AIA34"/>
      <c r="AIB34"/>
      <c r="AIC34"/>
      <c r="AID34"/>
      <c r="AIE34"/>
      <c r="AIF34"/>
      <c r="AIG34"/>
      <c r="AIH34"/>
      <c r="AII34"/>
      <c r="AIJ34"/>
      <c r="AIK34"/>
      <c r="AIL34"/>
      <c r="AIM34"/>
      <c r="AIN34"/>
      <c r="AIO34"/>
      <c r="AIP34"/>
      <c r="AIQ34"/>
      <c r="AIR34"/>
      <c r="AIS34"/>
      <c r="AIT34"/>
      <c r="AIU34"/>
      <c r="AIV34"/>
      <c r="AIW34"/>
      <c r="AIX34"/>
      <c r="AIY34"/>
      <c r="AIZ34"/>
      <c r="AJA34"/>
      <c r="AJB34"/>
      <c r="AJC34"/>
      <c r="AJD34"/>
      <c r="AJE34"/>
      <c r="AJF34"/>
      <c r="AJG34"/>
      <c r="AJH34"/>
      <c r="AJI34"/>
      <c r="AJJ34"/>
      <c r="AJK34"/>
      <c r="AJL34"/>
      <c r="AJM34"/>
      <c r="AJN34"/>
      <c r="AJO34"/>
      <c r="AJP34"/>
      <c r="AJQ34"/>
      <c r="AJR34"/>
      <c r="AJS34"/>
      <c r="AJT34"/>
      <c r="AJU34"/>
      <c r="AJV34"/>
      <c r="AJW34"/>
      <c r="AJX34"/>
      <c r="AJY34"/>
      <c r="AJZ34"/>
      <c r="AKA34"/>
      <c r="AKB34"/>
      <c r="AKC34"/>
      <c r="AKD34"/>
      <c r="AKE34"/>
      <c r="AKF34"/>
      <c r="AKG34"/>
      <c r="AKH34"/>
      <c r="AKI34"/>
      <c r="AKJ34"/>
      <c r="AKK34"/>
      <c r="AKL34"/>
      <c r="AKM34"/>
      <c r="AKN34"/>
      <c r="AKO34"/>
      <c r="AKP34"/>
      <c r="AKQ34"/>
      <c r="AKR34"/>
      <c r="AKS34"/>
      <c r="AKT34"/>
      <c r="AKU34"/>
      <c r="AKV34"/>
      <c r="AKW34"/>
      <c r="AKX34"/>
      <c r="AKY34"/>
      <c r="AKZ34"/>
      <c r="ALA34"/>
      <c r="ALB34"/>
      <c r="ALC34"/>
      <c r="ALD34"/>
      <c r="ALE34"/>
      <c r="ALF34"/>
      <c r="ALG34"/>
      <c r="ALH34"/>
      <c r="ALI34"/>
      <c r="ALJ34"/>
      <c r="ALK34"/>
      <c r="ALL34"/>
      <c r="ALM34"/>
      <c r="ALN34"/>
      <c r="ALO34"/>
      <c r="ALP34"/>
      <c r="ALQ34"/>
      <c r="ALR34"/>
      <c r="ALS34"/>
      <c r="ALT34"/>
      <c r="ALU34"/>
      <c r="ALV34"/>
      <c r="ALW34"/>
      <c r="ALX34"/>
      <c r="ALY34"/>
      <c r="ALZ34"/>
      <c r="AMA34"/>
      <c r="AMB34"/>
      <c r="AMC34"/>
      <c r="AMD34"/>
      <c r="AME34"/>
      <c r="AMF34"/>
      <c r="AMG34"/>
      <c r="AMH34"/>
      <c r="AMI34"/>
      <c r="AMJ34"/>
    </row>
    <row r="35" spans="1:1024" s="20" customFormat="1">
      <c r="A35" s="16" t="s">
        <v>68</v>
      </c>
      <c r="B35" s="17">
        <v>12</v>
      </c>
      <c r="C35" s="17">
        <v>4</v>
      </c>
      <c r="D35" s="17">
        <v>8</v>
      </c>
      <c r="E35" s="14">
        <v>4</v>
      </c>
      <c r="F35" s="14" t="s">
        <v>265</v>
      </c>
      <c r="G35" s="18" t="s">
        <v>69</v>
      </c>
      <c r="H35" s="19" t="s">
        <v>70</v>
      </c>
      <c r="I35" s="19" t="s">
        <v>71</v>
      </c>
      <c r="J35" s="19"/>
    </row>
    <row r="36" spans="1:1024" s="20" customFormat="1">
      <c r="A36" s="1" t="s">
        <v>72</v>
      </c>
      <c r="B36" s="9">
        <v>13</v>
      </c>
      <c r="C36" s="9">
        <v>5</v>
      </c>
      <c r="D36" s="9">
        <v>3</v>
      </c>
      <c r="E36" s="14">
        <v>5</v>
      </c>
      <c r="F36" s="14" t="s">
        <v>266</v>
      </c>
      <c r="G36" s="12" t="s">
        <v>69</v>
      </c>
      <c r="H36" s="15" t="s">
        <v>73</v>
      </c>
      <c r="I36" s="15" t="s">
        <v>74</v>
      </c>
      <c r="J36" s="15"/>
    </row>
    <row r="37" spans="1:1024" s="20" customFormat="1">
      <c r="A37" s="1" t="s">
        <v>75</v>
      </c>
      <c r="B37" s="9">
        <v>14</v>
      </c>
      <c r="C37" s="9">
        <v>5</v>
      </c>
      <c r="D37" s="9">
        <v>8</v>
      </c>
      <c r="E37" s="14">
        <v>5</v>
      </c>
      <c r="F37" s="14" t="s">
        <v>266</v>
      </c>
      <c r="G37" s="12" t="s">
        <v>69</v>
      </c>
      <c r="H37" s="15" t="s">
        <v>76</v>
      </c>
      <c r="I37" s="15" t="s">
        <v>77</v>
      </c>
      <c r="J37" s="15" t="s">
        <v>78</v>
      </c>
    </row>
    <row r="38" spans="1:1024" s="20" customFormat="1">
      <c r="A38" s="1" t="s">
        <v>79</v>
      </c>
      <c r="B38" s="9">
        <v>15</v>
      </c>
      <c r="C38" s="9">
        <v>5</v>
      </c>
      <c r="D38" s="9">
        <v>5</v>
      </c>
      <c r="E38" s="14">
        <v>5</v>
      </c>
      <c r="F38" s="14" t="s">
        <v>266</v>
      </c>
      <c r="G38" s="12" t="s">
        <v>80</v>
      </c>
      <c r="H38" s="15" t="s">
        <v>81</v>
      </c>
      <c r="I38" s="15" t="s">
        <v>82</v>
      </c>
      <c r="J38" s="15" t="s">
        <v>83</v>
      </c>
    </row>
    <row r="39" spans="1:1024" s="20" customFormat="1" ht="25.5">
      <c r="A39" s="1" t="s">
        <v>84</v>
      </c>
      <c r="B39" s="9">
        <v>16</v>
      </c>
      <c r="C39" s="9">
        <v>5</v>
      </c>
      <c r="D39" s="9">
        <v>3</v>
      </c>
      <c r="E39" s="14">
        <v>5</v>
      </c>
      <c r="F39" s="14" t="s">
        <v>266</v>
      </c>
      <c r="G39" s="12" t="s">
        <v>80</v>
      </c>
      <c r="H39" s="15" t="s">
        <v>85</v>
      </c>
      <c r="I39" s="15" t="s">
        <v>86</v>
      </c>
      <c r="J39" s="15" t="s">
        <v>87</v>
      </c>
    </row>
    <row r="40" spans="1:1024" s="20" customFormat="1" ht="25.5">
      <c r="A40" s="1" t="s">
        <v>88</v>
      </c>
      <c r="B40" s="9">
        <v>17</v>
      </c>
      <c r="C40" s="9">
        <v>5</v>
      </c>
      <c r="D40" s="9">
        <v>8</v>
      </c>
      <c r="E40" s="14">
        <v>5</v>
      </c>
      <c r="F40" s="14" t="s">
        <v>266</v>
      </c>
      <c r="G40" s="12" t="s">
        <v>80</v>
      </c>
      <c r="H40" s="15" t="s">
        <v>89</v>
      </c>
      <c r="I40" s="15" t="s">
        <v>90</v>
      </c>
      <c r="J40" s="15" t="s">
        <v>91</v>
      </c>
    </row>
    <row r="41" spans="1:1024" s="20" customFormat="1" ht="25.5">
      <c r="A41" s="1" t="s">
        <v>92</v>
      </c>
      <c r="B41" s="9">
        <v>18</v>
      </c>
      <c r="C41" s="9">
        <v>5</v>
      </c>
      <c r="D41" s="9">
        <v>2</v>
      </c>
      <c r="E41" s="14">
        <v>5</v>
      </c>
      <c r="F41" s="14" t="s">
        <v>266</v>
      </c>
      <c r="G41" s="12" t="s">
        <v>80</v>
      </c>
      <c r="H41" s="15" t="s">
        <v>93</v>
      </c>
      <c r="I41" s="15" t="s">
        <v>94</v>
      </c>
      <c r="J41" s="15" t="s">
        <v>91</v>
      </c>
    </row>
    <row r="42" spans="1:1024" s="22" customFormat="1" ht="25.5">
      <c r="A42" s="16" t="s">
        <v>95</v>
      </c>
      <c r="B42" s="17">
        <v>19</v>
      </c>
      <c r="C42" s="17">
        <v>6</v>
      </c>
      <c r="D42" s="17">
        <v>8</v>
      </c>
      <c r="E42" s="14">
        <v>6</v>
      </c>
      <c r="F42" s="14" t="s">
        <v>318</v>
      </c>
      <c r="G42" s="18" t="s">
        <v>32</v>
      </c>
      <c r="H42" s="19" t="s">
        <v>96</v>
      </c>
      <c r="I42" s="19" t="s">
        <v>97</v>
      </c>
      <c r="J42" s="19" t="s">
        <v>98</v>
      </c>
    </row>
    <row r="43" spans="1:1024" ht="25.5">
      <c r="A43" s="16" t="s">
        <v>99</v>
      </c>
      <c r="B43" s="17">
        <v>20</v>
      </c>
      <c r="C43" s="17">
        <v>6</v>
      </c>
      <c r="D43" s="17">
        <v>8</v>
      </c>
      <c r="E43" s="14">
        <v>6</v>
      </c>
      <c r="F43" s="14" t="s">
        <v>318</v>
      </c>
      <c r="G43" s="18" t="s">
        <v>32</v>
      </c>
      <c r="H43" s="19" t="s">
        <v>100</v>
      </c>
      <c r="I43" s="19" t="s">
        <v>101</v>
      </c>
      <c r="J43" s="19" t="s">
        <v>98</v>
      </c>
    </row>
    <row r="44" spans="1:1024" ht="25.5">
      <c r="A44" s="16" t="s">
        <v>102</v>
      </c>
      <c r="B44" s="17">
        <v>21</v>
      </c>
      <c r="C44" s="17">
        <v>6</v>
      </c>
      <c r="D44" s="17">
        <v>8</v>
      </c>
      <c r="E44" s="14">
        <v>6</v>
      </c>
      <c r="F44" s="14" t="s">
        <v>318</v>
      </c>
      <c r="G44" s="18" t="s">
        <v>32</v>
      </c>
      <c r="H44" s="19" t="s">
        <v>103</v>
      </c>
      <c r="I44" s="19" t="s">
        <v>104</v>
      </c>
      <c r="J44" s="19"/>
    </row>
    <row r="45" spans="1:1024" s="1" customFormat="1">
      <c r="B45" s="9"/>
      <c r="C45" s="9"/>
      <c r="D45" s="9"/>
      <c r="E45" s="9"/>
      <c r="F45" s="9"/>
      <c r="G45" s="12"/>
      <c r="H45" s="15"/>
      <c r="I45" s="15"/>
      <c r="J45" s="15"/>
    </row>
    <row r="46" spans="1:1024" s="1" customFormat="1">
      <c r="B46" s="9"/>
      <c r="C46" s="9"/>
      <c r="D46" s="9"/>
      <c r="E46" s="9"/>
      <c r="F46" s="9"/>
      <c r="G46" s="11" t="s">
        <v>105</v>
      </c>
      <c r="H46" s="15"/>
      <c r="I46" s="15"/>
      <c r="J46" s="15"/>
    </row>
    <row r="47" spans="1:1024" s="1" customFormat="1">
      <c r="B47" s="9"/>
      <c r="C47" s="13" t="s">
        <v>106</v>
      </c>
      <c r="D47" s="9"/>
      <c r="E47" s="9"/>
      <c r="F47" s="9"/>
      <c r="G47" s="12" t="s">
        <v>107</v>
      </c>
      <c r="H47" s="15"/>
      <c r="I47" s="15"/>
      <c r="J47" s="15"/>
    </row>
    <row r="48" spans="1:1024" ht="25.5">
      <c r="A48" s="1" t="s">
        <v>108</v>
      </c>
      <c r="B48" s="9">
        <v>22</v>
      </c>
      <c r="C48" s="9">
        <v>50</v>
      </c>
      <c r="D48" s="9">
        <v>21</v>
      </c>
      <c r="E48" s="14"/>
      <c r="F48" s="14"/>
      <c r="G48" s="12" t="s">
        <v>80</v>
      </c>
      <c r="H48" s="15" t="s">
        <v>109</v>
      </c>
      <c r="I48" s="15" t="s">
        <v>110</v>
      </c>
      <c r="J48" s="15" t="s">
        <v>111</v>
      </c>
    </row>
    <row r="49" spans="1:10" s="20" customFormat="1">
      <c r="A49" s="1" t="s">
        <v>112</v>
      </c>
      <c r="B49" s="9">
        <v>23</v>
      </c>
      <c r="C49" s="9">
        <v>5</v>
      </c>
      <c r="D49" s="9">
        <v>3</v>
      </c>
      <c r="E49" s="14"/>
      <c r="F49" s="14"/>
      <c r="G49" s="12" t="s">
        <v>58</v>
      </c>
      <c r="H49" s="15" t="s">
        <v>113</v>
      </c>
      <c r="I49" s="15" t="s">
        <v>114</v>
      </c>
      <c r="J49" s="15"/>
    </row>
    <row r="50" spans="1:10">
      <c r="A50" s="1" t="s">
        <v>115</v>
      </c>
      <c r="B50" s="9">
        <v>24</v>
      </c>
      <c r="C50" s="9">
        <v>15</v>
      </c>
      <c r="D50" s="9">
        <v>8</v>
      </c>
      <c r="E50" s="14"/>
      <c r="F50" s="14"/>
      <c r="G50" s="12" t="s">
        <v>32</v>
      </c>
      <c r="H50" s="15" t="s">
        <v>116</v>
      </c>
      <c r="I50" s="15" t="s">
        <v>117</v>
      </c>
      <c r="J50" s="15"/>
    </row>
    <row r="51" spans="1:10" ht="38.25">
      <c r="A51" s="1" t="s">
        <v>118</v>
      </c>
      <c r="B51" s="9">
        <v>25</v>
      </c>
      <c r="C51" s="9">
        <v>25</v>
      </c>
      <c r="D51" s="9">
        <v>13</v>
      </c>
      <c r="E51" s="14"/>
      <c r="F51" s="14"/>
      <c r="G51" s="12" t="s">
        <v>32</v>
      </c>
      <c r="H51" s="15" t="s">
        <v>119</v>
      </c>
      <c r="I51" s="15" t="s">
        <v>120</v>
      </c>
      <c r="J51" s="15"/>
    </row>
    <row r="52" spans="1:10">
      <c r="A52" s="1" t="s">
        <v>121</v>
      </c>
      <c r="B52" s="9">
        <v>26</v>
      </c>
      <c r="C52" s="9">
        <v>10</v>
      </c>
      <c r="D52" s="9">
        <v>5</v>
      </c>
      <c r="E52" s="14"/>
      <c r="F52" s="14"/>
      <c r="G52" s="12" t="s">
        <v>32</v>
      </c>
      <c r="H52" s="1" t="s">
        <v>122</v>
      </c>
      <c r="I52" s="15" t="s">
        <v>123</v>
      </c>
      <c r="J52" s="15"/>
    </row>
    <row r="53" spans="1:10" ht="25.5">
      <c r="A53" s="1" t="s">
        <v>124</v>
      </c>
      <c r="B53" s="9">
        <v>27</v>
      </c>
      <c r="C53" s="9">
        <v>15</v>
      </c>
      <c r="D53" s="9">
        <v>8</v>
      </c>
      <c r="E53" s="14"/>
      <c r="F53" s="14"/>
      <c r="G53" s="12" t="s">
        <v>69</v>
      </c>
      <c r="H53" s="15" t="s">
        <v>125</v>
      </c>
      <c r="I53" s="15" t="s">
        <v>126</v>
      </c>
      <c r="J53" s="15"/>
    </row>
    <row r="54" spans="1:10">
      <c r="A54" s="1" t="s">
        <v>127</v>
      </c>
      <c r="B54" s="9">
        <v>28</v>
      </c>
      <c r="C54" s="9">
        <v>15</v>
      </c>
      <c r="D54" s="9">
        <v>8</v>
      </c>
      <c r="E54" s="14"/>
      <c r="F54" s="14"/>
      <c r="G54" s="12" t="s">
        <v>69</v>
      </c>
      <c r="H54" s="15" t="s">
        <v>128</v>
      </c>
      <c r="I54" s="15" t="s">
        <v>129</v>
      </c>
      <c r="J54" s="15"/>
    </row>
    <row r="55" spans="1:10" s="20" customFormat="1" ht="24" customHeight="1">
      <c r="A55" s="1" t="s">
        <v>130</v>
      </c>
      <c r="B55" s="9">
        <v>29</v>
      </c>
      <c r="C55" s="9">
        <v>10</v>
      </c>
      <c r="D55" s="9">
        <v>5</v>
      </c>
      <c r="E55" s="14"/>
      <c r="F55" s="14"/>
      <c r="G55" s="12" t="s">
        <v>32</v>
      </c>
      <c r="H55" s="15" t="s">
        <v>131</v>
      </c>
      <c r="I55" s="15" t="s">
        <v>132</v>
      </c>
      <c r="J55" s="15" t="s">
        <v>133</v>
      </c>
    </row>
    <row r="56" spans="1:10" s="20" customFormat="1" ht="25.5">
      <c r="A56" s="1" t="s">
        <v>134</v>
      </c>
      <c r="B56" s="9">
        <v>30</v>
      </c>
      <c r="C56" s="9">
        <v>10</v>
      </c>
      <c r="D56" s="9">
        <v>5</v>
      </c>
      <c r="E56" s="14"/>
      <c r="F56" s="14"/>
      <c r="G56" s="12" t="s">
        <v>69</v>
      </c>
      <c r="H56" s="15" t="s">
        <v>135</v>
      </c>
      <c r="I56" s="15" t="s">
        <v>136</v>
      </c>
      <c r="J56" s="15" t="s">
        <v>137</v>
      </c>
    </row>
    <row r="57" spans="1:10" ht="25.5">
      <c r="A57" s="1" t="s">
        <v>138</v>
      </c>
      <c r="B57" s="9">
        <v>31</v>
      </c>
      <c r="C57" s="9">
        <v>10</v>
      </c>
      <c r="D57" s="9">
        <v>5</v>
      </c>
      <c r="E57" s="14"/>
      <c r="F57" s="14"/>
      <c r="G57" s="12" t="s">
        <v>32</v>
      </c>
      <c r="H57" s="15" t="s">
        <v>139</v>
      </c>
      <c r="I57" s="15" t="s">
        <v>140</v>
      </c>
      <c r="J57" s="15"/>
    </row>
    <row r="58" spans="1:10" ht="25.5">
      <c r="A58" s="1" t="s">
        <v>141</v>
      </c>
      <c r="B58" s="9">
        <v>32</v>
      </c>
      <c r="C58" s="9">
        <v>15</v>
      </c>
      <c r="D58" s="9">
        <v>8</v>
      </c>
      <c r="E58" s="14"/>
      <c r="F58" s="14"/>
      <c r="G58" s="12" t="s">
        <v>32</v>
      </c>
      <c r="H58" s="15" t="s">
        <v>142</v>
      </c>
      <c r="I58" s="15" t="s">
        <v>143</v>
      </c>
      <c r="J58" s="15"/>
    </row>
    <row r="59" spans="1:10" ht="25.5">
      <c r="A59" s="1" t="s">
        <v>144</v>
      </c>
      <c r="B59" s="9">
        <v>33</v>
      </c>
      <c r="C59" s="9">
        <v>10</v>
      </c>
      <c r="D59" s="9">
        <v>5</v>
      </c>
      <c r="E59" s="14"/>
      <c r="F59" s="14"/>
      <c r="G59" s="12" t="s">
        <v>32</v>
      </c>
      <c r="H59" s="15" t="s">
        <v>145</v>
      </c>
      <c r="I59" s="15" t="s">
        <v>146</v>
      </c>
      <c r="J59" s="15"/>
    </row>
    <row r="60" spans="1:10" ht="38.25">
      <c r="A60" s="1" t="s">
        <v>147</v>
      </c>
      <c r="B60" s="9">
        <v>34</v>
      </c>
      <c r="C60" s="9">
        <v>5</v>
      </c>
      <c r="D60" s="9">
        <v>3</v>
      </c>
      <c r="E60" s="14"/>
      <c r="F60" s="14"/>
      <c r="G60" s="12" t="s">
        <v>32</v>
      </c>
      <c r="H60" s="15" t="s">
        <v>148</v>
      </c>
      <c r="I60" s="15" t="s">
        <v>149</v>
      </c>
      <c r="J60" s="15"/>
    </row>
    <row r="61" spans="1:10">
      <c r="A61" s="1" t="s">
        <v>150</v>
      </c>
      <c r="B61" s="9">
        <v>35</v>
      </c>
      <c r="C61" s="9">
        <v>25</v>
      </c>
      <c r="D61" s="9">
        <v>13</v>
      </c>
      <c r="E61" s="14"/>
      <c r="F61" s="14"/>
      <c r="G61" s="12" t="s">
        <v>58</v>
      </c>
      <c r="H61" s="15" t="s">
        <v>151</v>
      </c>
      <c r="I61" s="15" t="s">
        <v>60</v>
      </c>
      <c r="J61" s="15"/>
    </row>
    <row r="62" spans="1:10" ht="25.5">
      <c r="A62" s="1" t="s">
        <v>152</v>
      </c>
      <c r="B62" s="9">
        <v>36</v>
      </c>
      <c r="C62" s="9">
        <v>50</v>
      </c>
      <c r="D62" s="9">
        <v>21</v>
      </c>
      <c r="E62" s="14"/>
      <c r="F62" s="14"/>
      <c r="G62" s="12" t="s">
        <v>32</v>
      </c>
      <c r="H62" s="15" t="s">
        <v>153</v>
      </c>
      <c r="I62" s="15" t="s">
        <v>154</v>
      </c>
      <c r="J62" s="15"/>
    </row>
  </sheetData>
  <mergeCells count="4">
    <mergeCell ref="B1:F1"/>
    <mergeCell ref="B2:F2"/>
    <mergeCell ref="B5:F5"/>
    <mergeCell ref="E22:F22"/>
  </mergeCells>
  <phoneticPr fontId="11" type="noConversion"/>
  <dataValidations count="10">
    <dataValidation operator="equal" allowBlank="1" showErrorMessage="1" sqref="B1" xr:uid="{00000000-0002-0000-0000-000000000000}">
      <formula1>0</formula1>
      <formula2>0</formula2>
    </dataValidation>
    <dataValidation operator="equal" allowBlank="1" showInputMessage="1" showErrorMessage="1" promptTitle="Name" prompt="Select any team name you prefer." sqref="B2" xr:uid="{35DFC9A8-5277-7849-AF9E-9D4AB353C551}">
      <formula1>0</formula1>
      <formula2>0</formula2>
    </dataValidation>
    <dataValidation operator="equal" allowBlank="1" showInputMessage="1" showErrorMessage="1" promptTitle="Name" prompt="Please enter your name as it appears in Blackboard." sqref="B5" xr:uid="{610CB95E-6116-5841-A4BE-3531520F72A5}">
      <formula1>0</formula1>
      <formula2>0</formula2>
    </dataValidation>
    <dataValidation operator="equal" allowBlank="1" showInputMessage="1" showErrorMessage="1" promptTitle="Initials" prompt="Please enter 2 or 3 capital letters that will represent you  in the &quot;Assigned To&quot; column on each Sprint Backlog tab of this spreadsheet." sqref="G5" xr:uid="{D9BA5D96-04B3-EB4F-A4BC-5A6BF92029A8}">
      <formula1>0</formula1>
      <formula2>0</formula2>
    </dataValidation>
    <dataValidation operator="equal" allowBlank="1" showInputMessage="1" showErrorMessage="1" promptTitle="Student ID" prompt="Please enter your UTA student ID number." sqref="H5" xr:uid="{9B0BA482-1707-6143-8734-75B6B3ADDD70}">
      <formula1>0</formula1>
      <formula2>0</formula2>
    </dataValidation>
    <dataValidation operator="equal" allowBlank="1" showInputMessage="1" showErrorMessage="1" promptTitle="Relative Priority" prompt="This is the priority ranking for this feature, relative to all other features._x000a__x000a_Lower integers are higher in prioirty._x000a__x000a_The customer may add or (for unimplemented features) remove features and change priority rankings at the start of each sprint." sqref="B24:B26 B29:B33 B36:B41 B45:B62" xr:uid="{00000000-0002-0000-0000-000005000000}">
      <formula1>0</formula1>
      <formula2>0</formula2>
    </dataValidation>
    <dataValidation operator="equal" allowBlank="1" showInputMessage="1" showErrorMessage="1" promptTitle="Required Sprint" prompt="This is the sprint during which the grader will grade your implementation of this feature._x000a__x000a_By the END of this sprint, you must have implemented this feature._x000a__x000a_If this field is blank, then this is a bonus feature. If implemented, it will be graded after t" sqref="C24:C44 C45:F46 D47:F47 C48:C62" xr:uid="{00000000-0002-0000-0000-000006000000}">
      <formula1>0</formula1>
      <formula2>0</formula2>
    </dataValidation>
    <dataValidation type="list" operator="equal" allowBlank="1" showInputMessage="1" showErrorMessage="1" promptTitle="Estimate" prompt="This is the professor's estimate as to the relative difficulty of this feature in &quot;points&quot;. _x000a__x000a_Points are unitless, and only have meaning relative to other estimates (a 2 point feature is expected to take about twice as long as a 1 point feature)._x000a__x000a_In a re" sqref="D24:D44 D48:D62" xr:uid="{00000000-0002-0000-0000-000007000000}">
      <formula1>"0,1,2,3,5,8,13,21,34,55,89"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print" prompt="Select the sprint number (1, 2, etc.) in which you plan to implement this feature.  This is just for planning purposes, it won't affect your grade._x000a__x000a_In Scrum, you only plan the current sprint, not future sprints, so you don't need to fill this in for any " sqref="E48:E62 E24:E44" xr:uid="{00000000-0002-0000-0000-000008000000}">
      <formula1>"1,2,3,4,5,6"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initially (hint: Use the Delete key)_x000a_Select &quot;In Work&quot; when you begin designing and coding this feature._x000a_Select &quot;In Test&quot; when this feature is fully coded and you are testing it._x000a_Select  Finished ONLY when the feature works well and is READY TO" sqref="F48:F62 F24:F44" xr:uid="{00000000-0002-0000-0000-000009000000}">
      <formula1>"In Work,In Test,Finished in Sprint 1,Finished in Sprint 2,Finished in Sprint 3,Finished in Sprint 4,Finished in Sprint 5,Finished in Sprint 6"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00"/>
  <sheetViews>
    <sheetView topLeftCell="A15" zoomScale="180" zoomScaleNormal="180" workbookViewId="0">
      <selection activeCell="B17" sqref="B17:E29"/>
    </sheetView>
  </sheetViews>
  <sheetFormatPr defaultColWidth="11.42578125" defaultRowHeight="12.75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5" customFormat="1" ht="18">
      <c r="A1" s="23" t="s">
        <v>9</v>
      </c>
      <c r="B1" s="23">
        <v>1</v>
      </c>
      <c r="C1" s="23"/>
      <c r="D1" s="24" t="s">
        <v>2</v>
      </c>
      <c r="E1"/>
      <c r="F1" s="23"/>
      <c r="AMI1"/>
      <c r="AMJ1"/>
    </row>
    <row r="2" spans="1:1024" s="25" customFormat="1">
      <c r="A2" s="23" t="s">
        <v>155</v>
      </c>
      <c r="B2" s="26">
        <v>44474</v>
      </c>
      <c r="C2" s="23"/>
      <c r="D2" s="27" t="s">
        <v>156</v>
      </c>
      <c r="E2" s="23"/>
      <c r="F2" s="23"/>
      <c r="AMI2"/>
      <c r="AMJ2"/>
    </row>
    <row r="3" spans="1:1024" s="25" customFormat="1">
      <c r="A3" s="23" t="s">
        <v>157</v>
      </c>
      <c r="B3" s="26">
        <f>B2+7</f>
        <v>44481</v>
      </c>
      <c r="C3" s="23"/>
      <c r="D3" s="23"/>
      <c r="E3" s="23"/>
      <c r="F3" s="23"/>
      <c r="AMI3"/>
      <c r="AMJ3"/>
    </row>
    <row r="4" spans="1:1024" s="25" customFormat="1">
      <c r="A4" s="23" t="s">
        <v>158</v>
      </c>
      <c r="B4" s="28" t="s">
        <v>159</v>
      </c>
      <c r="C4" s="23"/>
      <c r="D4" s="23"/>
      <c r="E4" s="23"/>
      <c r="F4" s="23"/>
      <c r="AMI4"/>
      <c r="AMJ4"/>
    </row>
    <row r="5" spans="1:1024" s="25" customFormat="1">
      <c r="A5" s="23"/>
      <c r="B5" s="28"/>
      <c r="C5" s="23"/>
      <c r="D5" s="23"/>
      <c r="E5" s="23"/>
      <c r="F5" s="23"/>
      <c r="AMI5"/>
      <c r="AMJ5"/>
    </row>
    <row r="6" spans="1:1024" s="25" customFormat="1">
      <c r="A6" s="23"/>
      <c r="B6" s="29" t="s">
        <v>10</v>
      </c>
      <c r="C6" s="23" t="s">
        <v>160</v>
      </c>
      <c r="D6" s="23"/>
      <c r="E6" s="23"/>
      <c r="F6" s="23"/>
      <c r="AMI6"/>
      <c r="AMJ6"/>
    </row>
    <row r="7" spans="1:1024" s="25" customFormat="1">
      <c r="A7" s="23" t="s">
        <v>161</v>
      </c>
      <c r="B7" s="23">
        <f>COUNTA(D17:D995)</f>
        <v>13</v>
      </c>
      <c r="C7" s="23"/>
      <c r="D7" s="23"/>
      <c r="E7" s="23"/>
      <c r="F7" s="23"/>
      <c r="AMI7"/>
      <c r="AMJ7"/>
    </row>
    <row r="8" spans="1:1024" s="25" customFormat="1">
      <c r="A8" s="23" t="s">
        <v>162</v>
      </c>
      <c r="B8" s="23">
        <f t="shared" ref="B8:B14" si="0">B7-C8</f>
        <v>13</v>
      </c>
      <c r="C8" s="23">
        <f>COUNTIF(E$17:E$995, "Completed Day 1")</f>
        <v>0</v>
      </c>
      <c r="D8" s="23"/>
      <c r="E8" s="23"/>
      <c r="F8" s="23"/>
      <c r="AMI8"/>
      <c r="AMJ8"/>
    </row>
    <row r="9" spans="1:1024" s="25" customFormat="1">
      <c r="A9" s="23" t="s">
        <v>163</v>
      </c>
      <c r="B9" s="23">
        <f t="shared" si="0"/>
        <v>13</v>
      </c>
      <c r="C9" s="23">
        <f>COUNTIF(E$17:E$995, "Completed Day 2")</f>
        <v>0</v>
      </c>
      <c r="D9" s="23"/>
      <c r="E9" s="23"/>
      <c r="F9" s="23"/>
      <c r="AMI9"/>
      <c r="AMJ9"/>
    </row>
    <row r="10" spans="1:1024" s="25" customFormat="1">
      <c r="A10" s="23" t="s">
        <v>164</v>
      </c>
      <c r="B10" s="23">
        <f t="shared" si="0"/>
        <v>13</v>
      </c>
      <c r="C10" s="23">
        <f>COUNTIF(E$17:E$995, "Completed Day 3")</f>
        <v>0</v>
      </c>
      <c r="D10" s="23"/>
      <c r="E10" s="23"/>
      <c r="F10" s="23"/>
      <c r="AMI10"/>
      <c r="AMJ10"/>
    </row>
    <row r="11" spans="1:1024" s="25" customFormat="1">
      <c r="A11" s="23" t="s">
        <v>165</v>
      </c>
      <c r="B11" s="23">
        <f t="shared" si="0"/>
        <v>13</v>
      </c>
      <c r="C11" s="23">
        <f>COUNTIF(E$17:E$995, "Completed Day 4")</f>
        <v>0</v>
      </c>
      <c r="D11" s="23"/>
      <c r="E11" s="23"/>
      <c r="F11" s="23"/>
      <c r="AMI11"/>
      <c r="AMJ11"/>
    </row>
    <row r="12" spans="1:1024" s="25" customFormat="1">
      <c r="A12" s="23" t="s">
        <v>166</v>
      </c>
      <c r="B12" s="23">
        <f t="shared" si="0"/>
        <v>6</v>
      </c>
      <c r="C12" s="23">
        <f>COUNTIF(E$17:E$995, "Completed Day 5")</f>
        <v>7</v>
      </c>
      <c r="D12" s="23"/>
      <c r="E12" s="23"/>
      <c r="F12" s="23"/>
      <c r="AMI12"/>
      <c r="AMJ12"/>
    </row>
    <row r="13" spans="1:1024" s="25" customFormat="1">
      <c r="A13" s="23" t="s">
        <v>167</v>
      </c>
      <c r="B13" s="23">
        <f t="shared" si="0"/>
        <v>0</v>
      </c>
      <c r="C13" s="23">
        <f>COUNTIF(E$17:E$995, "Completed Day 6")</f>
        <v>6</v>
      </c>
      <c r="D13" s="23"/>
      <c r="E13" s="23"/>
      <c r="F13" s="23"/>
      <c r="AMI13"/>
      <c r="AMJ13"/>
    </row>
    <row r="14" spans="1:1024" s="25" customFormat="1">
      <c r="A14" s="23" t="s">
        <v>168</v>
      </c>
      <c r="B14" s="23">
        <f t="shared" si="0"/>
        <v>0</v>
      </c>
      <c r="C14" s="23">
        <f>COUNTIF(E$17:E$995, "Completed Day 7")</f>
        <v>0</v>
      </c>
      <c r="D14" s="23"/>
      <c r="E14" s="23"/>
      <c r="F14" s="23"/>
      <c r="AMI14"/>
      <c r="AMJ14"/>
    </row>
    <row r="15" spans="1:1024" s="25" customFormat="1">
      <c r="A15" s="23"/>
      <c r="B15" s="23"/>
      <c r="C15" s="23"/>
      <c r="D15" s="23"/>
      <c r="E15" s="23"/>
      <c r="F15" s="23"/>
      <c r="AMI15"/>
      <c r="AMJ15"/>
    </row>
    <row r="16" spans="1:1024">
      <c r="A16" s="30" t="s">
        <v>169</v>
      </c>
      <c r="B16" s="30" t="s">
        <v>22</v>
      </c>
      <c r="C16" s="30" t="s">
        <v>170</v>
      </c>
      <c r="D16" s="30" t="s">
        <v>171</v>
      </c>
      <c r="E16" s="30" t="s">
        <v>26</v>
      </c>
      <c r="F16" s="30" t="s">
        <v>30</v>
      </c>
    </row>
    <row r="17" spans="1:5">
      <c r="A17">
        <v>1</v>
      </c>
      <c r="B17" s="31" t="s">
        <v>31</v>
      </c>
      <c r="C17" t="s">
        <v>180</v>
      </c>
      <c r="D17" s="32" t="s">
        <v>181</v>
      </c>
      <c r="E17" s="33" t="s">
        <v>182</v>
      </c>
    </row>
    <row r="18" spans="1:5">
      <c r="A18">
        <v>2</v>
      </c>
      <c r="B18" s="31" t="s">
        <v>31</v>
      </c>
      <c r="C18" t="s">
        <v>180</v>
      </c>
      <c r="D18" s="31" t="s">
        <v>183</v>
      </c>
      <c r="E18" s="33" t="s">
        <v>182</v>
      </c>
    </row>
    <row r="19" spans="1:5">
      <c r="A19">
        <v>3</v>
      </c>
      <c r="B19" s="31" t="s">
        <v>31</v>
      </c>
      <c r="C19" t="s">
        <v>180</v>
      </c>
      <c r="D19" s="31" t="s">
        <v>184</v>
      </c>
      <c r="E19" s="33" t="s">
        <v>182</v>
      </c>
    </row>
    <row r="20" spans="1:5">
      <c r="A20">
        <v>4</v>
      </c>
      <c r="B20" s="31" t="s">
        <v>31</v>
      </c>
      <c r="C20" t="s">
        <v>180</v>
      </c>
      <c r="D20" s="31" t="s">
        <v>185</v>
      </c>
      <c r="E20" s="33" t="s">
        <v>182</v>
      </c>
    </row>
    <row r="21" spans="1:5">
      <c r="A21">
        <v>5</v>
      </c>
      <c r="B21" s="31" t="s">
        <v>31</v>
      </c>
      <c r="C21" t="s">
        <v>180</v>
      </c>
      <c r="D21" s="31" t="s">
        <v>186</v>
      </c>
      <c r="E21" s="33" t="s">
        <v>187</v>
      </c>
    </row>
    <row r="22" spans="1:5">
      <c r="A22">
        <v>6</v>
      </c>
      <c r="B22" s="31" t="s">
        <v>35</v>
      </c>
      <c r="C22" t="s">
        <v>180</v>
      </c>
      <c r="D22" s="31" t="s">
        <v>188</v>
      </c>
      <c r="E22" s="33" t="s">
        <v>182</v>
      </c>
    </row>
    <row r="23" spans="1:5">
      <c r="A23">
        <v>7</v>
      </c>
      <c r="B23" s="31" t="s">
        <v>35</v>
      </c>
      <c r="C23" t="s">
        <v>180</v>
      </c>
      <c r="D23" s="31" t="s">
        <v>189</v>
      </c>
      <c r="E23" s="33" t="s">
        <v>182</v>
      </c>
    </row>
    <row r="24" spans="1:5">
      <c r="A24">
        <v>8</v>
      </c>
      <c r="B24" s="31" t="s">
        <v>35</v>
      </c>
      <c r="C24" t="s">
        <v>180</v>
      </c>
      <c r="D24" s="31" t="s">
        <v>190</v>
      </c>
      <c r="E24" s="33" t="s">
        <v>182</v>
      </c>
    </row>
    <row r="25" spans="1:5">
      <c r="A25">
        <v>9</v>
      </c>
      <c r="B25" s="31" t="s">
        <v>35</v>
      </c>
      <c r="C25" t="s">
        <v>180</v>
      </c>
      <c r="D25" s="31" t="s">
        <v>186</v>
      </c>
      <c r="E25" s="33" t="s">
        <v>187</v>
      </c>
    </row>
    <row r="26" spans="1:5">
      <c r="A26">
        <v>10</v>
      </c>
      <c r="B26" s="31" t="s">
        <v>38</v>
      </c>
      <c r="C26" t="s">
        <v>180</v>
      </c>
      <c r="D26" s="31" t="s">
        <v>191</v>
      </c>
      <c r="E26" s="33" t="s">
        <v>187</v>
      </c>
    </row>
    <row r="27" spans="1:5">
      <c r="A27">
        <v>11</v>
      </c>
      <c r="B27" s="31" t="s">
        <v>38</v>
      </c>
      <c r="C27" t="s">
        <v>180</v>
      </c>
      <c r="D27" s="31" t="s">
        <v>192</v>
      </c>
      <c r="E27" s="33" t="s">
        <v>187</v>
      </c>
    </row>
    <row r="28" spans="1:5">
      <c r="A28">
        <v>12</v>
      </c>
      <c r="B28" s="31" t="s">
        <v>38</v>
      </c>
      <c r="C28" t="s">
        <v>180</v>
      </c>
      <c r="D28" s="31" t="s">
        <v>193</v>
      </c>
      <c r="E28" s="33" t="s">
        <v>187</v>
      </c>
    </row>
    <row r="29" spans="1:5">
      <c r="A29">
        <v>13</v>
      </c>
      <c r="B29" s="31" t="s">
        <v>38</v>
      </c>
      <c r="C29" t="s">
        <v>180</v>
      </c>
      <c r="D29" s="31" t="s">
        <v>194</v>
      </c>
      <c r="E29" s="33" t="s">
        <v>187</v>
      </c>
    </row>
    <row r="30" spans="1:5">
      <c r="A30">
        <v>14</v>
      </c>
      <c r="B30" s="31"/>
      <c r="D30" s="31"/>
      <c r="E30" s="33"/>
    </row>
    <row r="31" spans="1:5">
      <c r="A31">
        <v>15</v>
      </c>
      <c r="B31" s="31"/>
      <c r="D31" s="31"/>
      <c r="E31" s="33"/>
    </row>
    <row r="32" spans="1:5">
      <c r="A32">
        <v>16</v>
      </c>
      <c r="B32" s="31"/>
      <c r="D32" s="31"/>
      <c r="E32" s="33"/>
    </row>
    <row r="33" spans="1:5">
      <c r="A33">
        <v>17</v>
      </c>
      <c r="B33" s="31"/>
      <c r="D33" s="31"/>
      <c r="E33" s="33"/>
    </row>
    <row r="34" spans="1:5">
      <c r="A34">
        <v>18</v>
      </c>
      <c r="B34" s="31"/>
      <c r="D34" s="31"/>
      <c r="E34" s="33"/>
    </row>
    <row r="35" spans="1:5">
      <c r="A35">
        <v>19</v>
      </c>
      <c r="B35" s="31"/>
      <c r="D35" s="31"/>
      <c r="E35" s="33"/>
    </row>
    <row r="36" spans="1:5">
      <c r="A36">
        <v>20</v>
      </c>
      <c r="B36" s="31"/>
      <c r="D36" s="31"/>
      <c r="E36" s="33"/>
    </row>
    <row r="37" spans="1:5">
      <c r="A37">
        <v>21</v>
      </c>
      <c r="B37" s="31"/>
      <c r="D37" s="31"/>
      <c r="E37" s="33"/>
    </row>
    <row r="38" spans="1:5">
      <c r="A38">
        <v>22</v>
      </c>
      <c r="B38" s="31"/>
      <c r="D38" s="31"/>
      <c r="E38" s="33"/>
    </row>
    <row r="39" spans="1:5">
      <c r="A39">
        <v>23</v>
      </c>
      <c r="B39" s="31"/>
      <c r="D39" s="31"/>
      <c r="E39" s="33"/>
    </row>
    <row r="40" spans="1:5">
      <c r="A40">
        <v>24</v>
      </c>
      <c r="B40" s="31"/>
      <c r="D40" s="31"/>
      <c r="E40" s="33"/>
    </row>
    <row r="41" spans="1:5">
      <c r="A41">
        <v>25</v>
      </c>
      <c r="B41" s="31"/>
      <c r="D41" s="31"/>
      <c r="E41" s="33"/>
    </row>
    <row r="42" spans="1:5">
      <c r="A42">
        <v>26</v>
      </c>
      <c r="B42" s="31"/>
      <c r="D42" s="31"/>
      <c r="E42" s="33"/>
    </row>
    <row r="43" spans="1:5">
      <c r="A43">
        <v>27</v>
      </c>
      <c r="B43" s="31"/>
      <c r="D43" s="31"/>
      <c r="E43" s="33"/>
    </row>
    <row r="44" spans="1:5">
      <c r="A44">
        <v>28</v>
      </c>
      <c r="B44" s="31"/>
      <c r="D44" s="31"/>
      <c r="E44" s="33"/>
    </row>
    <row r="45" spans="1:5">
      <c r="A45">
        <v>29</v>
      </c>
      <c r="B45" s="31"/>
      <c r="D45" s="31"/>
      <c r="E45" s="33"/>
    </row>
    <row r="46" spans="1:5">
      <c r="A46">
        <v>30</v>
      </c>
      <c r="B46" s="31"/>
      <c r="D46" s="31"/>
      <c r="E46" s="33"/>
    </row>
    <row r="47" spans="1:5">
      <c r="A47">
        <v>31</v>
      </c>
      <c r="B47" s="31"/>
      <c r="D47" s="31"/>
      <c r="E47" s="33"/>
    </row>
    <row r="48" spans="1:5">
      <c r="A48">
        <v>32</v>
      </c>
      <c r="B48" s="31"/>
      <c r="D48" s="31"/>
      <c r="E48" s="33"/>
    </row>
    <row r="49" spans="1:5">
      <c r="A49">
        <v>33</v>
      </c>
      <c r="B49" s="31"/>
      <c r="D49" s="31"/>
      <c r="E49" s="33"/>
    </row>
    <row r="50" spans="1:5">
      <c r="A50">
        <v>34</v>
      </c>
      <c r="B50" s="31"/>
      <c r="D50" s="31"/>
      <c r="E50" s="33"/>
    </row>
    <row r="51" spans="1:5">
      <c r="A51">
        <v>35</v>
      </c>
      <c r="B51" s="31"/>
      <c r="D51" s="31"/>
      <c r="E51" s="33"/>
    </row>
    <row r="52" spans="1:5">
      <c r="A52">
        <v>36</v>
      </c>
      <c r="B52" s="31"/>
      <c r="D52" s="31"/>
      <c r="E52" s="33"/>
    </row>
    <row r="53" spans="1:5">
      <c r="A53">
        <v>37</v>
      </c>
      <c r="B53" s="31"/>
      <c r="D53" s="31"/>
      <c r="E53" s="33"/>
    </row>
    <row r="54" spans="1:5">
      <c r="A54">
        <v>38</v>
      </c>
      <c r="B54" s="31"/>
      <c r="D54" s="31"/>
      <c r="E54" s="33"/>
    </row>
    <row r="55" spans="1:5">
      <c r="A55">
        <v>39</v>
      </c>
      <c r="B55" s="31"/>
      <c r="D55" s="31"/>
      <c r="E55" s="33"/>
    </row>
    <row r="56" spans="1:5">
      <c r="A56">
        <v>40</v>
      </c>
      <c r="B56" s="31"/>
      <c r="D56" s="31"/>
      <c r="E56" s="33"/>
    </row>
    <row r="57" spans="1:5">
      <c r="A57">
        <v>41</v>
      </c>
      <c r="B57" s="31"/>
      <c r="D57" s="31"/>
      <c r="E57" s="33"/>
    </row>
    <row r="58" spans="1:5">
      <c r="A58">
        <v>42</v>
      </c>
      <c r="B58" s="31"/>
      <c r="D58" s="31"/>
      <c r="E58" s="33"/>
    </row>
    <row r="59" spans="1:5">
      <c r="A59">
        <v>43</v>
      </c>
      <c r="B59" s="31"/>
      <c r="D59" s="31"/>
      <c r="E59" s="33"/>
    </row>
    <row r="60" spans="1:5">
      <c r="A60">
        <v>44</v>
      </c>
      <c r="B60" s="31"/>
      <c r="D60" s="31"/>
      <c r="E60" s="33"/>
    </row>
    <row r="61" spans="1:5">
      <c r="A61">
        <v>45</v>
      </c>
      <c r="B61" s="31"/>
      <c r="D61" s="31"/>
      <c r="E61" s="33"/>
    </row>
    <row r="62" spans="1:5">
      <c r="A62">
        <v>46</v>
      </c>
      <c r="B62" s="31"/>
      <c r="D62" s="31"/>
      <c r="E62" s="33"/>
    </row>
    <row r="63" spans="1:5">
      <c r="A63">
        <v>47</v>
      </c>
      <c r="B63" s="31"/>
      <c r="D63" s="31"/>
      <c r="E63" s="33"/>
    </row>
    <row r="64" spans="1:5">
      <c r="A64">
        <v>48</v>
      </c>
      <c r="B64" s="31"/>
      <c r="D64" s="31"/>
      <c r="E64" s="33"/>
    </row>
    <row r="65" spans="1:5">
      <c r="A65">
        <v>49</v>
      </c>
      <c r="B65" s="31"/>
      <c r="D65" s="31"/>
      <c r="E65" s="33"/>
    </row>
    <row r="66" spans="1:5">
      <c r="A66">
        <v>50</v>
      </c>
      <c r="B66" s="31"/>
      <c r="D66" s="31"/>
      <c r="E66" s="33"/>
    </row>
    <row r="67" spans="1:5">
      <c r="A67">
        <v>51</v>
      </c>
      <c r="B67" s="31"/>
      <c r="D67" s="31"/>
      <c r="E67" s="33"/>
    </row>
    <row r="68" spans="1:5">
      <c r="A68">
        <v>52</v>
      </c>
      <c r="B68" s="31"/>
      <c r="D68" s="31"/>
      <c r="E68" s="33"/>
    </row>
    <row r="69" spans="1:5">
      <c r="A69">
        <v>53</v>
      </c>
      <c r="B69" s="31"/>
      <c r="D69" s="31"/>
      <c r="E69" s="33"/>
    </row>
    <row r="70" spans="1:5">
      <c r="A70">
        <v>54</v>
      </c>
      <c r="B70" s="31"/>
      <c r="D70" s="31"/>
      <c r="E70" s="33"/>
    </row>
    <row r="71" spans="1:5">
      <c r="A71">
        <v>55</v>
      </c>
      <c r="B71" s="31"/>
      <c r="D71" s="31"/>
      <c r="E71" s="33"/>
    </row>
    <row r="72" spans="1:5">
      <c r="A72">
        <v>56</v>
      </c>
      <c r="B72" s="31"/>
      <c r="D72" s="31"/>
      <c r="E72" s="33"/>
    </row>
    <row r="73" spans="1:5">
      <c r="A73">
        <v>57</v>
      </c>
      <c r="B73" s="31"/>
      <c r="D73" s="31"/>
      <c r="E73" s="33"/>
    </row>
    <row r="74" spans="1:5">
      <c r="A74">
        <v>58</v>
      </c>
      <c r="B74" s="31"/>
      <c r="D74" s="31"/>
      <c r="E74" s="33"/>
    </row>
    <row r="75" spans="1:5">
      <c r="A75">
        <v>59</v>
      </c>
      <c r="B75" s="31"/>
      <c r="D75" s="31"/>
      <c r="E75" s="33"/>
    </row>
    <row r="76" spans="1:5">
      <c r="A76">
        <v>60</v>
      </c>
      <c r="B76" s="31"/>
      <c r="D76" s="31"/>
      <c r="E76" s="33"/>
    </row>
    <row r="77" spans="1:5">
      <c r="A77">
        <v>61</v>
      </c>
      <c r="B77" s="31"/>
      <c r="D77" s="31"/>
      <c r="E77" s="33"/>
    </row>
    <row r="78" spans="1:5">
      <c r="A78">
        <v>62</v>
      </c>
      <c r="B78" s="31"/>
      <c r="D78" s="31"/>
      <c r="E78" s="33"/>
    </row>
    <row r="79" spans="1:5">
      <c r="A79">
        <v>63</v>
      </c>
      <c r="B79" s="31"/>
      <c r="D79" s="31"/>
      <c r="E79" s="33"/>
    </row>
    <row r="80" spans="1:5">
      <c r="A80">
        <v>64</v>
      </c>
      <c r="B80" s="31"/>
      <c r="D80" s="31"/>
      <c r="E80" s="33"/>
    </row>
    <row r="81" spans="1:5">
      <c r="A81">
        <v>65</v>
      </c>
      <c r="B81" s="31"/>
      <c r="D81" s="31"/>
      <c r="E81" s="33"/>
    </row>
    <row r="82" spans="1:5">
      <c r="A82">
        <v>66</v>
      </c>
      <c r="B82" s="31"/>
      <c r="D82" s="31"/>
      <c r="E82" s="33"/>
    </row>
    <row r="83" spans="1:5">
      <c r="A83">
        <v>67</v>
      </c>
      <c r="B83" s="31"/>
      <c r="D83" s="31"/>
      <c r="E83" s="33"/>
    </row>
    <row r="84" spans="1:5">
      <c r="A84">
        <v>68</v>
      </c>
      <c r="B84" s="31"/>
      <c r="D84" s="31"/>
      <c r="E84" s="33"/>
    </row>
    <row r="85" spans="1:5">
      <c r="A85">
        <v>69</v>
      </c>
      <c r="B85" s="31"/>
      <c r="D85" s="31"/>
      <c r="E85" s="33"/>
    </row>
    <row r="86" spans="1:5">
      <c r="A86">
        <v>70</v>
      </c>
      <c r="B86" s="31"/>
      <c r="D86" s="31"/>
      <c r="E86" s="33"/>
    </row>
    <row r="87" spans="1:5">
      <c r="A87">
        <v>71</v>
      </c>
      <c r="B87" s="31"/>
      <c r="D87" s="31"/>
      <c r="E87" s="33"/>
    </row>
    <row r="88" spans="1:5">
      <c r="A88">
        <v>72</v>
      </c>
      <c r="B88" s="31"/>
      <c r="D88" s="31"/>
      <c r="E88" s="33"/>
    </row>
    <row r="89" spans="1:5">
      <c r="A89">
        <v>73</v>
      </c>
      <c r="B89" s="31"/>
      <c r="D89" s="31"/>
      <c r="E89" s="33"/>
    </row>
    <row r="90" spans="1:5">
      <c r="A90">
        <v>74</v>
      </c>
      <c r="B90" s="31"/>
      <c r="D90" s="31"/>
      <c r="E90" s="33"/>
    </row>
    <row r="91" spans="1:5">
      <c r="A91">
        <v>75</v>
      </c>
      <c r="B91" s="31"/>
      <c r="D91" s="31"/>
      <c r="E91" s="33"/>
    </row>
    <row r="92" spans="1:5">
      <c r="A92">
        <v>76</v>
      </c>
      <c r="B92" s="31"/>
      <c r="D92" s="31"/>
      <c r="E92" s="33"/>
    </row>
    <row r="93" spans="1:5">
      <c r="A93">
        <v>77</v>
      </c>
      <c r="B93" s="31"/>
      <c r="D93" s="31"/>
      <c r="E93" s="33"/>
    </row>
    <row r="94" spans="1:5">
      <c r="A94">
        <v>78</v>
      </c>
      <c r="B94" s="31"/>
      <c r="D94" s="31"/>
      <c r="E94" s="33"/>
    </row>
    <row r="95" spans="1:5">
      <c r="A95">
        <v>79</v>
      </c>
      <c r="B95" s="31"/>
      <c r="D95" s="31"/>
      <c r="E95" s="33"/>
    </row>
    <row r="96" spans="1:5">
      <c r="A96">
        <v>80</v>
      </c>
      <c r="B96" s="31"/>
      <c r="D96" s="31"/>
      <c r="E96" s="33"/>
    </row>
    <row r="97" spans="1:5">
      <c r="A97">
        <v>81</v>
      </c>
      <c r="B97" s="31"/>
      <c r="D97" s="31"/>
      <c r="E97" s="33"/>
    </row>
    <row r="98" spans="1:5">
      <c r="A98">
        <v>82</v>
      </c>
      <c r="B98" s="31"/>
      <c r="D98" s="31"/>
      <c r="E98" s="33"/>
    </row>
    <row r="99" spans="1:5">
      <c r="A99">
        <v>83</v>
      </c>
      <c r="B99" s="31"/>
      <c r="D99" s="31"/>
      <c r="E99" s="33"/>
    </row>
    <row r="100" spans="1:5">
      <c r="A100">
        <v>84</v>
      </c>
      <c r="B100" s="31"/>
      <c r="D100" s="31"/>
      <c r="E100" s="33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1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1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1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26:D100 D18:D22" xr:uid="{00000000-0002-0000-01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100-000001000000}">
          <x14:formula1>
            <xm:f>'1-3 Product Backlog '!$A$24:$A$66</xm:f>
          </x14:formula1>
          <x14:formula2>
            <xm:f>0</xm:f>
          </x14:formula2>
          <xm:sqref>B30:B100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100-000002000000}">
          <x14:formula1>
            <xm:f>'1-3 Product Backlog '!$G$5:$G$8</xm:f>
          </x14:formula1>
          <x14:formula2>
            <xm:f>0</xm:f>
          </x14:formula2>
          <xm:sqref>C30:C100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100"/>
  <sheetViews>
    <sheetView zoomScale="180" zoomScaleNormal="180" workbookViewId="0">
      <selection activeCell="B17" sqref="B17:F28"/>
    </sheetView>
  </sheetViews>
  <sheetFormatPr defaultColWidth="11.42578125" defaultRowHeight="12.75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5" customFormat="1" ht="18">
      <c r="A1" s="23" t="s">
        <v>9</v>
      </c>
      <c r="B1" s="23">
        <f>'Sprint 01 Backlog'!B1+1</f>
        <v>2</v>
      </c>
      <c r="C1" s="23"/>
      <c r="D1" s="24" t="s">
        <v>2</v>
      </c>
      <c r="E1"/>
      <c r="F1" s="23"/>
      <c r="AMI1"/>
      <c r="AMJ1"/>
    </row>
    <row r="2" spans="1:1024" s="25" customFormat="1">
      <c r="A2" s="23" t="s">
        <v>155</v>
      </c>
      <c r="B2" s="26">
        <f>'Sprint 01 Backlog'!B3</f>
        <v>44481</v>
      </c>
      <c r="C2" s="23"/>
      <c r="D2" s="27" t="s">
        <v>156</v>
      </c>
      <c r="E2" s="23"/>
      <c r="F2" s="23"/>
      <c r="AMI2"/>
      <c r="AMJ2"/>
    </row>
    <row r="3" spans="1:1024" s="25" customFormat="1">
      <c r="A3" s="23" t="s">
        <v>157</v>
      </c>
      <c r="B3" s="26">
        <f>B2+7</f>
        <v>44488</v>
      </c>
      <c r="C3" s="23"/>
      <c r="D3" s="23"/>
      <c r="E3" s="23"/>
      <c r="F3" s="23"/>
      <c r="AMI3"/>
      <c r="AMJ3"/>
    </row>
    <row r="4" spans="1:1024" s="25" customFormat="1">
      <c r="A4" s="23" t="s">
        <v>158</v>
      </c>
      <c r="B4" s="28" t="s">
        <v>159</v>
      </c>
      <c r="C4" s="23"/>
      <c r="D4" s="23"/>
      <c r="E4" s="23"/>
      <c r="F4" s="23"/>
      <c r="AMI4"/>
      <c r="AMJ4"/>
    </row>
    <row r="5" spans="1:1024" s="25" customFormat="1">
      <c r="A5" s="23"/>
      <c r="B5" s="28"/>
      <c r="C5" s="23"/>
      <c r="D5" s="23"/>
      <c r="E5" s="23"/>
      <c r="F5" s="23"/>
      <c r="AMI5"/>
      <c r="AMJ5"/>
    </row>
    <row r="6" spans="1:1024" s="25" customFormat="1">
      <c r="A6" s="23"/>
      <c r="B6" s="29" t="s">
        <v>10</v>
      </c>
      <c r="C6" s="23" t="s">
        <v>160</v>
      </c>
      <c r="D6" s="23"/>
      <c r="E6" s="23"/>
      <c r="F6" s="23"/>
      <c r="AMI6"/>
      <c r="AMJ6"/>
    </row>
    <row r="7" spans="1:1024" s="25" customFormat="1">
      <c r="A7" s="23" t="s">
        <v>161</v>
      </c>
      <c r="B7" s="23">
        <f>COUNTA(D17:D995)</f>
        <v>12</v>
      </c>
      <c r="C7" s="23"/>
      <c r="D7" s="23"/>
      <c r="E7" s="23"/>
      <c r="F7" s="23"/>
      <c r="AMI7"/>
      <c r="AMJ7"/>
    </row>
    <row r="8" spans="1:1024" s="25" customFormat="1">
      <c r="A8" s="23" t="s">
        <v>162</v>
      </c>
      <c r="B8" s="23">
        <f t="shared" ref="B8:B14" si="0">B7-C8</f>
        <v>12</v>
      </c>
      <c r="C8" s="23">
        <f>COUNTIF(E$17:E$995, "Completed Day 1")</f>
        <v>0</v>
      </c>
      <c r="D8" s="23"/>
      <c r="E8" s="23"/>
      <c r="F8" s="23"/>
      <c r="AMI8"/>
      <c r="AMJ8"/>
    </row>
    <row r="9" spans="1:1024" s="25" customFormat="1">
      <c r="A9" s="23" t="s">
        <v>163</v>
      </c>
      <c r="B9" s="23">
        <f t="shared" si="0"/>
        <v>10</v>
      </c>
      <c r="C9" s="23">
        <f>COUNTIF(E$17:E$995, "Completed Day 2")</f>
        <v>2</v>
      </c>
      <c r="D9" s="23"/>
      <c r="E9" s="23"/>
      <c r="F9" s="23"/>
      <c r="AMI9"/>
      <c r="AMJ9"/>
    </row>
    <row r="10" spans="1:1024" s="25" customFormat="1">
      <c r="A10" s="23" t="s">
        <v>164</v>
      </c>
      <c r="B10" s="23">
        <f t="shared" si="0"/>
        <v>6</v>
      </c>
      <c r="C10" s="23">
        <f>COUNTIF(E$17:E$995, "Completed Day 3")</f>
        <v>4</v>
      </c>
      <c r="D10" s="23"/>
      <c r="E10" s="23"/>
      <c r="F10" s="23"/>
      <c r="AMI10"/>
      <c r="AMJ10"/>
    </row>
    <row r="11" spans="1:1024" s="25" customFormat="1">
      <c r="A11" s="23" t="s">
        <v>165</v>
      </c>
      <c r="B11" s="23">
        <f t="shared" si="0"/>
        <v>4</v>
      </c>
      <c r="C11" s="23">
        <f>COUNTIF(E$17:E$995, "Completed Day 4")</f>
        <v>2</v>
      </c>
      <c r="D11" s="23"/>
      <c r="E11" s="23"/>
      <c r="F11" s="23"/>
      <c r="AMI11"/>
      <c r="AMJ11"/>
    </row>
    <row r="12" spans="1:1024" s="25" customFormat="1">
      <c r="A12" s="23" t="s">
        <v>166</v>
      </c>
      <c r="B12" s="23">
        <f t="shared" si="0"/>
        <v>2</v>
      </c>
      <c r="C12" s="23">
        <f>COUNTIF(E$17:E$995, "Completed Day 5")</f>
        <v>2</v>
      </c>
      <c r="D12" s="23"/>
      <c r="E12" s="23"/>
      <c r="F12" s="23"/>
      <c r="AMI12"/>
      <c r="AMJ12"/>
    </row>
    <row r="13" spans="1:1024" s="25" customFormat="1">
      <c r="A13" s="23" t="s">
        <v>167</v>
      </c>
      <c r="B13" s="23">
        <f t="shared" si="0"/>
        <v>0</v>
      </c>
      <c r="C13" s="23">
        <f>COUNTIF(E$17:E$995, "Completed Day 6")</f>
        <v>2</v>
      </c>
      <c r="D13" s="23"/>
      <c r="E13" s="23"/>
      <c r="F13" s="23"/>
      <c r="AMI13"/>
      <c r="AMJ13"/>
    </row>
    <row r="14" spans="1:1024" s="25" customFormat="1">
      <c r="A14" s="23" t="s">
        <v>168</v>
      </c>
      <c r="B14" s="23">
        <f t="shared" si="0"/>
        <v>0</v>
      </c>
      <c r="C14" s="23">
        <f>COUNTIF(E$17:E$995, "Completed Day 7")</f>
        <v>0</v>
      </c>
      <c r="D14" s="23"/>
      <c r="E14" s="23"/>
      <c r="F14" s="23"/>
      <c r="AMI14"/>
      <c r="AMJ14"/>
    </row>
    <row r="15" spans="1:1024" s="25" customFormat="1">
      <c r="A15" s="23"/>
      <c r="B15" s="23"/>
      <c r="C15" s="23"/>
      <c r="D15" s="23"/>
      <c r="E15" s="23"/>
      <c r="F15" s="23"/>
      <c r="AMI15"/>
      <c r="AMJ15"/>
    </row>
    <row r="16" spans="1:1024">
      <c r="A16" s="30" t="s">
        <v>169</v>
      </c>
      <c r="B16" s="30" t="s">
        <v>22</v>
      </c>
      <c r="C16" s="30" t="s">
        <v>170</v>
      </c>
      <c r="D16" s="30" t="s">
        <v>171</v>
      </c>
      <c r="E16" s="30" t="s">
        <v>26</v>
      </c>
      <c r="F16" s="30" t="s">
        <v>30</v>
      </c>
    </row>
    <row r="17" spans="1:6">
      <c r="A17">
        <v>1</v>
      </c>
      <c r="B17" s="31" t="s">
        <v>41</v>
      </c>
      <c r="C17" t="s">
        <v>180</v>
      </c>
      <c r="D17" s="31" t="s">
        <v>195</v>
      </c>
      <c r="E17" s="33" t="s">
        <v>196</v>
      </c>
    </row>
    <row r="18" spans="1:6">
      <c r="A18">
        <v>2</v>
      </c>
      <c r="B18" s="31" t="s">
        <v>41</v>
      </c>
      <c r="C18" t="s">
        <v>180</v>
      </c>
      <c r="D18" s="31" t="s">
        <v>197</v>
      </c>
      <c r="E18" s="33" t="s">
        <v>198</v>
      </c>
      <c r="F18" t="s">
        <v>199</v>
      </c>
    </row>
    <row r="19" spans="1:6">
      <c r="A19">
        <v>3</v>
      </c>
      <c r="B19" s="31" t="s">
        <v>41</v>
      </c>
      <c r="C19" t="s">
        <v>180</v>
      </c>
      <c r="D19" s="31" t="s">
        <v>200</v>
      </c>
      <c r="E19" s="33" t="s">
        <v>198</v>
      </c>
    </row>
    <row r="20" spans="1:6">
      <c r="A20">
        <v>4</v>
      </c>
      <c r="B20" s="31" t="s">
        <v>41</v>
      </c>
      <c r="C20" t="s">
        <v>180</v>
      </c>
      <c r="D20" s="31" t="s">
        <v>201</v>
      </c>
      <c r="E20" s="33" t="s">
        <v>198</v>
      </c>
    </row>
    <row r="21" spans="1:6">
      <c r="A21">
        <v>5</v>
      </c>
      <c r="B21" s="31" t="s">
        <v>41</v>
      </c>
      <c r="C21" t="s">
        <v>180</v>
      </c>
      <c r="D21" s="31" t="s">
        <v>202</v>
      </c>
      <c r="E21" s="33" t="s">
        <v>203</v>
      </c>
    </row>
    <row r="22" spans="1:6">
      <c r="A22">
        <v>6</v>
      </c>
      <c r="B22" s="31" t="s">
        <v>41</v>
      </c>
      <c r="C22" t="s">
        <v>180</v>
      </c>
      <c r="D22" s="31" t="s">
        <v>204</v>
      </c>
      <c r="E22" s="33" t="s">
        <v>196</v>
      </c>
      <c r="F22" t="s">
        <v>205</v>
      </c>
    </row>
    <row r="23" spans="1:6">
      <c r="A23">
        <v>7</v>
      </c>
      <c r="B23" s="31" t="s">
        <v>41</v>
      </c>
      <c r="C23" t="s">
        <v>180</v>
      </c>
      <c r="D23" s="31" t="s">
        <v>206</v>
      </c>
      <c r="E23" s="33" t="s">
        <v>198</v>
      </c>
    </row>
    <row r="24" spans="1:6">
      <c r="A24">
        <v>8</v>
      </c>
      <c r="B24" s="31" t="s">
        <v>45</v>
      </c>
      <c r="C24" t="s">
        <v>180</v>
      </c>
      <c r="D24" s="31" t="s">
        <v>207</v>
      </c>
      <c r="E24" s="33" t="s">
        <v>203</v>
      </c>
    </row>
    <row r="25" spans="1:6">
      <c r="A25">
        <v>9</v>
      </c>
      <c r="B25" s="31" t="s">
        <v>45</v>
      </c>
      <c r="C25" t="s">
        <v>180</v>
      </c>
      <c r="D25" s="31" t="s">
        <v>208</v>
      </c>
      <c r="E25" s="33" t="s">
        <v>182</v>
      </c>
      <c r="F25" t="s">
        <v>209</v>
      </c>
    </row>
    <row r="26" spans="1:6">
      <c r="A26">
        <v>10</v>
      </c>
      <c r="B26" s="31" t="s">
        <v>41</v>
      </c>
      <c r="C26" t="s">
        <v>180</v>
      </c>
      <c r="D26" s="31" t="s">
        <v>210</v>
      </c>
      <c r="E26" s="33" t="s">
        <v>187</v>
      </c>
    </row>
    <row r="27" spans="1:6">
      <c r="A27">
        <v>11</v>
      </c>
      <c r="B27" s="31" t="s">
        <v>45</v>
      </c>
      <c r="C27" t="s">
        <v>180</v>
      </c>
      <c r="D27" s="31" t="s">
        <v>211</v>
      </c>
      <c r="E27" s="33" t="s">
        <v>182</v>
      </c>
      <c r="F27" t="s">
        <v>212</v>
      </c>
    </row>
    <row r="28" spans="1:6">
      <c r="A28">
        <v>12</v>
      </c>
      <c r="B28" s="31" t="s">
        <v>45</v>
      </c>
      <c r="C28" t="s">
        <v>180</v>
      </c>
      <c r="D28" s="31" t="s">
        <v>213</v>
      </c>
      <c r="E28" s="33" t="s">
        <v>187</v>
      </c>
    </row>
    <row r="29" spans="1:6">
      <c r="A29">
        <v>13</v>
      </c>
      <c r="B29" s="31"/>
      <c r="D29" s="31"/>
      <c r="E29" s="33"/>
    </row>
    <row r="30" spans="1:6">
      <c r="A30">
        <v>14</v>
      </c>
      <c r="B30" s="31"/>
      <c r="D30" s="31"/>
      <c r="E30" s="33"/>
    </row>
    <row r="31" spans="1:6">
      <c r="A31">
        <v>15</v>
      </c>
      <c r="B31" s="31"/>
      <c r="D31" s="31"/>
      <c r="E31" s="33"/>
    </row>
    <row r="32" spans="1:6">
      <c r="A32">
        <v>16</v>
      </c>
      <c r="B32" s="31"/>
      <c r="D32" s="31"/>
      <c r="E32" s="33"/>
    </row>
    <row r="33" spans="1:5">
      <c r="A33">
        <v>17</v>
      </c>
      <c r="B33" s="31"/>
      <c r="D33" s="31"/>
      <c r="E33" s="33"/>
    </row>
    <row r="34" spans="1:5">
      <c r="A34">
        <v>18</v>
      </c>
      <c r="B34" s="31"/>
      <c r="D34" s="31"/>
      <c r="E34" s="33"/>
    </row>
    <row r="35" spans="1:5">
      <c r="A35">
        <v>19</v>
      </c>
      <c r="B35" s="31"/>
      <c r="D35" s="31"/>
      <c r="E35" s="33"/>
    </row>
    <row r="36" spans="1:5">
      <c r="A36">
        <v>20</v>
      </c>
      <c r="B36" s="31"/>
      <c r="D36" s="31"/>
      <c r="E36" s="33"/>
    </row>
    <row r="37" spans="1:5">
      <c r="A37">
        <v>21</v>
      </c>
      <c r="B37" s="31"/>
      <c r="D37" s="31"/>
      <c r="E37" s="33"/>
    </row>
    <row r="38" spans="1:5">
      <c r="A38">
        <v>22</v>
      </c>
      <c r="B38" s="31"/>
      <c r="D38" s="31"/>
      <c r="E38" s="33"/>
    </row>
    <row r="39" spans="1:5">
      <c r="A39">
        <v>23</v>
      </c>
      <c r="B39" s="31"/>
      <c r="D39" s="31"/>
      <c r="E39" s="33"/>
    </row>
    <row r="40" spans="1:5">
      <c r="A40">
        <v>24</v>
      </c>
      <c r="B40" s="31"/>
      <c r="D40" s="31"/>
      <c r="E40" s="33"/>
    </row>
    <row r="41" spans="1:5">
      <c r="A41">
        <v>25</v>
      </c>
      <c r="B41" s="31"/>
      <c r="D41" s="31"/>
      <c r="E41" s="33"/>
    </row>
    <row r="42" spans="1:5">
      <c r="A42">
        <v>26</v>
      </c>
      <c r="B42" s="31"/>
      <c r="D42" s="31"/>
      <c r="E42" s="33"/>
    </row>
    <row r="43" spans="1:5">
      <c r="A43">
        <v>27</v>
      </c>
      <c r="B43" s="31"/>
      <c r="D43" s="31"/>
      <c r="E43" s="33"/>
    </row>
    <row r="44" spans="1:5">
      <c r="A44">
        <v>28</v>
      </c>
      <c r="B44" s="31"/>
      <c r="D44" s="31"/>
      <c r="E44" s="33"/>
    </row>
    <row r="45" spans="1:5">
      <c r="A45">
        <v>29</v>
      </c>
      <c r="B45" s="31"/>
      <c r="D45" s="31"/>
      <c r="E45" s="33"/>
    </row>
    <row r="46" spans="1:5">
      <c r="A46">
        <v>30</v>
      </c>
      <c r="B46" s="31"/>
      <c r="D46" s="31"/>
      <c r="E46" s="33"/>
    </row>
    <row r="47" spans="1:5">
      <c r="A47">
        <v>31</v>
      </c>
      <c r="B47" s="31"/>
      <c r="D47" s="31"/>
      <c r="E47" s="33"/>
    </row>
    <row r="48" spans="1:5">
      <c r="A48">
        <v>32</v>
      </c>
      <c r="B48" s="31"/>
      <c r="D48" s="31"/>
      <c r="E48" s="33"/>
    </row>
    <row r="49" spans="1:5">
      <c r="A49">
        <v>33</v>
      </c>
      <c r="B49" s="31"/>
      <c r="D49" s="31"/>
      <c r="E49" s="33"/>
    </row>
    <row r="50" spans="1:5">
      <c r="A50">
        <v>34</v>
      </c>
      <c r="B50" s="31"/>
      <c r="D50" s="31"/>
      <c r="E50" s="33"/>
    </row>
    <row r="51" spans="1:5">
      <c r="A51">
        <v>35</v>
      </c>
      <c r="B51" s="31"/>
      <c r="D51" s="31"/>
      <c r="E51" s="33"/>
    </row>
    <row r="52" spans="1:5">
      <c r="A52">
        <v>36</v>
      </c>
      <c r="B52" s="31"/>
      <c r="D52" s="31"/>
      <c r="E52" s="33"/>
    </row>
    <row r="53" spans="1:5">
      <c r="A53">
        <v>37</v>
      </c>
      <c r="B53" s="31"/>
      <c r="D53" s="31"/>
      <c r="E53" s="33"/>
    </row>
    <row r="54" spans="1:5">
      <c r="A54">
        <v>38</v>
      </c>
      <c r="B54" s="31"/>
      <c r="D54" s="31"/>
      <c r="E54" s="33"/>
    </row>
    <row r="55" spans="1:5">
      <c r="A55">
        <v>39</v>
      </c>
      <c r="B55" s="31"/>
      <c r="D55" s="31"/>
      <c r="E55" s="33"/>
    </row>
    <row r="56" spans="1:5">
      <c r="A56">
        <v>40</v>
      </c>
      <c r="B56" s="31"/>
      <c r="D56" s="31"/>
      <c r="E56" s="33"/>
    </row>
    <row r="57" spans="1:5">
      <c r="A57">
        <v>41</v>
      </c>
      <c r="B57" s="31"/>
      <c r="D57" s="31"/>
      <c r="E57" s="33"/>
    </row>
    <row r="58" spans="1:5">
      <c r="A58">
        <v>42</v>
      </c>
      <c r="B58" s="31"/>
      <c r="D58" s="31"/>
      <c r="E58" s="33"/>
    </row>
    <row r="59" spans="1:5">
      <c r="A59">
        <v>43</v>
      </c>
      <c r="B59" s="31"/>
      <c r="D59" s="31"/>
      <c r="E59" s="33"/>
    </row>
    <row r="60" spans="1:5">
      <c r="A60">
        <v>44</v>
      </c>
      <c r="B60" s="31"/>
      <c r="D60" s="31"/>
      <c r="E60" s="33"/>
    </row>
    <row r="61" spans="1:5">
      <c r="A61">
        <v>45</v>
      </c>
      <c r="B61" s="31"/>
      <c r="D61" s="31"/>
      <c r="E61" s="33"/>
    </row>
    <row r="62" spans="1:5">
      <c r="A62">
        <v>46</v>
      </c>
      <c r="B62" s="31"/>
      <c r="D62" s="31"/>
      <c r="E62" s="33"/>
    </row>
    <row r="63" spans="1:5">
      <c r="A63">
        <v>47</v>
      </c>
      <c r="B63" s="31"/>
      <c r="D63" s="31"/>
      <c r="E63" s="33"/>
    </row>
    <row r="64" spans="1:5">
      <c r="A64">
        <v>48</v>
      </c>
      <c r="B64" s="31"/>
      <c r="D64" s="31"/>
      <c r="E64" s="33"/>
    </row>
    <row r="65" spans="1:5">
      <c r="A65">
        <v>49</v>
      </c>
      <c r="B65" s="31"/>
      <c r="D65" s="31"/>
      <c r="E65" s="33"/>
    </row>
    <row r="66" spans="1:5">
      <c r="A66">
        <v>50</v>
      </c>
      <c r="B66" s="31"/>
      <c r="D66" s="31"/>
      <c r="E66" s="33"/>
    </row>
    <row r="67" spans="1:5">
      <c r="A67">
        <v>51</v>
      </c>
      <c r="B67" s="31"/>
      <c r="D67" s="31"/>
      <c r="E67" s="33"/>
    </row>
    <row r="68" spans="1:5">
      <c r="A68">
        <v>52</v>
      </c>
      <c r="B68" s="31"/>
      <c r="D68" s="31"/>
      <c r="E68" s="33"/>
    </row>
    <row r="69" spans="1:5">
      <c r="A69">
        <v>53</v>
      </c>
      <c r="B69" s="31"/>
      <c r="D69" s="31"/>
      <c r="E69" s="33"/>
    </row>
    <row r="70" spans="1:5">
      <c r="A70">
        <v>54</v>
      </c>
      <c r="B70" s="31"/>
      <c r="D70" s="31"/>
      <c r="E70" s="33"/>
    </row>
    <row r="71" spans="1:5">
      <c r="A71">
        <v>55</v>
      </c>
      <c r="B71" s="31"/>
      <c r="D71" s="31"/>
      <c r="E71" s="33"/>
    </row>
    <row r="72" spans="1:5">
      <c r="A72">
        <v>56</v>
      </c>
      <c r="B72" s="31"/>
      <c r="D72" s="31"/>
      <c r="E72" s="33"/>
    </row>
    <row r="73" spans="1:5">
      <c r="A73">
        <v>57</v>
      </c>
      <c r="B73" s="31"/>
      <c r="D73" s="31"/>
      <c r="E73" s="33"/>
    </row>
    <row r="74" spans="1:5">
      <c r="A74">
        <v>58</v>
      </c>
      <c r="B74" s="31"/>
      <c r="D74" s="31"/>
      <c r="E74" s="33"/>
    </row>
    <row r="75" spans="1:5">
      <c r="A75">
        <v>59</v>
      </c>
      <c r="B75" s="31"/>
      <c r="D75" s="31"/>
      <c r="E75" s="33"/>
    </row>
    <row r="76" spans="1:5">
      <c r="A76">
        <v>60</v>
      </c>
      <c r="B76" s="31"/>
      <c r="D76" s="31"/>
      <c r="E76" s="33"/>
    </row>
    <row r="77" spans="1:5">
      <c r="A77">
        <v>61</v>
      </c>
      <c r="B77" s="31"/>
      <c r="D77" s="31"/>
      <c r="E77" s="33"/>
    </row>
    <row r="78" spans="1:5">
      <c r="A78">
        <v>62</v>
      </c>
      <c r="B78" s="31"/>
      <c r="D78" s="31"/>
      <c r="E78" s="33"/>
    </row>
    <row r="79" spans="1:5">
      <c r="A79">
        <v>63</v>
      </c>
      <c r="B79" s="31"/>
      <c r="D79" s="31"/>
      <c r="E79" s="33"/>
    </row>
    <row r="80" spans="1:5">
      <c r="A80">
        <v>64</v>
      </c>
      <c r="B80" s="31"/>
      <c r="D80" s="31"/>
      <c r="E80" s="33"/>
    </row>
    <row r="81" spans="1:5">
      <c r="A81">
        <v>65</v>
      </c>
      <c r="B81" s="31"/>
      <c r="D81" s="31"/>
      <c r="E81" s="33"/>
    </row>
    <row r="82" spans="1:5">
      <c r="A82">
        <v>66</v>
      </c>
      <c r="B82" s="31"/>
      <c r="D82" s="31"/>
      <c r="E82" s="33"/>
    </row>
    <row r="83" spans="1:5">
      <c r="A83">
        <v>67</v>
      </c>
      <c r="B83" s="31"/>
      <c r="D83" s="31"/>
      <c r="E83" s="33"/>
    </row>
    <row r="84" spans="1:5">
      <c r="A84">
        <v>68</v>
      </c>
      <c r="B84" s="31"/>
      <c r="D84" s="31"/>
      <c r="E84" s="33"/>
    </row>
    <row r="85" spans="1:5">
      <c r="A85">
        <v>69</v>
      </c>
      <c r="B85" s="31"/>
      <c r="D85" s="31"/>
      <c r="E85" s="33"/>
    </row>
    <row r="86" spans="1:5">
      <c r="A86">
        <v>70</v>
      </c>
      <c r="B86" s="31"/>
      <c r="D86" s="31"/>
      <c r="E86" s="33"/>
    </row>
    <row r="87" spans="1:5">
      <c r="A87">
        <v>71</v>
      </c>
      <c r="B87" s="31"/>
      <c r="D87" s="31"/>
      <c r="E87" s="33"/>
    </row>
    <row r="88" spans="1:5">
      <c r="A88">
        <v>72</v>
      </c>
      <c r="B88" s="31"/>
      <c r="D88" s="31"/>
      <c r="E88" s="33"/>
    </row>
    <row r="89" spans="1:5">
      <c r="A89">
        <v>73</v>
      </c>
      <c r="B89" s="31"/>
      <c r="D89" s="31"/>
      <c r="E89" s="33"/>
    </row>
    <row r="90" spans="1:5">
      <c r="A90">
        <v>74</v>
      </c>
      <c r="B90" s="31"/>
      <c r="D90" s="31"/>
      <c r="E90" s="33"/>
    </row>
    <row r="91" spans="1:5">
      <c r="A91">
        <v>75</v>
      </c>
      <c r="B91" s="31"/>
      <c r="D91" s="31"/>
      <c r="E91" s="33"/>
    </row>
    <row r="92" spans="1:5">
      <c r="A92">
        <v>76</v>
      </c>
      <c r="B92" s="31"/>
      <c r="D92" s="31"/>
      <c r="E92" s="33"/>
    </row>
    <row r="93" spans="1:5">
      <c r="A93">
        <v>77</v>
      </c>
      <c r="B93" s="31"/>
      <c r="D93" s="31"/>
      <c r="E93" s="33"/>
    </row>
    <row r="94" spans="1:5">
      <c r="A94">
        <v>78</v>
      </c>
      <c r="B94" s="31"/>
      <c r="D94" s="31"/>
      <c r="E94" s="33"/>
    </row>
    <row r="95" spans="1:5">
      <c r="A95">
        <v>79</v>
      </c>
      <c r="B95" s="31"/>
      <c r="D95" s="31"/>
      <c r="E95" s="33"/>
    </row>
    <row r="96" spans="1:5">
      <c r="A96">
        <v>80</v>
      </c>
      <c r="B96" s="31"/>
      <c r="D96" s="31"/>
      <c r="E96" s="33"/>
    </row>
    <row r="97" spans="1:5">
      <c r="A97">
        <v>81</v>
      </c>
      <c r="B97" s="31"/>
      <c r="D97" s="31"/>
      <c r="E97" s="33"/>
    </row>
    <row r="98" spans="1:5">
      <c r="A98">
        <v>82</v>
      </c>
      <c r="B98" s="31"/>
      <c r="D98" s="31"/>
      <c r="E98" s="33"/>
    </row>
    <row r="99" spans="1:5">
      <c r="A99">
        <v>83</v>
      </c>
      <c r="B99" s="31"/>
      <c r="D99" s="31"/>
      <c r="E99" s="33"/>
    </row>
    <row r="100" spans="1:5">
      <c r="A100">
        <v>84</v>
      </c>
      <c r="B100" s="31"/>
      <c r="D100" s="31"/>
      <c r="E100" s="33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2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2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29:F100 F17:F27" xr:uid="{00000000-0002-0000-02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29:D100 D17:D27" xr:uid="{00000000-0002-0000-02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200-000001000000}">
          <x14:formula1>
            <xm:f>'1-3 Product Backlog '!$A$24:$A$66</xm:f>
          </x14:formula1>
          <x14:formula2>
            <xm:f>0</xm:f>
          </x14:formula2>
          <xm:sqref>B29:B100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200-000002000000}">
          <x14:formula1>
            <xm:f>'1-3 Product Backlog '!$G$5:$G$8</xm:f>
          </x14:formula1>
          <x14:formula2>
            <xm:f>0</xm:f>
          </x14:formula2>
          <xm:sqref>C29:C100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100"/>
  <sheetViews>
    <sheetView topLeftCell="A24" zoomScale="180" zoomScaleNormal="180" workbookViewId="0">
      <selection activeCell="D30" sqref="D30"/>
    </sheetView>
  </sheetViews>
  <sheetFormatPr defaultColWidth="11.42578125" defaultRowHeight="12.75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5" customFormat="1" ht="18">
      <c r="A1" s="23" t="s">
        <v>9</v>
      </c>
      <c r="B1" s="23">
        <f>'Sprint 02 Backlog'!B1+1</f>
        <v>3</v>
      </c>
      <c r="C1" s="23"/>
      <c r="D1" s="24" t="s">
        <v>2</v>
      </c>
      <c r="E1"/>
      <c r="F1" s="23"/>
      <c r="AMI1"/>
      <c r="AMJ1"/>
    </row>
    <row r="2" spans="1:1024" s="25" customFormat="1">
      <c r="A2" s="23" t="s">
        <v>155</v>
      </c>
      <c r="B2" s="26">
        <f>'Sprint 02 Backlog'!B3</f>
        <v>44488</v>
      </c>
      <c r="C2" s="23"/>
      <c r="D2" s="27" t="s">
        <v>156</v>
      </c>
      <c r="E2" s="23"/>
      <c r="F2" s="23"/>
      <c r="AMI2"/>
      <c r="AMJ2"/>
    </row>
    <row r="3" spans="1:1024" s="25" customFormat="1">
      <c r="A3" s="23" t="s">
        <v>157</v>
      </c>
      <c r="B3" s="26">
        <f>B2+7</f>
        <v>44495</v>
      </c>
      <c r="C3" s="23"/>
      <c r="D3" s="23"/>
      <c r="E3" s="23"/>
      <c r="F3" s="23"/>
      <c r="AMI3"/>
      <c r="AMJ3"/>
    </row>
    <row r="4" spans="1:1024" s="25" customFormat="1">
      <c r="A4" s="23" t="s">
        <v>158</v>
      </c>
      <c r="B4" s="28" t="s">
        <v>159</v>
      </c>
      <c r="C4" s="23"/>
      <c r="D4" s="23"/>
      <c r="E4" s="23"/>
      <c r="F4" s="23"/>
      <c r="AMI4"/>
      <c r="AMJ4"/>
    </row>
    <row r="5" spans="1:1024" s="25" customFormat="1">
      <c r="A5" s="23"/>
      <c r="B5" s="28"/>
      <c r="C5" s="23"/>
      <c r="D5" s="23"/>
      <c r="E5" s="23"/>
      <c r="F5" s="23"/>
      <c r="AMI5"/>
      <c r="AMJ5"/>
    </row>
    <row r="6" spans="1:1024" s="25" customFormat="1">
      <c r="A6" s="23"/>
      <c r="B6" s="29" t="s">
        <v>10</v>
      </c>
      <c r="C6" s="23" t="s">
        <v>160</v>
      </c>
      <c r="D6" s="23"/>
      <c r="E6" s="23"/>
      <c r="F6" s="23"/>
      <c r="AMI6"/>
      <c r="AMJ6"/>
    </row>
    <row r="7" spans="1:1024" s="25" customFormat="1">
      <c r="A7" s="23" t="s">
        <v>161</v>
      </c>
      <c r="B7" s="23">
        <f>COUNTA(D17:D995)</f>
        <v>20</v>
      </c>
      <c r="C7" s="23"/>
      <c r="D7" s="23"/>
      <c r="E7" s="23"/>
      <c r="F7" s="23"/>
      <c r="AMI7"/>
      <c r="AMJ7"/>
    </row>
    <row r="8" spans="1:1024" s="25" customFormat="1">
      <c r="A8" s="23" t="s">
        <v>162</v>
      </c>
      <c r="B8" s="23">
        <f t="shared" ref="B8:B14" si="0">B7-C8</f>
        <v>16</v>
      </c>
      <c r="C8" s="23">
        <f>COUNTIF(E$17:E$995, "Completed Day 1")</f>
        <v>4</v>
      </c>
      <c r="D8" s="23"/>
      <c r="E8" s="23"/>
      <c r="F8" s="23"/>
      <c r="AMI8"/>
      <c r="AMJ8"/>
    </row>
    <row r="9" spans="1:1024" s="25" customFormat="1">
      <c r="A9" s="23" t="s">
        <v>163</v>
      </c>
      <c r="B9" s="23">
        <f t="shared" si="0"/>
        <v>11</v>
      </c>
      <c r="C9" s="23">
        <f>COUNTIF(E$17:E$995, "Completed Day 2")</f>
        <v>5</v>
      </c>
      <c r="D9" s="23"/>
      <c r="E9" s="23"/>
      <c r="F9" s="23"/>
      <c r="AMI9"/>
      <c r="AMJ9"/>
    </row>
    <row r="10" spans="1:1024" s="25" customFormat="1">
      <c r="A10" s="23" t="s">
        <v>164</v>
      </c>
      <c r="B10" s="23">
        <f t="shared" si="0"/>
        <v>11</v>
      </c>
      <c r="C10" s="23">
        <f>COUNTIF(E$17:E$995, "Completed Day 3")</f>
        <v>0</v>
      </c>
      <c r="D10" s="23"/>
      <c r="E10" s="23"/>
      <c r="F10" s="23"/>
      <c r="AMI10"/>
      <c r="AMJ10"/>
    </row>
    <row r="11" spans="1:1024" s="25" customFormat="1">
      <c r="A11" s="23" t="s">
        <v>165</v>
      </c>
      <c r="B11" s="23">
        <f t="shared" si="0"/>
        <v>11</v>
      </c>
      <c r="C11" s="23">
        <f>COUNTIF(E$17:E$995, "Completed Day 4")</f>
        <v>0</v>
      </c>
      <c r="D11" s="23"/>
      <c r="E11" s="23"/>
      <c r="F11" s="23"/>
      <c r="AMI11"/>
      <c r="AMJ11"/>
    </row>
    <row r="12" spans="1:1024" s="25" customFormat="1">
      <c r="A12" s="23" t="s">
        <v>166</v>
      </c>
      <c r="B12" s="23">
        <f t="shared" si="0"/>
        <v>11</v>
      </c>
      <c r="C12" s="23">
        <f>COUNTIF(E$17:E$995, "Completed Day 5")</f>
        <v>0</v>
      </c>
      <c r="D12" s="23"/>
      <c r="E12" s="23"/>
      <c r="F12" s="23"/>
      <c r="AMI12"/>
      <c r="AMJ12"/>
    </row>
    <row r="13" spans="1:1024" s="25" customFormat="1">
      <c r="A13" s="23" t="s">
        <v>167</v>
      </c>
      <c r="B13" s="23">
        <f t="shared" si="0"/>
        <v>8</v>
      </c>
      <c r="C13" s="23">
        <f>COUNTIF(E$17:E$995, "Completed Day 6")</f>
        <v>3</v>
      </c>
      <c r="D13" s="23"/>
      <c r="E13" s="23"/>
      <c r="F13" s="23"/>
      <c r="AMI13"/>
      <c r="AMJ13"/>
    </row>
    <row r="14" spans="1:1024" s="25" customFormat="1">
      <c r="A14" s="23" t="s">
        <v>168</v>
      </c>
      <c r="B14" s="23">
        <f t="shared" si="0"/>
        <v>0</v>
      </c>
      <c r="C14" s="23">
        <f>COUNTIF(E$17:E$995, "Completed Day 7")</f>
        <v>8</v>
      </c>
      <c r="D14" s="23"/>
      <c r="E14" s="23"/>
      <c r="F14" s="23"/>
      <c r="AMI14"/>
      <c r="AMJ14"/>
    </row>
    <row r="15" spans="1:1024" s="25" customFormat="1">
      <c r="A15" s="23"/>
      <c r="B15" s="23"/>
      <c r="C15" s="23"/>
      <c r="D15" s="23"/>
      <c r="E15" s="23"/>
      <c r="F15" s="23"/>
      <c r="AMI15"/>
      <c r="AMJ15"/>
    </row>
    <row r="16" spans="1:1024">
      <c r="A16" s="30" t="s">
        <v>169</v>
      </c>
      <c r="B16" s="30" t="s">
        <v>22</v>
      </c>
      <c r="C16" s="30" t="s">
        <v>170</v>
      </c>
      <c r="D16" s="30" t="s">
        <v>171</v>
      </c>
      <c r="E16" s="30" t="s">
        <v>26</v>
      </c>
      <c r="F16" s="30" t="s">
        <v>30</v>
      </c>
    </row>
    <row r="17" spans="1:5">
      <c r="A17">
        <v>1</v>
      </c>
      <c r="B17" s="31" t="s">
        <v>48</v>
      </c>
      <c r="C17" t="s">
        <v>180</v>
      </c>
      <c r="D17" s="32" t="s">
        <v>214</v>
      </c>
      <c r="E17" s="33" t="s">
        <v>215</v>
      </c>
    </row>
    <row r="18" spans="1:5">
      <c r="A18">
        <v>2</v>
      </c>
      <c r="B18" s="31" t="s">
        <v>48</v>
      </c>
      <c r="C18" t="s">
        <v>180</v>
      </c>
      <c r="D18" s="31" t="s">
        <v>216</v>
      </c>
      <c r="E18" s="33" t="s">
        <v>196</v>
      </c>
    </row>
    <row r="19" spans="1:5">
      <c r="A19">
        <v>3</v>
      </c>
      <c r="B19" s="31" t="s">
        <v>48</v>
      </c>
      <c r="C19" t="s">
        <v>180</v>
      </c>
      <c r="D19" s="31" t="s">
        <v>217</v>
      </c>
      <c r="E19" s="33" t="s">
        <v>196</v>
      </c>
    </row>
    <row r="20" spans="1:5">
      <c r="A20">
        <v>4</v>
      </c>
      <c r="B20" s="31" t="s">
        <v>52</v>
      </c>
      <c r="C20" t="s">
        <v>180</v>
      </c>
      <c r="D20" s="31" t="s">
        <v>218</v>
      </c>
      <c r="E20" s="33" t="s">
        <v>215</v>
      </c>
    </row>
    <row r="21" spans="1:5">
      <c r="A21">
        <v>5</v>
      </c>
      <c r="B21" s="31" t="s">
        <v>52</v>
      </c>
      <c r="C21" t="s">
        <v>180</v>
      </c>
      <c r="D21" s="31" t="s">
        <v>219</v>
      </c>
      <c r="E21" s="33" t="s">
        <v>196</v>
      </c>
    </row>
    <row r="22" spans="1:5">
      <c r="A22">
        <v>6</v>
      </c>
      <c r="B22" s="31" t="s">
        <v>52</v>
      </c>
      <c r="C22" t="s">
        <v>180</v>
      </c>
      <c r="D22" s="31" t="s">
        <v>220</v>
      </c>
      <c r="E22" s="33" t="s">
        <v>187</v>
      </c>
    </row>
    <row r="23" spans="1:5">
      <c r="A23">
        <v>7</v>
      </c>
      <c r="B23" s="31" t="s">
        <v>62</v>
      </c>
      <c r="C23" t="s">
        <v>180</v>
      </c>
      <c r="D23" s="31" t="s">
        <v>221</v>
      </c>
      <c r="E23" s="33" t="s">
        <v>215</v>
      </c>
    </row>
    <row r="24" spans="1:5">
      <c r="A24">
        <v>8</v>
      </c>
      <c r="B24" s="31" t="s">
        <v>62</v>
      </c>
      <c r="C24" t="s">
        <v>180</v>
      </c>
      <c r="D24" s="31" t="s">
        <v>222</v>
      </c>
      <c r="E24" s="33" t="s">
        <v>196</v>
      </c>
    </row>
    <row r="25" spans="1:5">
      <c r="A25">
        <v>9</v>
      </c>
      <c r="B25" s="31" t="s">
        <v>62</v>
      </c>
      <c r="C25" t="s">
        <v>180</v>
      </c>
      <c r="D25" s="31" t="s">
        <v>223</v>
      </c>
      <c r="E25" s="33" t="s">
        <v>187</v>
      </c>
    </row>
    <row r="26" spans="1:5">
      <c r="A26">
        <v>10</v>
      </c>
      <c r="B26" s="31" t="s">
        <v>57</v>
      </c>
      <c r="C26" t="s">
        <v>180</v>
      </c>
      <c r="D26" s="31" t="s">
        <v>224</v>
      </c>
      <c r="E26" s="33" t="s">
        <v>215</v>
      </c>
    </row>
    <row r="27" spans="1:5">
      <c r="A27">
        <v>11</v>
      </c>
      <c r="B27" s="31" t="s">
        <v>57</v>
      </c>
      <c r="C27" t="s">
        <v>180</v>
      </c>
      <c r="D27" s="31" t="s">
        <v>225</v>
      </c>
      <c r="E27" s="33" t="s">
        <v>196</v>
      </c>
    </row>
    <row r="28" spans="1:5">
      <c r="A28">
        <v>12</v>
      </c>
      <c r="B28" s="31" t="s">
        <v>57</v>
      </c>
      <c r="C28" t="s">
        <v>180</v>
      </c>
      <c r="D28" s="31" t="s">
        <v>226</v>
      </c>
      <c r="E28" s="33" t="s">
        <v>187</v>
      </c>
    </row>
    <row r="29" spans="1:5">
      <c r="A29">
        <v>13</v>
      </c>
      <c r="B29" s="31" t="s">
        <v>52</v>
      </c>
      <c r="C29" t="s">
        <v>180</v>
      </c>
      <c r="D29" s="31" t="s">
        <v>227</v>
      </c>
      <c r="E29" s="33" t="s">
        <v>228</v>
      </c>
    </row>
    <row r="30" spans="1:5">
      <c r="A30">
        <v>14</v>
      </c>
      <c r="B30" s="31" t="s">
        <v>55</v>
      </c>
      <c r="C30" t="s">
        <v>180</v>
      </c>
      <c r="D30" s="31" t="s">
        <v>229</v>
      </c>
      <c r="E30" s="33" t="s">
        <v>228</v>
      </c>
    </row>
    <row r="31" spans="1:5">
      <c r="A31">
        <v>15</v>
      </c>
      <c r="B31" s="31" t="s">
        <v>52</v>
      </c>
      <c r="C31" t="s">
        <v>180</v>
      </c>
      <c r="D31" s="31" t="s">
        <v>230</v>
      </c>
      <c r="E31" s="33" t="s">
        <v>228</v>
      </c>
    </row>
    <row r="32" spans="1:5">
      <c r="A32">
        <v>16</v>
      </c>
      <c r="B32" s="31" t="s">
        <v>55</v>
      </c>
      <c r="C32" t="s">
        <v>180</v>
      </c>
      <c r="D32" s="31" t="s">
        <v>231</v>
      </c>
      <c r="E32" s="33" t="s">
        <v>228</v>
      </c>
    </row>
    <row r="33" spans="1:5">
      <c r="A33">
        <v>17</v>
      </c>
      <c r="B33" s="31" t="s">
        <v>52</v>
      </c>
      <c r="C33" t="s">
        <v>180</v>
      </c>
      <c r="D33" s="31" t="s">
        <v>232</v>
      </c>
      <c r="E33" s="33" t="s">
        <v>228</v>
      </c>
    </row>
    <row r="34" spans="1:5">
      <c r="A34">
        <v>18</v>
      </c>
      <c r="B34" s="31" t="s">
        <v>55</v>
      </c>
      <c r="C34" t="s">
        <v>180</v>
      </c>
      <c r="D34" s="31" t="s">
        <v>233</v>
      </c>
      <c r="E34" s="33" t="s">
        <v>228</v>
      </c>
    </row>
    <row r="35" spans="1:5">
      <c r="A35">
        <v>19</v>
      </c>
      <c r="B35" s="31" t="s">
        <v>52</v>
      </c>
      <c r="C35" t="s">
        <v>180</v>
      </c>
      <c r="D35" s="31" t="s">
        <v>234</v>
      </c>
      <c r="E35" s="33" t="s">
        <v>228</v>
      </c>
    </row>
    <row r="36" spans="1:5">
      <c r="A36">
        <v>20</v>
      </c>
      <c r="B36" s="31" t="s">
        <v>55</v>
      </c>
      <c r="C36" t="s">
        <v>180</v>
      </c>
      <c r="D36" s="31" t="s">
        <v>235</v>
      </c>
      <c r="E36" s="33" t="s">
        <v>228</v>
      </c>
    </row>
    <row r="37" spans="1:5">
      <c r="A37">
        <v>21</v>
      </c>
      <c r="B37" s="31"/>
      <c r="D37" s="31"/>
      <c r="E37" s="33"/>
    </row>
    <row r="38" spans="1:5">
      <c r="A38">
        <v>22</v>
      </c>
      <c r="B38" s="31"/>
      <c r="D38" s="31"/>
      <c r="E38" s="33"/>
    </row>
    <row r="39" spans="1:5">
      <c r="A39">
        <v>23</v>
      </c>
      <c r="B39" s="31"/>
      <c r="D39" s="31"/>
      <c r="E39" s="33"/>
    </row>
    <row r="40" spans="1:5">
      <c r="A40">
        <v>24</v>
      </c>
      <c r="B40" s="31"/>
      <c r="D40" s="31"/>
      <c r="E40" s="33"/>
    </row>
    <row r="41" spans="1:5">
      <c r="A41">
        <v>25</v>
      </c>
      <c r="B41" s="31"/>
      <c r="D41" s="31"/>
      <c r="E41" s="33"/>
    </row>
    <row r="42" spans="1:5">
      <c r="A42">
        <v>26</v>
      </c>
      <c r="B42" s="31"/>
      <c r="D42" s="31"/>
      <c r="E42" s="33"/>
    </row>
    <row r="43" spans="1:5">
      <c r="A43">
        <v>27</v>
      </c>
      <c r="B43" s="31"/>
      <c r="D43" s="31"/>
      <c r="E43" s="33"/>
    </row>
    <row r="44" spans="1:5">
      <c r="A44">
        <v>28</v>
      </c>
      <c r="B44" s="31"/>
      <c r="D44" s="31"/>
      <c r="E44" s="33"/>
    </row>
    <row r="45" spans="1:5">
      <c r="A45">
        <v>29</v>
      </c>
      <c r="B45" s="31"/>
      <c r="D45" s="31"/>
      <c r="E45" s="33"/>
    </row>
    <row r="46" spans="1:5">
      <c r="A46">
        <v>30</v>
      </c>
      <c r="B46" s="31"/>
      <c r="D46" s="31"/>
      <c r="E46" s="33"/>
    </row>
    <row r="47" spans="1:5">
      <c r="A47">
        <v>31</v>
      </c>
      <c r="B47" s="31"/>
      <c r="D47" s="31"/>
      <c r="E47" s="33"/>
    </row>
    <row r="48" spans="1:5">
      <c r="A48">
        <v>32</v>
      </c>
      <c r="B48" s="31"/>
      <c r="D48" s="31"/>
      <c r="E48" s="33"/>
    </row>
    <row r="49" spans="1:5">
      <c r="A49">
        <v>33</v>
      </c>
      <c r="B49" s="31"/>
      <c r="D49" s="31"/>
      <c r="E49" s="33"/>
    </row>
    <row r="50" spans="1:5">
      <c r="A50">
        <v>34</v>
      </c>
      <c r="B50" s="31"/>
      <c r="D50" s="31"/>
      <c r="E50" s="33"/>
    </row>
    <row r="51" spans="1:5">
      <c r="A51">
        <v>35</v>
      </c>
      <c r="B51" s="31"/>
      <c r="D51" s="31"/>
      <c r="E51" s="33"/>
    </row>
    <row r="52" spans="1:5">
      <c r="A52">
        <v>36</v>
      </c>
      <c r="B52" s="31"/>
      <c r="D52" s="31"/>
      <c r="E52" s="33"/>
    </row>
    <row r="53" spans="1:5">
      <c r="A53">
        <v>37</v>
      </c>
      <c r="B53" s="31"/>
      <c r="D53" s="31"/>
      <c r="E53" s="33"/>
    </row>
    <row r="54" spans="1:5">
      <c r="A54">
        <v>38</v>
      </c>
      <c r="B54" s="31"/>
      <c r="D54" s="31"/>
      <c r="E54" s="33"/>
    </row>
    <row r="55" spans="1:5">
      <c r="A55">
        <v>39</v>
      </c>
      <c r="B55" s="31"/>
      <c r="D55" s="31"/>
      <c r="E55" s="33"/>
    </row>
    <row r="56" spans="1:5">
      <c r="A56">
        <v>40</v>
      </c>
      <c r="B56" s="31"/>
      <c r="D56" s="31"/>
      <c r="E56" s="33"/>
    </row>
    <row r="57" spans="1:5">
      <c r="A57">
        <v>41</v>
      </c>
      <c r="B57" s="31"/>
      <c r="D57" s="31"/>
      <c r="E57" s="33"/>
    </row>
    <row r="58" spans="1:5">
      <c r="A58">
        <v>42</v>
      </c>
      <c r="B58" s="31"/>
      <c r="D58" s="31"/>
      <c r="E58" s="33"/>
    </row>
    <row r="59" spans="1:5">
      <c r="A59">
        <v>43</v>
      </c>
      <c r="B59" s="31"/>
      <c r="D59" s="31"/>
      <c r="E59" s="33"/>
    </row>
    <row r="60" spans="1:5">
      <c r="A60">
        <v>44</v>
      </c>
      <c r="B60" s="31"/>
      <c r="D60" s="31"/>
      <c r="E60" s="33"/>
    </row>
    <row r="61" spans="1:5">
      <c r="A61">
        <v>45</v>
      </c>
      <c r="B61" s="31"/>
      <c r="D61" s="31"/>
      <c r="E61" s="33"/>
    </row>
    <row r="62" spans="1:5">
      <c r="A62">
        <v>46</v>
      </c>
      <c r="B62" s="31"/>
      <c r="D62" s="31"/>
      <c r="E62" s="33"/>
    </row>
    <row r="63" spans="1:5">
      <c r="A63">
        <v>47</v>
      </c>
      <c r="B63" s="31"/>
      <c r="D63" s="31"/>
      <c r="E63" s="33"/>
    </row>
    <row r="64" spans="1:5">
      <c r="A64">
        <v>48</v>
      </c>
      <c r="B64" s="31"/>
      <c r="D64" s="31"/>
      <c r="E64" s="33"/>
    </row>
    <row r="65" spans="1:5">
      <c r="A65">
        <v>49</v>
      </c>
      <c r="B65" s="31"/>
      <c r="D65" s="31"/>
      <c r="E65" s="33"/>
    </row>
    <row r="66" spans="1:5">
      <c r="A66">
        <v>50</v>
      </c>
      <c r="B66" s="31"/>
      <c r="D66" s="31"/>
      <c r="E66" s="33"/>
    </row>
    <row r="67" spans="1:5">
      <c r="A67">
        <v>51</v>
      </c>
      <c r="B67" s="31"/>
      <c r="D67" s="31"/>
      <c r="E67" s="33"/>
    </row>
    <row r="68" spans="1:5">
      <c r="A68">
        <v>52</v>
      </c>
      <c r="B68" s="31"/>
      <c r="D68" s="31"/>
      <c r="E68" s="33"/>
    </row>
    <row r="69" spans="1:5">
      <c r="A69">
        <v>53</v>
      </c>
      <c r="B69" s="31"/>
      <c r="D69" s="31"/>
      <c r="E69" s="33"/>
    </row>
    <row r="70" spans="1:5">
      <c r="A70">
        <v>54</v>
      </c>
      <c r="B70" s="31"/>
      <c r="D70" s="31"/>
      <c r="E70" s="33"/>
    </row>
    <row r="71" spans="1:5">
      <c r="A71">
        <v>55</v>
      </c>
      <c r="B71" s="31"/>
      <c r="D71" s="31"/>
      <c r="E71" s="33"/>
    </row>
    <row r="72" spans="1:5">
      <c r="A72">
        <v>56</v>
      </c>
      <c r="B72" s="31"/>
      <c r="D72" s="31"/>
      <c r="E72" s="33"/>
    </row>
    <row r="73" spans="1:5">
      <c r="A73">
        <v>57</v>
      </c>
      <c r="B73" s="31"/>
      <c r="D73" s="31"/>
      <c r="E73" s="33"/>
    </row>
    <row r="74" spans="1:5">
      <c r="A74">
        <v>58</v>
      </c>
      <c r="B74" s="31"/>
      <c r="D74" s="31"/>
      <c r="E74" s="33"/>
    </row>
    <row r="75" spans="1:5">
      <c r="A75">
        <v>59</v>
      </c>
      <c r="B75" s="31"/>
      <c r="D75" s="31"/>
      <c r="E75" s="33"/>
    </row>
    <row r="76" spans="1:5">
      <c r="A76">
        <v>60</v>
      </c>
      <c r="B76" s="31"/>
      <c r="D76" s="31"/>
      <c r="E76" s="33"/>
    </row>
    <row r="77" spans="1:5">
      <c r="A77">
        <v>61</v>
      </c>
      <c r="B77" s="31"/>
      <c r="D77" s="31"/>
      <c r="E77" s="33"/>
    </row>
    <row r="78" spans="1:5">
      <c r="A78">
        <v>62</v>
      </c>
      <c r="B78" s="31"/>
      <c r="D78" s="31"/>
      <c r="E78" s="33"/>
    </row>
    <row r="79" spans="1:5">
      <c r="A79">
        <v>63</v>
      </c>
      <c r="B79" s="31"/>
      <c r="D79" s="31"/>
      <c r="E79" s="33"/>
    </row>
    <row r="80" spans="1:5">
      <c r="A80">
        <v>64</v>
      </c>
      <c r="B80" s="31"/>
      <c r="D80" s="31"/>
      <c r="E80" s="33"/>
    </row>
    <row r="81" spans="1:5">
      <c r="A81">
        <v>65</v>
      </c>
      <c r="B81" s="31"/>
      <c r="D81" s="31"/>
      <c r="E81" s="33"/>
    </row>
    <row r="82" spans="1:5">
      <c r="A82">
        <v>66</v>
      </c>
      <c r="B82" s="31"/>
      <c r="D82" s="31"/>
      <c r="E82" s="33"/>
    </row>
    <row r="83" spans="1:5">
      <c r="A83">
        <v>67</v>
      </c>
      <c r="B83" s="31"/>
      <c r="D83" s="31"/>
      <c r="E83" s="33"/>
    </row>
    <row r="84" spans="1:5">
      <c r="A84">
        <v>68</v>
      </c>
      <c r="B84" s="31"/>
      <c r="D84" s="31"/>
      <c r="E84" s="33"/>
    </row>
    <row r="85" spans="1:5">
      <c r="A85">
        <v>69</v>
      </c>
      <c r="B85" s="31"/>
      <c r="D85" s="31"/>
      <c r="E85" s="33"/>
    </row>
    <row r="86" spans="1:5">
      <c r="A86">
        <v>70</v>
      </c>
      <c r="B86" s="31"/>
      <c r="D86" s="31"/>
      <c r="E86" s="33"/>
    </row>
    <row r="87" spans="1:5">
      <c r="A87">
        <v>71</v>
      </c>
      <c r="B87" s="31"/>
      <c r="D87" s="31"/>
      <c r="E87" s="33"/>
    </row>
    <row r="88" spans="1:5">
      <c r="A88">
        <v>72</v>
      </c>
      <c r="B88" s="31"/>
      <c r="D88" s="31"/>
      <c r="E88" s="33"/>
    </row>
    <row r="89" spans="1:5">
      <c r="A89">
        <v>73</v>
      </c>
      <c r="B89" s="31"/>
      <c r="D89" s="31"/>
      <c r="E89" s="33"/>
    </row>
    <row r="90" spans="1:5">
      <c r="A90">
        <v>74</v>
      </c>
      <c r="B90" s="31"/>
      <c r="D90" s="31"/>
      <c r="E90" s="33"/>
    </row>
    <row r="91" spans="1:5">
      <c r="A91">
        <v>75</v>
      </c>
      <c r="B91" s="31"/>
      <c r="D91" s="31"/>
      <c r="E91" s="33"/>
    </row>
    <row r="92" spans="1:5">
      <c r="A92">
        <v>76</v>
      </c>
      <c r="B92" s="31"/>
      <c r="D92" s="31"/>
      <c r="E92" s="33"/>
    </row>
    <row r="93" spans="1:5">
      <c r="A93">
        <v>77</v>
      </c>
      <c r="B93" s="31"/>
      <c r="D93" s="31"/>
      <c r="E93" s="33"/>
    </row>
    <row r="94" spans="1:5">
      <c r="A94">
        <v>78</v>
      </c>
      <c r="B94" s="31"/>
      <c r="D94" s="31"/>
      <c r="E94" s="33"/>
    </row>
    <row r="95" spans="1:5">
      <c r="A95">
        <v>79</v>
      </c>
      <c r="B95" s="31"/>
      <c r="D95" s="31"/>
      <c r="E95" s="33"/>
    </row>
    <row r="96" spans="1:5">
      <c r="A96">
        <v>80</v>
      </c>
      <c r="B96" s="31"/>
      <c r="D96" s="31"/>
      <c r="E96" s="33"/>
    </row>
    <row r="97" spans="1:5">
      <c r="A97">
        <v>81</v>
      </c>
      <c r="B97" s="31"/>
      <c r="D97" s="31"/>
      <c r="E97" s="33"/>
    </row>
    <row r="98" spans="1:5">
      <c r="A98">
        <v>82</v>
      </c>
      <c r="B98" s="31"/>
      <c r="D98" s="31"/>
      <c r="E98" s="33"/>
    </row>
    <row r="99" spans="1:5">
      <c r="A99">
        <v>83</v>
      </c>
      <c r="B99" s="31"/>
      <c r="D99" s="31"/>
      <c r="E99" s="33"/>
    </row>
    <row r="100" spans="1:5">
      <c r="A100">
        <v>84</v>
      </c>
      <c r="B100" s="31"/>
      <c r="D100" s="31"/>
      <c r="E100" s="33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3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3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3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30:D100 D18:D28" xr:uid="{00000000-0002-0000-03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300-000001000000}">
          <x14:formula1>
            <xm:f>'1-3 Product Backlog '!$A$24:$A$66</xm:f>
          </x14:formula1>
          <x14:formula2>
            <xm:f>0</xm:f>
          </x14:formula2>
          <xm:sqref>B37:B100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300-000002000000}">
          <x14:formula1>
            <xm:f>'1-3 Product Backlog '!$G$5:$G$8</xm:f>
          </x14:formula1>
          <x14:formula2>
            <xm:f>0</xm:f>
          </x14:formula2>
          <xm:sqref>C37:C100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100"/>
  <sheetViews>
    <sheetView topLeftCell="A9" zoomScale="180" zoomScaleNormal="180" workbookViewId="0">
      <selection activeCell="E45" sqref="B45:E45"/>
    </sheetView>
  </sheetViews>
  <sheetFormatPr defaultColWidth="11.42578125" defaultRowHeight="12.75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5" customFormat="1" ht="18">
      <c r="A1" s="23" t="s">
        <v>9</v>
      </c>
      <c r="B1" s="23">
        <f>'Sprint 03 Backlog'!B1+1</f>
        <v>4</v>
      </c>
      <c r="C1" s="23"/>
      <c r="D1" s="24" t="s">
        <v>2</v>
      </c>
      <c r="E1"/>
      <c r="F1" s="23"/>
      <c r="AMI1"/>
      <c r="AMJ1"/>
    </row>
    <row r="2" spans="1:1024" s="25" customFormat="1">
      <c r="A2" s="23" t="s">
        <v>155</v>
      </c>
      <c r="B2" s="26">
        <v>44502</v>
      </c>
      <c r="C2" s="23"/>
      <c r="D2" s="27" t="s">
        <v>156</v>
      </c>
      <c r="E2" s="23"/>
      <c r="F2" s="23"/>
      <c r="AMI2"/>
      <c r="AMJ2"/>
    </row>
    <row r="3" spans="1:1024" s="25" customFormat="1">
      <c r="A3" s="23" t="s">
        <v>157</v>
      </c>
      <c r="B3" s="26">
        <f>B2+7</f>
        <v>44509</v>
      </c>
      <c r="C3" s="23"/>
      <c r="D3" s="23"/>
      <c r="E3" s="23"/>
      <c r="F3" s="23"/>
      <c r="AMI3"/>
      <c r="AMJ3"/>
    </row>
    <row r="4" spans="1:1024" s="25" customFormat="1">
      <c r="A4" s="23" t="s">
        <v>158</v>
      </c>
      <c r="B4" s="28" t="s">
        <v>159</v>
      </c>
      <c r="C4" s="23"/>
      <c r="D4" s="23"/>
      <c r="E4" s="23"/>
      <c r="F4" s="23"/>
      <c r="AMI4"/>
      <c r="AMJ4"/>
    </row>
    <row r="5" spans="1:1024" s="25" customFormat="1">
      <c r="A5" s="23"/>
      <c r="B5" s="28"/>
      <c r="C5" s="23"/>
      <c r="D5" s="23"/>
      <c r="E5" s="23"/>
      <c r="F5" s="23"/>
      <c r="AMI5"/>
      <c r="AMJ5"/>
    </row>
    <row r="6" spans="1:1024" s="25" customFormat="1">
      <c r="A6" s="23"/>
      <c r="B6" s="29" t="s">
        <v>10</v>
      </c>
      <c r="C6" s="23" t="s">
        <v>160</v>
      </c>
      <c r="D6" s="23"/>
      <c r="E6" s="23"/>
      <c r="F6" s="23"/>
      <c r="AMI6"/>
      <c r="AMJ6"/>
    </row>
    <row r="7" spans="1:1024" s="25" customFormat="1">
      <c r="A7" s="23" t="s">
        <v>161</v>
      </c>
      <c r="B7" s="23">
        <f>COUNTA(D17:D995)</f>
        <v>28</v>
      </c>
      <c r="C7" s="23"/>
      <c r="D7" s="23"/>
      <c r="E7" s="23"/>
      <c r="F7" s="23"/>
      <c r="AMI7"/>
      <c r="AMJ7"/>
    </row>
    <row r="8" spans="1:1024" s="25" customFormat="1">
      <c r="A8" s="23" t="s">
        <v>162</v>
      </c>
      <c r="B8" s="23">
        <f t="shared" ref="B8:B14" si="0">B7-C8</f>
        <v>28</v>
      </c>
      <c r="C8" s="23">
        <f>COUNTIF(E$17:E$995, "Completed Day 1")</f>
        <v>0</v>
      </c>
      <c r="D8" s="23"/>
      <c r="E8" s="23"/>
      <c r="F8" s="23"/>
      <c r="AMI8"/>
      <c r="AMJ8"/>
    </row>
    <row r="9" spans="1:1024" s="25" customFormat="1">
      <c r="A9" s="23" t="s">
        <v>163</v>
      </c>
      <c r="B9" s="23">
        <f t="shared" si="0"/>
        <v>15</v>
      </c>
      <c r="C9" s="23">
        <f>COUNTIF(E$17:E$995, "Completed Day 2")</f>
        <v>13</v>
      </c>
      <c r="D9" s="23"/>
      <c r="E9" s="23"/>
      <c r="F9" s="23"/>
      <c r="AMI9"/>
      <c r="AMJ9"/>
    </row>
    <row r="10" spans="1:1024" s="25" customFormat="1">
      <c r="A10" s="23" t="s">
        <v>164</v>
      </c>
      <c r="B10" s="23">
        <f t="shared" si="0"/>
        <v>11</v>
      </c>
      <c r="C10" s="23">
        <f>COUNTIF(E$17:E$995, "Completed Day 3")</f>
        <v>4</v>
      </c>
      <c r="D10" s="23"/>
      <c r="E10" s="23"/>
      <c r="F10" s="23"/>
      <c r="AMI10"/>
      <c r="AMJ10"/>
    </row>
    <row r="11" spans="1:1024" s="25" customFormat="1">
      <c r="A11" s="23" t="s">
        <v>165</v>
      </c>
      <c r="B11" s="23">
        <f t="shared" si="0"/>
        <v>7</v>
      </c>
      <c r="C11" s="23">
        <f>COUNTIF(E$17:E$995, "Completed Day 4")</f>
        <v>4</v>
      </c>
      <c r="D11" s="23"/>
      <c r="E11" s="23"/>
      <c r="F11" s="23"/>
      <c r="AMI11"/>
      <c r="AMJ11"/>
    </row>
    <row r="12" spans="1:1024" s="25" customFormat="1">
      <c r="A12" s="23" t="s">
        <v>166</v>
      </c>
      <c r="B12" s="23">
        <f t="shared" si="0"/>
        <v>7</v>
      </c>
      <c r="C12" s="23">
        <f>COUNTIF(E$17:E$995, "Completed Day 5")</f>
        <v>0</v>
      </c>
      <c r="D12" s="23"/>
      <c r="E12" s="23"/>
      <c r="F12" s="23"/>
      <c r="AMI12"/>
      <c r="AMJ12"/>
    </row>
    <row r="13" spans="1:1024" s="25" customFormat="1">
      <c r="A13" s="23" t="s">
        <v>167</v>
      </c>
      <c r="B13" s="23">
        <f t="shared" si="0"/>
        <v>0</v>
      </c>
      <c r="C13" s="23">
        <f>COUNTIF(E$17:E$995, "Completed Day 6")</f>
        <v>7</v>
      </c>
      <c r="D13" s="23"/>
      <c r="E13" s="23"/>
      <c r="F13" s="23"/>
      <c r="AMI13"/>
      <c r="AMJ13"/>
    </row>
    <row r="14" spans="1:1024" s="25" customFormat="1">
      <c r="A14" s="23" t="s">
        <v>168</v>
      </c>
      <c r="B14" s="23">
        <f t="shared" si="0"/>
        <v>0</v>
      </c>
      <c r="C14" s="23">
        <f>COUNTIF(E$17:E$995, "Completed Day 7")</f>
        <v>0</v>
      </c>
      <c r="D14" s="23"/>
      <c r="E14" s="23"/>
      <c r="F14" s="23"/>
      <c r="AMI14"/>
      <c r="AMJ14"/>
    </row>
    <row r="15" spans="1:1024" s="25" customFormat="1">
      <c r="A15" s="23"/>
      <c r="B15" s="23"/>
      <c r="C15" s="23"/>
      <c r="D15" s="23"/>
      <c r="E15" s="23"/>
      <c r="F15" s="23"/>
      <c r="AMI15"/>
      <c r="AMJ15"/>
    </row>
    <row r="16" spans="1:1024">
      <c r="A16" s="30" t="s">
        <v>169</v>
      </c>
      <c r="B16" s="30" t="s">
        <v>22</v>
      </c>
      <c r="C16" s="30" t="s">
        <v>170</v>
      </c>
      <c r="D16" s="30" t="s">
        <v>171</v>
      </c>
      <c r="E16" s="30" t="s">
        <v>26</v>
      </c>
      <c r="F16" s="30" t="s">
        <v>30</v>
      </c>
    </row>
    <row r="17" spans="1:5">
      <c r="A17">
        <v>1</v>
      </c>
      <c r="B17" s="31" t="s">
        <v>68</v>
      </c>
      <c r="D17" s="32" t="s">
        <v>236</v>
      </c>
      <c r="E17" s="33" t="s">
        <v>196</v>
      </c>
    </row>
    <row r="18" spans="1:5">
      <c r="A18">
        <v>2</v>
      </c>
      <c r="B18" s="31" t="s">
        <v>68</v>
      </c>
      <c r="D18" s="31" t="s">
        <v>238</v>
      </c>
      <c r="E18" s="33" t="s">
        <v>196</v>
      </c>
    </row>
    <row r="19" spans="1:5">
      <c r="A19">
        <v>3</v>
      </c>
      <c r="B19" s="31" t="s">
        <v>68</v>
      </c>
      <c r="D19" s="31" t="s">
        <v>237</v>
      </c>
      <c r="E19" s="33" t="s">
        <v>196</v>
      </c>
    </row>
    <row r="20" spans="1:5">
      <c r="A20">
        <v>4</v>
      </c>
      <c r="B20" s="31" t="s">
        <v>68</v>
      </c>
      <c r="D20" s="31" t="s">
        <v>239</v>
      </c>
      <c r="E20" s="33" t="s">
        <v>196</v>
      </c>
    </row>
    <row r="21" spans="1:5">
      <c r="A21">
        <v>5</v>
      </c>
      <c r="B21" s="31" t="s">
        <v>68</v>
      </c>
      <c r="D21" s="31" t="s">
        <v>240</v>
      </c>
      <c r="E21" s="33" t="s">
        <v>196</v>
      </c>
    </row>
    <row r="22" spans="1:5">
      <c r="A22">
        <v>6</v>
      </c>
      <c r="B22" s="31" t="s">
        <v>68</v>
      </c>
      <c r="D22" s="31" t="s">
        <v>241</v>
      </c>
      <c r="E22" s="33" t="s">
        <v>196</v>
      </c>
    </row>
    <row r="23" spans="1:5">
      <c r="A23">
        <v>7</v>
      </c>
      <c r="B23" s="31" t="s">
        <v>68</v>
      </c>
      <c r="D23" s="31" t="s">
        <v>242</v>
      </c>
      <c r="E23" s="33" t="s">
        <v>196</v>
      </c>
    </row>
    <row r="24" spans="1:5">
      <c r="A24">
        <v>8</v>
      </c>
      <c r="B24" s="31" t="s">
        <v>68</v>
      </c>
      <c r="D24" s="31" t="s">
        <v>243</v>
      </c>
      <c r="E24" s="33" t="s">
        <v>196</v>
      </c>
    </row>
    <row r="25" spans="1:5">
      <c r="A25">
        <v>9</v>
      </c>
      <c r="B25" s="31" t="s">
        <v>68</v>
      </c>
      <c r="D25" s="31" t="s">
        <v>244</v>
      </c>
      <c r="E25" s="33" t="s">
        <v>196</v>
      </c>
    </row>
    <row r="26" spans="1:5">
      <c r="A26">
        <v>10</v>
      </c>
      <c r="B26" s="31" t="s">
        <v>68</v>
      </c>
      <c r="D26" s="31" t="s">
        <v>248</v>
      </c>
      <c r="E26" s="33" t="s">
        <v>196</v>
      </c>
    </row>
    <row r="27" spans="1:5">
      <c r="A27">
        <v>11</v>
      </c>
      <c r="B27" s="31" t="s">
        <v>68</v>
      </c>
      <c r="D27" s="31" t="s">
        <v>251</v>
      </c>
      <c r="E27" s="33" t="s">
        <v>196</v>
      </c>
    </row>
    <row r="28" spans="1:5">
      <c r="A28">
        <v>12</v>
      </c>
      <c r="B28" s="31" t="s">
        <v>68</v>
      </c>
      <c r="D28" s="31" t="s">
        <v>250</v>
      </c>
      <c r="E28" s="33" t="s">
        <v>196</v>
      </c>
    </row>
    <row r="29" spans="1:5">
      <c r="A29">
        <v>13</v>
      </c>
      <c r="B29" s="31" t="s">
        <v>68</v>
      </c>
      <c r="D29" s="31" t="s">
        <v>249</v>
      </c>
      <c r="E29" s="33" t="s">
        <v>196</v>
      </c>
    </row>
    <row r="30" spans="1:5">
      <c r="A30">
        <v>14</v>
      </c>
      <c r="B30" s="31" t="s">
        <v>68</v>
      </c>
      <c r="D30" s="31" t="s">
        <v>252</v>
      </c>
      <c r="E30" s="33" t="s">
        <v>198</v>
      </c>
    </row>
    <row r="31" spans="1:5">
      <c r="A31">
        <v>15</v>
      </c>
      <c r="B31" s="31" t="s">
        <v>68</v>
      </c>
      <c r="D31" s="31" t="s">
        <v>245</v>
      </c>
      <c r="E31" s="33" t="s">
        <v>198</v>
      </c>
    </row>
    <row r="32" spans="1:5">
      <c r="A32">
        <v>16</v>
      </c>
      <c r="B32" s="31" t="s">
        <v>68</v>
      </c>
      <c r="D32" s="31" t="s">
        <v>257</v>
      </c>
      <c r="E32" s="33" t="s">
        <v>198</v>
      </c>
    </row>
    <row r="33" spans="1:5">
      <c r="A33">
        <v>17</v>
      </c>
      <c r="B33" s="31" t="s">
        <v>68</v>
      </c>
      <c r="D33" s="31" t="s">
        <v>246</v>
      </c>
      <c r="E33" s="33" t="s">
        <v>198</v>
      </c>
    </row>
    <row r="34" spans="1:5">
      <c r="A34">
        <v>18</v>
      </c>
      <c r="B34" s="31" t="s">
        <v>68</v>
      </c>
      <c r="D34" s="31" t="s">
        <v>256</v>
      </c>
      <c r="E34" s="33" t="s">
        <v>187</v>
      </c>
    </row>
    <row r="35" spans="1:5">
      <c r="A35">
        <v>19</v>
      </c>
      <c r="B35" s="31" t="s">
        <v>68</v>
      </c>
      <c r="D35" s="31" t="s">
        <v>247</v>
      </c>
      <c r="E35" s="33" t="s">
        <v>187</v>
      </c>
    </row>
    <row r="36" spans="1:5">
      <c r="A36">
        <v>20</v>
      </c>
      <c r="B36" s="31" t="s">
        <v>68</v>
      </c>
      <c r="D36" s="31" t="s">
        <v>258</v>
      </c>
      <c r="E36" s="33" t="s">
        <v>203</v>
      </c>
    </row>
    <row r="37" spans="1:5">
      <c r="A37">
        <v>21</v>
      </c>
      <c r="B37" s="31" t="s">
        <v>68</v>
      </c>
      <c r="D37" s="31" t="s">
        <v>253</v>
      </c>
      <c r="E37" s="33" t="s">
        <v>203</v>
      </c>
    </row>
    <row r="38" spans="1:5">
      <c r="A38">
        <v>22</v>
      </c>
      <c r="B38" s="31" t="s">
        <v>68</v>
      </c>
      <c r="D38" s="31" t="s">
        <v>254</v>
      </c>
      <c r="E38" s="33" t="s">
        <v>203</v>
      </c>
    </row>
    <row r="39" spans="1:5">
      <c r="A39">
        <v>23</v>
      </c>
      <c r="B39" s="31" t="s">
        <v>68</v>
      </c>
      <c r="D39" s="31" t="s">
        <v>255</v>
      </c>
      <c r="E39" s="33" t="s">
        <v>187</v>
      </c>
    </row>
    <row r="40" spans="1:5">
      <c r="A40">
        <v>24</v>
      </c>
      <c r="B40" s="31" t="s">
        <v>68</v>
      </c>
      <c r="D40" s="31" t="s">
        <v>259</v>
      </c>
      <c r="E40" s="33" t="s">
        <v>203</v>
      </c>
    </row>
    <row r="41" spans="1:5">
      <c r="A41">
        <v>25</v>
      </c>
      <c r="B41" s="31" t="s">
        <v>64</v>
      </c>
      <c r="D41" s="31" t="s">
        <v>263</v>
      </c>
      <c r="E41" s="33" t="s">
        <v>187</v>
      </c>
    </row>
    <row r="42" spans="1:5">
      <c r="A42">
        <v>26</v>
      </c>
      <c r="B42" s="31" t="s">
        <v>64</v>
      </c>
      <c r="D42" s="31" t="s">
        <v>260</v>
      </c>
      <c r="E42" s="33" t="s">
        <v>187</v>
      </c>
    </row>
    <row r="43" spans="1:5">
      <c r="A43">
        <v>27</v>
      </c>
      <c r="B43" s="31" t="s">
        <v>64</v>
      </c>
      <c r="D43" s="31" t="s">
        <v>262</v>
      </c>
      <c r="E43" s="33" t="s">
        <v>187</v>
      </c>
    </row>
    <row r="44" spans="1:5">
      <c r="A44">
        <v>28</v>
      </c>
      <c r="B44" s="31" t="s">
        <v>64</v>
      </c>
      <c r="D44" s="31" t="s">
        <v>261</v>
      </c>
      <c r="E44" s="33" t="s">
        <v>187</v>
      </c>
    </row>
    <row r="45" spans="1:5">
      <c r="A45">
        <v>29</v>
      </c>
    </row>
    <row r="46" spans="1:5">
      <c r="A46">
        <v>30</v>
      </c>
      <c r="B46" s="31"/>
      <c r="D46" s="31"/>
      <c r="E46" s="33"/>
    </row>
    <row r="47" spans="1:5">
      <c r="A47">
        <v>31</v>
      </c>
      <c r="B47" s="31"/>
      <c r="D47" s="31"/>
      <c r="E47" s="33"/>
    </row>
    <row r="48" spans="1:5">
      <c r="A48">
        <v>32</v>
      </c>
      <c r="B48" s="31"/>
      <c r="D48" s="31"/>
      <c r="E48" s="33"/>
    </row>
    <row r="49" spans="1:5">
      <c r="A49">
        <v>33</v>
      </c>
      <c r="B49" s="31"/>
      <c r="D49" s="31"/>
      <c r="E49" s="33"/>
    </row>
    <row r="50" spans="1:5">
      <c r="A50">
        <v>34</v>
      </c>
      <c r="B50" s="31"/>
      <c r="D50" s="31"/>
      <c r="E50" s="33"/>
    </row>
    <row r="51" spans="1:5">
      <c r="A51">
        <v>35</v>
      </c>
      <c r="B51" s="31"/>
      <c r="D51" s="31"/>
      <c r="E51" s="33"/>
    </row>
    <row r="52" spans="1:5">
      <c r="A52">
        <v>36</v>
      </c>
      <c r="B52" s="31"/>
      <c r="D52" s="31"/>
      <c r="E52" s="33"/>
    </row>
    <row r="53" spans="1:5">
      <c r="A53">
        <v>37</v>
      </c>
      <c r="B53" s="31"/>
      <c r="D53" s="31"/>
      <c r="E53" s="33"/>
    </row>
    <row r="54" spans="1:5">
      <c r="A54">
        <v>38</v>
      </c>
      <c r="B54" s="31"/>
      <c r="D54" s="31"/>
      <c r="E54" s="33"/>
    </row>
    <row r="55" spans="1:5">
      <c r="A55">
        <v>39</v>
      </c>
      <c r="B55" s="31"/>
      <c r="D55" s="31"/>
      <c r="E55" s="33"/>
    </row>
    <row r="56" spans="1:5">
      <c r="A56">
        <v>40</v>
      </c>
      <c r="B56" s="31"/>
      <c r="D56" s="31"/>
      <c r="E56" s="33"/>
    </row>
    <row r="57" spans="1:5">
      <c r="A57">
        <v>41</v>
      </c>
      <c r="B57" s="31"/>
      <c r="D57" s="31"/>
      <c r="E57" s="33"/>
    </row>
    <row r="58" spans="1:5">
      <c r="A58">
        <v>42</v>
      </c>
      <c r="B58" s="31"/>
      <c r="D58" s="31"/>
      <c r="E58" s="33"/>
    </row>
    <row r="59" spans="1:5">
      <c r="A59">
        <v>43</v>
      </c>
      <c r="B59" s="31"/>
      <c r="D59" s="31"/>
      <c r="E59" s="33"/>
    </row>
    <row r="60" spans="1:5">
      <c r="A60">
        <v>44</v>
      </c>
      <c r="B60" s="31"/>
      <c r="D60" s="31"/>
      <c r="E60" s="33"/>
    </row>
    <row r="61" spans="1:5">
      <c r="A61">
        <v>45</v>
      </c>
      <c r="B61" s="31"/>
      <c r="D61" s="31"/>
      <c r="E61" s="33"/>
    </row>
    <row r="62" spans="1:5">
      <c r="A62">
        <v>46</v>
      </c>
      <c r="B62" s="31"/>
      <c r="D62" s="31"/>
      <c r="E62" s="33"/>
    </row>
    <row r="63" spans="1:5">
      <c r="A63">
        <v>47</v>
      </c>
      <c r="B63" s="31"/>
      <c r="D63" s="31"/>
      <c r="E63" s="33"/>
    </row>
    <row r="64" spans="1:5">
      <c r="A64">
        <v>48</v>
      </c>
      <c r="B64" s="31"/>
      <c r="D64" s="31"/>
      <c r="E64" s="33"/>
    </row>
    <row r="65" spans="1:5">
      <c r="A65">
        <v>49</v>
      </c>
      <c r="B65" s="31"/>
      <c r="D65" s="31"/>
      <c r="E65" s="33"/>
    </row>
    <row r="66" spans="1:5">
      <c r="A66">
        <v>50</v>
      </c>
      <c r="B66" s="31"/>
      <c r="D66" s="31"/>
      <c r="E66" s="33"/>
    </row>
    <row r="67" spans="1:5">
      <c r="A67">
        <v>51</v>
      </c>
      <c r="B67" s="31"/>
      <c r="D67" s="31"/>
      <c r="E67" s="33"/>
    </row>
    <row r="68" spans="1:5">
      <c r="A68">
        <v>52</v>
      </c>
      <c r="B68" s="31"/>
      <c r="D68" s="31"/>
      <c r="E68" s="33"/>
    </row>
    <row r="69" spans="1:5">
      <c r="A69">
        <v>53</v>
      </c>
      <c r="B69" s="31"/>
      <c r="D69" s="31"/>
      <c r="E69" s="33"/>
    </row>
    <row r="70" spans="1:5">
      <c r="A70">
        <v>54</v>
      </c>
      <c r="B70" s="31"/>
      <c r="D70" s="31"/>
      <c r="E70" s="33"/>
    </row>
    <row r="71" spans="1:5">
      <c r="A71">
        <v>55</v>
      </c>
      <c r="B71" s="31"/>
      <c r="D71" s="31"/>
      <c r="E71" s="33"/>
    </row>
    <row r="72" spans="1:5">
      <c r="A72">
        <v>56</v>
      </c>
      <c r="B72" s="31"/>
      <c r="D72" s="31"/>
      <c r="E72" s="33"/>
    </row>
    <row r="73" spans="1:5">
      <c r="A73">
        <v>57</v>
      </c>
      <c r="B73" s="31"/>
      <c r="D73" s="31"/>
      <c r="E73" s="33"/>
    </row>
    <row r="74" spans="1:5">
      <c r="A74">
        <v>58</v>
      </c>
      <c r="B74" s="31"/>
      <c r="D74" s="31"/>
      <c r="E74" s="33"/>
    </row>
    <row r="75" spans="1:5">
      <c r="A75">
        <v>59</v>
      </c>
      <c r="B75" s="31"/>
      <c r="D75" s="31"/>
      <c r="E75" s="33"/>
    </row>
    <row r="76" spans="1:5">
      <c r="A76">
        <v>60</v>
      </c>
      <c r="B76" s="31"/>
      <c r="D76" s="31"/>
      <c r="E76" s="33"/>
    </row>
    <row r="77" spans="1:5">
      <c r="A77">
        <v>61</v>
      </c>
      <c r="B77" s="31"/>
      <c r="D77" s="31"/>
      <c r="E77" s="33"/>
    </row>
    <row r="78" spans="1:5">
      <c r="A78">
        <v>62</v>
      </c>
      <c r="B78" s="31"/>
      <c r="D78" s="31"/>
      <c r="E78" s="33"/>
    </row>
    <row r="79" spans="1:5">
      <c r="A79">
        <v>63</v>
      </c>
      <c r="B79" s="31"/>
      <c r="D79" s="31"/>
      <c r="E79" s="33"/>
    </row>
    <row r="80" spans="1:5">
      <c r="A80">
        <v>64</v>
      </c>
      <c r="B80" s="31"/>
      <c r="D80" s="31"/>
      <c r="E80" s="33"/>
    </row>
    <row r="81" spans="1:5">
      <c r="A81">
        <v>65</v>
      </c>
      <c r="B81" s="31"/>
      <c r="D81" s="31"/>
      <c r="E81" s="33"/>
    </row>
    <row r="82" spans="1:5">
      <c r="A82">
        <v>66</v>
      </c>
      <c r="B82" s="31"/>
      <c r="D82" s="31"/>
      <c r="E82" s="33"/>
    </row>
    <row r="83" spans="1:5">
      <c r="A83">
        <v>67</v>
      </c>
      <c r="B83" s="31"/>
      <c r="D83" s="31"/>
      <c r="E83" s="33"/>
    </row>
    <row r="84" spans="1:5">
      <c r="A84">
        <v>68</v>
      </c>
      <c r="B84" s="31"/>
      <c r="D84" s="31"/>
      <c r="E84" s="33"/>
    </row>
    <row r="85" spans="1:5">
      <c r="A85">
        <v>69</v>
      </c>
      <c r="B85" s="31"/>
      <c r="D85" s="31"/>
      <c r="E85" s="33"/>
    </row>
    <row r="86" spans="1:5">
      <c r="A86">
        <v>70</v>
      </c>
      <c r="B86" s="31"/>
      <c r="D86" s="31"/>
      <c r="E86" s="33"/>
    </row>
    <row r="87" spans="1:5">
      <c r="A87">
        <v>71</v>
      </c>
      <c r="B87" s="31"/>
      <c r="D87" s="31"/>
      <c r="E87" s="33"/>
    </row>
    <row r="88" spans="1:5">
      <c r="A88">
        <v>72</v>
      </c>
      <c r="B88" s="31"/>
      <c r="D88" s="31"/>
      <c r="E88" s="33"/>
    </row>
    <row r="89" spans="1:5">
      <c r="A89">
        <v>73</v>
      </c>
      <c r="B89" s="31"/>
      <c r="D89" s="31"/>
      <c r="E89" s="33"/>
    </row>
    <row r="90" spans="1:5">
      <c r="A90">
        <v>74</v>
      </c>
      <c r="B90" s="31"/>
      <c r="D90" s="31"/>
      <c r="E90" s="33"/>
    </row>
    <row r="91" spans="1:5">
      <c r="A91">
        <v>75</v>
      </c>
      <c r="B91" s="31"/>
      <c r="D91" s="31"/>
      <c r="E91" s="33"/>
    </row>
    <row r="92" spans="1:5">
      <c r="A92">
        <v>76</v>
      </c>
      <c r="B92" s="31"/>
      <c r="D92" s="31"/>
      <c r="E92" s="33"/>
    </row>
    <row r="93" spans="1:5">
      <c r="A93">
        <v>77</v>
      </c>
      <c r="B93" s="31"/>
      <c r="D93" s="31"/>
      <c r="E93" s="33"/>
    </row>
    <row r="94" spans="1:5">
      <c r="A94">
        <v>78</v>
      </c>
      <c r="B94" s="31"/>
      <c r="D94" s="31"/>
      <c r="E94" s="33"/>
    </row>
    <row r="95" spans="1:5">
      <c r="A95">
        <v>79</v>
      </c>
      <c r="B95" s="31"/>
      <c r="D95" s="31"/>
      <c r="E95" s="33"/>
    </row>
    <row r="96" spans="1:5">
      <c r="A96">
        <v>80</v>
      </c>
      <c r="B96" s="31"/>
      <c r="D96" s="31"/>
      <c r="E96" s="33"/>
    </row>
    <row r="97" spans="1:5">
      <c r="A97">
        <v>81</v>
      </c>
      <c r="B97" s="31"/>
      <c r="D97" s="31"/>
      <c r="E97" s="33"/>
    </row>
    <row r="98" spans="1:5">
      <c r="A98">
        <v>82</v>
      </c>
      <c r="B98" s="31"/>
      <c r="D98" s="31"/>
      <c r="E98" s="33"/>
    </row>
    <row r="99" spans="1:5">
      <c r="A99">
        <v>83</v>
      </c>
      <c r="B99" s="31"/>
      <c r="D99" s="31"/>
      <c r="E99" s="33"/>
    </row>
    <row r="100" spans="1:5">
      <c r="A100">
        <v>84</v>
      </c>
      <c r="B100" s="31"/>
      <c r="D100" s="31"/>
      <c r="E100" s="33"/>
    </row>
  </sheetData>
  <phoneticPr fontId="11" type="noConversion"/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400-000000000000}">
      <formula1>0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4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25 D31:D37 D40:D44 D46:D100" xr:uid="{00000000-0002-0000-0400-000005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44 E46:E100" xr:uid="{00000000-0002-0000-0400-000003000000}">
      <formula1>"In Work,Completed Day 1,Completed Day 2,Completed Day 3,Completed Day 4,Completed Day 5,Completed Day 6,Completed Day 7,"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400-000001000000}">
          <x14:formula1>
            <xm:f>'1-3 Product Backlog '!$A$24:$A$66</xm:f>
          </x14:formula1>
          <x14:formula2>
            <xm:f>0</xm:f>
          </x14:formula2>
          <xm:sqref>B17:B44 B46:B100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400-000002000000}">
          <x14:formula1>
            <xm:f>'1-3 Product Backlog '!$G$5:$G$8</xm:f>
          </x14:formula1>
          <x14:formula2>
            <xm:f>0</xm:f>
          </x14:formula2>
          <xm:sqref>C17:C44 C46:C100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100"/>
  <sheetViews>
    <sheetView topLeftCell="A10" zoomScale="180" zoomScaleNormal="180" workbookViewId="0">
      <selection activeCell="B58" sqref="B58"/>
    </sheetView>
  </sheetViews>
  <sheetFormatPr defaultColWidth="11.42578125" defaultRowHeight="12.75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5" customFormat="1" ht="18">
      <c r="A1" s="23" t="s">
        <v>9</v>
      </c>
      <c r="B1" s="23">
        <f>'Sprint 03 Backlog'!B1+1</f>
        <v>4</v>
      </c>
      <c r="C1" s="23"/>
      <c r="D1" s="24" t="s">
        <v>2</v>
      </c>
      <c r="E1"/>
      <c r="F1" s="23"/>
      <c r="AMI1"/>
      <c r="AMJ1"/>
    </row>
    <row r="2" spans="1:1024" s="25" customFormat="1">
      <c r="A2" s="23" t="s">
        <v>155</v>
      </c>
      <c r="B2" s="26">
        <f>'Sprint 04 Backlog'!B3</f>
        <v>44509</v>
      </c>
      <c r="C2" s="23"/>
      <c r="D2" s="27" t="s">
        <v>156</v>
      </c>
      <c r="E2" s="23"/>
      <c r="F2" s="23"/>
      <c r="AMI2"/>
      <c r="AMJ2"/>
    </row>
    <row r="3" spans="1:1024" s="25" customFormat="1">
      <c r="A3" s="23" t="s">
        <v>157</v>
      </c>
      <c r="B3" s="26">
        <f>B2+7</f>
        <v>44516</v>
      </c>
      <c r="C3" s="23"/>
      <c r="D3" s="23"/>
      <c r="E3" s="23"/>
      <c r="F3" s="23"/>
      <c r="AMI3"/>
      <c r="AMJ3"/>
    </row>
    <row r="4" spans="1:1024" s="25" customFormat="1">
      <c r="A4" s="23" t="s">
        <v>158</v>
      </c>
      <c r="B4" s="28" t="s">
        <v>159</v>
      </c>
      <c r="C4" s="23"/>
      <c r="D4" s="23"/>
      <c r="E4" s="23"/>
      <c r="F4" s="23"/>
      <c r="AMI4"/>
      <c r="AMJ4"/>
    </row>
    <row r="5" spans="1:1024" s="25" customFormat="1">
      <c r="A5" s="23"/>
      <c r="B5" s="28"/>
      <c r="C5" s="23"/>
      <c r="D5" s="23"/>
      <c r="E5" s="23"/>
      <c r="F5" s="23"/>
      <c r="AMI5"/>
      <c r="AMJ5"/>
    </row>
    <row r="6" spans="1:1024" s="25" customFormat="1">
      <c r="A6" s="23"/>
      <c r="B6" s="29" t="s">
        <v>10</v>
      </c>
      <c r="C6" s="23" t="s">
        <v>160</v>
      </c>
      <c r="D6" s="23"/>
      <c r="E6" s="23"/>
      <c r="F6" s="23"/>
      <c r="AMI6"/>
      <c r="AMJ6"/>
    </row>
    <row r="7" spans="1:1024" s="25" customFormat="1">
      <c r="A7" s="23" t="s">
        <v>161</v>
      </c>
      <c r="B7" s="23">
        <f>COUNTA(D17:D995)</f>
        <v>43</v>
      </c>
      <c r="C7" s="23"/>
      <c r="D7" s="23"/>
      <c r="E7" s="23"/>
      <c r="F7" s="23"/>
      <c r="AMI7"/>
      <c r="AMJ7"/>
    </row>
    <row r="8" spans="1:1024" s="25" customFormat="1">
      <c r="A8" s="23" t="s">
        <v>162</v>
      </c>
      <c r="B8" s="23">
        <f t="shared" ref="B8:B14" si="0">B7-C8</f>
        <v>41</v>
      </c>
      <c r="C8" s="23">
        <f>COUNTIF(E$17:E$995, "Completed Day 1")</f>
        <v>2</v>
      </c>
      <c r="D8" s="23"/>
      <c r="E8" s="23"/>
      <c r="F8" s="23"/>
      <c r="AMI8"/>
      <c r="AMJ8"/>
    </row>
    <row r="9" spans="1:1024" s="25" customFormat="1">
      <c r="A9" s="23" t="s">
        <v>163</v>
      </c>
      <c r="B9" s="23">
        <f t="shared" si="0"/>
        <v>39</v>
      </c>
      <c r="C9" s="23">
        <f>COUNTIF(E$17:E$995, "Completed Day 2")</f>
        <v>2</v>
      </c>
      <c r="D9" s="23"/>
      <c r="E9" s="23"/>
      <c r="F9" s="23"/>
      <c r="AMI9"/>
      <c r="AMJ9"/>
    </row>
    <row r="10" spans="1:1024" s="25" customFormat="1">
      <c r="A10" s="23" t="s">
        <v>164</v>
      </c>
      <c r="B10" s="23">
        <f t="shared" si="0"/>
        <v>32</v>
      </c>
      <c r="C10" s="23">
        <f>COUNTIF(E$17:E$995, "Completed Day 3")</f>
        <v>7</v>
      </c>
      <c r="D10" s="23"/>
      <c r="E10" s="23"/>
      <c r="F10" s="23"/>
      <c r="AMI10"/>
      <c r="AMJ10"/>
    </row>
    <row r="11" spans="1:1024" s="25" customFormat="1">
      <c r="A11" s="23" t="s">
        <v>165</v>
      </c>
      <c r="B11" s="23">
        <f t="shared" si="0"/>
        <v>32</v>
      </c>
      <c r="C11" s="23">
        <f>COUNTIF(E$17:E$995, "Completed Day 4")</f>
        <v>0</v>
      </c>
      <c r="D11" s="23"/>
      <c r="E11" s="23"/>
      <c r="F11" s="23"/>
      <c r="AMI11"/>
      <c r="AMJ11"/>
    </row>
    <row r="12" spans="1:1024" s="25" customFormat="1">
      <c r="A12" s="23" t="s">
        <v>166</v>
      </c>
      <c r="B12" s="23">
        <f t="shared" si="0"/>
        <v>2</v>
      </c>
      <c r="C12" s="23">
        <f>COUNTIF(E$17:E$995, "Completed Day 5")</f>
        <v>30</v>
      </c>
      <c r="D12" s="23"/>
      <c r="E12" s="23"/>
      <c r="F12" s="23"/>
      <c r="AMI12"/>
      <c r="AMJ12"/>
    </row>
    <row r="13" spans="1:1024" s="25" customFormat="1">
      <c r="A13" s="23" t="s">
        <v>167</v>
      </c>
      <c r="B13" s="23">
        <f t="shared" si="0"/>
        <v>0</v>
      </c>
      <c r="C13" s="23">
        <f>COUNTIF(E$17:E$995, "Completed Day 6")</f>
        <v>2</v>
      </c>
      <c r="D13" s="23"/>
      <c r="E13" s="23"/>
      <c r="F13" s="23"/>
      <c r="AMI13"/>
      <c r="AMJ13"/>
    </row>
    <row r="14" spans="1:1024" s="25" customFormat="1">
      <c r="A14" s="23" t="s">
        <v>168</v>
      </c>
      <c r="B14" s="23">
        <f t="shared" si="0"/>
        <v>0</v>
      </c>
      <c r="C14" s="23">
        <f>COUNTIF(E$17:E$995, "Completed Day 7")</f>
        <v>0</v>
      </c>
      <c r="D14" s="23"/>
      <c r="E14" s="23"/>
      <c r="F14" s="23"/>
      <c r="AMI14"/>
      <c r="AMJ14"/>
    </row>
    <row r="15" spans="1:1024" s="25" customFormat="1">
      <c r="A15" s="23"/>
      <c r="B15" s="23"/>
      <c r="C15" s="23"/>
      <c r="D15" s="23"/>
      <c r="E15" s="23"/>
      <c r="F15" s="23"/>
      <c r="AMI15"/>
      <c r="AMJ15"/>
    </row>
    <row r="16" spans="1:1024">
      <c r="A16" s="30" t="s">
        <v>169</v>
      </c>
      <c r="B16" s="30" t="s">
        <v>22</v>
      </c>
      <c r="C16" s="30" t="s">
        <v>170</v>
      </c>
      <c r="D16" s="30" t="s">
        <v>171</v>
      </c>
      <c r="E16" s="30" t="s">
        <v>26</v>
      </c>
      <c r="F16" s="30" t="s">
        <v>30</v>
      </c>
    </row>
    <row r="17" spans="1:5">
      <c r="A17">
        <v>1</v>
      </c>
      <c r="B17" s="31" t="s">
        <v>64</v>
      </c>
      <c r="D17" s="31" t="s">
        <v>264</v>
      </c>
      <c r="E17" s="33" t="s">
        <v>198</v>
      </c>
    </row>
    <row r="18" spans="1:5">
      <c r="A18">
        <v>2</v>
      </c>
      <c r="B18" s="31" t="s">
        <v>72</v>
      </c>
      <c r="D18" s="31" t="s">
        <v>267</v>
      </c>
      <c r="E18" s="33" t="s">
        <v>215</v>
      </c>
    </row>
    <row r="19" spans="1:5">
      <c r="A19">
        <v>3</v>
      </c>
      <c r="B19" s="31" t="s">
        <v>72</v>
      </c>
      <c r="D19" s="31" t="s">
        <v>268</v>
      </c>
      <c r="E19" s="33" t="s">
        <v>215</v>
      </c>
    </row>
    <row r="20" spans="1:5">
      <c r="A20">
        <v>4</v>
      </c>
      <c r="B20" s="31" t="s">
        <v>72</v>
      </c>
      <c r="D20" s="31" t="s">
        <v>269</v>
      </c>
      <c r="E20" s="33" t="s">
        <v>198</v>
      </c>
    </row>
    <row r="21" spans="1:5">
      <c r="A21">
        <v>5</v>
      </c>
      <c r="B21" s="31" t="s">
        <v>72</v>
      </c>
      <c r="D21" s="31" t="s">
        <v>270</v>
      </c>
      <c r="E21" s="33" t="s">
        <v>198</v>
      </c>
    </row>
    <row r="22" spans="1:5">
      <c r="A22">
        <v>6</v>
      </c>
      <c r="B22" s="31" t="s">
        <v>72</v>
      </c>
      <c r="D22" s="31" t="s">
        <v>271</v>
      </c>
      <c r="E22" s="33" t="s">
        <v>198</v>
      </c>
    </row>
    <row r="23" spans="1:5">
      <c r="A23">
        <v>7</v>
      </c>
      <c r="B23" s="31" t="s">
        <v>72</v>
      </c>
      <c r="D23" s="31" t="s">
        <v>272</v>
      </c>
      <c r="E23" s="33" t="s">
        <v>182</v>
      </c>
    </row>
    <row r="24" spans="1:5">
      <c r="A24">
        <v>8</v>
      </c>
      <c r="B24" s="31" t="s">
        <v>72</v>
      </c>
      <c r="D24" s="31" t="s">
        <v>290</v>
      </c>
      <c r="E24" s="33" t="s">
        <v>196</v>
      </c>
    </row>
    <row r="25" spans="1:5">
      <c r="A25">
        <v>9</v>
      </c>
      <c r="B25" s="31" t="s">
        <v>72</v>
      </c>
      <c r="D25" s="31" t="s">
        <v>293</v>
      </c>
      <c r="E25" s="33" t="s">
        <v>196</v>
      </c>
    </row>
    <row r="26" spans="1:5">
      <c r="A26">
        <v>10</v>
      </c>
      <c r="B26" s="31" t="s">
        <v>75</v>
      </c>
      <c r="D26" s="31" t="s">
        <v>273</v>
      </c>
      <c r="E26" s="33" t="s">
        <v>182</v>
      </c>
    </row>
    <row r="27" spans="1:5">
      <c r="A27">
        <v>11</v>
      </c>
      <c r="B27" s="31" t="s">
        <v>75</v>
      </c>
      <c r="D27" s="31" t="s">
        <v>274</v>
      </c>
      <c r="E27" s="33" t="s">
        <v>182</v>
      </c>
    </row>
    <row r="28" spans="1:5">
      <c r="A28">
        <v>12</v>
      </c>
      <c r="B28" s="31" t="s">
        <v>75</v>
      </c>
      <c r="D28" s="31" t="s">
        <v>275</v>
      </c>
      <c r="E28" s="33" t="s">
        <v>182</v>
      </c>
    </row>
    <row r="29" spans="1:5">
      <c r="A29">
        <v>13</v>
      </c>
      <c r="B29" s="31" t="s">
        <v>75</v>
      </c>
      <c r="D29" s="31" t="s">
        <v>276</v>
      </c>
      <c r="E29" s="33" t="s">
        <v>182</v>
      </c>
    </row>
    <row r="30" spans="1:5">
      <c r="A30">
        <v>14</v>
      </c>
      <c r="B30" s="31" t="s">
        <v>75</v>
      </c>
      <c r="D30" s="31" t="s">
        <v>277</v>
      </c>
      <c r="E30" s="33" t="s">
        <v>182</v>
      </c>
    </row>
    <row r="31" spans="1:5">
      <c r="A31">
        <v>15</v>
      </c>
      <c r="B31" s="31" t="s">
        <v>75</v>
      </c>
      <c r="D31" s="31" t="s">
        <v>278</v>
      </c>
      <c r="E31" s="33" t="s">
        <v>182</v>
      </c>
    </row>
    <row r="32" spans="1:5">
      <c r="A32">
        <v>16</v>
      </c>
      <c r="B32" s="31" t="s">
        <v>75</v>
      </c>
      <c r="D32" s="31" t="s">
        <v>305</v>
      </c>
      <c r="E32" s="33" t="s">
        <v>182</v>
      </c>
    </row>
    <row r="33" spans="1:5">
      <c r="A33">
        <v>17</v>
      </c>
      <c r="B33" s="31" t="s">
        <v>75</v>
      </c>
      <c r="D33" s="31" t="s">
        <v>306</v>
      </c>
      <c r="E33" s="33" t="s">
        <v>182</v>
      </c>
    </row>
    <row r="34" spans="1:5">
      <c r="A34">
        <v>18</v>
      </c>
      <c r="B34" s="31" t="s">
        <v>75</v>
      </c>
      <c r="D34" s="31" t="s">
        <v>279</v>
      </c>
      <c r="E34" s="33" t="s">
        <v>182</v>
      </c>
    </row>
    <row r="35" spans="1:5">
      <c r="A35">
        <v>19</v>
      </c>
      <c r="B35" s="31" t="s">
        <v>75</v>
      </c>
      <c r="D35" s="31" t="s">
        <v>307</v>
      </c>
      <c r="E35" s="33" t="s">
        <v>187</v>
      </c>
    </row>
    <row r="36" spans="1:5">
      <c r="A36">
        <v>20</v>
      </c>
      <c r="B36" s="31" t="s">
        <v>75</v>
      </c>
      <c r="D36" s="31" t="s">
        <v>280</v>
      </c>
      <c r="E36" s="33" t="s">
        <v>182</v>
      </c>
    </row>
    <row r="37" spans="1:5">
      <c r="A37">
        <v>21</v>
      </c>
      <c r="B37" s="31" t="s">
        <v>75</v>
      </c>
      <c r="D37" s="31" t="s">
        <v>281</v>
      </c>
      <c r="E37" s="33" t="s">
        <v>182</v>
      </c>
    </row>
    <row r="38" spans="1:5">
      <c r="A38">
        <v>22</v>
      </c>
      <c r="B38" s="31" t="s">
        <v>75</v>
      </c>
      <c r="D38" s="31" t="s">
        <v>282</v>
      </c>
      <c r="E38" s="33" t="s">
        <v>182</v>
      </c>
    </row>
    <row r="39" spans="1:5">
      <c r="A39">
        <v>23</v>
      </c>
      <c r="B39" s="31" t="s">
        <v>75</v>
      </c>
      <c r="D39" s="31" t="s">
        <v>283</v>
      </c>
      <c r="E39" s="33" t="s">
        <v>182</v>
      </c>
    </row>
    <row r="40" spans="1:5">
      <c r="A40">
        <v>24</v>
      </c>
      <c r="B40" s="31" t="s">
        <v>75</v>
      </c>
      <c r="D40" s="31" t="s">
        <v>284</v>
      </c>
      <c r="E40" s="33" t="s">
        <v>182</v>
      </c>
    </row>
    <row r="41" spans="1:5">
      <c r="A41">
        <v>25</v>
      </c>
      <c r="B41" s="31" t="s">
        <v>75</v>
      </c>
      <c r="D41" s="31" t="s">
        <v>285</v>
      </c>
      <c r="E41" s="33" t="s">
        <v>187</v>
      </c>
    </row>
    <row r="42" spans="1:5">
      <c r="A42">
        <v>26</v>
      </c>
      <c r="B42" s="31" t="s">
        <v>75</v>
      </c>
      <c r="D42" s="31" t="s">
        <v>286</v>
      </c>
      <c r="E42" s="33" t="s">
        <v>182</v>
      </c>
    </row>
    <row r="43" spans="1:5">
      <c r="A43">
        <v>27</v>
      </c>
      <c r="B43" s="31" t="s">
        <v>75</v>
      </c>
      <c r="D43" s="31" t="s">
        <v>287</v>
      </c>
      <c r="E43" s="33" t="s">
        <v>182</v>
      </c>
    </row>
    <row r="44" spans="1:5">
      <c r="A44">
        <v>28</v>
      </c>
      <c r="B44" s="31" t="s">
        <v>75</v>
      </c>
      <c r="D44" s="31" t="s">
        <v>288</v>
      </c>
      <c r="E44" s="33" t="s">
        <v>198</v>
      </c>
    </row>
    <row r="45" spans="1:5">
      <c r="A45">
        <v>29</v>
      </c>
      <c r="B45" s="31" t="s">
        <v>75</v>
      </c>
      <c r="D45" s="31" t="s">
        <v>291</v>
      </c>
      <c r="E45" s="33" t="s">
        <v>182</v>
      </c>
    </row>
    <row r="46" spans="1:5">
      <c r="A46">
        <v>30</v>
      </c>
      <c r="B46" s="31" t="s">
        <v>75</v>
      </c>
      <c r="D46" s="31" t="s">
        <v>289</v>
      </c>
      <c r="E46" s="33" t="s">
        <v>182</v>
      </c>
    </row>
    <row r="47" spans="1:5">
      <c r="A47">
        <v>31</v>
      </c>
      <c r="B47" s="31" t="s">
        <v>75</v>
      </c>
      <c r="D47" s="31" t="s">
        <v>292</v>
      </c>
      <c r="E47" s="33" t="s">
        <v>198</v>
      </c>
    </row>
    <row r="48" spans="1:5">
      <c r="A48">
        <v>32</v>
      </c>
      <c r="B48" s="31" t="s">
        <v>72</v>
      </c>
      <c r="D48" s="31" t="s">
        <v>294</v>
      </c>
      <c r="E48" s="33" t="s">
        <v>198</v>
      </c>
    </row>
    <row r="49" spans="1:5">
      <c r="A49">
        <v>33</v>
      </c>
      <c r="B49" s="31" t="s">
        <v>84</v>
      </c>
      <c r="D49" s="31" t="s">
        <v>308</v>
      </c>
      <c r="E49" s="33" t="s">
        <v>182</v>
      </c>
    </row>
    <row r="50" spans="1:5">
      <c r="A50">
        <v>34</v>
      </c>
      <c r="B50" s="31" t="s">
        <v>79</v>
      </c>
      <c r="D50" s="31" t="s">
        <v>295</v>
      </c>
      <c r="E50" s="33" t="s">
        <v>182</v>
      </c>
    </row>
    <row r="51" spans="1:5">
      <c r="A51">
        <v>35</v>
      </c>
      <c r="B51" s="31" t="s">
        <v>79</v>
      </c>
      <c r="D51" s="31" t="s">
        <v>296</v>
      </c>
      <c r="E51" s="33" t="s">
        <v>182</v>
      </c>
    </row>
    <row r="52" spans="1:5">
      <c r="A52">
        <v>36</v>
      </c>
      <c r="B52" s="31" t="s">
        <v>79</v>
      </c>
      <c r="D52" s="31" t="s">
        <v>297</v>
      </c>
      <c r="E52" s="33" t="s">
        <v>182</v>
      </c>
    </row>
    <row r="53" spans="1:5">
      <c r="A53">
        <v>37</v>
      </c>
      <c r="B53" s="31" t="s">
        <v>79</v>
      </c>
      <c r="D53" s="31" t="s">
        <v>298</v>
      </c>
      <c r="E53" s="33" t="s">
        <v>182</v>
      </c>
    </row>
    <row r="54" spans="1:5">
      <c r="A54">
        <v>38</v>
      </c>
      <c r="B54" s="31" t="s">
        <v>79</v>
      </c>
      <c r="D54" s="31" t="s">
        <v>299</v>
      </c>
      <c r="E54" s="33" t="s">
        <v>182</v>
      </c>
    </row>
    <row r="55" spans="1:5">
      <c r="A55">
        <v>39</v>
      </c>
      <c r="B55" s="31" t="s">
        <v>79</v>
      </c>
      <c r="D55" s="31" t="s">
        <v>300</v>
      </c>
      <c r="E55" s="33" t="s">
        <v>182</v>
      </c>
    </row>
    <row r="56" spans="1:5">
      <c r="A56">
        <v>40</v>
      </c>
      <c r="B56" s="31" t="s">
        <v>88</v>
      </c>
      <c r="D56" s="31" t="s">
        <v>301</v>
      </c>
      <c r="E56" s="33" t="s">
        <v>182</v>
      </c>
    </row>
    <row r="57" spans="1:5">
      <c r="A57">
        <v>41</v>
      </c>
      <c r="B57" s="31" t="s">
        <v>88</v>
      </c>
      <c r="D57" s="31" t="s">
        <v>302</v>
      </c>
      <c r="E57" s="33" t="s">
        <v>182</v>
      </c>
    </row>
    <row r="58" spans="1:5">
      <c r="A58">
        <v>42</v>
      </c>
      <c r="B58" s="31"/>
      <c r="D58" s="31" t="s">
        <v>303</v>
      </c>
      <c r="E58" s="33" t="s">
        <v>182</v>
      </c>
    </row>
    <row r="59" spans="1:5">
      <c r="A59">
        <v>43</v>
      </c>
      <c r="B59" s="31"/>
      <c r="D59" s="31" t="s">
        <v>304</v>
      </c>
      <c r="E59" s="33" t="s">
        <v>182</v>
      </c>
    </row>
    <row r="60" spans="1:5">
      <c r="A60">
        <v>44</v>
      </c>
      <c r="B60" s="31"/>
      <c r="D60" s="31"/>
      <c r="E60" s="33"/>
    </row>
    <row r="61" spans="1:5">
      <c r="A61">
        <v>45</v>
      </c>
      <c r="B61" s="31"/>
      <c r="D61" s="31"/>
      <c r="E61" s="33"/>
    </row>
    <row r="62" spans="1:5">
      <c r="A62">
        <v>46</v>
      </c>
      <c r="B62" s="31"/>
      <c r="D62" s="31"/>
      <c r="E62" s="33"/>
    </row>
    <row r="63" spans="1:5">
      <c r="A63">
        <v>47</v>
      </c>
      <c r="B63" s="31"/>
      <c r="D63" s="31"/>
      <c r="E63" s="33"/>
    </row>
    <row r="64" spans="1:5">
      <c r="A64">
        <v>48</v>
      </c>
      <c r="B64" s="31"/>
      <c r="D64" s="31"/>
      <c r="E64" s="33"/>
    </row>
    <row r="65" spans="1:5">
      <c r="A65">
        <v>49</v>
      </c>
      <c r="B65" s="31"/>
      <c r="D65" s="31"/>
      <c r="E65" s="33"/>
    </row>
    <row r="66" spans="1:5">
      <c r="A66">
        <v>50</v>
      </c>
      <c r="B66" s="31"/>
      <c r="D66" s="31"/>
      <c r="E66" s="33"/>
    </row>
    <row r="67" spans="1:5">
      <c r="A67">
        <v>51</v>
      </c>
      <c r="B67" s="31"/>
      <c r="D67" s="31"/>
      <c r="E67" s="33"/>
    </row>
    <row r="68" spans="1:5">
      <c r="A68">
        <v>52</v>
      </c>
      <c r="B68" s="31"/>
      <c r="D68" s="31"/>
      <c r="E68" s="33"/>
    </row>
    <row r="69" spans="1:5">
      <c r="A69">
        <v>53</v>
      </c>
      <c r="B69" s="31"/>
      <c r="D69" s="31"/>
      <c r="E69" s="33"/>
    </row>
    <row r="70" spans="1:5">
      <c r="A70">
        <v>54</v>
      </c>
      <c r="B70" s="31"/>
      <c r="D70" s="31"/>
      <c r="E70" s="33"/>
    </row>
    <row r="71" spans="1:5">
      <c r="A71">
        <v>55</v>
      </c>
      <c r="B71" s="31"/>
      <c r="D71" s="31"/>
      <c r="E71" s="33"/>
    </row>
    <row r="72" spans="1:5">
      <c r="A72">
        <v>56</v>
      </c>
      <c r="B72" s="31"/>
      <c r="D72" s="31"/>
      <c r="E72" s="33"/>
    </row>
    <row r="73" spans="1:5">
      <c r="A73">
        <v>57</v>
      </c>
      <c r="B73" s="31"/>
      <c r="D73" s="31"/>
      <c r="E73" s="33"/>
    </row>
    <row r="74" spans="1:5">
      <c r="A74">
        <v>58</v>
      </c>
      <c r="B74" s="31"/>
      <c r="D74" s="31"/>
      <c r="E74" s="33"/>
    </row>
    <row r="75" spans="1:5">
      <c r="A75">
        <v>59</v>
      </c>
      <c r="B75" s="31"/>
      <c r="D75" s="31"/>
      <c r="E75" s="33"/>
    </row>
    <row r="76" spans="1:5">
      <c r="A76">
        <v>60</v>
      </c>
      <c r="B76" s="31"/>
      <c r="D76" s="31"/>
      <c r="E76" s="33"/>
    </row>
    <row r="77" spans="1:5">
      <c r="A77">
        <v>61</v>
      </c>
      <c r="B77" s="31"/>
      <c r="D77" s="31"/>
      <c r="E77" s="33"/>
    </row>
    <row r="78" spans="1:5">
      <c r="A78">
        <v>62</v>
      </c>
      <c r="B78" s="31"/>
      <c r="D78" s="31"/>
      <c r="E78" s="33"/>
    </row>
    <row r="79" spans="1:5">
      <c r="A79">
        <v>63</v>
      </c>
      <c r="B79" s="31"/>
      <c r="D79" s="31"/>
      <c r="E79" s="33"/>
    </row>
    <row r="80" spans="1:5">
      <c r="A80">
        <v>64</v>
      </c>
      <c r="B80" s="31"/>
      <c r="D80" s="31"/>
      <c r="E80" s="33"/>
    </row>
    <row r="81" spans="1:5">
      <c r="A81">
        <v>65</v>
      </c>
      <c r="B81" s="31"/>
      <c r="D81" s="31"/>
      <c r="E81" s="33"/>
    </row>
    <row r="82" spans="1:5">
      <c r="A82">
        <v>66</v>
      </c>
      <c r="B82" s="31"/>
      <c r="D82" s="31"/>
      <c r="E82" s="33"/>
    </row>
    <row r="83" spans="1:5">
      <c r="A83">
        <v>67</v>
      </c>
      <c r="B83" s="31"/>
      <c r="D83" s="31"/>
      <c r="E83" s="33"/>
    </row>
    <row r="84" spans="1:5">
      <c r="A84">
        <v>68</v>
      </c>
      <c r="B84" s="31"/>
      <c r="D84" s="31"/>
      <c r="E84" s="33"/>
    </row>
    <row r="85" spans="1:5">
      <c r="A85">
        <v>69</v>
      </c>
      <c r="B85" s="31"/>
      <c r="D85" s="31"/>
      <c r="E85" s="33"/>
    </row>
    <row r="86" spans="1:5">
      <c r="A86">
        <v>70</v>
      </c>
      <c r="B86" s="31"/>
      <c r="D86" s="31"/>
      <c r="E86" s="33"/>
    </row>
    <row r="87" spans="1:5">
      <c r="A87">
        <v>71</v>
      </c>
      <c r="B87" s="31"/>
      <c r="D87" s="31"/>
      <c r="E87" s="33"/>
    </row>
    <row r="88" spans="1:5">
      <c r="A88">
        <v>72</v>
      </c>
      <c r="B88" s="31"/>
      <c r="D88" s="31"/>
      <c r="E88" s="33"/>
    </row>
    <row r="89" spans="1:5">
      <c r="A89">
        <v>73</v>
      </c>
      <c r="B89" s="31"/>
      <c r="D89" s="31"/>
      <c r="E89" s="33"/>
    </row>
    <row r="90" spans="1:5">
      <c r="A90">
        <v>74</v>
      </c>
      <c r="B90" s="31"/>
      <c r="D90" s="31"/>
      <c r="E90" s="33"/>
    </row>
    <row r="91" spans="1:5">
      <c r="A91">
        <v>75</v>
      </c>
      <c r="B91" s="31"/>
      <c r="D91" s="31"/>
      <c r="E91" s="33"/>
    </row>
    <row r="92" spans="1:5">
      <c r="A92">
        <v>76</v>
      </c>
      <c r="B92" s="31"/>
      <c r="D92" s="31"/>
      <c r="E92" s="33"/>
    </row>
    <row r="93" spans="1:5">
      <c r="A93">
        <v>77</v>
      </c>
      <c r="B93" s="31"/>
      <c r="D93" s="31"/>
      <c r="E93" s="33"/>
    </row>
    <row r="94" spans="1:5">
      <c r="A94">
        <v>78</v>
      </c>
      <c r="B94" s="31"/>
      <c r="D94" s="31"/>
      <c r="E94" s="33"/>
    </row>
    <row r="95" spans="1:5">
      <c r="A95">
        <v>79</v>
      </c>
      <c r="B95" s="31"/>
      <c r="D95" s="31"/>
      <c r="E95" s="33"/>
    </row>
    <row r="96" spans="1:5">
      <c r="A96">
        <v>80</v>
      </c>
      <c r="B96" s="31"/>
      <c r="D96" s="31"/>
      <c r="E96" s="33"/>
    </row>
    <row r="97" spans="1:5">
      <c r="A97">
        <v>81</v>
      </c>
      <c r="B97" s="31"/>
      <c r="D97" s="31"/>
      <c r="E97" s="33"/>
    </row>
    <row r="98" spans="1:5">
      <c r="A98">
        <v>82</v>
      </c>
      <c r="B98" s="31"/>
      <c r="D98" s="31"/>
      <c r="E98" s="33"/>
    </row>
    <row r="99" spans="1:5">
      <c r="A99">
        <v>83</v>
      </c>
      <c r="B99" s="31"/>
      <c r="D99" s="31"/>
      <c r="E99" s="33"/>
    </row>
    <row r="100" spans="1:5">
      <c r="A100">
        <v>84</v>
      </c>
      <c r="B100" s="31"/>
      <c r="D100" s="31"/>
      <c r="E100" s="33"/>
    </row>
  </sheetData>
  <phoneticPr fontId="11" type="noConversion"/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500-000000000000}">
      <formula1>0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5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7:D23 D26:D47 D49:D100" xr:uid="{00000000-0002-0000-0500-000005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500-000003000000}">
      <formula1>"In Work,Completed Day 1,Completed Day 2,Completed Day 3,Completed Day 4,Completed Day 5,Completed Day 6,Completed Day 7,"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500-000001000000}">
          <x14:formula1>
            <xm:f>'1-3 Product Backlog '!$A$24:$A$66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500-000002000000}">
          <x14:formula1>
            <xm:f>'1-3 Product Backlog '!$G$5:$G$8</xm:f>
          </x14:formula1>
          <x14:formula2>
            <xm:f>0</xm:f>
          </x14:formula2>
          <xm:sqref>C17:C24 C26:C100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J100"/>
  <sheetViews>
    <sheetView tabSelected="1" zoomScale="180" zoomScaleNormal="180" workbookViewId="0">
      <selection activeCell="E19" sqref="E19"/>
    </sheetView>
  </sheetViews>
  <sheetFormatPr defaultColWidth="11.42578125" defaultRowHeight="12.75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5" customFormat="1" ht="18">
      <c r="A1" s="23" t="s">
        <v>9</v>
      </c>
      <c r="B1" s="23">
        <f>'Sprint 03 Backlog'!B1+1</f>
        <v>4</v>
      </c>
      <c r="C1" s="23"/>
      <c r="D1" s="24" t="s">
        <v>2</v>
      </c>
      <c r="E1"/>
      <c r="F1" s="23"/>
      <c r="AMI1"/>
      <c r="AMJ1"/>
    </row>
    <row r="2" spans="1:1024" s="25" customFormat="1">
      <c r="A2" s="23" t="s">
        <v>155</v>
      </c>
      <c r="B2" s="26">
        <v>44530</v>
      </c>
      <c r="C2" s="23"/>
      <c r="D2" s="27" t="s">
        <v>156</v>
      </c>
      <c r="E2" s="23"/>
      <c r="F2" s="23"/>
      <c r="AMI2"/>
      <c r="AMJ2"/>
    </row>
    <row r="3" spans="1:1024" s="25" customFormat="1">
      <c r="A3" s="23" t="s">
        <v>157</v>
      </c>
      <c r="B3" s="26">
        <f>B2+7</f>
        <v>44537</v>
      </c>
      <c r="C3" s="23"/>
      <c r="D3" s="34" t="s">
        <v>172</v>
      </c>
      <c r="E3" s="23"/>
      <c r="F3" s="23"/>
      <c r="AMI3"/>
      <c r="AMJ3"/>
    </row>
    <row r="4" spans="1:1024" s="25" customFormat="1">
      <c r="A4" s="23" t="s">
        <v>158</v>
      </c>
      <c r="B4" s="28" t="s">
        <v>159</v>
      </c>
      <c r="C4" s="23"/>
      <c r="D4" s="23"/>
      <c r="E4" s="23"/>
      <c r="F4" s="23"/>
      <c r="AMI4"/>
      <c r="AMJ4"/>
    </row>
    <row r="5" spans="1:1024" s="25" customFormat="1">
      <c r="A5" s="23"/>
      <c r="B5" s="28"/>
      <c r="C5" s="23"/>
      <c r="D5" s="23"/>
      <c r="E5" s="23"/>
      <c r="F5" s="23"/>
      <c r="AMI5"/>
      <c r="AMJ5"/>
    </row>
    <row r="6" spans="1:1024" s="25" customFormat="1">
      <c r="A6" s="23"/>
      <c r="B6" s="29" t="s">
        <v>10</v>
      </c>
      <c r="C6" s="23" t="s">
        <v>160</v>
      </c>
      <c r="D6" s="23"/>
      <c r="E6" s="23"/>
      <c r="F6" s="23"/>
      <c r="AMI6"/>
      <c r="AMJ6"/>
    </row>
    <row r="7" spans="1:1024" s="25" customFormat="1">
      <c r="A7" s="23" t="s">
        <v>161</v>
      </c>
      <c r="B7" s="23">
        <f>COUNTA(D17:D995)</f>
        <v>26</v>
      </c>
      <c r="C7" s="23"/>
      <c r="D7" s="23"/>
      <c r="E7" s="23"/>
      <c r="F7" s="23"/>
      <c r="AMI7"/>
      <c r="AMJ7"/>
    </row>
    <row r="8" spans="1:1024" s="25" customFormat="1">
      <c r="A8" s="23" t="s">
        <v>162</v>
      </c>
      <c r="B8" s="23">
        <f t="shared" ref="B8:B14" si="0">B7-C8</f>
        <v>26</v>
      </c>
      <c r="C8" s="23">
        <f>COUNTIF(E$17:E$995, "Completed Day 1")</f>
        <v>0</v>
      </c>
      <c r="D8" s="23"/>
      <c r="E8" s="23"/>
      <c r="F8" s="23"/>
      <c r="AMI8"/>
      <c r="AMJ8"/>
    </row>
    <row r="9" spans="1:1024" s="25" customFormat="1">
      <c r="A9" s="23" t="s">
        <v>163</v>
      </c>
      <c r="B9" s="23">
        <f t="shared" si="0"/>
        <v>26</v>
      </c>
      <c r="C9" s="23">
        <f>COUNTIF(E$17:E$995, "Completed Day 2")</f>
        <v>0</v>
      </c>
      <c r="D9" s="23"/>
      <c r="E9" s="23"/>
      <c r="F9" s="23"/>
      <c r="AMI9"/>
      <c r="AMJ9"/>
    </row>
    <row r="10" spans="1:1024" s="25" customFormat="1">
      <c r="A10" s="23" t="s">
        <v>164</v>
      </c>
      <c r="B10" s="23">
        <f t="shared" si="0"/>
        <v>26</v>
      </c>
      <c r="C10" s="23">
        <f>COUNTIF(E$17:E$995, "Completed Day 3")</f>
        <v>0</v>
      </c>
      <c r="D10" s="23"/>
      <c r="E10" s="23"/>
      <c r="F10" s="23"/>
      <c r="AMI10"/>
      <c r="AMJ10"/>
    </row>
    <row r="11" spans="1:1024" s="25" customFormat="1">
      <c r="A11" s="23" t="s">
        <v>165</v>
      </c>
      <c r="B11" s="23">
        <f t="shared" si="0"/>
        <v>17</v>
      </c>
      <c r="C11" s="23">
        <f>COUNTIF(E$17:E$995, "Completed Day 4")</f>
        <v>9</v>
      </c>
      <c r="D11" s="23"/>
      <c r="E11" s="23"/>
      <c r="F11" s="23"/>
      <c r="AMI11"/>
      <c r="AMJ11"/>
    </row>
    <row r="12" spans="1:1024" s="25" customFormat="1">
      <c r="A12" s="23" t="s">
        <v>166</v>
      </c>
      <c r="B12" s="23">
        <f t="shared" si="0"/>
        <v>10</v>
      </c>
      <c r="C12" s="23">
        <f>COUNTIF(E$17:E$995, "Completed Day 5")</f>
        <v>7</v>
      </c>
      <c r="D12" s="23"/>
      <c r="E12" s="23"/>
      <c r="F12" s="23"/>
      <c r="AMI12"/>
      <c r="AMJ12"/>
    </row>
    <row r="13" spans="1:1024" s="25" customFormat="1">
      <c r="A13" s="23" t="s">
        <v>167</v>
      </c>
      <c r="B13" s="23">
        <f t="shared" si="0"/>
        <v>0</v>
      </c>
      <c r="C13" s="23">
        <f>COUNTIF(E$17:E$995, "Completed Day 6")</f>
        <v>10</v>
      </c>
      <c r="D13" s="23"/>
      <c r="E13" s="23"/>
      <c r="F13" s="23"/>
      <c r="AMI13"/>
      <c r="AMJ13"/>
    </row>
    <row r="14" spans="1:1024" s="25" customFormat="1">
      <c r="A14" s="23" t="s">
        <v>168</v>
      </c>
      <c r="B14" s="23">
        <f t="shared" si="0"/>
        <v>0</v>
      </c>
      <c r="C14" s="23">
        <f>COUNTIF(E$17:E$995, "Completed Day 7")</f>
        <v>0</v>
      </c>
      <c r="D14" s="23"/>
      <c r="E14" s="23"/>
      <c r="F14" s="23"/>
      <c r="AMI14"/>
      <c r="AMJ14"/>
    </row>
    <row r="15" spans="1:1024" s="25" customFormat="1">
      <c r="A15" s="23"/>
      <c r="B15" s="23"/>
      <c r="C15" s="23"/>
      <c r="D15" s="23"/>
      <c r="E15" s="23"/>
      <c r="F15" s="23"/>
      <c r="AMI15"/>
      <c r="AMJ15"/>
    </row>
    <row r="16" spans="1:1024">
      <c r="A16" s="30" t="s">
        <v>169</v>
      </c>
      <c r="B16" s="30" t="s">
        <v>22</v>
      </c>
      <c r="C16" s="30" t="s">
        <v>170</v>
      </c>
      <c r="D16" s="30" t="s">
        <v>171</v>
      </c>
      <c r="E16" s="30" t="s">
        <v>26</v>
      </c>
      <c r="F16" s="30" t="s">
        <v>30</v>
      </c>
    </row>
    <row r="17" spans="1:5">
      <c r="A17">
        <v>1</v>
      </c>
      <c r="B17" s="31" t="s">
        <v>102</v>
      </c>
      <c r="D17" s="31" t="s">
        <v>320</v>
      </c>
      <c r="E17" s="33" t="s">
        <v>203</v>
      </c>
    </row>
    <row r="18" spans="1:5">
      <c r="A18">
        <v>2</v>
      </c>
      <c r="B18" s="31" t="s">
        <v>102</v>
      </c>
      <c r="D18" s="31" t="s">
        <v>309</v>
      </c>
      <c r="E18" s="33" t="s">
        <v>203</v>
      </c>
    </row>
    <row r="19" spans="1:5">
      <c r="A19">
        <v>3</v>
      </c>
      <c r="B19" s="31" t="s">
        <v>102</v>
      </c>
      <c r="D19" s="31" t="s">
        <v>310</v>
      </c>
      <c r="E19" s="33" t="s">
        <v>187</v>
      </c>
    </row>
    <row r="20" spans="1:5">
      <c r="A20">
        <v>4</v>
      </c>
      <c r="B20" s="31" t="s">
        <v>102</v>
      </c>
      <c r="D20" s="31" t="s">
        <v>311</v>
      </c>
      <c r="E20" s="33" t="s">
        <v>203</v>
      </c>
    </row>
    <row r="21" spans="1:5">
      <c r="A21">
        <v>5</v>
      </c>
      <c r="B21" s="31" t="s">
        <v>102</v>
      </c>
      <c r="D21" s="31" t="s">
        <v>312</v>
      </c>
      <c r="E21" s="33" t="s">
        <v>203</v>
      </c>
    </row>
    <row r="22" spans="1:5">
      <c r="A22">
        <v>6</v>
      </c>
      <c r="B22" s="31" t="s">
        <v>102</v>
      </c>
      <c r="D22" s="31" t="s">
        <v>313</v>
      </c>
      <c r="E22" s="33" t="s">
        <v>203</v>
      </c>
    </row>
    <row r="23" spans="1:5">
      <c r="A23">
        <v>7</v>
      </c>
      <c r="B23" s="31" t="s">
        <v>102</v>
      </c>
      <c r="D23" s="31" t="s">
        <v>317</v>
      </c>
      <c r="E23" s="33" t="s">
        <v>203</v>
      </c>
    </row>
    <row r="24" spans="1:5">
      <c r="A24">
        <v>8</v>
      </c>
      <c r="B24" s="31" t="s">
        <v>102</v>
      </c>
      <c r="D24" s="31" t="s">
        <v>314</v>
      </c>
      <c r="E24" s="33" t="s">
        <v>203</v>
      </c>
    </row>
    <row r="25" spans="1:5">
      <c r="A25">
        <v>9</v>
      </c>
      <c r="B25" s="31" t="s">
        <v>102</v>
      </c>
      <c r="D25" s="31" t="s">
        <v>315</v>
      </c>
      <c r="E25" s="33" t="s">
        <v>203</v>
      </c>
    </row>
    <row r="26" spans="1:5">
      <c r="A26">
        <v>10</v>
      </c>
      <c r="B26" s="31" t="s">
        <v>102</v>
      </c>
      <c r="D26" s="31" t="s">
        <v>316</v>
      </c>
      <c r="E26" s="33" t="s">
        <v>203</v>
      </c>
    </row>
    <row r="27" spans="1:5">
      <c r="A27">
        <v>11</v>
      </c>
      <c r="B27" s="31" t="s">
        <v>95</v>
      </c>
      <c r="D27" s="31" t="s">
        <v>319</v>
      </c>
      <c r="E27" s="33" t="s">
        <v>182</v>
      </c>
    </row>
    <row r="28" spans="1:5">
      <c r="A28">
        <v>12</v>
      </c>
      <c r="B28" s="31" t="s">
        <v>95</v>
      </c>
      <c r="D28" s="31" t="s">
        <v>321</v>
      </c>
      <c r="E28" s="33" t="s">
        <v>182</v>
      </c>
    </row>
    <row r="29" spans="1:5">
      <c r="A29">
        <v>13</v>
      </c>
      <c r="B29" s="31" t="s">
        <v>99</v>
      </c>
      <c r="D29" s="31" t="s">
        <v>322</v>
      </c>
      <c r="E29" s="33" t="s">
        <v>187</v>
      </c>
    </row>
    <row r="30" spans="1:5">
      <c r="A30">
        <v>14</v>
      </c>
      <c r="B30" s="31" t="s">
        <v>95</v>
      </c>
      <c r="D30" s="31" t="s">
        <v>323</v>
      </c>
      <c r="E30" s="33" t="s">
        <v>187</v>
      </c>
    </row>
    <row r="31" spans="1:5">
      <c r="A31">
        <v>15</v>
      </c>
      <c r="B31" s="31" t="s">
        <v>99</v>
      </c>
      <c r="D31" s="31" t="s">
        <v>324</v>
      </c>
      <c r="E31" s="33" t="s">
        <v>187</v>
      </c>
    </row>
    <row r="32" spans="1:5">
      <c r="A32">
        <v>16</v>
      </c>
      <c r="B32" s="31" t="s">
        <v>95</v>
      </c>
      <c r="D32" s="31" t="s">
        <v>325</v>
      </c>
      <c r="E32" s="33" t="s">
        <v>182</v>
      </c>
    </row>
    <row r="33" spans="1:5">
      <c r="A33">
        <v>17</v>
      </c>
      <c r="B33" s="31" t="s">
        <v>95</v>
      </c>
      <c r="D33" s="31" t="s">
        <v>326</v>
      </c>
      <c r="E33" s="33" t="s">
        <v>182</v>
      </c>
    </row>
    <row r="34" spans="1:5">
      <c r="A34">
        <v>18</v>
      </c>
      <c r="B34" s="31" t="s">
        <v>95</v>
      </c>
      <c r="D34" s="31" t="s">
        <v>327</v>
      </c>
      <c r="E34" s="33" t="s">
        <v>182</v>
      </c>
    </row>
    <row r="35" spans="1:5">
      <c r="A35">
        <v>19</v>
      </c>
      <c r="B35" s="31" t="s">
        <v>99</v>
      </c>
      <c r="D35" s="31" t="s">
        <v>328</v>
      </c>
      <c r="E35" s="33" t="s">
        <v>182</v>
      </c>
    </row>
    <row r="36" spans="1:5">
      <c r="A36">
        <v>20</v>
      </c>
      <c r="B36" s="31" t="s">
        <v>99</v>
      </c>
      <c r="D36" s="31" t="s">
        <v>329</v>
      </c>
      <c r="E36" s="33" t="s">
        <v>182</v>
      </c>
    </row>
    <row r="37" spans="1:5">
      <c r="A37">
        <v>21</v>
      </c>
      <c r="B37" s="31" t="s">
        <v>99</v>
      </c>
      <c r="D37" s="31" t="s">
        <v>330</v>
      </c>
      <c r="E37" s="33" t="s">
        <v>187</v>
      </c>
    </row>
    <row r="38" spans="1:5">
      <c r="A38">
        <v>22</v>
      </c>
      <c r="B38" s="31" t="s">
        <v>99</v>
      </c>
      <c r="D38" s="31" t="s">
        <v>331</v>
      </c>
      <c r="E38" s="33" t="s">
        <v>187</v>
      </c>
    </row>
    <row r="39" spans="1:5">
      <c r="A39">
        <v>23</v>
      </c>
      <c r="B39" s="31" t="s">
        <v>99</v>
      </c>
      <c r="D39" s="31" t="s">
        <v>332</v>
      </c>
      <c r="E39" s="33" t="s">
        <v>187</v>
      </c>
    </row>
    <row r="40" spans="1:5">
      <c r="A40">
        <v>24</v>
      </c>
      <c r="B40" s="31" t="s">
        <v>99</v>
      </c>
      <c r="D40" s="31" t="s">
        <v>333</v>
      </c>
      <c r="E40" s="33" t="s">
        <v>187</v>
      </c>
    </row>
    <row r="41" spans="1:5">
      <c r="A41">
        <v>25</v>
      </c>
      <c r="B41" s="31" t="s">
        <v>99</v>
      </c>
      <c r="D41" s="31" t="s">
        <v>334</v>
      </c>
      <c r="E41" s="33" t="s">
        <v>187</v>
      </c>
    </row>
    <row r="42" spans="1:5">
      <c r="A42">
        <v>26</v>
      </c>
      <c r="B42" s="31"/>
      <c r="D42" s="31" t="s">
        <v>335</v>
      </c>
      <c r="E42" s="33" t="s">
        <v>187</v>
      </c>
    </row>
    <row r="43" spans="1:5">
      <c r="A43">
        <v>27</v>
      </c>
      <c r="B43" s="31"/>
      <c r="D43" s="31"/>
      <c r="E43" s="33"/>
    </row>
    <row r="44" spans="1:5">
      <c r="A44">
        <v>28</v>
      </c>
      <c r="B44" s="31"/>
      <c r="D44" s="31"/>
      <c r="E44" s="33"/>
    </row>
    <row r="45" spans="1:5">
      <c r="A45">
        <v>29</v>
      </c>
      <c r="B45" s="31"/>
      <c r="D45" s="31"/>
      <c r="E45" s="33"/>
    </row>
    <row r="46" spans="1:5">
      <c r="A46">
        <v>30</v>
      </c>
      <c r="B46" s="31"/>
      <c r="D46" s="31"/>
      <c r="E46" s="33"/>
    </row>
    <row r="47" spans="1:5">
      <c r="A47">
        <v>31</v>
      </c>
      <c r="B47" s="31"/>
      <c r="D47" s="31"/>
      <c r="E47" s="33"/>
    </row>
    <row r="48" spans="1:5">
      <c r="A48">
        <v>32</v>
      </c>
      <c r="B48" s="31"/>
      <c r="D48" s="31"/>
      <c r="E48" s="33"/>
    </row>
    <row r="49" spans="1:5">
      <c r="A49">
        <v>33</v>
      </c>
      <c r="B49" s="31"/>
      <c r="D49" s="31"/>
      <c r="E49" s="33"/>
    </row>
    <row r="50" spans="1:5">
      <c r="A50">
        <v>34</v>
      </c>
      <c r="B50" s="31"/>
      <c r="D50" s="31"/>
      <c r="E50" s="33"/>
    </row>
    <row r="51" spans="1:5">
      <c r="A51">
        <v>35</v>
      </c>
      <c r="B51" s="31"/>
      <c r="D51" s="31"/>
      <c r="E51" s="33"/>
    </row>
    <row r="52" spans="1:5">
      <c r="A52">
        <v>36</v>
      </c>
      <c r="B52" s="31"/>
      <c r="D52" s="31"/>
      <c r="E52" s="33"/>
    </row>
    <row r="53" spans="1:5">
      <c r="A53">
        <v>37</v>
      </c>
      <c r="B53" s="31"/>
      <c r="D53" s="31"/>
      <c r="E53" s="33"/>
    </row>
    <row r="54" spans="1:5">
      <c r="A54">
        <v>38</v>
      </c>
      <c r="B54" s="31"/>
      <c r="D54" s="31"/>
      <c r="E54" s="33"/>
    </row>
    <row r="55" spans="1:5">
      <c r="A55">
        <v>39</v>
      </c>
      <c r="B55" s="31"/>
      <c r="D55" s="31"/>
      <c r="E55" s="33"/>
    </row>
    <row r="56" spans="1:5">
      <c r="A56">
        <v>40</v>
      </c>
      <c r="B56" s="31"/>
      <c r="D56" s="31"/>
      <c r="E56" s="33"/>
    </row>
    <row r="57" spans="1:5">
      <c r="A57">
        <v>41</v>
      </c>
      <c r="B57" s="31"/>
      <c r="D57" s="31"/>
      <c r="E57" s="33"/>
    </row>
    <row r="58" spans="1:5">
      <c r="A58">
        <v>42</v>
      </c>
      <c r="B58" s="31"/>
      <c r="D58" s="31"/>
      <c r="E58" s="33"/>
    </row>
    <row r="59" spans="1:5">
      <c r="A59">
        <v>43</v>
      </c>
      <c r="B59" s="31"/>
      <c r="D59" s="31"/>
      <c r="E59" s="33"/>
    </row>
    <row r="60" spans="1:5">
      <c r="A60">
        <v>44</v>
      </c>
      <c r="B60" s="31"/>
      <c r="D60" s="31"/>
      <c r="E60" s="33"/>
    </row>
    <row r="61" spans="1:5">
      <c r="A61">
        <v>45</v>
      </c>
      <c r="B61" s="31"/>
      <c r="D61" s="31"/>
      <c r="E61" s="33"/>
    </row>
    <row r="62" spans="1:5">
      <c r="A62">
        <v>46</v>
      </c>
      <c r="B62" s="31"/>
      <c r="D62" s="31"/>
      <c r="E62" s="33"/>
    </row>
    <row r="63" spans="1:5">
      <c r="A63">
        <v>47</v>
      </c>
      <c r="B63" s="31"/>
      <c r="D63" s="31"/>
      <c r="E63" s="33"/>
    </row>
    <row r="64" spans="1:5">
      <c r="A64">
        <v>48</v>
      </c>
      <c r="B64" s="31"/>
      <c r="D64" s="31"/>
      <c r="E64" s="33"/>
    </row>
    <row r="65" spans="1:5">
      <c r="A65">
        <v>49</v>
      </c>
      <c r="B65" s="31"/>
      <c r="D65" s="31"/>
      <c r="E65" s="33"/>
    </row>
    <row r="66" spans="1:5">
      <c r="A66">
        <v>50</v>
      </c>
      <c r="B66" s="31"/>
      <c r="D66" s="31"/>
      <c r="E66" s="33"/>
    </row>
    <row r="67" spans="1:5">
      <c r="A67">
        <v>51</v>
      </c>
      <c r="B67" s="31"/>
      <c r="D67" s="31"/>
      <c r="E67" s="33"/>
    </row>
    <row r="68" spans="1:5">
      <c r="A68">
        <v>52</v>
      </c>
      <c r="B68" s="31"/>
      <c r="D68" s="31"/>
      <c r="E68" s="33"/>
    </row>
    <row r="69" spans="1:5">
      <c r="A69">
        <v>53</v>
      </c>
      <c r="B69" s="31"/>
      <c r="D69" s="31"/>
      <c r="E69" s="33"/>
    </row>
    <row r="70" spans="1:5">
      <c r="A70">
        <v>54</v>
      </c>
      <c r="B70" s="31"/>
      <c r="D70" s="31"/>
      <c r="E70" s="33"/>
    </row>
    <row r="71" spans="1:5">
      <c r="A71">
        <v>55</v>
      </c>
      <c r="B71" s="31"/>
      <c r="D71" s="31"/>
      <c r="E71" s="33"/>
    </row>
    <row r="72" spans="1:5">
      <c r="A72">
        <v>56</v>
      </c>
      <c r="B72" s="31"/>
      <c r="D72" s="31"/>
      <c r="E72" s="33"/>
    </row>
    <row r="73" spans="1:5">
      <c r="A73">
        <v>57</v>
      </c>
      <c r="B73" s="31"/>
      <c r="D73" s="31"/>
      <c r="E73" s="33"/>
    </row>
    <row r="74" spans="1:5">
      <c r="A74">
        <v>58</v>
      </c>
      <c r="B74" s="31"/>
      <c r="D74" s="31"/>
      <c r="E74" s="33"/>
    </row>
    <row r="75" spans="1:5">
      <c r="A75">
        <v>59</v>
      </c>
      <c r="B75" s="31"/>
      <c r="D75" s="31"/>
      <c r="E75" s="33"/>
    </row>
    <row r="76" spans="1:5">
      <c r="A76">
        <v>60</v>
      </c>
      <c r="B76" s="31"/>
      <c r="D76" s="31"/>
      <c r="E76" s="33"/>
    </row>
    <row r="77" spans="1:5">
      <c r="A77">
        <v>61</v>
      </c>
      <c r="B77" s="31"/>
      <c r="D77" s="31"/>
      <c r="E77" s="33"/>
    </row>
    <row r="78" spans="1:5">
      <c r="A78">
        <v>62</v>
      </c>
      <c r="B78" s="31"/>
      <c r="D78" s="31"/>
      <c r="E78" s="33"/>
    </row>
    <row r="79" spans="1:5">
      <c r="A79">
        <v>63</v>
      </c>
      <c r="B79" s="31"/>
      <c r="D79" s="31"/>
      <c r="E79" s="33"/>
    </row>
    <row r="80" spans="1:5">
      <c r="A80">
        <v>64</v>
      </c>
      <c r="B80" s="31"/>
      <c r="D80" s="31"/>
      <c r="E80" s="33"/>
    </row>
    <row r="81" spans="1:5">
      <c r="A81">
        <v>65</v>
      </c>
      <c r="B81" s="31"/>
      <c r="D81" s="31"/>
      <c r="E81" s="33"/>
    </row>
    <row r="82" spans="1:5">
      <c r="A82">
        <v>66</v>
      </c>
      <c r="B82" s="31"/>
      <c r="D82" s="31"/>
      <c r="E82" s="33"/>
    </row>
    <row r="83" spans="1:5">
      <c r="A83">
        <v>67</v>
      </c>
      <c r="B83" s="31"/>
      <c r="D83" s="31"/>
      <c r="E83" s="33"/>
    </row>
    <row r="84" spans="1:5">
      <c r="A84">
        <v>68</v>
      </c>
      <c r="B84" s="31"/>
      <c r="D84" s="31"/>
      <c r="E84" s="33"/>
    </row>
    <row r="85" spans="1:5">
      <c r="A85">
        <v>69</v>
      </c>
      <c r="B85" s="31"/>
      <c r="D85" s="31"/>
      <c r="E85" s="33"/>
    </row>
    <row r="86" spans="1:5">
      <c r="A86">
        <v>70</v>
      </c>
      <c r="B86" s="31"/>
      <c r="D86" s="31"/>
      <c r="E86" s="33"/>
    </row>
    <row r="87" spans="1:5">
      <c r="A87">
        <v>71</v>
      </c>
      <c r="B87" s="31"/>
      <c r="D87" s="31"/>
      <c r="E87" s="33"/>
    </row>
    <row r="88" spans="1:5">
      <c r="A88">
        <v>72</v>
      </c>
      <c r="B88" s="31"/>
      <c r="D88" s="31"/>
      <c r="E88" s="33"/>
    </row>
    <row r="89" spans="1:5">
      <c r="A89">
        <v>73</v>
      </c>
      <c r="B89" s="31"/>
      <c r="D89" s="31"/>
      <c r="E89" s="33"/>
    </row>
    <row r="90" spans="1:5">
      <c r="A90">
        <v>74</v>
      </c>
      <c r="B90" s="31"/>
      <c r="D90" s="31"/>
      <c r="E90" s="33"/>
    </row>
    <row r="91" spans="1:5">
      <c r="A91">
        <v>75</v>
      </c>
      <c r="B91" s="31"/>
      <c r="D91" s="31"/>
      <c r="E91" s="33"/>
    </row>
    <row r="92" spans="1:5">
      <c r="A92">
        <v>76</v>
      </c>
      <c r="B92" s="31"/>
      <c r="D92" s="31"/>
      <c r="E92" s="33"/>
    </row>
    <row r="93" spans="1:5">
      <c r="A93">
        <v>77</v>
      </c>
      <c r="B93" s="31"/>
      <c r="D93" s="31"/>
      <c r="E93" s="33"/>
    </row>
    <row r="94" spans="1:5">
      <c r="A94">
        <v>78</v>
      </c>
      <c r="B94" s="31"/>
      <c r="D94" s="31"/>
      <c r="E94" s="33"/>
    </row>
    <row r="95" spans="1:5">
      <c r="A95">
        <v>79</v>
      </c>
      <c r="B95" s="31"/>
      <c r="D95" s="31"/>
      <c r="E95" s="33"/>
    </row>
    <row r="96" spans="1:5">
      <c r="A96">
        <v>80</v>
      </c>
      <c r="B96" s="31"/>
      <c r="D96" s="31"/>
      <c r="E96" s="33"/>
    </row>
    <row r="97" spans="1:5">
      <c r="A97">
        <v>81</v>
      </c>
      <c r="B97" s="31"/>
      <c r="D97" s="31"/>
      <c r="E97" s="33"/>
    </row>
    <row r="98" spans="1:5">
      <c r="A98">
        <v>82</v>
      </c>
      <c r="B98" s="31"/>
      <c r="D98" s="31"/>
      <c r="E98" s="33"/>
    </row>
    <row r="99" spans="1:5">
      <c r="A99">
        <v>83</v>
      </c>
      <c r="B99" s="31"/>
      <c r="D99" s="31"/>
      <c r="E99" s="33"/>
    </row>
    <row r="100" spans="1:5">
      <c r="A100">
        <v>84</v>
      </c>
      <c r="B100" s="31"/>
      <c r="D100" s="31"/>
      <c r="E100" s="33"/>
    </row>
  </sheetData>
  <phoneticPr fontId="11" type="noConversion"/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6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6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6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6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600-000001000000}">
          <x14:formula1>
            <xm:f>'1-3 Product Backlog '!$A$24:$A$66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600-000002000000}">
          <x14:formula1>
            <xm:f>'1-3 Product Backlog '!$G$5:$G$8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9FF66"/>
  </sheetPr>
  <dimension ref="A1:AMJ61"/>
  <sheetViews>
    <sheetView topLeftCell="A15" zoomScale="93" zoomScaleNormal="180" workbookViewId="0">
      <selection activeCell="A38" sqref="A38"/>
    </sheetView>
  </sheetViews>
  <sheetFormatPr defaultColWidth="11.42578125" defaultRowHeight="12.75"/>
  <cols>
    <col min="1" max="1" width="13.7109375" style="1" customWidth="1"/>
    <col min="2" max="2" width="11" style="1" customWidth="1"/>
    <col min="3" max="3" width="8.42578125" style="1" customWidth="1"/>
    <col min="4" max="4" width="4.42578125" style="1" customWidth="1"/>
    <col min="5" max="5" width="8.42578125" style="1" customWidth="1"/>
    <col min="6" max="6" width="17.7109375" style="1" customWidth="1"/>
    <col min="7" max="7" width="8.85546875" style="1" customWidth="1"/>
    <col min="8" max="8" width="45.42578125" style="1" customWidth="1"/>
    <col min="9" max="9" width="39.140625" style="1" customWidth="1"/>
    <col min="10" max="10" width="53.7109375" style="1" customWidth="1"/>
    <col min="11" max="1024" width="11.42578125" style="1"/>
  </cols>
  <sheetData>
    <row r="1" spans="1:9" s="4" customFormat="1" ht="18">
      <c r="A1" s="1" t="s">
        <v>0</v>
      </c>
      <c r="B1" s="35" t="s">
        <v>1</v>
      </c>
      <c r="C1" s="35"/>
      <c r="D1" s="35"/>
      <c r="E1" s="35"/>
      <c r="F1" s="35"/>
      <c r="G1" s="2"/>
      <c r="H1" s="3" t="s">
        <v>2</v>
      </c>
      <c r="I1"/>
    </row>
    <row r="2" spans="1:9" s="4" customFormat="1" ht="15.75">
      <c r="A2" s="1" t="s">
        <v>3</v>
      </c>
      <c r="B2" s="36"/>
      <c r="C2" s="36"/>
      <c r="D2" s="36"/>
      <c r="E2" s="36"/>
      <c r="F2" s="36"/>
      <c r="G2" s="2"/>
      <c r="H2" s="2"/>
      <c r="I2" s="2"/>
    </row>
    <row r="3" spans="1:9" s="4" customFormat="1">
      <c r="A3" s="1"/>
      <c r="B3" s="1"/>
      <c r="C3" s="2"/>
      <c r="D3" s="2"/>
      <c r="E3" s="2"/>
      <c r="F3" s="2"/>
      <c r="G3" s="2"/>
      <c r="H3" s="2"/>
      <c r="I3" s="2"/>
    </row>
    <row r="4" spans="1:9" s="4" customFormat="1">
      <c r="A4" s="1"/>
      <c r="B4" s="2" t="s">
        <v>4</v>
      </c>
      <c r="C4" s="2"/>
      <c r="D4" s="2"/>
      <c r="E4" s="2"/>
      <c r="F4" s="2"/>
      <c r="G4" s="2" t="s">
        <v>5</v>
      </c>
      <c r="H4" s="2" t="s">
        <v>6</v>
      </c>
      <c r="I4" s="2"/>
    </row>
    <row r="5" spans="1:9" s="4" customFormat="1">
      <c r="A5" s="1" t="s">
        <v>7</v>
      </c>
      <c r="B5" s="37"/>
      <c r="C5" s="37"/>
      <c r="D5" s="37"/>
      <c r="E5" s="37"/>
      <c r="F5" s="37"/>
      <c r="G5" s="5"/>
      <c r="H5" s="5"/>
      <c r="I5" s="2"/>
    </row>
    <row r="6" spans="1:9" s="4" customFormat="1">
      <c r="A6"/>
      <c r="B6"/>
      <c r="C6"/>
      <c r="D6"/>
      <c r="E6"/>
      <c r="F6"/>
      <c r="G6"/>
      <c r="H6"/>
      <c r="I6" s="2"/>
    </row>
    <row r="7" spans="1:9" s="4" customFormat="1">
      <c r="A7"/>
      <c r="B7"/>
      <c r="C7"/>
      <c r="D7"/>
      <c r="E7"/>
      <c r="F7"/>
      <c r="G7"/>
      <c r="H7"/>
      <c r="I7" s="2"/>
    </row>
    <row r="8" spans="1:9" s="4" customFormat="1">
      <c r="A8"/>
      <c r="B8"/>
      <c r="C8"/>
      <c r="D8"/>
      <c r="E8"/>
      <c r="F8"/>
      <c r="G8"/>
      <c r="H8"/>
      <c r="I8" s="2"/>
    </row>
    <row r="9" spans="1:9" s="4" customFormat="1">
      <c r="A9"/>
      <c r="B9"/>
      <c r="C9"/>
      <c r="D9"/>
      <c r="E9"/>
      <c r="F9"/>
      <c r="G9"/>
      <c r="H9"/>
      <c r="I9" s="2"/>
    </row>
    <row r="10" spans="1:9" s="4" customFormat="1">
      <c r="A10"/>
      <c r="B10"/>
      <c r="C10"/>
      <c r="D10"/>
      <c r="E10"/>
      <c r="F10"/>
      <c r="G10"/>
      <c r="H10"/>
      <c r="I10" s="2"/>
    </row>
    <row r="11" spans="1:9" s="4" customFormat="1">
      <c r="A11" s="6" t="s">
        <v>9</v>
      </c>
      <c r="B11" s="7" t="s">
        <v>10</v>
      </c>
      <c r="C11" s="8" t="s">
        <v>11</v>
      </c>
      <c r="D11" s="2"/>
      <c r="E11" s="2"/>
      <c r="F11" s="2" t="s">
        <v>12</v>
      </c>
      <c r="G11" s="2"/>
      <c r="H11" s="2"/>
      <c r="I11" s="2"/>
    </row>
    <row r="12" spans="1:9" s="4" customFormat="1">
      <c r="A12" s="9">
        <v>0</v>
      </c>
      <c r="B12" s="2">
        <f>COUNT(B24:B100)</f>
        <v>35</v>
      </c>
      <c r="C12" s="8"/>
      <c r="D12" s="2"/>
      <c r="E12" s="10" t="s">
        <v>13</v>
      </c>
      <c r="F12" s="2" t="s">
        <v>14</v>
      </c>
      <c r="G12" s="2"/>
      <c r="H12" s="2"/>
      <c r="I12" s="2"/>
    </row>
    <row r="13" spans="1:9" s="4" customFormat="1">
      <c r="A13" s="9">
        <v>1</v>
      </c>
      <c r="B13" s="2">
        <f t="shared" ref="B13:B18" si="0">B12-C13</f>
        <v>35</v>
      </c>
      <c r="C13" s="8">
        <f>COUNTIF(F$24:F$66,"Finished in Sprint 1")</f>
        <v>0</v>
      </c>
      <c r="D13" s="2"/>
      <c r="E13" s="10">
        <v>1</v>
      </c>
      <c r="F13" s="2" t="s">
        <v>15</v>
      </c>
      <c r="G13" s="2"/>
      <c r="H13" s="2"/>
      <c r="I13" s="2"/>
    </row>
    <row r="14" spans="1:9" s="4" customFormat="1">
      <c r="A14" s="9">
        <v>2</v>
      </c>
      <c r="B14" s="2">
        <f t="shared" si="0"/>
        <v>35</v>
      </c>
      <c r="C14" s="8">
        <f>COUNTIF(F$24:F$66,"Finished in Sprint 2")</f>
        <v>0</v>
      </c>
      <c r="D14" s="2"/>
      <c r="E14" s="10">
        <v>2</v>
      </c>
      <c r="F14" s="2" t="s">
        <v>16</v>
      </c>
      <c r="G14" s="2"/>
      <c r="H14" s="2"/>
      <c r="I14" s="2"/>
    </row>
    <row r="15" spans="1:9" s="4" customFormat="1">
      <c r="A15" s="9">
        <v>3</v>
      </c>
      <c r="B15" s="2">
        <f t="shared" si="0"/>
        <v>35</v>
      </c>
      <c r="C15" s="8">
        <f>COUNTIF(F$24:F$66,"Finished in Sprint 3")</f>
        <v>0</v>
      </c>
      <c r="D15" s="2"/>
      <c r="E15" s="10">
        <v>3</v>
      </c>
      <c r="F15" s="2" t="s">
        <v>17</v>
      </c>
      <c r="G15" s="2"/>
      <c r="H15" s="2"/>
      <c r="I15" s="2"/>
    </row>
    <row r="16" spans="1:9" s="4" customFormat="1">
      <c r="A16" s="9">
        <v>4</v>
      </c>
      <c r="B16" s="2">
        <f t="shared" si="0"/>
        <v>35</v>
      </c>
      <c r="C16" s="8">
        <f>COUNTIF(F$24:F$66,"Finished in Sprint 4")</f>
        <v>0</v>
      </c>
      <c r="D16" s="2"/>
      <c r="E16" s="10"/>
      <c r="F16" s="2"/>
      <c r="G16" s="2"/>
      <c r="H16" s="2"/>
      <c r="I16" s="2"/>
    </row>
    <row r="17" spans="1:10" s="4" customFormat="1">
      <c r="A17" s="9">
        <v>5</v>
      </c>
      <c r="B17" s="2">
        <f t="shared" si="0"/>
        <v>35</v>
      </c>
      <c r="C17" s="8">
        <f>COUNTIF(F$24:F$66,"Finished in Sprint 5")</f>
        <v>0</v>
      </c>
      <c r="D17" s="2"/>
      <c r="E17" s="10"/>
      <c r="F17" s="2"/>
      <c r="G17" s="2"/>
      <c r="H17" s="2"/>
      <c r="I17" s="2"/>
    </row>
    <row r="18" spans="1:10" s="4" customFormat="1">
      <c r="A18" s="9">
        <v>6</v>
      </c>
      <c r="B18" s="2">
        <f t="shared" si="0"/>
        <v>35</v>
      </c>
      <c r="C18" s="8">
        <f>COUNTIF(F$24:F$66,"Finished in Sprint 6")</f>
        <v>0</v>
      </c>
      <c r="D18" s="2"/>
      <c r="E18" s="10"/>
      <c r="F18" s="2"/>
      <c r="G18" s="2"/>
      <c r="H18" s="2"/>
      <c r="I18" s="2"/>
    </row>
    <row r="19" spans="1:10" s="4" customFormat="1">
      <c r="A19" s="1"/>
      <c r="B19" s="2"/>
      <c r="C19" s="2"/>
      <c r="D19" s="2"/>
      <c r="E19" s="2"/>
      <c r="F19" s="2"/>
      <c r="G19" s="2"/>
      <c r="H19" s="2"/>
      <c r="I19" s="2"/>
    </row>
    <row r="20" spans="1:10" s="4" customFormat="1">
      <c r="A20" s="1"/>
      <c r="B20" s="2"/>
      <c r="C20" s="2"/>
      <c r="D20" s="2"/>
      <c r="E20" s="2"/>
      <c r="F20" s="2"/>
      <c r="G20" s="11" t="s">
        <v>18</v>
      </c>
      <c r="H20" s="2"/>
      <c r="I20" s="2"/>
    </row>
    <row r="21" spans="1:10" s="4" customFormat="1">
      <c r="A21" s="2"/>
      <c r="B21" s="2"/>
      <c r="C21" s="2"/>
      <c r="D21" s="2"/>
      <c r="E21" s="2"/>
      <c r="F21" s="2"/>
      <c r="G21" s="2" t="s">
        <v>19</v>
      </c>
      <c r="H21" s="2"/>
      <c r="I21" s="2"/>
    </row>
    <row r="22" spans="1:10" s="1" customFormat="1">
      <c r="A22" s="12"/>
      <c r="B22" s="12"/>
      <c r="C22" s="12"/>
      <c r="D22" s="12"/>
      <c r="E22" s="38" t="s">
        <v>20</v>
      </c>
      <c r="F22" s="38"/>
      <c r="G22" s="12" t="s">
        <v>21</v>
      </c>
      <c r="H22" s="12"/>
      <c r="I22" s="12"/>
    </row>
    <row r="23" spans="1:10">
      <c r="A23" s="13" t="s">
        <v>22</v>
      </c>
      <c r="B23" s="13" t="s">
        <v>23</v>
      </c>
      <c r="C23" s="13" t="s">
        <v>7</v>
      </c>
      <c r="D23" s="13" t="s">
        <v>24</v>
      </c>
      <c r="E23" s="13" t="s">
        <v>25</v>
      </c>
      <c r="F23" s="13" t="s">
        <v>26</v>
      </c>
      <c r="G23" s="13" t="s">
        <v>27</v>
      </c>
      <c r="H23" s="13" t="s">
        <v>28</v>
      </c>
      <c r="I23" s="13" t="s">
        <v>29</v>
      </c>
      <c r="J23" s="13" t="s">
        <v>30</v>
      </c>
    </row>
    <row r="24" spans="1:10">
      <c r="A24" s="1" t="s">
        <v>31</v>
      </c>
      <c r="B24" s="9">
        <v>1</v>
      </c>
      <c r="C24" s="9">
        <v>1</v>
      </c>
      <c r="D24" s="9">
        <v>13</v>
      </c>
      <c r="E24" s="14"/>
      <c r="F24" s="14"/>
      <c r="G24" s="12" t="s">
        <v>32</v>
      </c>
      <c r="H24" s="15" t="s">
        <v>33</v>
      </c>
      <c r="I24" s="15" t="s">
        <v>34</v>
      </c>
      <c r="J24" s="15"/>
    </row>
    <row r="25" spans="1:10">
      <c r="A25" s="1" t="s">
        <v>35</v>
      </c>
      <c r="B25" s="9">
        <v>2</v>
      </c>
      <c r="C25" s="9">
        <v>1</v>
      </c>
      <c r="D25" s="9">
        <v>5</v>
      </c>
      <c r="E25" s="14"/>
      <c r="F25" s="14"/>
      <c r="G25" s="12" t="s">
        <v>32</v>
      </c>
      <c r="H25" s="15" t="s">
        <v>36</v>
      </c>
      <c r="I25" s="15" t="s">
        <v>37</v>
      </c>
      <c r="J25" s="15"/>
    </row>
    <row r="26" spans="1:10">
      <c r="A26" s="1" t="s">
        <v>38</v>
      </c>
      <c r="B26" s="9">
        <v>3</v>
      </c>
      <c r="C26" s="9">
        <v>1</v>
      </c>
      <c r="D26" s="9">
        <v>13</v>
      </c>
      <c r="E26" s="14"/>
      <c r="F26" s="14"/>
      <c r="G26" s="12" t="s">
        <v>32</v>
      </c>
      <c r="H26" s="15" t="s">
        <v>39</v>
      </c>
      <c r="I26" s="15" t="s">
        <v>40</v>
      </c>
      <c r="J26" s="15"/>
    </row>
    <row r="27" spans="1:10" ht="38.25">
      <c r="A27" s="16" t="s">
        <v>41</v>
      </c>
      <c r="B27" s="17">
        <v>4</v>
      </c>
      <c r="C27" s="17">
        <v>2</v>
      </c>
      <c r="D27" s="17">
        <v>8</v>
      </c>
      <c r="E27" s="14"/>
      <c r="F27" s="14"/>
      <c r="G27" s="18" t="s">
        <v>32</v>
      </c>
      <c r="H27" s="19" t="s">
        <v>42</v>
      </c>
      <c r="I27" s="19" t="s">
        <v>43</v>
      </c>
      <c r="J27" s="19" t="s">
        <v>44</v>
      </c>
    </row>
    <row r="28" spans="1:10" ht="25.5">
      <c r="A28" s="16" t="s">
        <v>45</v>
      </c>
      <c r="B28" s="17">
        <v>5</v>
      </c>
      <c r="C28" s="17">
        <v>2</v>
      </c>
      <c r="D28" s="17">
        <v>21</v>
      </c>
      <c r="E28" s="14"/>
      <c r="F28" s="14"/>
      <c r="G28" s="18" t="s">
        <v>32</v>
      </c>
      <c r="H28" s="19" t="s">
        <v>46</v>
      </c>
      <c r="I28" s="19" t="s">
        <v>43</v>
      </c>
      <c r="J28" s="19" t="s">
        <v>47</v>
      </c>
    </row>
    <row r="29" spans="1:10" s="20" customFormat="1" ht="25.5">
      <c r="A29" s="1" t="s">
        <v>48</v>
      </c>
      <c r="B29" s="9">
        <v>6</v>
      </c>
      <c r="C29" s="9">
        <v>3</v>
      </c>
      <c r="D29" s="9">
        <v>13</v>
      </c>
      <c r="E29" s="14"/>
      <c r="F29" s="14"/>
      <c r="G29" s="12" t="s">
        <v>32</v>
      </c>
      <c r="H29" s="15" t="s">
        <v>49</v>
      </c>
      <c r="I29" s="15" t="s">
        <v>50</v>
      </c>
      <c r="J29" s="15" t="s">
        <v>51</v>
      </c>
    </row>
    <row r="30" spans="1:10" s="20" customFormat="1" ht="25.5">
      <c r="A30" s="1" t="s">
        <v>52</v>
      </c>
      <c r="B30" s="9">
        <v>7</v>
      </c>
      <c r="C30" s="9">
        <v>3</v>
      </c>
      <c r="D30" s="9">
        <v>8</v>
      </c>
      <c r="E30" s="14"/>
      <c r="F30" s="14"/>
      <c r="G30" s="12" t="s">
        <v>32</v>
      </c>
      <c r="H30" s="15" t="s">
        <v>53</v>
      </c>
      <c r="I30" s="15" t="s">
        <v>54</v>
      </c>
      <c r="J30" s="15" t="s">
        <v>51</v>
      </c>
    </row>
    <row r="31" spans="1:10" s="20" customFormat="1" ht="25.5">
      <c r="A31" s="1" t="s">
        <v>55</v>
      </c>
      <c r="B31" s="9">
        <v>8</v>
      </c>
      <c r="C31" s="9">
        <v>3</v>
      </c>
      <c r="D31" s="9">
        <v>5</v>
      </c>
      <c r="E31" s="14"/>
      <c r="F31" s="14"/>
      <c r="G31" s="12" t="s">
        <v>32</v>
      </c>
      <c r="H31" s="15" t="s">
        <v>56</v>
      </c>
      <c r="I31" s="15" t="s">
        <v>54</v>
      </c>
      <c r="J31" s="15" t="s">
        <v>51</v>
      </c>
    </row>
    <row r="32" spans="1:10">
      <c r="A32" s="1" t="s">
        <v>57</v>
      </c>
      <c r="B32" s="9">
        <v>9</v>
      </c>
      <c r="C32" s="9">
        <v>3</v>
      </c>
      <c r="D32" s="9">
        <v>5</v>
      </c>
      <c r="E32" s="14"/>
      <c r="F32" s="14"/>
      <c r="G32" s="12" t="s">
        <v>58</v>
      </c>
      <c r="H32" s="15" t="s">
        <v>59</v>
      </c>
      <c r="I32" s="15" t="s">
        <v>60</v>
      </c>
      <c r="J32" s="15" t="s">
        <v>61</v>
      </c>
    </row>
    <row r="33" spans="1:1024">
      <c r="A33" s="1" t="s">
        <v>62</v>
      </c>
      <c r="B33" s="9">
        <v>10</v>
      </c>
      <c r="C33" s="9">
        <v>3</v>
      </c>
      <c r="D33" s="9">
        <v>5</v>
      </c>
      <c r="E33" s="14"/>
      <c r="F33" s="14"/>
      <c r="G33" s="12" t="s">
        <v>58</v>
      </c>
      <c r="H33" s="15" t="s">
        <v>63</v>
      </c>
      <c r="I33" s="15" t="s">
        <v>60</v>
      </c>
      <c r="J33" s="15" t="s">
        <v>61</v>
      </c>
    </row>
    <row r="34" spans="1:1024" ht="25.5">
      <c r="A34" s="16" t="s">
        <v>79</v>
      </c>
      <c r="B34" s="17">
        <v>11</v>
      </c>
      <c r="C34" s="17">
        <v>4</v>
      </c>
      <c r="D34" s="17">
        <v>5</v>
      </c>
      <c r="E34" s="14"/>
      <c r="F34" s="14"/>
      <c r="G34" s="18" t="s">
        <v>80</v>
      </c>
      <c r="H34" s="19" t="s">
        <v>81</v>
      </c>
      <c r="I34" s="19" t="s">
        <v>173</v>
      </c>
      <c r="J34" s="19" t="s">
        <v>174</v>
      </c>
    </row>
    <row r="35" spans="1:1024" s="20" customFormat="1">
      <c r="A35" s="16" t="s">
        <v>68</v>
      </c>
      <c r="B35" s="17">
        <v>12</v>
      </c>
      <c r="C35" s="17">
        <v>4</v>
      </c>
      <c r="D35" s="17">
        <v>2</v>
      </c>
      <c r="E35" s="14"/>
      <c r="F35" s="14"/>
      <c r="G35" s="18" t="s">
        <v>69</v>
      </c>
      <c r="H35" s="19" t="s">
        <v>70</v>
      </c>
      <c r="I35" s="19" t="s">
        <v>71</v>
      </c>
      <c r="J35" s="19"/>
    </row>
    <row r="36" spans="1:1024" s="20" customFormat="1">
      <c r="A36" s="16" t="s">
        <v>75</v>
      </c>
      <c r="B36" s="17">
        <v>13</v>
      </c>
      <c r="C36" s="17">
        <v>4</v>
      </c>
      <c r="D36" s="17">
        <v>8</v>
      </c>
      <c r="E36" s="14"/>
      <c r="F36" s="14"/>
      <c r="G36" s="18" t="s">
        <v>69</v>
      </c>
      <c r="H36" s="19" t="s">
        <v>76</v>
      </c>
      <c r="I36" s="19" t="s">
        <v>77</v>
      </c>
      <c r="J36" s="19"/>
    </row>
    <row r="37" spans="1:1024" s="20" customFormat="1" ht="38.25">
      <c r="A37" s="16" t="s">
        <v>84</v>
      </c>
      <c r="B37" s="17">
        <v>14</v>
      </c>
      <c r="C37" s="17">
        <v>4</v>
      </c>
      <c r="D37" s="17">
        <v>3</v>
      </c>
      <c r="E37" s="14"/>
      <c r="F37" s="14"/>
      <c r="G37" s="18" t="s">
        <v>80</v>
      </c>
      <c r="H37" s="19" t="s">
        <v>85</v>
      </c>
      <c r="I37" s="19" t="s">
        <v>86</v>
      </c>
      <c r="J37" s="19" t="s">
        <v>87</v>
      </c>
    </row>
    <row r="38" spans="1:1024" s="20" customFormat="1" ht="25.5">
      <c r="A38" s="16" t="s">
        <v>88</v>
      </c>
      <c r="B38" s="17">
        <v>15</v>
      </c>
      <c r="C38" s="17">
        <v>4</v>
      </c>
      <c r="D38" s="17">
        <v>8</v>
      </c>
      <c r="E38" s="14"/>
      <c r="F38" s="14"/>
      <c r="G38" s="18" t="s">
        <v>80</v>
      </c>
      <c r="H38" s="19" t="s">
        <v>89</v>
      </c>
      <c r="I38" s="19" t="s">
        <v>90</v>
      </c>
      <c r="J38" s="19" t="s">
        <v>91</v>
      </c>
    </row>
    <row r="39" spans="1:1024" s="20" customFormat="1" ht="25.5">
      <c r="A39" s="1" t="s">
        <v>72</v>
      </c>
      <c r="B39" s="9">
        <v>16</v>
      </c>
      <c r="C39" s="9">
        <v>5</v>
      </c>
      <c r="D39" s="9">
        <v>5</v>
      </c>
      <c r="E39" s="14"/>
      <c r="F39" s="14"/>
      <c r="G39" s="12" t="s">
        <v>69</v>
      </c>
      <c r="H39" s="15" t="s">
        <v>175</v>
      </c>
      <c r="I39" s="15" t="s">
        <v>74</v>
      </c>
      <c r="J39" s="15"/>
    </row>
    <row r="40" spans="1:1024" s="20" customFormat="1">
      <c r="A40" s="1" t="s">
        <v>112</v>
      </c>
      <c r="B40" s="9">
        <v>17</v>
      </c>
      <c r="C40" s="9">
        <v>5</v>
      </c>
      <c r="D40" s="9">
        <v>3</v>
      </c>
      <c r="E40" s="14"/>
      <c r="F40" s="14"/>
      <c r="G40" s="12" t="s">
        <v>58</v>
      </c>
      <c r="H40" s="15" t="s">
        <v>113</v>
      </c>
      <c r="I40" s="15" t="s">
        <v>114</v>
      </c>
      <c r="J40" s="15"/>
    </row>
    <row r="41" spans="1:1024" s="22" customFormat="1" ht="25.5">
      <c r="A41" s="1" t="s">
        <v>95</v>
      </c>
      <c r="B41" s="9">
        <v>18</v>
      </c>
      <c r="C41" s="9">
        <v>5</v>
      </c>
      <c r="D41" s="9">
        <v>8</v>
      </c>
      <c r="E41" s="14"/>
      <c r="F41" s="14"/>
      <c r="G41" s="12" t="s">
        <v>32</v>
      </c>
      <c r="H41" s="15" t="s">
        <v>96</v>
      </c>
      <c r="I41" s="15" t="s">
        <v>97</v>
      </c>
      <c r="J41" s="15" t="s">
        <v>98</v>
      </c>
    </row>
    <row r="42" spans="1:1024" ht="25.5">
      <c r="A42" s="1" t="s">
        <v>99</v>
      </c>
      <c r="B42" s="9">
        <v>19</v>
      </c>
      <c r="C42" s="9">
        <v>5</v>
      </c>
      <c r="D42" s="9">
        <v>8</v>
      </c>
      <c r="E42" s="14"/>
      <c r="F42" s="14"/>
      <c r="G42" s="12" t="s">
        <v>32</v>
      </c>
      <c r="H42" s="15" t="s">
        <v>100</v>
      </c>
      <c r="I42" s="15" t="s">
        <v>101</v>
      </c>
      <c r="J42" s="15" t="s">
        <v>98</v>
      </c>
    </row>
    <row r="43" spans="1:1024">
      <c r="A43" s="21" t="s">
        <v>64</v>
      </c>
      <c r="B43" s="17">
        <v>20</v>
      </c>
      <c r="C43" s="17">
        <v>6</v>
      </c>
      <c r="D43" s="17">
        <v>21</v>
      </c>
      <c r="E43" s="14"/>
      <c r="F43" s="14"/>
      <c r="G43" s="18" t="s">
        <v>32</v>
      </c>
      <c r="H43" s="21" t="s">
        <v>65</v>
      </c>
      <c r="I43" s="21" t="s">
        <v>66</v>
      </c>
      <c r="J43" s="21" t="s">
        <v>67</v>
      </c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  <c r="IG43"/>
      <c r="IH43"/>
      <c r="II43"/>
      <c r="IJ43"/>
      <c r="IK43"/>
      <c r="IL43"/>
      <c r="IM43"/>
      <c r="IN43"/>
      <c r="IO43"/>
      <c r="IP43"/>
      <c r="IQ43"/>
      <c r="IR43"/>
      <c r="IS43"/>
      <c r="IT43"/>
      <c r="IU43"/>
      <c r="IV43"/>
      <c r="IW43"/>
      <c r="IX43"/>
      <c r="IY43"/>
      <c r="IZ43"/>
      <c r="JA43"/>
      <c r="JB43"/>
      <c r="JC43"/>
      <c r="JD43"/>
      <c r="JE43"/>
      <c r="JF43"/>
      <c r="JG43"/>
      <c r="JH43"/>
      <c r="JI43"/>
      <c r="JJ43"/>
      <c r="JK43"/>
      <c r="JL43"/>
      <c r="JM43"/>
      <c r="JN43"/>
      <c r="JO43"/>
      <c r="JP43"/>
      <c r="JQ43"/>
      <c r="JR43"/>
      <c r="JS43"/>
      <c r="JT43"/>
      <c r="JU43"/>
      <c r="JV43"/>
      <c r="JW43"/>
      <c r="JX43"/>
      <c r="JY43"/>
      <c r="JZ43"/>
      <c r="KA43"/>
      <c r="KB43"/>
      <c r="KC43"/>
      <c r="KD43"/>
      <c r="KE43"/>
      <c r="KF43"/>
      <c r="KG43"/>
      <c r="KH43"/>
      <c r="KI43"/>
      <c r="KJ43"/>
      <c r="KK43"/>
      <c r="KL43"/>
      <c r="KM43"/>
      <c r="KN43"/>
      <c r="KO43"/>
      <c r="KP43"/>
      <c r="KQ43"/>
      <c r="KR43"/>
      <c r="KS43"/>
      <c r="KT43"/>
      <c r="KU43"/>
      <c r="KV43"/>
      <c r="KW43"/>
      <c r="KX43"/>
      <c r="KY43"/>
      <c r="KZ43"/>
      <c r="LA43"/>
      <c r="LB43"/>
      <c r="LC43"/>
      <c r="LD43"/>
      <c r="LE43"/>
      <c r="LF43"/>
      <c r="LG43"/>
      <c r="LH43"/>
      <c r="LI43"/>
      <c r="LJ43"/>
      <c r="LK43"/>
      <c r="LL43"/>
      <c r="LM43"/>
      <c r="LN43"/>
      <c r="LO43"/>
      <c r="LP43"/>
      <c r="LQ43"/>
      <c r="LR43"/>
      <c r="LS43"/>
      <c r="LT43"/>
      <c r="LU43"/>
      <c r="LV43"/>
      <c r="LW43"/>
      <c r="LX43"/>
      <c r="LY43"/>
      <c r="LZ43"/>
      <c r="MA43"/>
      <c r="MB43"/>
      <c r="MC43"/>
      <c r="MD43"/>
      <c r="ME43"/>
      <c r="MF43"/>
      <c r="MG43"/>
      <c r="MH43"/>
      <c r="MI43"/>
      <c r="MJ43"/>
      <c r="MK43"/>
      <c r="ML43"/>
      <c r="MM43"/>
      <c r="MN43"/>
      <c r="MO43"/>
      <c r="MP43"/>
      <c r="MQ43"/>
      <c r="MR43"/>
      <c r="MS43"/>
      <c r="MT43"/>
      <c r="MU43"/>
      <c r="MV43"/>
      <c r="MW43"/>
      <c r="MX43"/>
      <c r="MY43"/>
      <c r="MZ43"/>
      <c r="NA43"/>
      <c r="NB43"/>
      <c r="NC43"/>
      <c r="ND43"/>
      <c r="NE43"/>
      <c r="NF43"/>
      <c r="NG43"/>
      <c r="NH43"/>
      <c r="NI43"/>
      <c r="NJ43"/>
      <c r="NK43"/>
      <c r="NL43"/>
      <c r="NM43"/>
      <c r="NN43"/>
      <c r="NO43"/>
      <c r="NP43"/>
      <c r="NQ43"/>
      <c r="NR43"/>
      <c r="NS43"/>
      <c r="NT43"/>
      <c r="NU43"/>
      <c r="NV43"/>
      <c r="NW43"/>
      <c r="NX43"/>
      <c r="NY43"/>
      <c r="NZ43"/>
      <c r="OA43"/>
      <c r="OB43"/>
      <c r="OC43"/>
      <c r="OD43"/>
      <c r="OE43"/>
      <c r="OF43"/>
      <c r="OG43"/>
      <c r="OH43"/>
      <c r="OI43"/>
      <c r="OJ43"/>
      <c r="OK43"/>
      <c r="OL43"/>
      <c r="OM43"/>
      <c r="ON43"/>
      <c r="OO43"/>
      <c r="OP43"/>
      <c r="OQ43"/>
      <c r="OR43"/>
      <c r="OS43"/>
      <c r="OT43"/>
      <c r="OU43"/>
      <c r="OV43"/>
      <c r="OW43"/>
      <c r="OX43"/>
      <c r="OY43"/>
      <c r="OZ43"/>
      <c r="PA43"/>
      <c r="PB43"/>
      <c r="PC43"/>
      <c r="PD43"/>
      <c r="PE43"/>
      <c r="PF43"/>
      <c r="PG43"/>
      <c r="PH43"/>
      <c r="PI43"/>
      <c r="PJ43"/>
      <c r="PK43"/>
      <c r="PL43"/>
      <c r="PM43"/>
      <c r="PN43"/>
      <c r="PO43"/>
      <c r="PP43"/>
      <c r="PQ43"/>
      <c r="PR43"/>
      <c r="PS43"/>
      <c r="PT43"/>
      <c r="PU43"/>
      <c r="PV43"/>
      <c r="PW43"/>
      <c r="PX43"/>
      <c r="PY43"/>
      <c r="PZ43"/>
      <c r="QA43"/>
      <c r="QB43"/>
      <c r="QC43"/>
      <c r="QD43"/>
      <c r="QE43"/>
      <c r="QF43"/>
      <c r="QG43"/>
      <c r="QH43"/>
      <c r="QI43"/>
      <c r="QJ43"/>
      <c r="QK43"/>
      <c r="QL43"/>
      <c r="QM43"/>
      <c r="QN43"/>
      <c r="QO43"/>
      <c r="QP43"/>
      <c r="QQ43"/>
      <c r="QR43"/>
      <c r="QS43"/>
      <c r="QT43"/>
      <c r="QU43"/>
      <c r="QV43"/>
      <c r="QW43"/>
      <c r="QX43"/>
      <c r="QY43"/>
      <c r="QZ43"/>
      <c r="RA43"/>
      <c r="RB43"/>
      <c r="RC43"/>
      <c r="RD43"/>
      <c r="RE43"/>
      <c r="RF43"/>
      <c r="RG43"/>
      <c r="RH43"/>
      <c r="RI43"/>
      <c r="RJ43"/>
      <c r="RK43"/>
      <c r="RL43"/>
      <c r="RM43"/>
      <c r="RN43"/>
      <c r="RO43"/>
      <c r="RP43"/>
      <c r="RQ43"/>
      <c r="RR43"/>
      <c r="RS43"/>
      <c r="RT43"/>
      <c r="RU43"/>
      <c r="RV43"/>
      <c r="RW43"/>
      <c r="RX43"/>
      <c r="RY43"/>
      <c r="RZ43"/>
      <c r="SA43"/>
      <c r="SB43"/>
      <c r="SC43"/>
      <c r="SD43"/>
      <c r="SE43"/>
      <c r="SF43"/>
      <c r="SG43"/>
      <c r="SH43"/>
      <c r="SI43"/>
      <c r="SJ43"/>
      <c r="SK43"/>
      <c r="SL43"/>
      <c r="SM43"/>
      <c r="SN43"/>
      <c r="SO43"/>
      <c r="SP43"/>
      <c r="SQ43"/>
      <c r="SR43"/>
      <c r="SS43"/>
      <c r="ST43"/>
      <c r="SU43"/>
      <c r="SV43"/>
      <c r="SW43"/>
      <c r="SX43"/>
      <c r="SY43"/>
      <c r="SZ43"/>
      <c r="TA43"/>
      <c r="TB43"/>
      <c r="TC43"/>
      <c r="TD43"/>
      <c r="TE43"/>
      <c r="TF43"/>
      <c r="TG43"/>
      <c r="TH43"/>
      <c r="TI43"/>
      <c r="TJ43"/>
      <c r="TK43"/>
      <c r="TL43"/>
      <c r="TM43"/>
      <c r="TN43"/>
      <c r="TO43"/>
      <c r="TP43"/>
      <c r="TQ43"/>
      <c r="TR43"/>
      <c r="TS43"/>
      <c r="TT43"/>
      <c r="TU43"/>
      <c r="TV43"/>
      <c r="TW43"/>
      <c r="TX43"/>
      <c r="TY43"/>
      <c r="TZ43"/>
      <c r="UA43"/>
      <c r="UB43"/>
      <c r="UC43"/>
      <c r="UD43"/>
      <c r="UE43"/>
      <c r="UF43"/>
      <c r="UG43"/>
      <c r="UH43"/>
      <c r="UI43"/>
      <c r="UJ43"/>
      <c r="UK43"/>
      <c r="UL43"/>
      <c r="UM43"/>
      <c r="UN43"/>
      <c r="UO43"/>
      <c r="UP43"/>
      <c r="UQ43"/>
      <c r="UR43"/>
      <c r="US43"/>
      <c r="UT43"/>
      <c r="UU43"/>
      <c r="UV43"/>
      <c r="UW43"/>
      <c r="UX43"/>
      <c r="UY43"/>
      <c r="UZ43"/>
      <c r="VA43"/>
      <c r="VB43"/>
      <c r="VC43"/>
      <c r="VD43"/>
      <c r="VE43"/>
      <c r="VF43"/>
      <c r="VG43"/>
      <c r="VH43"/>
      <c r="VI43"/>
      <c r="VJ43"/>
      <c r="VK43"/>
      <c r="VL43"/>
      <c r="VM43"/>
      <c r="VN43"/>
      <c r="VO43"/>
      <c r="VP43"/>
      <c r="VQ43"/>
      <c r="VR43"/>
      <c r="VS43"/>
      <c r="VT43"/>
      <c r="VU43"/>
      <c r="VV43"/>
      <c r="VW43"/>
      <c r="VX43"/>
      <c r="VY43"/>
      <c r="VZ43"/>
      <c r="WA43"/>
      <c r="WB43"/>
      <c r="WC43"/>
      <c r="WD43"/>
      <c r="WE43"/>
      <c r="WF43"/>
      <c r="WG43"/>
      <c r="WH43"/>
      <c r="WI43"/>
      <c r="WJ43"/>
      <c r="WK43"/>
      <c r="WL43"/>
      <c r="WM43"/>
      <c r="WN43"/>
      <c r="WO43"/>
      <c r="WP43"/>
      <c r="WQ43"/>
      <c r="WR43"/>
      <c r="WS43"/>
      <c r="WT43"/>
      <c r="WU43"/>
      <c r="WV43"/>
      <c r="WW43"/>
      <c r="WX43"/>
      <c r="WY43"/>
      <c r="WZ43"/>
      <c r="XA43"/>
      <c r="XB43"/>
      <c r="XC43"/>
      <c r="XD43"/>
      <c r="XE43"/>
      <c r="XF43"/>
      <c r="XG43"/>
      <c r="XH43"/>
      <c r="XI43"/>
      <c r="XJ43"/>
      <c r="XK43"/>
      <c r="XL43"/>
      <c r="XM43"/>
      <c r="XN43"/>
      <c r="XO43"/>
      <c r="XP43"/>
      <c r="XQ43"/>
      <c r="XR43"/>
      <c r="XS43"/>
      <c r="XT43"/>
      <c r="XU43"/>
      <c r="XV43"/>
      <c r="XW43"/>
      <c r="XX43"/>
      <c r="XY43"/>
      <c r="XZ43"/>
      <c r="YA43"/>
      <c r="YB43"/>
      <c r="YC43"/>
      <c r="YD43"/>
      <c r="YE43"/>
      <c r="YF43"/>
      <c r="YG43"/>
      <c r="YH43"/>
      <c r="YI43"/>
      <c r="YJ43"/>
      <c r="YK43"/>
      <c r="YL43"/>
      <c r="YM43"/>
      <c r="YN43"/>
      <c r="YO43"/>
      <c r="YP43"/>
      <c r="YQ43"/>
      <c r="YR43"/>
      <c r="YS43"/>
      <c r="YT43"/>
      <c r="YU43"/>
      <c r="YV43"/>
      <c r="YW43"/>
      <c r="YX43"/>
      <c r="YY43"/>
      <c r="YZ43"/>
      <c r="ZA43"/>
      <c r="ZB43"/>
      <c r="ZC43"/>
      <c r="ZD43"/>
      <c r="ZE43"/>
      <c r="ZF43"/>
      <c r="ZG43"/>
      <c r="ZH43"/>
      <c r="ZI43"/>
      <c r="ZJ43"/>
      <c r="ZK43"/>
      <c r="ZL43"/>
      <c r="ZM43"/>
      <c r="ZN43"/>
      <c r="ZO43"/>
      <c r="ZP43"/>
      <c r="ZQ43"/>
      <c r="ZR43"/>
      <c r="ZS43"/>
      <c r="ZT43"/>
      <c r="ZU43"/>
      <c r="ZV43"/>
      <c r="ZW43"/>
      <c r="ZX43"/>
      <c r="ZY43"/>
      <c r="ZZ43"/>
      <c r="AAA43"/>
      <c r="AAB43"/>
      <c r="AAC43"/>
      <c r="AAD43"/>
      <c r="AAE43"/>
      <c r="AAF43"/>
      <c r="AAG43"/>
      <c r="AAH43"/>
      <c r="AAI43"/>
      <c r="AAJ43"/>
      <c r="AAK43"/>
      <c r="AAL43"/>
      <c r="AAM43"/>
      <c r="AAN43"/>
      <c r="AAO43"/>
      <c r="AAP43"/>
      <c r="AAQ43"/>
      <c r="AAR43"/>
      <c r="AAS43"/>
      <c r="AAT43"/>
      <c r="AAU43"/>
      <c r="AAV43"/>
      <c r="AAW43"/>
      <c r="AAX43"/>
      <c r="AAY43"/>
      <c r="AAZ43"/>
      <c r="ABA43"/>
      <c r="ABB43"/>
      <c r="ABC43"/>
      <c r="ABD43"/>
      <c r="ABE43"/>
      <c r="ABF43"/>
      <c r="ABG43"/>
      <c r="ABH43"/>
      <c r="ABI43"/>
      <c r="ABJ43"/>
      <c r="ABK43"/>
      <c r="ABL43"/>
      <c r="ABM43"/>
      <c r="ABN43"/>
      <c r="ABO43"/>
      <c r="ABP43"/>
      <c r="ABQ43"/>
      <c r="ABR43"/>
      <c r="ABS43"/>
      <c r="ABT43"/>
      <c r="ABU43"/>
      <c r="ABV43"/>
      <c r="ABW43"/>
      <c r="ABX43"/>
      <c r="ABY43"/>
      <c r="ABZ43"/>
      <c r="ACA43"/>
      <c r="ACB43"/>
      <c r="ACC43"/>
      <c r="ACD43"/>
      <c r="ACE43"/>
      <c r="ACF43"/>
      <c r="ACG43"/>
      <c r="ACH43"/>
      <c r="ACI43"/>
      <c r="ACJ43"/>
      <c r="ACK43"/>
      <c r="ACL43"/>
      <c r="ACM43"/>
      <c r="ACN43"/>
      <c r="ACO43"/>
      <c r="ACP43"/>
      <c r="ACQ43"/>
      <c r="ACR43"/>
      <c r="ACS43"/>
      <c r="ACT43"/>
      <c r="ACU43"/>
      <c r="ACV43"/>
      <c r="ACW43"/>
      <c r="ACX43"/>
      <c r="ACY43"/>
      <c r="ACZ43"/>
      <c r="ADA43"/>
      <c r="ADB43"/>
      <c r="ADC43"/>
      <c r="ADD43"/>
      <c r="ADE43"/>
      <c r="ADF43"/>
      <c r="ADG43"/>
      <c r="ADH43"/>
      <c r="ADI43"/>
      <c r="ADJ43"/>
      <c r="ADK43"/>
      <c r="ADL43"/>
      <c r="ADM43"/>
      <c r="ADN43"/>
      <c r="ADO43"/>
      <c r="ADP43"/>
      <c r="ADQ43"/>
      <c r="ADR43"/>
      <c r="ADS43"/>
      <c r="ADT43"/>
      <c r="ADU43"/>
      <c r="ADV43"/>
      <c r="ADW43"/>
      <c r="ADX43"/>
      <c r="ADY43"/>
      <c r="ADZ43"/>
      <c r="AEA43"/>
      <c r="AEB43"/>
      <c r="AEC43"/>
      <c r="AED43"/>
      <c r="AEE43"/>
      <c r="AEF43"/>
      <c r="AEG43"/>
      <c r="AEH43"/>
      <c r="AEI43"/>
      <c r="AEJ43"/>
      <c r="AEK43"/>
      <c r="AEL43"/>
      <c r="AEM43"/>
      <c r="AEN43"/>
      <c r="AEO43"/>
      <c r="AEP43"/>
      <c r="AEQ43"/>
      <c r="AER43"/>
      <c r="AES43"/>
      <c r="AET43"/>
      <c r="AEU43"/>
      <c r="AEV43"/>
      <c r="AEW43"/>
      <c r="AEX43"/>
      <c r="AEY43"/>
      <c r="AEZ43"/>
      <c r="AFA43"/>
      <c r="AFB43"/>
      <c r="AFC43"/>
      <c r="AFD43"/>
      <c r="AFE43"/>
      <c r="AFF43"/>
      <c r="AFG43"/>
      <c r="AFH43"/>
      <c r="AFI43"/>
      <c r="AFJ43"/>
      <c r="AFK43"/>
      <c r="AFL43"/>
      <c r="AFM43"/>
      <c r="AFN43"/>
      <c r="AFO43"/>
      <c r="AFP43"/>
      <c r="AFQ43"/>
      <c r="AFR43"/>
      <c r="AFS43"/>
      <c r="AFT43"/>
      <c r="AFU43"/>
      <c r="AFV43"/>
      <c r="AFW43"/>
      <c r="AFX43"/>
      <c r="AFY43"/>
      <c r="AFZ43"/>
      <c r="AGA43"/>
      <c r="AGB43"/>
      <c r="AGC43"/>
      <c r="AGD43"/>
      <c r="AGE43"/>
      <c r="AGF43"/>
      <c r="AGG43"/>
      <c r="AGH43"/>
      <c r="AGI43"/>
      <c r="AGJ43"/>
      <c r="AGK43"/>
      <c r="AGL43"/>
      <c r="AGM43"/>
      <c r="AGN43"/>
      <c r="AGO43"/>
      <c r="AGP43"/>
      <c r="AGQ43"/>
      <c r="AGR43"/>
      <c r="AGS43"/>
      <c r="AGT43"/>
      <c r="AGU43"/>
      <c r="AGV43"/>
      <c r="AGW43"/>
      <c r="AGX43"/>
      <c r="AGY43"/>
      <c r="AGZ43"/>
      <c r="AHA43"/>
      <c r="AHB43"/>
      <c r="AHC43"/>
      <c r="AHD43"/>
      <c r="AHE43"/>
      <c r="AHF43"/>
      <c r="AHG43"/>
      <c r="AHH43"/>
      <c r="AHI43"/>
      <c r="AHJ43"/>
      <c r="AHK43"/>
      <c r="AHL43"/>
      <c r="AHM43"/>
      <c r="AHN43"/>
      <c r="AHO43"/>
      <c r="AHP43"/>
      <c r="AHQ43"/>
      <c r="AHR43"/>
      <c r="AHS43"/>
      <c r="AHT43"/>
      <c r="AHU43"/>
      <c r="AHV43"/>
      <c r="AHW43"/>
      <c r="AHX43"/>
      <c r="AHY43"/>
      <c r="AHZ43"/>
      <c r="AIA43"/>
      <c r="AIB43"/>
      <c r="AIC43"/>
      <c r="AID43"/>
      <c r="AIE43"/>
      <c r="AIF43"/>
      <c r="AIG43"/>
      <c r="AIH43"/>
      <c r="AII43"/>
      <c r="AIJ43"/>
      <c r="AIK43"/>
      <c r="AIL43"/>
      <c r="AIM43"/>
      <c r="AIN43"/>
      <c r="AIO43"/>
      <c r="AIP43"/>
      <c r="AIQ43"/>
      <c r="AIR43"/>
      <c r="AIS43"/>
      <c r="AIT43"/>
      <c r="AIU43"/>
      <c r="AIV43"/>
      <c r="AIW43"/>
      <c r="AIX43"/>
      <c r="AIY43"/>
      <c r="AIZ43"/>
      <c r="AJA43"/>
      <c r="AJB43"/>
      <c r="AJC43"/>
      <c r="AJD43"/>
      <c r="AJE43"/>
      <c r="AJF43"/>
      <c r="AJG43"/>
      <c r="AJH43"/>
      <c r="AJI43"/>
      <c r="AJJ43"/>
      <c r="AJK43"/>
      <c r="AJL43"/>
      <c r="AJM43"/>
      <c r="AJN43"/>
      <c r="AJO43"/>
      <c r="AJP43"/>
      <c r="AJQ43"/>
      <c r="AJR43"/>
      <c r="AJS43"/>
      <c r="AJT43"/>
      <c r="AJU43"/>
      <c r="AJV43"/>
      <c r="AJW43"/>
      <c r="AJX43"/>
      <c r="AJY43"/>
      <c r="AJZ43"/>
      <c r="AKA43"/>
      <c r="AKB43"/>
      <c r="AKC43"/>
      <c r="AKD43"/>
      <c r="AKE43"/>
      <c r="AKF43"/>
      <c r="AKG43"/>
      <c r="AKH43"/>
      <c r="AKI43"/>
      <c r="AKJ43"/>
      <c r="AKK43"/>
      <c r="AKL43"/>
      <c r="AKM43"/>
      <c r="AKN43"/>
      <c r="AKO43"/>
      <c r="AKP43"/>
      <c r="AKQ43"/>
      <c r="AKR43"/>
      <c r="AKS43"/>
      <c r="AKT43"/>
      <c r="AKU43"/>
      <c r="AKV43"/>
      <c r="AKW43"/>
      <c r="AKX43"/>
      <c r="AKY43"/>
      <c r="AKZ43"/>
      <c r="ALA43"/>
      <c r="ALB43"/>
      <c r="ALC43"/>
      <c r="ALD43"/>
      <c r="ALE43"/>
      <c r="ALF43"/>
      <c r="ALG43"/>
      <c r="ALH43"/>
      <c r="ALI43"/>
      <c r="ALJ43"/>
      <c r="ALK43"/>
      <c r="ALL43"/>
      <c r="ALM43"/>
      <c r="ALN43"/>
      <c r="ALO43"/>
      <c r="ALP43"/>
      <c r="ALQ43"/>
      <c r="ALR43"/>
      <c r="ALS43"/>
      <c r="ALT43"/>
      <c r="ALU43"/>
      <c r="ALV43"/>
      <c r="ALW43"/>
      <c r="ALX43"/>
      <c r="ALY43"/>
      <c r="ALZ43"/>
      <c r="AMA43"/>
      <c r="AMB43"/>
      <c r="AMC43"/>
      <c r="AMD43"/>
      <c r="AME43"/>
      <c r="AMF43"/>
      <c r="AMG43"/>
      <c r="AMH43"/>
      <c r="AMI43"/>
      <c r="AMJ43"/>
    </row>
    <row r="44" spans="1:1024" ht="25.5">
      <c r="A44" s="16" t="s">
        <v>102</v>
      </c>
      <c r="B44" s="17">
        <v>21</v>
      </c>
      <c r="C44" s="17">
        <v>6</v>
      </c>
      <c r="D44" s="17">
        <v>8</v>
      </c>
      <c r="E44" s="14"/>
      <c r="F44" s="14"/>
      <c r="G44" s="18" t="s">
        <v>32</v>
      </c>
      <c r="H44" s="19" t="s">
        <v>103</v>
      </c>
      <c r="I44" s="19" t="s">
        <v>104</v>
      </c>
      <c r="J44" s="19"/>
    </row>
    <row r="45" spans="1:1024" s="1" customFormat="1">
      <c r="B45" s="9"/>
      <c r="C45" s="9"/>
      <c r="D45" s="9"/>
      <c r="E45" s="9"/>
      <c r="F45" s="9"/>
      <c r="G45" s="12"/>
      <c r="H45" s="15"/>
      <c r="I45" s="15"/>
      <c r="J45" s="15"/>
    </row>
    <row r="46" spans="1:1024" s="1" customFormat="1">
      <c r="B46" s="9"/>
      <c r="C46" s="9"/>
      <c r="D46" s="9"/>
      <c r="E46" s="9"/>
      <c r="F46" s="9"/>
      <c r="G46" s="11" t="s">
        <v>105</v>
      </c>
      <c r="H46" s="15"/>
      <c r="I46" s="15"/>
      <c r="J46" s="15"/>
    </row>
    <row r="47" spans="1:1024" s="1" customFormat="1">
      <c r="B47" s="9"/>
      <c r="C47" s="13" t="s">
        <v>106</v>
      </c>
      <c r="D47" s="9"/>
      <c r="E47" s="9"/>
      <c r="F47" s="9"/>
      <c r="G47" s="12" t="s">
        <v>107</v>
      </c>
      <c r="H47" s="15"/>
      <c r="I47" s="15"/>
      <c r="J47" s="15"/>
    </row>
    <row r="48" spans="1:1024" ht="25.5">
      <c r="A48" s="1" t="s">
        <v>108</v>
      </c>
      <c r="B48" s="9">
        <v>22</v>
      </c>
      <c r="C48" s="9"/>
      <c r="D48" s="9">
        <v>21</v>
      </c>
      <c r="E48" s="14"/>
      <c r="F48" s="14"/>
      <c r="G48" s="12" t="s">
        <v>80</v>
      </c>
      <c r="H48" s="15" t="s">
        <v>109</v>
      </c>
      <c r="I48" s="15" t="s">
        <v>110</v>
      </c>
      <c r="J48" s="15" t="s">
        <v>111</v>
      </c>
    </row>
    <row r="49" spans="1:10">
      <c r="A49" s="1" t="s">
        <v>115</v>
      </c>
      <c r="B49" s="9">
        <v>23</v>
      </c>
      <c r="C49" s="9"/>
      <c r="D49" s="9">
        <v>8</v>
      </c>
      <c r="E49" s="14"/>
      <c r="F49" s="14"/>
      <c r="G49" s="12" t="s">
        <v>32</v>
      </c>
      <c r="H49" s="15" t="s">
        <v>116</v>
      </c>
      <c r="I49" s="15" t="s">
        <v>117</v>
      </c>
      <c r="J49" s="15"/>
    </row>
    <row r="50" spans="1:10" ht="38.25">
      <c r="A50" s="1" t="s">
        <v>118</v>
      </c>
      <c r="B50" s="9">
        <v>24</v>
      </c>
      <c r="C50" s="9"/>
      <c r="D50" s="9">
        <v>13</v>
      </c>
      <c r="E50" s="14"/>
      <c r="F50" s="14"/>
      <c r="G50" s="12" t="s">
        <v>32</v>
      </c>
      <c r="H50" s="15" t="s">
        <v>119</v>
      </c>
      <c r="I50" s="15" t="s">
        <v>120</v>
      </c>
      <c r="J50" s="15"/>
    </row>
    <row r="51" spans="1:10">
      <c r="A51" s="1" t="s">
        <v>121</v>
      </c>
      <c r="B51" s="9">
        <v>25</v>
      </c>
      <c r="C51" s="9"/>
      <c r="D51" s="9">
        <v>5</v>
      </c>
      <c r="E51" s="14"/>
      <c r="F51" s="14"/>
      <c r="G51" s="12" t="s">
        <v>32</v>
      </c>
      <c r="H51" s="1" t="s">
        <v>122</v>
      </c>
      <c r="I51" s="15" t="s">
        <v>123</v>
      </c>
      <c r="J51" s="15"/>
    </row>
    <row r="52" spans="1:10" ht="25.5">
      <c r="A52" s="1" t="s">
        <v>124</v>
      </c>
      <c r="B52" s="9">
        <v>26</v>
      </c>
      <c r="C52" s="9"/>
      <c r="D52" s="9">
        <v>8</v>
      </c>
      <c r="E52" s="14"/>
      <c r="F52" s="14"/>
      <c r="G52" s="12" t="s">
        <v>69</v>
      </c>
      <c r="H52" s="15" t="s">
        <v>125</v>
      </c>
      <c r="I52" s="15" t="s">
        <v>126</v>
      </c>
      <c r="J52" s="15"/>
    </row>
    <row r="53" spans="1:10">
      <c r="A53" s="1" t="s">
        <v>127</v>
      </c>
      <c r="B53" s="9">
        <v>27</v>
      </c>
      <c r="C53" s="9"/>
      <c r="D53" s="9">
        <v>8</v>
      </c>
      <c r="E53" s="14"/>
      <c r="F53" s="14"/>
      <c r="G53" s="12" t="s">
        <v>69</v>
      </c>
      <c r="H53" s="15" t="s">
        <v>128</v>
      </c>
      <c r="I53" s="15" t="s">
        <v>129</v>
      </c>
      <c r="J53" s="15"/>
    </row>
    <row r="54" spans="1:10" s="20" customFormat="1" ht="24" customHeight="1">
      <c r="A54" s="1" t="s">
        <v>130</v>
      </c>
      <c r="B54" s="9">
        <v>28</v>
      </c>
      <c r="C54" s="9"/>
      <c r="D54" s="9">
        <v>5</v>
      </c>
      <c r="E54" s="14"/>
      <c r="F54" s="14"/>
      <c r="G54" s="12" t="s">
        <v>32</v>
      </c>
      <c r="H54" s="15" t="s">
        <v>131</v>
      </c>
      <c r="I54" s="15" t="s">
        <v>132</v>
      </c>
      <c r="J54" s="15" t="s">
        <v>133</v>
      </c>
    </row>
    <row r="55" spans="1:10" s="20" customFormat="1" ht="25.5">
      <c r="A55" s="1" t="s">
        <v>134</v>
      </c>
      <c r="B55" s="9">
        <v>29</v>
      </c>
      <c r="C55" s="9"/>
      <c r="D55" s="9">
        <v>5</v>
      </c>
      <c r="E55" s="14"/>
      <c r="F55" s="14"/>
      <c r="G55" s="12" t="s">
        <v>69</v>
      </c>
      <c r="H55" s="15" t="s">
        <v>135</v>
      </c>
      <c r="I55" s="15" t="s">
        <v>136</v>
      </c>
      <c r="J55" s="15" t="s">
        <v>137</v>
      </c>
    </row>
    <row r="56" spans="1:10" ht="25.5">
      <c r="A56" s="1" t="s">
        <v>138</v>
      </c>
      <c r="B56" s="9">
        <v>30</v>
      </c>
      <c r="C56" s="9"/>
      <c r="D56" s="9">
        <v>5</v>
      </c>
      <c r="E56" s="14"/>
      <c r="F56" s="14"/>
      <c r="G56" s="12" t="s">
        <v>32</v>
      </c>
      <c r="H56" s="15" t="s">
        <v>139</v>
      </c>
      <c r="I56" s="15" t="s">
        <v>140</v>
      </c>
      <c r="J56" s="15"/>
    </row>
    <row r="57" spans="1:10" ht="25.5">
      <c r="A57" s="1" t="s">
        <v>141</v>
      </c>
      <c r="B57" s="9">
        <v>31</v>
      </c>
      <c r="C57" s="9"/>
      <c r="D57" s="9">
        <v>8</v>
      </c>
      <c r="E57" s="14"/>
      <c r="F57" s="14"/>
      <c r="G57" s="12" t="s">
        <v>32</v>
      </c>
      <c r="H57" s="15" t="s">
        <v>142</v>
      </c>
      <c r="I57" s="15" t="s">
        <v>143</v>
      </c>
      <c r="J57" s="15"/>
    </row>
    <row r="58" spans="1:10" ht="25.5">
      <c r="A58" s="1" t="s">
        <v>144</v>
      </c>
      <c r="B58" s="9">
        <v>32</v>
      </c>
      <c r="C58" s="9"/>
      <c r="D58" s="9">
        <v>5</v>
      </c>
      <c r="E58" s="14"/>
      <c r="F58" s="14"/>
      <c r="G58" s="12" t="s">
        <v>32</v>
      </c>
      <c r="H58" s="15" t="s">
        <v>145</v>
      </c>
      <c r="I58" s="15" t="s">
        <v>146</v>
      </c>
      <c r="J58" s="15"/>
    </row>
    <row r="59" spans="1:10" ht="38.25">
      <c r="A59" s="1" t="s">
        <v>147</v>
      </c>
      <c r="B59" s="9">
        <v>33</v>
      </c>
      <c r="C59" s="9"/>
      <c r="D59" s="9">
        <v>3</v>
      </c>
      <c r="E59" s="14"/>
      <c r="F59" s="14"/>
      <c r="G59" s="12" t="s">
        <v>32</v>
      </c>
      <c r="H59" s="15" t="s">
        <v>148</v>
      </c>
      <c r="I59" s="15" t="s">
        <v>149</v>
      </c>
      <c r="J59" s="15"/>
    </row>
    <row r="60" spans="1:10">
      <c r="A60" s="1" t="s">
        <v>150</v>
      </c>
      <c r="B60" s="9">
        <v>34</v>
      </c>
      <c r="C60" s="9"/>
      <c r="D60" s="9">
        <v>13</v>
      </c>
      <c r="E60" s="14"/>
      <c r="F60" s="14"/>
      <c r="G60" s="12" t="s">
        <v>58</v>
      </c>
      <c r="H60" s="15" t="s">
        <v>151</v>
      </c>
      <c r="I60" s="15" t="s">
        <v>60</v>
      </c>
      <c r="J60" s="15"/>
    </row>
    <row r="61" spans="1:10" ht="25.5">
      <c r="A61" s="1" t="s">
        <v>152</v>
      </c>
      <c r="B61" s="9">
        <v>35</v>
      </c>
      <c r="C61" s="9"/>
      <c r="D61" s="9">
        <v>21</v>
      </c>
      <c r="E61" s="14"/>
      <c r="F61" s="14"/>
      <c r="G61" s="12" t="s">
        <v>32</v>
      </c>
      <c r="H61" s="15" t="s">
        <v>153</v>
      </c>
      <c r="I61" s="15" t="s">
        <v>154</v>
      </c>
      <c r="J61" s="15"/>
    </row>
  </sheetData>
  <mergeCells count="4">
    <mergeCell ref="B1:F1"/>
    <mergeCell ref="B2:F2"/>
    <mergeCell ref="B5:F5"/>
    <mergeCell ref="E22:F22"/>
  </mergeCells>
  <dataValidations count="10">
    <dataValidation operator="equal" allowBlank="1" showErrorMessage="1" sqref="B1" xr:uid="{00000000-0002-0000-0700-000000000000}">
      <formula1>0</formula1>
      <formula2>0</formula2>
    </dataValidation>
    <dataValidation operator="equal" allowBlank="1" showInputMessage="1" showErrorMessage="1" promptTitle="Name" prompt="Select any team name you prefer." sqref="B2" xr:uid="{00000000-0002-0000-0700-000001000000}">
      <formula1>0</formula1>
      <formula2>0</formula2>
    </dataValidation>
    <dataValidation operator="equal" allowBlank="1" showInputMessage="1" showErrorMessage="1" promptTitle="Name" prompt="Please enter your name as it appears in Blackboard." sqref="B5" xr:uid="{00000000-0002-0000-0700-000002000000}">
      <formula1>0</formula1>
      <formula2>0</formula2>
    </dataValidation>
    <dataValidation operator="equal" allowBlank="1" showInputMessage="1" showErrorMessage="1" promptTitle="Initials" prompt="Please enter 2 or 3 capital letters that will represent you  in the &quot;Assigned To&quot; column on each Sprint Backlog tab of this spreadsheet." sqref="G5" xr:uid="{00000000-0002-0000-0700-000003000000}">
      <formula1>0</formula1>
      <formula2>0</formula2>
    </dataValidation>
    <dataValidation operator="equal" allowBlank="1" showInputMessage="1" showErrorMessage="1" promptTitle="Student ID" prompt="Please enter your UTA student ID number." sqref="H5" xr:uid="{00000000-0002-0000-0700-000004000000}">
      <formula1>0</formula1>
      <formula2>0</formula2>
    </dataValidation>
    <dataValidation operator="equal" allowBlank="1" showInputMessage="1" showErrorMessage="1" promptTitle="Relative Priority" prompt="This is the priority ranking for this feature, relative to all other features._x000a__x000a_Lower integers are higher in prioirty._x000a__x000a_The customer may add or (for unimplemented features) remove features and change priority rankings at the start of each sprint." sqref="B24:B61" xr:uid="{00000000-0002-0000-0700-000005000000}">
      <formula1>0</formula1>
      <formula2>0</formula2>
    </dataValidation>
    <dataValidation operator="equal" allowBlank="1" showInputMessage="1" showErrorMessage="1" promptTitle="Required Sprint" prompt="This is the sprint during which the grader will grade your implementation of this feature._x000a__x000a_By the END of this sprint, you must have implemented this feature._x000a__x000a_If this field is blank, then this is a bonus feature. If implemented, it will be graded after t" sqref="C24:C44 C45:F46 D47:F47 C48:C61" xr:uid="{00000000-0002-0000-0700-000006000000}">
      <formula1>0</formula1>
      <formula2>0</formula2>
    </dataValidation>
    <dataValidation type="list" operator="equal" allowBlank="1" showInputMessage="1" showErrorMessage="1" promptTitle="Estimate" prompt="This is the professor's estimate as to the relative difficulty of this feature in &quot;points&quot;. _x000a__x000a_Points are unitless, and only have meaning relative to other estimates (a 2 point feature is expected to take about twice as long as a 1 point feature)._x000a__x000a_In a re" sqref="D24:D44 D48:D61" xr:uid="{00000000-0002-0000-0700-000007000000}">
      <formula1>"0,1,2,3,5,8,13,21,34,55,89"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print" prompt="Select the sprint number (1, 2, etc.) in which you plan to implement this feature.  This is just for planning purposes, it won't affect your grade._x000a__x000a_In Scrum, you only plan the current sprint, not future sprints, so you don't need to fill this in for any " sqref="E24:E44 E48:E61" xr:uid="{00000000-0002-0000-0700-000008000000}">
      <formula1>"1,2,3,4,5,6"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initially (hint: Use the Delete key)_x000a_Select &quot;In Work&quot; when you begin designing and coding this feature._x000a_Select &quot;In Test&quot; when this feature is fully coded and you are testing it._x000a_Select  Finished ONLY when the feature works well and is READY TO" sqref="F24:F44 F48:F61" xr:uid="{00000000-0002-0000-0700-000009000000}">
      <formula1>"In Work,In Test,Finished in Sprint 1,Finished in Sprint 2,Finished in Sprint 3,Finished in Sprint 4,Finished in Sprint 5,Finished in Sprint 6"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Product Backlog</vt:lpstr>
      <vt:lpstr>Sprint 01 Backlog</vt:lpstr>
      <vt:lpstr>Sprint 02 Backlog</vt:lpstr>
      <vt:lpstr>Sprint 03 Backlog</vt:lpstr>
      <vt:lpstr>Sprint 04 Backlog</vt:lpstr>
      <vt:lpstr>Sprint 05 Backlog</vt:lpstr>
      <vt:lpstr>Sprint 06 Backlog</vt:lpstr>
      <vt:lpstr>1-3 Product Backlog 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WASEEM Alkasbutrus</cp:lastModifiedBy>
  <cp:revision>143</cp:revision>
  <dcterms:created xsi:type="dcterms:W3CDTF">2016-03-21T22:16:37Z</dcterms:created>
  <dcterms:modified xsi:type="dcterms:W3CDTF">2021-12-07T02:28:44Z</dcterms:modified>
  <cp:category/>
  <cp:contentStatus/>
</cp:coreProperties>
</file>