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seem/Documents/SchoolCode/cse1325/P10/"/>
    </mc:Choice>
  </mc:AlternateContent>
  <xr:revisionPtr revIDLastSave="0" documentId="13_ncr:1_{34AC2982-21AE-4642-B9AD-E28A76A0A772}" xr6:coauthVersionLast="47" xr6:coauthVersionMax="47" xr10:uidLastSave="{00000000-0000-0000-0000-000000000000}"/>
  <bookViews>
    <workbookView xWindow="0" yWindow="460" windowWidth="25600" windowHeight="15540" tabRatio="500" activeTab="5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  <sheet name="1-3 Product Backlog " sheetId="8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8" i="8" l="1"/>
  <c r="C17" i="8"/>
  <c r="C16" i="8"/>
  <c r="C15" i="8"/>
  <c r="C14" i="8"/>
  <c r="C13" i="8"/>
  <c r="B12" i="8"/>
  <c r="B13" i="8" s="1"/>
  <c r="B14" i="8" s="1"/>
  <c r="B15" i="8" s="1"/>
  <c r="B16" i="8" s="1"/>
  <c r="B17" i="8" s="1"/>
  <c r="B18" i="8" s="1"/>
  <c r="C14" i="7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C14" i="5"/>
  <c r="C13" i="5"/>
  <c r="C12" i="5"/>
  <c r="C11" i="5"/>
  <c r="C10" i="5"/>
  <c r="C9" i="5"/>
  <c r="C8" i="5"/>
  <c r="B7" i="5"/>
  <c r="B3" i="5"/>
  <c r="B2" i="6" s="1"/>
  <c r="B3" i="6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B3" i="3" s="1"/>
  <c r="B2" i="4" s="1"/>
  <c r="B3" i="4" s="1"/>
  <c r="C18" i="1"/>
  <c r="C17" i="1"/>
  <c r="C16" i="1"/>
  <c r="C15" i="1"/>
  <c r="C14" i="1"/>
  <c r="C13" i="1"/>
  <c r="B12" i="1"/>
  <c r="B8" i="6" l="1"/>
  <c r="B9" i="6" s="1"/>
  <c r="B10" i="6" s="1"/>
  <c r="B11" i="6" s="1"/>
  <c r="B12" i="6" s="1"/>
  <c r="B13" i="6" s="1"/>
  <c r="B14" i="6" s="1"/>
  <c r="B8" i="5"/>
  <c r="B9" i="5" s="1"/>
  <c r="B10" i="5" s="1"/>
  <c r="B11" i="5" s="1"/>
  <c r="B12" i="5" s="1"/>
  <c r="B13" i="5" s="1"/>
  <c r="B14" i="5" s="1"/>
  <c r="B13" i="1"/>
  <c r="B14" i="1" s="1"/>
  <c r="B15" i="1" s="1"/>
  <c r="B16" i="1" s="1"/>
  <c r="B17" i="1" s="1"/>
  <c r="B18" i="1" s="1"/>
  <c r="B1" i="7"/>
  <c r="B1" i="6"/>
  <c r="B1" i="5"/>
</calcChain>
</file>

<file path=xl/sharedStrings.xml><?xml version="1.0" encoding="utf-8"?>
<sst xmlns="http://schemas.openxmlformats.org/spreadsheetml/2006/main" count="943" uniqueCount="310">
  <si>
    <t>Product Name:</t>
  </si>
  <si>
    <t>JADE Manager</t>
  </si>
  <si>
    <t>Complete Fields in Green!!!</t>
  </si>
  <si>
    <t>Team ID:</t>
  </si>
  <si>
    <t>Team Member Name</t>
  </si>
  <si>
    <t>Initials</t>
  </si>
  <si>
    <t>Student ID</t>
  </si>
  <si>
    <t>Required</t>
  </si>
  <si>
    <t>Updated for Sprint 4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</si>
  <si>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</si>
  <si>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</si>
  <si>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</si>
  <si>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</si>
  <si>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</si>
  <si>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</si>
  <si>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</si>
  <si>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</si>
  <si>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</si>
  <si>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</si>
  <si>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</si>
  <si>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</si>
  <si>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Features are always graded at the end of the sprint in which they are required, regardless of when they are implemented</t>
  </si>
  <si>
    <t>Feature ID</t>
  </si>
  <si>
    <t>Priority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</si>
  <si>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</si>
  <si>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</si>
  <si>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</si>
  <si>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</si>
  <si>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</si>
  <si>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</si>
  <si>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</si>
  <si>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</si>
  <si>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</si>
  <si>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coffee flavor</t>
  </si>
  <si>
    <t>Stock and sell coffee products</t>
  </si>
  <si>
    <t>CC</t>
  </si>
  <si>
    <t>Create a new donut</t>
  </si>
  <si>
    <t>Stock and sell donuts</t>
  </si>
  <si>
    <t>STOR</t>
  </si>
  <si>
    <t>Manage a list of coffee and donut products per store</t>
  </si>
  <si>
    <t>Manage training and advertising</t>
  </si>
  <si>
    <t>GUI</t>
  </si>
  <si>
    <t>Use a main window (GUI) with simple menu bar tool bar</t>
  </si>
  <si>
    <t>Reduce training costs</t>
  </si>
  <si>
    <t>This is the main window, with just a menu bar (for now). For this sprint, you can just hard-code or randomly create java and donuts</t>
  </si>
  <si>
    <t>IGUI</t>
  </si>
  <si>
    <t>Use dialogs to create new coffee and donut products</t>
  </si>
  <si>
    <t>Sequence of dialogs OK for initial prototype. One dialog each for coffee and for donuts is below.</t>
  </si>
  <si>
    <t>CE</t>
  </si>
  <si>
    <t xml:space="preserve">Create a new store </t>
  </si>
  <si>
    <t>Franchise JADE operations</t>
  </si>
  <si>
    <t>This includes all data in a store, including new features implemented in later sprints</t>
  </si>
  <si>
    <t>SAVD</t>
  </si>
  <si>
    <t>Save all data to a default file on exit or command</t>
  </si>
  <si>
    <t>Ensure our data isn’t lost</t>
  </si>
  <si>
    <t>LOAD</t>
  </si>
  <si>
    <t>Load data from a default file on startup</t>
  </si>
  <si>
    <t>SALL</t>
  </si>
  <si>
    <t>Owner</t>
  </si>
  <si>
    <t>Save all data to a specified file</t>
  </si>
  <si>
    <t>Franchise my company</t>
  </si>
  <si>
    <t>Use the File Chooser dialog (see Lecture 15)</t>
  </si>
  <si>
    <t>LALL</t>
  </si>
  <si>
    <t>Load data from a specified file</t>
  </si>
  <si>
    <t>UD</t>
  </si>
  <si>
    <t>Create unified dialogs across the application</t>
  </si>
  <si>
    <t>Interact more efficiently with the program</t>
  </si>
  <si>
    <t>Each command (e.g., Create &gt; Donut) should required a single dialog</t>
  </si>
  <si>
    <t>CB</t>
  </si>
  <si>
    <t>Server</t>
  </si>
  <si>
    <t>Create a new beloved customer</t>
  </si>
  <si>
    <t>Keep track of our customers</t>
  </si>
  <si>
    <t>CS</t>
  </si>
  <si>
    <t>Create a new named server</t>
  </si>
  <si>
    <t>Track server productivity and tips</t>
  </si>
  <si>
    <t>CO</t>
  </si>
  <si>
    <t>Create an order of multiple products</t>
  </si>
  <si>
    <t>Serve everyone in a customer party</t>
  </si>
  <si>
    <t>Use a HashMap with Product index and int quantity value</t>
  </si>
  <si>
    <t>PS</t>
  </si>
  <si>
    <t>Customer</t>
  </si>
  <si>
    <t>List all coffee and donut products in a dialog</t>
  </si>
  <si>
    <t>See what the Customer can order</t>
  </si>
  <si>
    <t>This is probably a combobox of each Product’s toString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</si>
  <si>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</si>
  <si>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</si>
  <si>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</si>
  <si>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and maybe identical to Feature PS</t>
  </si>
  <si>
    <t>CSB</t>
  </si>
  <si>
    <t>Associate the order with a customer</t>
  </si>
  <si>
    <t>Self-order and not have to deal with people</t>
  </si>
  <si>
    <t>“What name should I put on the ticket” so they can call for you when your order is ready. This also practices Map.</t>
  </si>
  <si>
    <t>CSS</t>
  </si>
  <si>
    <t>Associate the order with a server</t>
  </si>
  <si>
    <t>Order via a server so that they receive credit</t>
  </si>
  <si>
    <t>P&amp;L</t>
  </si>
  <si>
    <t>Add a Profit &amp; Loss statement, showing all income, expenses, and total profit</t>
  </si>
  <si>
    <t>Ensure that we’re making a profit and thus avoid bankruptcy</t>
  </si>
  <si>
    <t>Demonstrate the use of Java iterators with this feature</t>
  </si>
  <si>
    <t>RTM</t>
  </si>
  <si>
    <t>Display a Server Report, listing all info about each server including # of orders served</t>
  </si>
  <si>
    <t>Better manage our team and reward productive team members</t>
  </si>
  <si>
    <t>EF</t>
  </si>
  <si>
    <t>Edit a product</t>
  </si>
  <si>
    <t>Improve our data and keep it synced to reality</t>
  </si>
  <si>
    <t>The Features below are BONUS work. If implemented, they will be graded, and the bonus awarded, at the end of Sprint 6</t>
  </si>
  <si>
    <t>Bonus</t>
  </si>
  <si>
    <t>(If a Bonus feature changes AFTER you have implemented it, please notify the Professor ASAP)</t>
  </si>
  <si>
    <t>PIX</t>
  </si>
  <si>
    <t>Add and display pictures for each item</t>
  </si>
  <si>
    <t>Better understand the menu</t>
  </si>
  <si>
    <t>Pics would be added on product creation, and displayed when composing a new order</t>
  </si>
  <si>
    <t>CM</t>
  </si>
  <si>
    <t>Create a new manager</t>
  </si>
  <si>
    <t>Delegate management tasks to a pro</t>
  </si>
  <si>
    <t>ASTO</t>
  </si>
  <si>
    <t>Also associate a server with the order they fill</t>
  </si>
  <si>
    <t>Keep track of our employee productivity</t>
  </si>
  <si>
    <t>XT</t>
  </si>
  <si>
    <t>Suspend a server (no longer allow their selection for an order, but keep their historical data)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</si>
  <si>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</si>
  <si>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</si>
  <si>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</si>
  <si>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</si>
  <si>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TIPS</t>
  </si>
  <si>
    <t>Calculate a percentage of each order served and report on each Server’s tips</t>
  </si>
  <si>
    <t>Pay tip income as well as salary to Servers</t>
  </si>
  <si>
    <t>AI</t>
  </si>
  <si>
    <t>Restock donuts and coffees</t>
  </si>
  <si>
    <t>Ensure we can fill every order</t>
  </si>
  <si>
    <t>MST</t>
  </si>
  <si>
    <t>Manage the state of each order (unfilled -&gt; filled and unpaid -&gt; paid,, or unfilled / unpaid -&gt; canceled)</t>
  </si>
  <si>
    <t>Ensure each order is filled and payment collected</t>
  </si>
  <si>
    <t>This is a good bonus problem if you attend the (optional) Lecture 24 on state machines</t>
  </si>
  <si>
    <t>POS</t>
  </si>
  <si>
    <t>Show the products in an order for the servers (what to prepare)</t>
  </si>
  <si>
    <t>Know what to put into each serving in an order</t>
  </si>
  <si>
    <t>This can simply be text in a MessageDialog, or something snazzier;  probably similar to PS</t>
  </si>
  <si>
    <t>RI</t>
  </si>
  <si>
    <t>Display an Inventory Report, listing every item and the quantity in stock</t>
  </si>
  <si>
    <t>Ensure we don’t run out of any product and thus disappoint our customers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</si>
  <si>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</si>
  <si>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</si>
  <si>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</si>
  <si>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</si>
  <si>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</si>
  <si>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</si>
  <si>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ROA</t>
  </si>
  <si>
    <t>Add Order Report option to show completed as well as pending orders</t>
  </si>
  <si>
    <t>Review our order history seeking patterns to understand how to improve efficiency and profit</t>
  </si>
  <si>
    <t>CENEW</t>
  </si>
  <si>
    <t>Create a new franchise</t>
  </si>
  <si>
    <t>XI</t>
  </si>
  <si>
    <t>Retire a product (no longer enable its selection for a new order, but keep in reports)</t>
  </si>
  <si>
    <t>Remove items no longer offered from the menu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</si>
  <si>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</si>
  <si>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</si>
  <si>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</si>
  <si>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</si>
  <si>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</si>
  <si>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</si>
  <si>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</si>
  <si>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</si>
  <si>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</si>
  <si>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</si>
  <si>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</si>
  <si>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</si>
  <si>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</si>
  <si>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</si>
  <si>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</si>
  <si>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</si>
  <si>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</si>
  <si>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</si>
  <si>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NOTE: A stand-alone assignment on threading is Nov 16-30</t>
  </si>
  <si>
    <t>See what is available (and later, see what the Customer can order)</t>
  </si>
  <si>
    <t>This is effectively a toString to a dialog with an OK button</t>
  </si>
  <si>
    <t>Create a new named server and associate with orders</t>
  </si>
  <si>
    <t>Finished in Sprint 1</t>
  </si>
  <si>
    <t>Finished in Sprint 2</t>
  </si>
  <si>
    <t>Finished in Sprint 3</t>
  </si>
  <si>
    <t>Waseem Alkasbutrus</t>
  </si>
  <si>
    <t>WIA</t>
  </si>
  <si>
    <t>Create a Java (coffee) class</t>
  </si>
  <si>
    <t>Completed Day 5</t>
  </si>
  <si>
    <t>create the darkness and shots enums</t>
  </si>
  <si>
    <t>create darkness and shots attributes</t>
  </si>
  <si>
    <t>create aeddShot method that adds a shot to the shots ArrayList</t>
  </si>
  <si>
    <t>override toString method to print the donut name and customizations</t>
  </si>
  <si>
    <t>Completed Day 6</t>
  </si>
  <si>
    <t>Create a Donut class</t>
  </si>
  <si>
    <t>create the frosting, and filling enums</t>
  </si>
  <si>
    <t>create filling, frosting, and sprinkles attributes</t>
  </si>
  <si>
    <t>Create the store class</t>
  </si>
  <si>
    <t>of items in products ArrayList</t>
  </si>
  <si>
    <t>create toString method that prints a single product's information</t>
  </si>
  <si>
    <t>override toString method of the class to print all the items in the store</t>
  </si>
  <si>
    <t xml:space="preserve">Reorganizing Files into packages </t>
  </si>
  <si>
    <t>Completed Day 2</t>
  </si>
  <si>
    <t>Creating MainWin class</t>
  </si>
  <si>
    <t>Completed Day 3</t>
  </si>
  <si>
    <t>The class responsible for the main window of the program</t>
  </si>
  <si>
    <t>Creating a menubar object</t>
  </si>
  <si>
    <t>Creating menus and menu items to the menu bar</t>
  </si>
  <si>
    <t>Creating action listeners and methods for the menu items</t>
  </si>
  <si>
    <t>Completed Day 4</t>
  </si>
  <si>
    <t>Creating button art</t>
  </si>
  <si>
    <t xml:space="preserve">Creating Button pictures using Aseprite pixel art program </t>
  </si>
  <si>
    <t>Creating buttons and their action listeners</t>
  </si>
  <si>
    <t>Creating input dialogs for  Java and Donut name, price, and cost</t>
  </si>
  <si>
    <t xml:space="preserve">Create input dialogs with combo boxed for donut and java customizations </t>
  </si>
  <si>
    <t>to select Filling, Frosting, Darkness</t>
  </si>
  <si>
    <t>Display all products in the store to the screen</t>
  </si>
  <si>
    <t>Create a confirm dialog to ask if the donut has sprinkles or not</t>
  </si>
  <si>
    <t>Only display this option if the donut has frosting</t>
  </si>
  <si>
    <t>Create an about dialog with the logo, prgram version and copyright, along with  appropriate creditation</t>
  </si>
  <si>
    <t>Create a "New" menuItem under file</t>
  </si>
  <si>
    <t>Completed Day 1</t>
  </si>
  <si>
    <t>Create a "New" button in the toolbar</t>
  </si>
  <si>
    <t>Create a onNewClick method that will be called when new button and menu option are clicked</t>
  </si>
  <si>
    <t>Create a save menuitem under file menu</t>
  </si>
  <si>
    <t>Create a save button in the toolbar</t>
  </si>
  <si>
    <t>create a onSaveClick to be called when save is clicked</t>
  </si>
  <si>
    <t>Create an Open menu item under file</t>
  </si>
  <si>
    <t>create an Open button in the toolbar</t>
  </si>
  <si>
    <t>create a onOpenClick method to be called when Open is clicked</t>
  </si>
  <si>
    <t>Create a Save As opetion under the file menu</t>
  </si>
  <si>
    <t>Create a Save As button in the toolbar</t>
  </si>
  <si>
    <t>Create a onSaveAsClick method to be called when save as is clicked</t>
  </si>
  <si>
    <t>Create a save mothod for the store class</t>
  </si>
  <si>
    <t>Completed Day 7</t>
  </si>
  <si>
    <t>Create a Store constructor with a bufferedReader parameter</t>
  </si>
  <si>
    <t>Create a save method for the Product class</t>
  </si>
  <si>
    <t>Create a Product constructor with a bufferedReader parameter</t>
  </si>
  <si>
    <t>Create a save method for the Donut class</t>
  </si>
  <si>
    <t>Create a Donut constructor with a bufferedReader parameter</t>
  </si>
  <si>
    <t>Create a save method for the Java class</t>
  </si>
  <si>
    <t>Create a Java constructor with a bufferedReader parameter</t>
  </si>
  <si>
    <t>Create Person.java</t>
  </si>
  <si>
    <t>Write Person(BufferedReader bufferedReader)</t>
  </si>
  <si>
    <t>Write Person(String name, String phone)</t>
  </si>
  <si>
    <t>Write Person.save(BufferedReader bufferedReader)</t>
  </si>
  <si>
    <t>Override Person.toString()</t>
  </si>
  <si>
    <t>Create Customer.java</t>
  </si>
  <si>
    <t>Write Customer(String name, String phone)</t>
  </si>
  <si>
    <t>Write Customer(BufferedReader bufferedReader)</t>
  </si>
  <si>
    <t>Override Customer.toString()</t>
  </si>
  <si>
    <t>Add View menu to menu bar</t>
  </si>
  <si>
    <t>Add Products menu item to view</t>
  </si>
  <si>
    <t>Add Products button to toolbar</t>
  </si>
  <si>
    <t>Add people array list to store.java</t>
  </si>
  <si>
    <t>Implement Store.personToString</t>
  </si>
  <si>
    <t>Implement Store.numberOfPeople</t>
  </si>
  <si>
    <t>Implement Store.addPerson</t>
  </si>
  <si>
    <t>Implement Store.peopleToString</t>
  </si>
  <si>
    <t xml:space="preserve">Implement MainWin.onProductsClick Actionlistener </t>
  </si>
  <si>
    <t>Add Customer menu item to Create</t>
  </si>
  <si>
    <t>Add Customer button to toolbar</t>
  </si>
  <si>
    <t>Add People button to toolbar</t>
  </si>
  <si>
    <t>Add People menu item to view</t>
  </si>
  <si>
    <t xml:space="preserve">Implement MainWin.onPeopleClick Actionlistener </t>
  </si>
  <si>
    <t>Implement MainWin.onCreateCustomerClick Actionlistener</t>
  </si>
  <si>
    <t>ShowConfirmDialog with array of components to add donut</t>
  </si>
  <si>
    <t>ShowConfirmDialog with array of components to add java</t>
  </si>
  <si>
    <t>Create Components array for new java</t>
  </si>
  <si>
    <t>Create Components array for new donut</t>
  </si>
  <si>
    <t>Implement adding shots int the new java unified dialog</t>
  </si>
  <si>
    <t>Finished in Sprint 4</t>
  </si>
  <si>
    <t>Finished in Sprint 5</t>
  </si>
  <si>
    <t>Create a Server class</t>
  </si>
  <si>
    <t>Create a constructor with name, phone, and parameters</t>
  </si>
  <si>
    <t>Create a constructor with a buffered reader</t>
  </si>
  <si>
    <t>Override the save method</t>
  </si>
  <si>
    <t>Override the toString method</t>
  </si>
  <si>
    <t>implement getSSN method</t>
  </si>
  <si>
    <t>Override euqals method for Product, Donut, and Java</t>
  </si>
  <si>
    <t>Override hashCode method for Product, Donut, and Java</t>
  </si>
  <si>
    <t>Create Order class with nextID(static), id, customer, server, products</t>
  </si>
  <si>
    <t>Create a constructor customer and server</t>
  </si>
  <si>
    <t>implement getID method</t>
  </si>
  <si>
    <t>Implement addProduct method to add a product to products hashmap</t>
  </si>
  <si>
    <t>Add orders ArrayList to Store.java</t>
  </si>
  <si>
    <t>update save method to write orders to file</t>
  </si>
  <si>
    <t>addOrder method that adds an order to store</t>
  </si>
  <si>
    <t>numberOfOrders method that returns the number of orders</t>
  </si>
  <si>
    <t>orderToString that returns a string representation of a given order</t>
  </si>
  <si>
    <t>getOrders that returns an array of orders</t>
  </si>
  <si>
    <t>ordersToString that returns a string representation of all orders in the store</t>
  </si>
  <si>
    <t>Create &gt; Order in MainWin</t>
  </si>
  <si>
    <t>Create order button to toolbar MainWin</t>
  </si>
  <si>
    <t>Implement onCreateOrderClick</t>
  </si>
  <si>
    <t>View Orders button to toolbar in MainWin</t>
  </si>
  <si>
    <t>Create &gt; Server in MainWin</t>
  </si>
  <si>
    <t>View &gt; Orders in MainWin</t>
  </si>
  <si>
    <t>Implement viewing orders using updateData method</t>
  </si>
  <si>
    <t>Implement onCreateServerClick</t>
  </si>
  <si>
    <t>Used JFormattedTextField to perform data validation on all phone numbers and ssn</t>
  </si>
  <si>
    <t>Store.getProduct method returns an aray of products</t>
  </si>
  <si>
    <t>combo box with available products in new order dialog</t>
  </si>
  <si>
    <t>spinner to select product quantity in new order dialog</t>
  </si>
  <si>
    <t xml:space="preserve">button to add the product to the order in new order dialog </t>
  </si>
  <si>
    <t>scroll pane to contain the order label</t>
  </si>
  <si>
    <t>panel containing the combo box, spinner, and button above in new order dialog</t>
  </si>
  <si>
    <t>Store.getCustomers that returns array of customers</t>
  </si>
  <si>
    <t>combo box with added customers</t>
  </si>
  <si>
    <t>Store.getServers that returns array of Servers (Can't select CSS on dropdown)</t>
  </si>
  <si>
    <t>combo box with added servers (Can't select CSS on dropdown)</t>
  </si>
  <si>
    <t>Implement Order.save method</t>
  </si>
  <si>
    <t>override Order.toString method</t>
  </si>
  <si>
    <t>update Store BufferedReader constructor to read orders from file</t>
  </si>
  <si>
    <t>JLabel in create order dialog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</si>
</sst>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C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9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0" fontId="6" fillId="4" borderId="0" xfId="0" applyFont="1" applyFill="1" applyAlignment="1">
      <alignment vertical="top"/>
    </xf>
    <xf numFmtId="0" fontId="0" fillId="4" borderId="0" xfId="0" applyFill="1" applyAlignment="1">
      <alignment vertical="top" wrapText="1"/>
    </xf>
    <xf numFmtId="0" fontId="9" fillId="0" borderId="0" xfId="0" applyFont="1" applyAlignment="1">
      <alignment vertical="top"/>
    </xf>
    <xf numFmtId="0" fontId="0" fillId="4" borderId="0" xfId="0" applyFill="1"/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8" fillId="0" borderId="0" xfId="0" applyFont="1"/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36</c:v>
                </c:pt>
                <c:pt idx="1">
                  <c:v>33</c:v>
                </c:pt>
                <c:pt idx="2">
                  <c:v>31</c:v>
                </c:pt>
                <c:pt idx="3">
                  <c:v>26</c:v>
                </c:pt>
                <c:pt idx="4">
                  <c:v>25</c:v>
                </c:pt>
                <c:pt idx="5">
                  <c:v>18</c:v>
                </c:pt>
                <c:pt idx="6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9-4BD3-A90E-0B58BB9CC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92758"/>
        <c:axId val="69139731"/>
      </c:scatterChart>
      <c:valAx>
        <c:axId val="22892758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9139731"/>
        <c:crosses val="autoZero"/>
        <c:crossBetween val="midCat"/>
      </c:valAx>
      <c:valAx>
        <c:axId val="69139731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89275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4-4123-B105-D3F2865FC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677285"/>
        <c:axId val="41224501"/>
      </c:lineChart>
      <c:catAx>
        <c:axId val="806772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224501"/>
        <c:crosses val="autoZero"/>
        <c:auto val="1"/>
        <c:lblAlgn val="ctr"/>
        <c:lblOffset val="100"/>
        <c:noMultiLvlLbl val="0"/>
      </c:catAx>
      <c:valAx>
        <c:axId val="4122450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67728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10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A-4C0C-8AE2-936E4915C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087032"/>
        <c:axId val="74874447"/>
      </c:lineChart>
      <c:catAx>
        <c:axId val="50870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874447"/>
        <c:crosses val="autoZero"/>
        <c:auto val="1"/>
        <c:lblAlgn val="ctr"/>
        <c:lblOffset val="100"/>
        <c:noMultiLvlLbl val="0"/>
      </c:catAx>
      <c:valAx>
        <c:axId val="7487444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08703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20</c:v>
                </c:pt>
                <c:pt idx="1">
                  <c:v>16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5-4B0C-804B-56F696BE5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250828"/>
        <c:axId val="74882600"/>
      </c:lineChart>
      <c:catAx>
        <c:axId val="442508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882600"/>
        <c:crosses val="autoZero"/>
        <c:auto val="1"/>
        <c:lblAlgn val="ctr"/>
        <c:lblOffset val="100"/>
        <c:noMultiLvlLbl val="0"/>
      </c:catAx>
      <c:valAx>
        <c:axId val="748826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5082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28</c:v>
                </c:pt>
                <c:pt idx="1">
                  <c:v>28</c:v>
                </c:pt>
                <c:pt idx="2">
                  <c:v>15</c:v>
                </c:pt>
                <c:pt idx="3">
                  <c:v>11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F-41A1-BF24-C36E5AF3D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6136051"/>
        <c:axId val="52532331"/>
      </c:lineChart>
      <c:catAx>
        <c:axId val="761360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2532331"/>
        <c:crosses val="autoZero"/>
        <c:auto val="1"/>
        <c:lblAlgn val="ctr"/>
        <c:lblOffset val="100"/>
        <c:noMultiLvlLbl val="0"/>
      </c:catAx>
      <c:valAx>
        <c:axId val="525323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613605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43</c:v>
                </c:pt>
                <c:pt idx="1">
                  <c:v>41</c:v>
                </c:pt>
                <c:pt idx="2">
                  <c:v>39</c:v>
                </c:pt>
                <c:pt idx="3">
                  <c:v>32</c:v>
                </c:pt>
                <c:pt idx="4">
                  <c:v>32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8-4CC4-88A2-D3AE58CD3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3978608"/>
        <c:axId val="10801363"/>
      </c:lineChart>
      <c:catAx>
        <c:axId val="339786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801363"/>
        <c:crosses val="autoZero"/>
        <c:auto val="1"/>
        <c:lblAlgn val="ctr"/>
        <c:lblOffset val="100"/>
        <c:noMultiLvlLbl val="0"/>
      </c:catAx>
      <c:valAx>
        <c:axId val="1080136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397860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3-4D85-AAF6-300DBECFD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8783613"/>
        <c:axId val="22519939"/>
      </c:lineChart>
      <c:catAx>
        <c:axId val="387836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519939"/>
        <c:crosses val="autoZero"/>
        <c:auto val="1"/>
        <c:lblAlgn val="ctr"/>
        <c:lblOffset val="100"/>
        <c:noMultiLvlLbl val="0"/>
      </c:catAx>
      <c:valAx>
        <c:axId val="2251993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87836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'1-3 Product Backlog 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'1-3 Product Backlog '!$B$12:$B$18</c:f>
              <c:numCache>
                <c:formatCode>General</c:formatCode>
                <c:ptCount val="7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0-4FFB-8B7C-E73904B99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73905"/>
        <c:axId val="13913768"/>
      </c:scatterChart>
      <c:valAx>
        <c:axId val="32073905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913768"/>
        <c:crosses val="autoZero"/>
        <c:crossBetween val="midCat"/>
      </c:valAx>
      <c:valAx>
        <c:axId val="1391376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20739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699840</xdr:colOff>
      <xdr:row>1</xdr:row>
      <xdr:rowOff>46440</xdr:rowOff>
    </xdr:from>
    <xdr:to>
      <xdr:col>9</xdr:col>
      <xdr:colOff>3702960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768960</xdr:colOff>
      <xdr:row>1</xdr:row>
      <xdr:rowOff>46440</xdr:rowOff>
    </xdr:from>
    <xdr:to>
      <xdr:col>10</xdr:col>
      <xdr:colOff>540</xdr:colOff>
      <xdr:row>18</xdr:row>
      <xdr:rowOff>120600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62"/>
  <sheetViews>
    <sheetView zoomScale="116" zoomScaleNormal="180" workbookViewId="0">
      <selection activeCell="G6" sqref="G6"/>
    </sheetView>
  </sheetViews>
  <sheetFormatPr baseColWidth="10" defaultColWidth="11.5" defaultRowHeight="13"/>
  <cols>
    <col min="1" max="1" width="13.6640625" style="1" customWidth="1"/>
    <col min="2" max="2" width="11" style="1" customWidth="1"/>
    <col min="3" max="3" width="8.5" style="1" customWidth="1"/>
    <col min="4" max="4" width="4.5" style="1" customWidth="1"/>
    <col min="5" max="5" width="8.5" style="1" customWidth="1"/>
    <col min="6" max="6" width="17.6640625" style="1" customWidth="1"/>
    <col min="7" max="7" width="9.83203125" style="1" customWidth="1"/>
    <col min="8" max="8" width="45.5" style="1" customWidth="1"/>
    <col min="9" max="9" width="39.1640625" style="1" customWidth="1"/>
    <col min="10" max="10" width="55.83203125" style="1" customWidth="1"/>
    <col min="11" max="1024" width="11.5" style="1"/>
  </cols>
  <sheetData>
    <row r="1" spans="1:9" s="4" customFormat="1" ht="18">
      <c r="A1" s="1" t="s">
        <v>0</v>
      </c>
      <c r="B1" s="35" t="s">
        <v>1</v>
      </c>
      <c r="C1" s="35"/>
      <c r="D1" s="35"/>
      <c r="E1" s="35"/>
      <c r="F1" s="35"/>
      <c r="G1" s="2"/>
      <c r="H1" s="3" t="s">
        <v>2</v>
      </c>
      <c r="I1"/>
    </row>
    <row r="2" spans="1:9" s="4" customFormat="1" ht="16">
      <c r="A2" s="1" t="s">
        <v>3</v>
      </c>
      <c r="B2" s="36" t="s">
        <v>180</v>
      </c>
      <c r="C2" s="36"/>
      <c r="D2" s="36"/>
      <c r="E2" s="36"/>
      <c r="F2" s="36"/>
      <c r="G2" s="2"/>
      <c r="H2" s="2"/>
      <c r="I2" s="2"/>
    </row>
    <row r="3" spans="1:9" s="4" customFormat="1">
      <c r="A3" s="1"/>
      <c r="B3" s="1"/>
      <c r="C3" s="2"/>
      <c r="D3" s="2"/>
      <c r="E3" s="2"/>
      <c r="F3" s="2"/>
      <c r="G3" s="2"/>
      <c r="H3" s="2"/>
      <c r="I3" s="2"/>
    </row>
    <row r="4" spans="1:9" s="4" customFormat="1">
      <c r="A4" s="1"/>
      <c r="B4" s="2" t="s">
        <v>4</v>
      </c>
      <c r="C4" s="2"/>
      <c r="D4" s="2"/>
      <c r="E4" s="2"/>
      <c r="F4" s="2"/>
      <c r="G4" s="2" t="s">
        <v>5</v>
      </c>
      <c r="H4" s="2" t="s">
        <v>6</v>
      </c>
      <c r="I4" s="2"/>
    </row>
    <row r="5" spans="1:9" s="4" customFormat="1">
      <c r="A5" s="1" t="s">
        <v>7</v>
      </c>
      <c r="B5" s="37" t="s">
        <v>180</v>
      </c>
      <c r="C5" s="37"/>
      <c r="D5" s="37"/>
      <c r="E5" s="37"/>
      <c r="F5" s="37"/>
      <c r="G5" s="5" t="s">
        <v>181</v>
      </c>
      <c r="H5" s="5">
        <v>1001841927</v>
      </c>
      <c r="I5" s="2"/>
    </row>
    <row r="6" spans="1:9" s="4" customFormat="1">
      <c r="A6"/>
      <c r="B6"/>
      <c r="C6"/>
      <c r="D6"/>
      <c r="E6"/>
      <c r="F6"/>
      <c r="G6"/>
      <c r="H6"/>
      <c r="I6" s="2"/>
    </row>
    <row r="7" spans="1:9" s="4" customFormat="1">
      <c r="A7"/>
      <c r="B7"/>
      <c r="C7"/>
      <c r="D7"/>
      <c r="E7"/>
      <c r="F7"/>
      <c r="G7"/>
      <c r="H7"/>
      <c r="I7" s="2"/>
    </row>
    <row r="8" spans="1:9" s="4" customFormat="1">
      <c r="A8"/>
      <c r="B8" s="2" t="s">
        <v>8</v>
      </c>
      <c r="C8"/>
      <c r="D8"/>
      <c r="E8"/>
      <c r="F8"/>
      <c r="G8"/>
      <c r="H8"/>
      <c r="I8" s="2"/>
    </row>
    <row r="9" spans="1:9" s="4" customFormat="1">
      <c r="A9"/>
      <c r="B9"/>
      <c r="C9"/>
      <c r="D9"/>
      <c r="E9"/>
      <c r="F9"/>
      <c r="G9"/>
      <c r="H9"/>
      <c r="I9" s="2"/>
    </row>
    <row r="10" spans="1:9" s="4" customFormat="1">
      <c r="A10"/>
      <c r="B10"/>
      <c r="C10"/>
      <c r="D10"/>
      <c r="E10"/>
      <c r="F10"/>
      <c r="G10"/>
      <c r="H10"/>
      <c r="I10" s="2"/>
    </row>
    <row r="11" spans="1:9" s="4" customFormat="1">
      <c r="A11" s="6" t="s">
        <v>9</v>
      </c>
      <c r="B11" s="7" t="s">
        <v>10</v>
      </c>
      <c r="C11" s="8" t="s">
        <v>11</v>
      </c>
      <c r="D11" s="2"/>
      <c r="E11" s="2"/>
      <c r="F11" s="2" t="s">
        <v>12</v>
      </c>
      <c r="G11" s="2"/>
      <c r="H11" s="2"/>
      <c r="I11" s="2"/>
    </row>
    <row r="12" spans="1:9" s="4" customFormat="1">
      <c r="A12" s="9">
        <v>0</v>
      </c>
      <c r="B12" s="2">
        <f>COUNT(B24:B101)</f>
        <v>36</v>
      </c>
      <c r="C12" s="8"/>
      <c r="D12" s="2"/>
      <c r="E12" s="10" t="s">
        <v>13</v>
      </c>
      <c r="F12" s="2" t="s">
        <v>14</v>
      </c>
      <c r="G12" s="2"/>
      <c r="H12" s="2"/>
      <c r="I12" s="2"/>
    </row>
    <row r="13" spans="1:9" s="4" customFormat="1">
      <c r="A13" s="9">
        <v>1</v>
      </c>
      <c r="B13" s="2">
        <f t="shared" ref="B13:B18" si="0">B12-C13</f>
        <v>33</v>
      </c>
      <c r="C13" s="8">
        <f>COUNTIF(F$24:F$67,"Finished in Sprint 1")</f>
        <v>3</v>
      </c>
      <c r="D13" s="2"/>
      <c r="E13" s="10">
        <v>1</v>
      </c>
      <c r="F13" s="2" t="s">
        <v>15</v>
      </c>
      <c r="G13" s="2"/>
      <c r="H13" s="2"/>
      <c r="I13" s="2"/>
    </row>
    <row r="14" spans="1:9" s="4" customFormat="1">
      <c r="A14" s="9">
        <v>2</v>
      </c>
      <c r="B14" s="2">
        <f t="shared" si="0"/>
        <v>31</v>
      </c>
      <c r="C14" s="8">
        <f>COUNTIF(F$24:F$67,"Finished in Sprint 2")</f>
        <v>2</v>
      </c>
      <c r="D14" s="2"/>
      <c r="E14" s="10">
        <v>2</v>
      </c>
      <c r="F14" s="2" t="s">
        <v>16</v>
      </c>
      <c r="G14" s="2"/>
      <c r="H14" s="2"/>
      <c r="I14" s="2"/>
    </row>
    <row r="15" spans="1:9" s="4" customFormat="1">
      <c r="A15" s="9">
        <v>3</v>
      </c>
      <c r="B15" s="2">
        <f t="shared" si="0"/>
        <v>26</v>
      </c>
      <c r="C15" s="8">
        <f>COUNTIF(F$24:F$67,"Finished in Sprint 3")</f>
        <v>5</v>
      </c>
      <c r="D15" s="2"/>
      <c r="E15" s="10">
        <v>3</v>
      </c>
      <c r="F15" s="2" t="s">
        <v>17</v>
      </c>
      <c r="G15" s="2"/>
      <c r="H15" s="2"/>
      <c r="I15" s="2"/>
    </row>
    <row r="16" spans="1:9" s="4" customFormat="1">
      <c r="A16" s="9">
        <v>4</v>
      </c>
      <c r="B16" s="2">
        <f t="shared" si="0"/>
        <v>25</v>
      </c>
      <c r="C16" s="8">
        <f>COUNTIF(F$24:F$67,"Finished in Sprint 4")</f>
        <v>1</v>
      </c>
      <c r="D16" s="2"/>
      <c r="E16" s="10"/>
      <c r="F16" s="2"/>
      <c r="G16" s="2"/>
      <c r="H16" s="2"/>
      <c r="I16" s="2"/>
    </row>
    <row r="17" spans="1:10" s="4" customFormat="1">
      <c r="A17" s="9">
        <v>5</v>
      </c>
      <c r="B17" s="2">
        <f t="shared" si="0"/>
        <v>18</v>
      </c>
      <c r="C17" s="8">
        <f>COUNTIF(F$24:F$67,"Finished in Sprint 5")</f>
        <v>7</v>
      </c>
      <c r="D17" s="2"/>
      <c r="E17" s="10"/>
      <c r="F17" s="2"/>
      <c r="G17" s="2"/>
      <c r="H17" s="2"/>
      <c r="I17" s="2"/>
    </row>
    <row r="18" spans="1:10" s="4" customFormat="1">
      <c r="A18" s="9">
        <v>6</v>
      </c>
      <c r="B18" s="2">
        <f t="shared" si="0"/>
        <v>18</v>
      </c>
      <c r="C18" s="8">
        <f>COUNTIF(F$24:F$67,"Finished in Sprint 6")</f>
        <v>0</v>
      </c>
      <c r="D18" s="2"/>
      <c r="E18" s="10"/>
      <c r="F18" s="2"/>
      <c r="G18" s="2"/>
      <c r="H18" s="2"/>
      <c r="I18" s="2"/>
    </row>
    <row r="19" spans="1:10" s="4" customFormat="1">
      <c r="A19" s="1"/>
      <c r="B19" s="2"/>
      <c r="C19" s="2"/>
      <c r="D19" s="2"/>
      <c r="E19" s="2"/>
      <c r="F19" s="2"/>
      <c r="G19" s="2"/>
      <c r="H19" s="2"/>
      <c r="I19" s="2"/>
    </row>
    <row r="20" spans="1:10" s="4" customFormat="1">
      <c r="A20" s="1"/>
      <c r="B20" s="2"/>
      <c r="C20" s="2"/>
      <c r="D20" s="2"/>
      <c r="E20" s="2"/>
      <c r="F20" s="2"/>
      <c r="G20" s="11" t="s">
        <v>18</v>
      </c>
      <c r="H20" s="2"/>
      <c r="I20" s="2"/>
    </row>
    <row r="21" spans="1:10" s="4" customFormat="1">
      <c r="A21" s="2"/>
      <c r="B21" s="2"/>
      <c r="C21" s="2"/>
      <c r="D21" s="2"/>
      <c r="E21" s="2"/>
      <c r="F21" s="2"/>
      <c r="G21" s="2" t="s">
        <v>19</v>
      </c>
      <c r="H21" s="2"/>
      <c r="I21" s="2"/>
    </row>
    <row r="22" spans="1:10" s="1" customFormat="1">
      <c r="A22" s="12"/>
      <c r="B22" s="12"/>
      <c r="C22" s="12"/>
      <c r="D22" s="12"/>
      <c r="E22" s="38" t="s">
        <v>20</v>
      </c>
      <c r="F22" s="38"/>
      <c r="G22" s="12" t="s">
        <v>21</v>
      </c>
      <c r="H22" s="12"/>
      <c r="I22" s="12"/>
    </row>
    <row r="23" spans="1:10">
      <c r="A23" s="13" t="s">
        <v>22</v>
      </c>
      <c r="B23" s="13" t="s">
        <v>23</v>
      </c>
      <c r="C23" s="13" t="s">
        <v>7</v>
      </c>
      <c r="D23" s="13" t="s">
        <v>24</v>
      </c>
      <c r="E23" s="13" t="s">
        <v>25</v>
      </c>
      <c r="F23" s="13" t="s">
        <v>26</v>
      </c>
      <c r="G23" s="13" t="s">
        <v>27</v>
      </c>
      <c r="H23" s="13" t="s">
        <v>28</v>
      </c>
      <c r="I23" s="13" t="s">
        <v>29</v>
      </c>
      <c r="J23" s="13" t="s">
        <v>30</v>
      </c>
    </row>
    <row r="24" spans="1:10" ht="14">
      <c r="A24" s="1" t="s">
        <v>31</v>
      </c>
      <c r="B24" s="9">
        <v>1</v>
      </c>
      <c r="C24" s="9">
        <v>1</v>
      </c>
      <c r="D24" s="9">
        <v>13</v>
      </c>
      <c r="E24" s="14">
        <v>1</v>
      </c>
      <c r="F24" s="14" t="s">
        <v>177</v>
      </c>
      <c r="G24" s="12" t="s">
        <v>32</v>
      </c>
      <c r="H24" s="15" t="s">
        <v>33</v>
      </c>
      <c r="I24" s="15" t="s">
        <v>34</v>
      </c>
      <c r="J24" s="15"/>
    </row>
    <row r="25" spans="1:10" ht="14">
      <c r="A25" s="1" t="s">
        <v>35</v>
      </c>
      <c r="B25" s="9">
        <v>2</v>
      </c>
      <c r="C25" s="9">
        <v>1</v>
      </c>
      <c r="D25" s="9">
        <v>5</v>
      </c>
      <c r="E25" s="14">
        <v>1</v>
      </c>
      <c r="F25" s="14" t="s">
        <v>177</v>
      </c>
      <c r="G25" s="12" t="s">
        <v>32</v>
      </c>
      <c r="H25" s="15" t="s">
        <v>36</v>
      </c>
      <c r="I25" s="15" t="s">
        <v>37</v>
      </c>
      <c r="J25" s="15"/>
    </row>
    <row r="26" spans="1:10" ht="14">
      <c r="A26" s="1" t="s">
        <v>38</v>
      </c>
      <c r="B26" s="9">
        <v>3</v>
      </c>
      <c r="C26" s="9">
        <v>1</v>
      </c>
      <c r="D26" s="9">
        <v>13</v>
      </c>
      <c r="E26" s="14">
        <v>1</v>
      </c>
      <c r="F26" s="14" t="s">
        <v>177</v>
      </c>
      <c r="G26" s="12" t="s">
        <v>32</v>
      </c>
      <c r="H26" s="15" t="s">
        <v>39</v>
      </c>
      <c r="I26" s="15" t="s">
        <v>40</v>
      </c>
      <c r="J26" s="15"/>
    </row>
    <row r="27" spans="1:10" ht="28">
      <c r="A27" s="16" t="s">
        <v>41</v>
      </c>
      <c r="B27" s="17">
        <v>4</v>
      </c>
      <c r="C27" s="17">
        <v>2</v>
      </c>
      <c r="D27" s="17">
        <v>8</v>
      </c>
      <c r="E27" s="14">
        <v>2</v>
      </c>
      <c r="F27" s="14" t="s">
        <v>178</v>
      </c>
      <c r="G27" s="18" t="s">
        <v>32</v>
      </c>
      <c r="H27" s="19" t="s">
        <v>42</v>
      </c>
      <c r="I27" s="19" t="s">
        <v>43</v>
      </c>
      <c r="J27" s="19" t="s">
        <v>44</v>
      </c>
    </row>
    <row r="28" spans="1:10" ht="28">
      <c r="A28" s="16" t="s">
        <v>45</v>
      </c>
      <c r="B28" s="17">
        <v>5</v>
      </c>
      <c r="C28" s="17">
        <v>2</v>
      </c>
      <c r="D28" s="17">
        <v>21</v>
      </c>
      <c r="E28" s="14">
        <v>2</v>
      </c>
      <c r="F28" s="14" t="s">
        <v>178</v>
      </c>
      <c r="G28" s="18" t="s">
        <v>32</v>
      </c>
      <c r="H28" s="19" t="s">
        <v>46</v>
      </c>
      <c r="I28" s="19" t="s">
        <v>43</v>
      </c>
      <c r="J28" s="19" t="s">
        <v>47</v>
      </c>
    </row>
    <row r="29" spans="1:10" s="20" customFormat="1" ht="28">
      <c r="A29" s="1" t="s">
        <v>48</v>
      </c>
      <c r="B29" s="9">
        <v>6</v>
      </c>
      <c r="C29" s="9">
        <v>3</v>
      </c>
      <c r="D29" s="9">
        <v>13</v>
      </c>
      <c r="E29" s="14">
        <v>3</v>
      </c>
      <c r="F29" s="14" t="s">
        <v>179</v>
      </c>
      <c r="G29" s="12" t="s">
        <v>32</v>
      </c>
      <c r="H29" s="15" t="s">
        <v>49</v>
      </c>
      <c r="I29" s="15" t="s">
        <v>50</v>
      </c>
      <c r="J29" s="15" t="s">
        <v>51</v>
      </c>
    </row>
    <row r="30" spans="1:10" s="20" customFormat="1" ht="28">
      <c r="A30" s="1" t="s">
        <v>52</v>
      </c>
      <c r="B30" s="9">
        <v>7</v>
      </c>
      <c r="C30" s="9">
        <v>3</v>
      </c>
      <c r="D30" s="9">
        <v>8</v>
      </c>
      <c r="E30" s="14">
        <v>3</v>
      </c>
      <c r="F30" s="14" t="s">
        <v>179</v>
      </c>
      <c r="G30" s="12" t="s">
        <v>32</v>
      </c>
      <c r="H30" s="15" t="s">
        <v>53</v>
      </c>
      <c r="I30" s="15" t="s">
        <v>54</v>
      </c>
      <c r="J30" s="15" t="s">
        <v>51</v>
      </c>
    </row>
    <row r="31" spans="1:10" s="20" customFormat="1" ht="28">
      <c r="A31" s="1" t="s">
        <v>55</v>
      </c>
      <c r="B31" s="9">
        <v>8</v>
      </c>
      <c r="C31" s="9">
        <v>3</v>
      </c>
      <c r="D31" s="9">
        <v>5</v>
      </c>
      <c r="E31" s="14">
        <v>3</v>
      </c>
      <c r="F31" s="14" t="s">
        <v>179</v>
      </c>
      <c r="G31" s="12" t="s">
        <v>32</v>
      </c>
      <c r="H31" s="15" t="s">
        <v>56</v>
      </c>
      <c r="I31" s="15" t="s">
        <v>54</v>
      </c>
      <c r="J31" s="15" t="s">
        <v>51</v>
      </c>
    </row>
    <row r="32" spans="1:10" ht="14">
      <c r="A32" s="1" t="s">
        <v>57</v>
      </c>
      <c r="B32" s="9">
        <v>9</v>
      </c>
      <c r="C32" s="9">
        <v>3</v>
      </c>
      <c r="D32" s="9">
        <v>5</v>
      </c>
      <c r="E32" s="14">
        <v>3</v>
      </c>
      <c r="F32" s="14" t="s">
        <v>179</v>
      </c>
      <c r="G32" s="12" t="s">
        <v>58</v>
      </c>
      <c r="H32" s="15" t="s">
        <v>59</v>
      </c>
      <c r="I32" s="15" t="s">
        <v>60</v>
      </c>
      <c r="J32" s="15" t="s">
        <v>61</v>
      </c>
    </row>
    <row r="33" spans="1:1024" ht="14">
      <c r="A33" s="1" t="s">
        <v>62</v>
      </c>
      <c r="B33" s="9">
        <v>10</v>
      </c>
      <c r="C33" s="9">
        <v>3</v>
      </c>
      <c r="D33" s="9">
        <v>5</v>
      </c>
      <c r="E33" s="14">
        <v>3</v>
      </c>
      <c r="F33" s="14" t="s">
        <v>179</v>
      </c>
      <c r="G33" s="12" t="s">
        <v>58</v>
      </c>
      <c r="H33" s="15" t="s">
        <v>63</v>
      </c>
      <c r="I33" s="15" t="s">
        <v>60</v>
      </c>
      <c r="J33" s="15" t="s">
        <v>61</v>
      </c>
    </row>
    <row r="34" spans="1:1024">
      <c r="A34" s="21" t="s">
        <v>64</v>
      </c>
      <c r="B34" s="17">
        <v>11</v>
      </c>
      <c r="C34" s="17">
        <v>4</v>
      </c>
      <c r="D34" s="17">
        <v>21</v>
      </c>
      <c r="E34" s="14">
        <v>4</v>
      </c>
      <c r="F34" s="14" t="s">
        <v>267</v>
      </c>
      <c r="G34" s="18" t="s">
        <v>32</v>
      </c>
      <c r="H34" s="21" t="s">
        <v>65</v>
      </c>
      <c r="I34" s="21" t="s">
        <v>66</v>
      </c>
      <c r="J34" s="21" t="s">
        <v>67</v>
      </c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s="20" customFormat="1" ht="14">
      <c r="A35" s="16" t="s">
        <v>68</v>
      </c>
      <c r="B35" s="17">
        <v>12</v>
      </c>
      <c r="C35" s="17">
        <v>4</v>
      </c>
      <c r="D35" s="17">
        <v>8</v>
      </c>
      <c r="E35" s="14">
        <v>4</v>
      </c>
      <c r="F35" s="14" t="s">
        <v>266</v>
      </c>
      <c r="G35" s="18" t="s">
        <v>69</v>
      </c>
      <c r="H35" s="19" t="s">
        <v>70</v>
      </c>
      <c r="I35" s="19" t="s">
        <v>71</v>
      </c>
      <c r="J35" s="19"/>
    </row>
    <row r="36" spans="1:1024" s="20" customFormat="1" ht="14">
      <c r="A36" s="1" t="s">
        <v>72</v>
      </c>
      <c r="B36" s="9">
        <v>13</v>
      </c>
      <c r="C36" s="9">
        <v>5</v>
      </c>
      <c r="D36" s="9">
        <v>3</v>
      </c>
      <c r="E36" s="14">
        <v>5</v>
      </c>
      <c r="F36" s="14" t="s">
        <v>267</v>
      </c>
      <c r="G36" s="12" t="s">
        <v>69</v>
      </c>
      <c r="H36" s="15" t="s">
        <v>73</v>
      </c>
      <c r="I36" s="15" t="s">
        <v>74</v>
      </c>
      <c r="J36" s="15"/>
    </row>
    <row r="37" spans="1:1024" s="20" customFormat="1" ht="14">
      <c r="A37" s="1" t="s">
        <v>75</v>
      </c>
      <c r="B37" s="9">
        <v>14</v>
      </c>
      <c r="C37" s="9">
        <v>5</v>
      </c>
      <c r="D37" s="9">
        <v>8</v>
      </c>
      <c r="E37" s="14">
        <v>5</v>
      </c>
      <c r="F37" s="14" t="s">
        <v>267</v>
      </c>
      <c r="G37" s="12" t="s">
        <v>69</v>
      </c>
      <c r="H37" s="15" t="s">
        <v>76</v>
      </c>
      <c r="I37" s="15" t="s">
        <v>77</v>
      </c>
      <c r="J37" s="15" t="s">
        <v>78</v>
      </c>
    </row>
    <row r="38" spans="1:1024" s="20" customFormat="1" ht="14">
      <c r="A38" s="1" t="s">
        <v>79</v>
      </c>
      <c r="B38" s="9">
        <v>15</v>
      </c>
      <c r="C38" s="9">
        <v>5</v>
      </c>
      <c r="D38" s="9">
        <v>5</v>
      </c>
      <c r="E38" s="14">
        <v>5</v>
      </c>
      <c r="F38" s="14" t="s">
        <v>267</v>
      </c>
      <c r="G38" s="12" t="s">
        <v>80</v>
      </c>
      <c r="H38" s="15" t="s">
        <v>81</v>
      </c>
      <c r="I38" s="15" t="s">
        <v>82</v>
      </c>
      <c r="J38" s="15" t="s">
        <v>83</v>
      </c>
    </row>
    <row r="39" spans="1:1024" s="20" customFormat="1" ht="28">
      <c r="A39" s="1" t="s">
        <v>84</v>
      </c>
      <c r="B39" s="9">
        <v>16</v>
      </c>
      <c r="C39" s="9">
        <v>5</v>
      </c>
      <c r="D39" s="9">
        <v>3</v>
      </c>
      <c r="E39" s="14">
        <v>5</v>
      </c>
      <c r="F39" s="14" t="s">
        <v>267</v>
      </c>
      <c r="G39" s="12" t="s">
        <v>80</v>
      </c>
      <c r="H39" s="15" t="s">
        <v>85</v>
      </c>
      <c r="I39" s="15" t="s">
        <v>86</v>
      </c>
      <c r="J39" s="15" t="s">
        <v>87</v>
      </c>
    </row>
    <row r="40" spans="1:1024" s="20" customFormat="1" ht="28">
      <c r="A40" s="1" t="s">
        <v>88</v>
      </c>
      <c r="B40" s="9">
        <v>17</v>
      </c>
      <c r="C40" s="9">
        <v>5</v>
      </c>
      <c r="D40" s="9">
        <v>8</v>
      </c>
      <c r="E40" s="14">
        <v>5</v>
      </c>
      <c r="F40" s="14" t="s">
        <v>267</v>
      </c>
      <c r="G40" s="12" t="s">
        <v>80</v>
      </c>
      <c r="H40" s="15" t="s">
        <v>89</v>
      </c>
      <c r="I40" s="15" t="s">
        <v>90</v>
      </c>
      <c r="J40" s="15" t="s">
        <v>91</v>
      </c>
    </row>
    <row r="41" spans="1:1024" s="20" customFormat="1" ht="28">
      <c r="A41" s="1" t="s">
        <v>92</v>
      </c>
      <c r="B41" s="9">
        <v>18</v>
      </c>
      <c r="C41" s="9">
        <v>5</v>
      </c>
      <c r="D41" s="9">
        <v>2</v>
      </c>
      <c r="E41" s="14">
        <v>5</v>
      </c>
      <c r="F41" s="14" t="s">
        <v>267</v>
      </c>
      <c r="G41" s="12" t="s">
        <v>80</v>
      </c>
      <c r="H41" s="15" t="s">
        <v>93</v>
      </c>
      <c r="I41" s="15" t="s">
        <v>94</v>
      </c>
      <c r="J41" s="15" t="s">
        <v>91</v>
      </c>
    </row>
    <row r="42" spans="1:1024" s="22" customFormat="1" ht="28">
      <c r="A42" s="16" t="s">
        <v>95</v>
      </c>
      <c r="B42" s="17">
        <v>19</v>
      </c>
      <c r="C42" s="17">
        <v>6</v>
      </c>
      <c r="D42" s="17">
        <v>8</v>
      </c>
      <c r="E42" s="14"/>
      <c r="F42" s="14"/>
      <c r="G42" s="18" t="s">
        <v>32</v>
      </c>
      <c r="H42" s="19" t="s">
        <v>96</v>
      </c>
      <c r="I42" s="19" t="s">
        <v>97</v>
      </c>
      <c r="J42" s="19" t="s">
        <v>98</v>
      </c>
    </row>
    <row r="43" spans="1:1024" ht="28">
      <c r="A43" s="16" t="s">
        <v>99</v>
      </c>
      <c r="B43" s="17">
        <v>20</v>
      </c>
      <c r="C43" s="17">
        <v>6</v>
      </c>
      <c r="D43" s="17">
        <v>8</v>
      </c>
      <c r="E43" s="14"/>
      <c r="F43" s="14"/>
      <c r="G43" s="18" t="s">
        <v>32</v>
      </c>
      <c r="H43" s="19" t="s">
        <v>100</v>
      </c>
      <c r="I43" s="19" t="s">
        <v>101</v>
      </c>
      <c r="J43" s="19" t="s">
        <v>98</v>
      </c>
    </row>
    <row r="44" spans="1:1024" ht="14">
      <c r="A44" s="16" t="s">
        <v>102</v>
      </c>
      <c r="B44" s="17">
        <v>21</v>
      </c>
      <c r="C44" s="17">
        <v>6</v>
      </c>
      <c r="D44" s="17">
        <v>8</v>
      </c>
      <c r="E44" s="14"/>
      <c r="F44" s="14"/>
      <c r="G44" s="18" t="s">
        <v>32</v>
      </c>
      <c r="H44" s="19" t="s">
        <v>103</v>
      </c>
      <c r="I44" s="19" t="s">
        <v>104</v>
      </c>
      <c r="J44" s="19"/>
    </row>
    <row r="45" spans="1:1024" s="1" customFormat="1">
      <c r="B45" s="9"/>
      <c r="C45" s="9"/>
      <c r="D45" s="9"/>
      <c r="E45" s="9"/>
      <c r="F45" s="9"/>
      <c r="G45" s="12"/>
      <c r="H45" s="15"/>
      <c r="I45" s="15"/>
      <c r="J45" s="15"/>
    </row>
    <row r="46" spans="1:1024" s="1" customFormat="1">
      <c r="B46" s="9"/>
      <c r="C46" s="9"/>
      <c r="D46" s="9"/>
      <c r="E46" s="9"/>
      <c r="F46" s="9"/>
      <c r="G46" s="11" t="s">
        <v>105</v>
      </c>
      <c r="H46" s="15"/>
      <c r="I46" s="15"/>
      <c r="J46" s="15"/>
    </row>
    <row r="47" spans="1:1024" s="1" customFormat="1">
      <c r="B47" s="9"/>
      <c r="C47" s="13" t="s">
        <v>106</v>
      </c>
      <c r="D47" s="9"/>
      <c r="E47" s="9"/>
      <c r="F47" s="9"/>
      <c r="G47" s="12" t="s">
        <v>107</v>
      </c>
      <c r="H47" s="15"/>
      <c r="I47" s="15"/>
      <c r="J47" s="15"/>
    </row>
    <row r="48" spans="1:1024" ht="28">
      <c r="A48" s="1" t="s">
        <v>108</v>
      </c>
      <c r="B48" s="9">
        <v>22</v>
      </c>
      <c r="C48" s="9">
        <v>50</v>
      </c>
      <c r="D48" s="9">
        <v>21</v>
      </c>
      <c r="E48" s="14"/>
      <c r="F48" s="14"/>
      <c r="G48" s="12" t="s">
        <v>80</v>
      </c>
      <c r="H48" s="15" t="s">
        <v>109</v>
      </c>
      <c r="I48" s="15" t="s">
        <v>110</v>
      </c>
      <c r="J48" s="15" t="s">
        <v>111</v>
      </c>
    </row>
    <row r="49" spans="1:10" s="20" customFormat="1" ht="14">
      <c r="A49" s="1" t="s">
        <v>112</v>
      </c>
      <c r="B49" s="9">
        <v>23</v>
      </c>
      <c r="C49" s="9">
        <v>5</v>
      </c>
      <c r="D49" s="9">
        <v>3</v>
      </c>
      <c r="E49" s="14"/>
      <c r="F49" s="14"/>
      <c r="G49" s="12" t="s">
        <v>58</v>
      </c>
      <c r="H49" s="15" t="s">
        <v>113</v>
      </c>
      <c r="I49" s="15" t="s">
        <v>114</v>
      </c>
      <c r="J49" s="15"/>
    </row>
    <row r="50" spans="1:10" ht="14">
      <c r="A50" s="1" t="s">
        <v>115</v>
      </c>
      <c r="B50" s="9">
        <v>24</v>
      </c>
      <c r="C50" s="9">
        <v>15</v>
      </c>
      <c r="D50" s="9">
        <v>8</v>
      </c>
      <c r="E50" s="14"/>
      <c r="F50" s="14"/>
      <c r="G50" s="12" t="s">
        <v>32</v>
      </c>
      <c r="H50" s="15" t="s">
        <v>116</v>
      </c>
      <c r="I50" s="15" t="s">
        <v>117</v>
      </c>
      <c r="J50" s="15"/>
    </row>
    <row r="51" spans="1:10" ht="28">
      <c r="A51" s="1" t="s">
        <v>118</v>
      </c>
      <c r="B51" s="9">
        <v>25</v>
      </c>
      <c r="C51" s="9">
        <v>25</v>
      </c>
      <c r="D51" s="9">
        <v>13</v>
      </c>
      <c r="E51" s="14"/>
      <c r="F51" s="14"/>
      <c r="G51" s="12" t="s">
        <v>32</v>
      </c>
      <c r="H51" s="15" t="s">
        <v>119</v>
      </c>
      <c r="I51" s="15" t="s">
        <v>120</v>
      </c>
      <c r="J51" s="15"/>
    </row>
    <row r="52" spans="1:10" ht="14">
      <c r="A52" s="1" t="s">
        <v>121</v>
      </c>
      <c r="B52" s="9">
        <v>26</v>
      </c>
      <c r="C52" s="9">
        <v>10</v>
      </c>
      <c r="D52" s="9">
        <v>5</v>
      </c>
      <c r="E52" s="14"/>
      <c r="F52" s="14"/>
      <c r="G52" s="12" t="s">
        <v>32</v>
      </c>
      <c r="H52" s="1" t="s">
        <v>122</v>
      </c>
      <c r="I52" s="15" t="s">
        <v>123</v>
      </c>
      <c r="J52" s="15"/>
    </row>
    <row r="53" spans="1:10" ht="28">
      <c r="A53" s="1" t="s">
        <v>124</v>
      </c>
      <c r="B53" s="9">
        <v>27</v>
      </c>
      <c r="C53" s="9">
        <v>15</v>
      </c>
      <c r="D53" s="9">
        <v>8</v>
      </c>
      <c r="E53" s="14"/>
      <c r="F53" s="14"/>
      <c r="G53" s="12" t="s">
        <v>69</v>
      </c>
      <c r="H53" s="15" t="s">
        <v>125</v>
      </c>
      <c r="I53" s="15" t="s">
        <v>126</v>
      </c>
      <c r="J53" s="15"/>
    </row>
    <row r="54" spans="1:10" ht="14">
      <c r="A54" s="1" t="s">
        <v>127</v>
      </c>
      <c r="B54" s="9">
        <v>28</v>
      </c>
      <c r="C54" s="9">
        <v>15</v>
      </c>
      <c r="D54" s="9">
        <v>8</v>
      </c>
      <c r="E54" s="14"/>
      <c r="F54" s="14"/>
      <c r="G54" s="12" t="s">
        <v>69</v>
      </c>
      <c r="H54" s="15" t="s">
        <v>128</v>
      </c>
      <c r="I54" s="15" t="s">
        <v>129</v>
      </c>
      <c r="J54" s="15"/>
    </row>
    <row r="55" spans="1:10" s="20" customFormat="1" ht="24" customHeight="1">
      <c r="A55" s="1" t="s">
        <v>130</v>
      </c>
      <c r="B55" s="9">
        <v>29</v>
      </c>
      <c r="C55" s="9">
        <v>10</v>
      </c>
      <c r="D55" s="9">
        <v>5</v>
      </c>
      <c r="E55" s="14"/>
      <c r="F55" s="14"/>
      <c r="G55" s="12" t="s">
        <v>32</v>
      </c>
      <c r="H55" s="15" t="s">
        <v>131</v>
      </c>
      <c r="I55" s="15" t="s">
        <v>132</v>
      </c>
      <c r="J55" s="15" t="s">
        <v>133</v>
      </c>
    </row>
    <row r="56" spans="1:10" s="20" customFormat="1" ht="28">
      <c r="A56" s="1" t="s">
        <v>134</v>
      </c>
      <c r="B56" s="9">
        <v>30</v>
      </c>
      <c r="C56" s="9">
        <v>10</v>
      </c>
      <c r="D56" s="9">
        <v>5</v>
      </c>
      <c r="E56" s="14"/>
      <c r="F56" s="14"/>
      <c r="G56" s="12" t="s">
        <v>69</v>
      </c>
      <c r="H56" s="15" t="s">
        <v>135</v>
      </c>
      <c r="I56" s="15" t="s">
        <v>136</v>
      </c>
      <c r="J56" s="15" t="s">
        <v>137</v>
      </c>
    </row>
    <row r="57" spans="1:10" ht="28">
      <c r="A57" s="1" t="s">
        <v>138</v>
      </c>
      <c r="B57" s="9">
        <v>31</v>
      </c>
      <c r="C57" s="9">
        <v>10</v>
      </c>
      <c r="D57" s="9">
        <v>5</v>
      </c>
      <c r="E57" s="14"/>
      <c r="F57" s="14"/>
      <c r="G57" s="12" t="s">
        <v>32</v>
      </c>
      <c r="H57" s="15" t="s">
        <v>139</v>
      </c>
      <c r="I57" s="15" t="s">
        <v>140</v>
      </c>
      <c r="J57" s="15"/>
    </row>
    <row r="58" spans="1:10" ht="28">
      <c r="A58" s="1" t="s">
        <v>141</v>
      </c>
      <c r="B58" s="9">
        <v>32</v>
      </c>
      <c r="C58" s="9">
        <v>15</v>
      </c>
      <c r="D58" s="9">
        <v>8</v>
      </c>
      <c r="E58" s="14"/>
      <c r="F58" s="14"/>
      <c r="G58" s="12" t="s">
        <v>32</v>
      </c>
      <c r="H58" s="15" t="s">
        <v>142</v>
      </c>
      <c r="I58" s="15" t="s">
        <v>143</v>
      </c>
      <c r="J58" s="15"/>
    </row>
    <row r="59" spans="1:10" ht="28">
      <c r="A59" s="1" t="s">
        <v>144</v>
      </c>
      <c r="B59" s="9">
        <v>33</v>
      </c>
      <c r="C59" s="9">
        <v>10</v>
      </c>
      <c r="D59" s="9">
        <v>5</v>
      </c>
      <c r="E59" s="14"/>
      <c r="F59" s="14"/>
      <c r="G59" s="12" t="s">
        <v>32</v>
      </c>
      <c r="H59" s="15" t="s">
        <v>145</v>
      </c>
      <c r="I59" s="15" t="s">
        <v>146</v>
      </c>
      <c r="J59" s="15"/>
    </row>
    <row r="60" spans="1:10" ht="28">
      <c r="A60" s="1" t="s">
        <v>147</v>
      </c>
      <c r="B60" s="9">
        <v>34</v>
      </c>
      <c r="C60" s="9">
        <v>5</v>
      </c>
      <c r="D60" s="9">
        <v>3</v>
      </c>
      <c r="E60" s="14"/>
      <c r="F60" s="14"/>
      <c r="G60" s="12" t="s">
        <v>32</v>
      </c>
      <c r="H60" s="15" t="s">
        <v>148</v>
      </c>
      <c r="I60" s="15" t="s">
        <v>149</v>
      </c>
      <c r="J60" s="15"/>
    </row>
    <row r="61" spans="1:10" ht="14">
      <c r="A61" s="1" t="s">
        <v>150</v>
      </c>
      <c r="B61" s="9">
        <v>35</v>
      </c>
      <c r="C61" s="9">
        <v>25</v>
      </c>
      <c r="D61" s="9">
        <v>13</v>
      </c>
      <c r="E61" s="14"/>
      <c r="F61" s="14"/>
      <c r="G61" s="12" t="s">
        <v>58</v>
      </c>
      <c r="H61" s="15" t="s">
        <v>151</v>
      </c>
      <c r="I61" s="15" t="s">
        <v>60</v>
      </c>
      <c r="J61" s="15"/>
    </row>
    <row r="62" spans="1:10" ht="28">
      <c r="A62" s="1" t="s">
        <v>152</v>
      </c>
      <c r="B62" s="9">
        <v>36</v>
      </c>
      <c r="C62" s="9">
        <v>50</v>
      </c>
      <c r="D62" s="9">
        <v>21</v>
      </c>
      <c r="E62" s="14"/>
      <c r="F62" s="14"/>
      <c r="G62" s="12" t="s">
        <v>32</v>
      </c>
      <c r="H62" s="15" t="s">
        <v>153</v>
      </c>
      <c r="I62" s="15" t="s">
        <v>154</v>
      </c>
      <c r="J62" s="15"/>
    </row>
  </sheetData>
  <mergeCells count="4">
    <mergeCell ref="B1:F1"/>
    <mergeCell ref="B2:F2"/>
    <mergeCell ref="B5:F5"/>
    <mergeCell ref="E22:F22"/>
  </mergeCells>
  <phoneticPr fontId="11" type="noConversion"/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35DFC9A8-5277-7849-AF9E-9D4AB353C551}">
      <formula1>0</formula1>
      <formula2>0</formula2>
    </dataValidation>
    <dataValidation operator="equal" allowBlank="1" showInputMessage="1" showErrorMessage="1" promptTitle="Name" prompt="Please enter your name as it appears in Blackboard." sqref="B5" xr:uid="{610CB95E-6116-5841-A4BE-3531520F72A5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G5" xr:uid="{D9BA5D96-04B3-EB4F-A4BC-5A6BF92029A8}">
      <formula1>0</formula1>
      <formula2>0</formula2>
    </dataValidation>
    <dataValidation operator="equal" allowBlank="1" showInputMessage="1" showErrorMessage="1" promptTitle="Student ID" prompt="Please enter your UTA student ID number." sqref="H5" xr:uid="{9B0BA482-1707-6143-8734-75B6B3ADDD7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26 B29:B33 B36:B41 B45:B62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4 C45:F46 D47:F47 C48:C62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D24:D44 D48:D62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E48:E62 E24:E44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F48:F62 F24:F44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80" zoomScaleNormal="180" workbookViewId="0">
      <selection activeCell="B17" sqref="B17:E29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v>1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v>44474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44481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13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13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13</v>
      </c>
      <c r="C9" s="23">
        <f>COUNTIF(E$17:E$995, "Completed Day 2")</f>
        <v>0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13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13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6</v>
      </c>
      <c r="C12" s="23">
        <f>COUNTIF(E$17:E$995, "Completed Day 5")</f>
        <v>7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0</v>
      </c>
      <c r="C13" s="23">
        <f>COUNTIF(E$17:E$995, "Completed Day 6")</f>
        <v>6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0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31</v>
      </c>
      <c r="C17" t="s">
        <v>181</v>
      </c>
      <c r="D17" s="32" t="s">
        <v>182</v>
      </c>
      <c r="E17" s="33" t="s">
        <v>183</v>
      </c>
    </row>
    <row r="18" spans="1:5">
      <c r="A18">
        <v>2</v>
      </c>
      <c r="B18" s="31" t="s">
        <v>31</v>
      </c>
      <c r="C18" t="s">
        <v>181</v>
      </c>
      <c r="D18" s="31" t="s">
        <v>184</v>
      </c>
      <c r="E18" s="33" t="s">
        <v>183</v>
      </c>
    </row>
    <row r="19" spans="1:5">
      <c r="A19">
        <v>3</v>
      </c>
      <c r="B19" s="31" t="s">
        <v>31</v>
      </c>
      <c r="C19" t="s">
        <v>181</v>
      </c>
      <c r="D19" s="31" t="s">
        <v>185</v>
      </c>
      <c r="E19" s="33" t="s">
        <v>183</v>
      </c>
    </row>
    <row r="20" spans="1:5">
      <c r="A20">
        <v>4</v>
      </c>
      <c r="B20" s="31" t="s">
        <v>31</v>
      </c>
      <c r="C20" t="s">
        <v>181</v>
      </c>
      <c r="D20" s="31" t="s">
        <v>186</v>
      </c>
      <c r="E20" s="33" t="s">
        <v>183</v>
      </c>
    </row>
    <row r="21" spans="1:5">
      <c r="A21">
        <v>5</v>
      </c>
      <c r="B21" s="31" t="s">
        <v>31</v>
      </c>
      <c r="C21" t="s">
        <v>181</v>
      </c>
      <c r="D21" s="31" t="s">
        <v>187</v>
      </c>
      <c r="E21" s="33" t="s">
        <v>188</v>
      </c>
    </row>
    <row r="22" spans="1:5">
      <c r="A22">
        <v>6</v>
      </c>
      <c r="B22" s="31" t="s">
        <v>35</v>
      </c>
      <c r="C22" t="s">
        <v>181</v>
      </c>
      <c r="D22" s="31" t="s">
        <v>189</v>
      </c>
      <c r="E22" s="33" t="s">
        <v>183</v>
      </c>
    </row>
    <row r="23" spans="1:5">
      <c r="A23">
        <v>7</v>
      </c>
      <c r="B23" s="31" t="s">
        <v>35</v>
      </c>
      <c r="C23" t="s">
        <v>181</v>
      </c>
      <c r="D23" s="31" t="s">
        <v>190</v>
      </c>
      <c r="E23" s="33" t="s">
        <v>183</v>
      </c>
    </row>
    <row r="24" spans="1:5">
      <c r="A24">
        <v>8</v>
      </c>
      <c r="B24" s="31" t="s">
        <v>35</v>
      </c>
      <c r="C24" t="s">
        <v>181</v>
      </c>
      <c r="D24" s="31" t="s">
        <v>191</v>
      </c>
      <c r="E24" s="33" t="s">
        <v>183</v>
      </c>
    </row>
    <row r="25" spans="1:5">
      <c r="A25">
        <v>9</v>
      </c>
      <c r="B25" s="31" t="s">
        <v>35</v>
      </c>
      <c r="C25" t="s">
        <v>181</v>
      </c>
      <c r="D25" s="31" t="s">
        <v>187</v>
      </c>
      <c r="E25" s="33" t="s">
        <v>188</v>
      </c>
    </row>
    <row r="26" spans="1:5">
      <c r="A26">
        <v>10</v>
      </c>
      <c r="B26" s="31" t="s">
        <v>38</v>
      </c>
      <c r="C26" t="s">
        <v>181</v>
      </c>
      <c r="D26" s="31" t="s">
        <v>192</v>
      </c>
      <c r="E26" s="33" t="s">
        <v>188</v>
      </c>
    </row>
    <row r="27" spans="1:5">
      <c r="A27">
        <v>11</v>
      </c>
      <c r="B27" s="31" t="s">
        <v>38</v>
      </c>
      <c r="C27" t="s">
        <v>181</v>
      </c>
      <c r="D27" s="31" t="s">
        <v>193</v>
      </c>
      <c r="E27" s="33" t="s">
        <v>188</v>
      </c>
    </row>
    <row r="28" spans="1:5">
      <c r="A28">
        <v>12</v>
      </c>
      <c r="B28" s="31" t="s">
        <v>38</v>
      </c>
      <c r="C28" t="s">
        <v>181</v>
      </c>
      <c r="D28" s="31" t="s">
        <v>194</v>
      </c>
      <c r="E28" s="33" t="s">
        <v>188</v>
      </c>
    </row>
    <row r="29" spans="1:5">
      <c r="A29">
        <v>13</v>
      </c>
      <c r="B29" s="31" t="s">
        <v>38</v>
      </c>
      <c r="C29" t="s">
        <v>181</v>
      </c>
      <c r="D29" s="31" t="s">
        <v>195</v>
      </c>
      <c r="E29" s="33" t="s">
        <v>188</v>
      </c>
    </row>
    <row r="30" spans="1:5">
      <c r="A30">
        <v>14</v>
      </c>
      <c r="B30" s="31"/>
      <c r="D30" s="31"/>
      <c r="E30" s="33"/>
    </row>
    <row r="31" spans="1:5">
      <c r="A31">
        <v>15</v>
      </c>
      <c r="B31" s="31"/>
      <c r="D31" s="31"/>
      <c r="E31" s="33"/>
    </row>
    <row r="32" spans="1:5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26:D100 D18:D22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'1-3 Product Backlog '!$A$24:$A$66</xm:f>
          </x14:formula1>
          <x14:formula2>
            <xm:f>0</xm:f>
          </x14:formula2>
          <xm:sqref>B30:B100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'1-3 Product Backlog '!$G$5:$G$8</xm:f>
          </x14:formula1>
          <x14:formula2>
            <xm:f>0</xm:f>
          </x14:formula2>
          <xm:sqref>C30:C100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B17" sqref="B17:F28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f>'Sprint 01 Backlog'!B1+1</f>
        <v>2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f>'Sprint 01 Backlog'!B3</f>
        <v>44481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44488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12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12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10</v>
      </c>
      <c r="C9" s="23">
        <f>COUNTIF(E$17:E$995, "Completed Day 2")</f>
        <v>2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6</v>
      </c>
      <c r="C10" s="23">
        <f>COUNTIF(E$17:E$995, "Completed Day 3")</f>
        <v>4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4</v>
      </c>
      <c r="C11" s="23">
        <f>COUNTIF(E$17:E$995, "Completed Day 4")</f>
        <v>2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2</v>
      </c>
      <c r="C12" s="23">
        <f>COUNTIF(E$17:E$995, "Completed Day 5")</f>
        <v>2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0</v>
      </c>
      <c r="C13" s="23">
        <f>COUNTIF(E$17:E$995, "Completed Day 6")</f>
        <v>2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0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6">
      <c r="A17">
        <v>1</v>
      </c>
      <c r="B17" s="31" t="s">
        <v>41</v>
      </c>
      <c r="C17" t="s">
        <v>181</v>
      </c>
      <c r="D17" s="31" t="s">
        <v>196</v>
      </c>
      <c r="E17" s="33" t="s">
        <v>197</v>
      </c>
    </row>
    <row r="18" spans="1:6">
      <c r="A18">
        <v>2</v>
      </c>
      <c r="B18" s="31" t="s">
        <v>41</v>
      </c>
      <c r="C18" t="s">
        <v>181</v>
      </c>
      <c r="D18" s="31" t="s">
        <v>198</v>
      </c>
      <c r="E18" s="33" t="s">
        <v>199</v>
      </c>
      <c r="F18" t="s">
        <v>200</v>
      </c>
    </row>
    <row r="19" spans="1:6">
      <c r="A19">
        <v>3</v>
      </c>
      <c r="B19" s="31" t="s">
        <v>41</v>
      </c>
      <c r="C19" t="s">
        <v>181</v>
      </c>
      <c r="D19" s="31" t="s">
        <v>201</v>
      </c>
      <c r="E19" s="33" t="s">
        <v>199</v>
      </c>
    </row>
    <row r="20" spans="1:6">
      <c r="A20">
        <v>4</v>
      </c>
      <c r="B20" s="31" t="s">
        <v>41</v>
      </c>
      <c r="C20" t="s">
        <v>181</v>
      </c>
      <c r="D20" s="31" t="s">
        <v>202</v>
      </c>
      <c r="E20" s="33" t="s">
        <v>199</v>
      </c>
    </row>
    <row r="21" spans="1:6">
      <c r="A21">
        <v>5</v>
      </c>
      <c r="B21" s="31" t="s">
        <v>41</v>
      </c>
      <c r="C21" t="s">
        <v>181</v>
      </c>
      <c r="D21" s="31" t="s">
        <v>203</v>
      </c>
      <c r="E21" s="33" t="s">
        <v>204</v>
      </c>
    </row>
    <row r="22" spans="1:6">
      <c r="A22">
        <v>6</v>
      </c>
      <c r="B22" s="31" t="s">
        <v>41</v>
      </c>
      <c r="C22" t="s">
        <v>181</v>
      </c>
      <c r="D22" s="31" t="s">
        <v>205</v>
      </c>
      <c r="E22" s="33" t="s">
        <v>197</v>
      </c>
      <c r="F22" t="s">
        <v>206</v>
      </c>
    </row>
    <row r="23" spans="1:6">
      <c r="A23">
        <v>7</v>
      </c>
      <c r="B23" s="31" t="s">
        <v>41</v>
      </c>
      <c r="C23" t="s">
        <v>181</v>
      </c>
      <c r="D23" s="31" t="s">
        <v>207</v>
      </c>
      <c r="E23" s="33" t="s">
        <v>199</v>
      </c>
    </row>
    <row r="24" spans="1:6">
      <c r="A24">
        <v>8</v>
      </c>
      <c r="B24" s="31" t="s">
        <v>45</v>
      </c>
      <c r="C24" t="s">
        <v>181</v>
      </c>
      <c r="D24" s="31" t="s">
        <v>208</v>
      </c>
      <c r="E24" s="33" t="s">
        <v>204</v>
      </c>
    </row>
    <row r="25" spans="1:6">
      <c r="A25">
        <v>9</v>
      </c>
      <c r="B25" s="31" t="s">
        <v>45</v>
      </c>
      <c r="C25" t="s">
        <v>181</v>
      </c>
      <c r="D25" s="31" t="s">
        <v>209</v>
      </c>
      <c r="E25" s="33" t="s">
        <v>183</v>
      </c>
      <c r="F25" t="s">
        <v>210</v>
      </c>
    </row>
    <row r="26" spans="1:6">
      <c r="A26">
        <v>10</v>
      </c>
      <c r="B26" s="31" t="s">
        <v>41</v>
      </c>
      <c r="C26" t="s">
        <v>181</v>
      </c>
      <c r="D26" s="31" t="s">
        <v>211</v>
      </c>
      <c r="E26" s="33" t="s">
        <v>188</v>
      </c>
    </row>
    <row r="27" spans="1:6">
      <c r="A27">
        <v>11</v>
      </c>
      <c r="B27" s="31" t="s">
        <v>45</v>
      </c>
      <c r="C27" t="s">
        <v>181</v>
      </c>
      <c r="D27" s="31" t="s">
        <v>212</v>
      </c>
      <c r="E27" s="33" t="s">
        <v>183</v>
      </c>
      <c r="F27" t="s">
        <v>213</v>
      </c>
    </row>
    <row r="28" spans="1:6">
      <c r="A28">
        <v>12</v>
      </c>
      <c r="B28" s="31" t="s">
        <v>45</v>
      </c>
      <c r="C28" t="s">
        <v>181</v>
      </c>
      <c r="D28" s="31" t="s">
        <v>214</v>
      </c>
      <c r="E28" s="33" t="s">
        <v>188</v>
      </c>
    </row>
    <row r="29" spans="1:6">
      <c r="A29">
        <v>13</v>
      </c>
      <c r="B29" s="31"/>
      <c r="D29" s="31"/>
      <c r="E29" s="33"/>
    </row>
    <row r="30" spans="1:6">
      <c r="A30">
        <v>14</v>
      </c>
      <c r="B30" s="31"/>
      <c r="D30" s="31"/>
      <c r="E30" s="33"/>
    </row>
    <row r="31" spans="1:6">
      <c r="A31">
        <v>15</v>
      </c>
      <c r="B31" s="31"/>
      <c r="D31" s="31"/>
      <c r="E31" s="33"/>
    </row>
    <row r="32" spans="1:6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29:F100 F17:F27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29:D100 D17:D27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'1-3 Product Backlog '!$A$24:$A$66</xm:f>
          </x14:formula1>
          <x14:formula2>
            <xm:f>0</xm:f>
          </x14:formula2>
          <xm:sqref>B29:B100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'1-3 Product Backlog '!$G$5:$G$8</xm:f>
          </x14:formula1>
          <x14:formula2>
            <xm:f>0</xm:f>
          </x14:formula2>
          <xm:sqref>C29:C100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opLeftCell="A24" zoomScale="180" zoomScaleNormal="180" workbookViewId="0">
      <selection activeCell="D30" sqref="D30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f>'Sprint 02 Backlog'!B1+1</f>
        <v>3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f>'Sprint 02 Backlog'!B3</f>
        <v>44488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44495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20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16</v>
      </c>
      <c r="C8" s="23">
        <f>COUNTIF(E$17:E$995, "Completed Day 1")</f>
        <v>4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11</v>
      </c>
      <c r="C9" s="23">
        <f>COUNTIF(E$17:E$995, "Completed Day 2")</f>
        <v>5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11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11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11</v>
      </c>
      <c r="C12" s="23">
        <f>COUNTIF(E$17:E$995, "Completed Day 5")</f>
        <v>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8</v>
      </c>
      <c r="C13" s="23">
        <f>COUNTIF(E$17:E$995, "Completed Day 6")</f>
        <v>3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0</v>
      </c>
      <c r="C14" s="23">
        <f>COUNTIF(E$17:E$995, "Completed Day 7")</f>
        <v>8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48</v>
      </c>
      <c r="C17" t="s">
        <v>181</v>
      </c>
      <c r="D17" s="32" t="s">
        <v>215</v>
      </c>
      <c r="E17" s="33" t="s">
        <v>216</v>
      </c>
    </row>
    <row r="18" spans="1:5">
      <c r="A18">
        <v>2</v>
      </c>
      <c r="B18" s="31" t="s">
        <v>48</v>
      </c>
      <c r="C18" t="s">
        <v>181</v>
      </c>
      <c r="D18" s="31" t="s">
        <v>217</v>
      </c>
      <c r="E18" s="33" t="s">
        <v>197</v>
      </c>
    </row>
    <row r="19" spans="1:5">
      <c r="A19">
        <v>3</v>
      </c>
      <c r="B19" s="31" t="s">
        <v>48</v>
      </c>
      <c r="C19" t="s">
        <v>181</v>
      </c>
      <c r="D19" s="31" t="s">
        <v>218</v>
      </c>
      <c r="E19" s="33" t="s">
        <v>197</v>
      </c>
    </row>
    <row r="20" spans="1:5">
      <c r="A20">
        <v>4</v>
      </c>
      <c r="B20" s="31" t="s">
        <v>52</v>
      </c>
      <c r="C20" t="s">
        <v>181</v>
      </c>
      <c r="D20" s="31" t="s">
        <v>219</v>
      </c>
      <c r="E20" s="33" t="s">
        <v>216</v>
      </c>
    </row>
    <row r="21" spans="1:5">
      <c r="A21">
        <v>5</v>
      </c>
      <c r="B21" s="31" t="s">
        <v>52</v>
      </c>
      <c r="C21" t="s">
        <v>181</v>
      </c>
      <c r="D21" s="31" t="s">
        <v>220</v>
      </c>
      <c r="E21" s="33" t="s">
        <v>197</v>
      </c>
    </row>
    <row r="22" spans="1:5">
      <c r="A22">
        <v>6</v>
      </c>
      <c r="B22" s="31" t="s">
        <v>52</v>
      </c>
      <c r="C22" t="s">
        <v>181</v>
      </c>
      <c r="D22" s="31" t="s">
        <v>221</v>
      </c>
      <c r="E22" s="33" t="s">
        <v>188</v>
      </c>
    </row>
    <row r="23" spans="1:5">
      <c r="A23">
        <v>7</v>
      </c>
      <c r="B23" s="31" t="s">
        <v>62</v>
      </c>
      <c r="C23" t="s">
        <v>181</v>
      </c>
      <c r="D23" s="31" t="s">
        <v>222</v>
      </c>
      <c r="E23" s="33" t="s">
        <v>216</v>
      </c>
    </row>
    <row r="24" spans="1:5">
      <c r="A24">
        <v>8</v>
      </c>
      <c r="B24" s="31" t="s">
        <v>62</v>
      </c>
      <c r="C24" t="s">
        <v>181</v>
      </c>
      <c r="D24" s="31" t="s">
        <v>223</v>
      </c>
      <c r="E24" s="33" t="s">
        <v>197</v>
      </c>
    </row>
    <row r="25" spans="1:5">
      <c r="A25">
        <v>9</v>
      </c>
      <c r="B25" s="31" t="s">
        <v>62</v>
      </c>
      <c r="C25" t="s">
        <v>181</v>
      </c>
      <c r="D25" s="31" t="s">
        <v>224</v>
      </c>
      <c r="E25" s="33" t="s">
        <v>188</v>
      </c>
    </row>
    <row r="26" spans="1:5">
      <c r="A26">
        <v>10</v>
      </c>
      <c r="B26" s="31" t="s">
        <v>57</v>
      </c>
      <c r="C26" t="s">
        <v>181</v>
      </c>
      <c r="D26" s="31" t="s">
        <v>225</v>
      </c>
      <c r="E26" s="33" t="s">
        <v>216</v>
      </c>
    </row>
    <row r="27" spans="1:5">
      <c r="A27">
        <v>11</v>
      </c>
      <c r="B27" s="31" t="s">
        <v>57</v>
      </c>
      <c r="C27" t="s">
        <v>181</v>
      </c>
      <c r="D27" s="31" t="s">
        <v>226</v>
      </c>
      <c r="E27" s="33" t="s">
        <v>197</v>
      </c>
    </row>
    <row r="28" spans="1:5">
      <c r="A28">
        <v>12</v>
      </c>
      <c r="B28" s="31" t="s">
        <v>57</v>
      </c>
      <c r="C28" t="s">
        <v>181</v>
      </c>
      <c r="D28" s="31" t="s">
        <v>227</v>
      </c>
      <c r="E28" s="33" t="s">
        <v>188</v>
      </c>
    </row>
    <row r="29" spans="1:5">
      <c r="A29">
        <v>13</v>
      </c>
      <c r="B29" s="31" t="s">
        <v>52</v>
      </c>
      <c r="C29" t="s">
        <v>181</v>
      </c>
      <c r="D29" s="31" t="s">
        <v>228</v>
      </c>
      <c r="E29" s="33" t="s">
        <v>229</v>
      </c>
    </row>
    <row r="30" spans="1:5">
      <c r="A30">
        <v>14</v>
      </c>
      <c r="B30" s="31" t="s">
        <v>55</v>
      </c>
      <c r="C30" t="s">
        <v>181</v>
      </c>
      <c r="D30" s="31" t="s">
        <v>230</v>
      </c>
      <c r="E30" s="33" t="s">
        <v>229</v>
      </c>
    </row>
    <row r="31" spans="1:5">
      <c r="A31">
        <v>15</v>
      </c>
      <c r="B31" s="31" t="s">
        <v>52</v>
      </c>
      <c r="C31" t="s">
        <v>181</v>
      </c>
      <c r="D31" s="31" t="s">
        <v>231</v>
      </c>
      <c r="E31" s="33" t="s">
        <v>229</v>
      </c>
    </row>
    <row r="32" spans="1:5">
      <c r="A32">
        <v>16</v>
      </c>
      <c r="B32" s="31" t="s">
        <v>55</v>
      </c>
      <c r="C32" t="s">
        <v>181</v>
      </c>
      <c r="D32" s="31" t="s">
        <v>232</v>
      </c>
      <c r="E32" s="33" t="s">
        <v>229</v>
      </c>
    </row>
    <row r="33" spans="1:5">
      <c r="A33">
        <v>17</v>
      </c>
      <c r="B33" s="31" t="s">
        <v>52</v>
      </c>
      <c r="C33" t="s">
        <v>181</v>
      </c>
      <c r="D33" s="31" t="s">
        <v>233</v>
      </c>
      <c r="E33" s="33" t="s">
        <v>229</v>
      </c>
    </row>
    <row r="34" spans="1:5">
      <c r="A34">
        <v>18</v>
      </c>
      <c r="B34" s="31" t="s">
        <v>55</v>
      </c>
      <c r="C34" t="s">
        <v>181</v>
      </c>
      <c r="D34" s="31" t="s">
        <v>234</v>
      </c>
      <c r="E34" s="33" t="s">
        <v>229</v>
      </c>
    </row>
    <row r="35" spans="1:5">
      <c r="A35">
        <v>19</v>
      </c>
      <c r="B35" s="31" t="s">
        <v>52</v>
      </c>
      <c r="C35" t="s">
        <v>181</v>
      </c>
      <c r="D35" s="31" t="s">
        <v>235</v>
      </c>
      <c r="E35" s="33" t="s">
        <v>229</v>
      </c>
    </row>
    <row r="36" spans="1:5">
      <c r="A36">
        <v>20</v>
      </c>
      <c r="B36" s="31" t="s">
        <v>55</v>
      </c>
      <c r="C36" t="s">
        <v>181</v>
      </c>
      <c r="D36" s="31" t="s">
        <v>236</v>
      </c>
      <c r="E36" s="33" t="s">
        <v>229</v>
      </c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30:D100 D18:D28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'1-3 Product Backlog '!$A$24:$A$66</xm:f>
          </x14:formula1>
          <x14:formula2>
            <xm:f>0</xm:f>
          </x14:formula2>
          <xm:sqref>B37:B100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'1-3 Product Backlog '!$G$5:$G$8</xm:f>
          </x14:formula1>
          <x14:formula2>
            <xm:f>0</xm:f>
          </x14:formula2>
          <xm:sqref>C37:C100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opLeftCell="A23" zoomScale="180" zoomScaleNormal="180" workbookViewId="0">
      <selection activeCell="E45" sqref="B45:E45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f>'Sprint 03 Backlog'!B1+1</f>
        <v>4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v>44502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44509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28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28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15</v>
      </c>
      <c r="C9" s="23">
        <f>COUNTIF(E$17:E$995, "Completed Day 2")</f>
        <v>13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11</v>
      </c>
      <c r="C10" s="23">
        <f>COUNTIF(E$17:E$995, "Completed Day 3")</f>
        <v>4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7</v>
      </c>
      <c r="C11" s="23">
        <f>COUNTIF(E$17:E$995, "Completed Day 4")</f>
        <v>4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7</v>
      </c>
      <c r="C12" s="23">
        <f>COUNTIF(E$17:E$995, "Completed Day 5")</f>
        <v>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0</v>
      </c>
      <c r="C13" s="23">
        <f>COUNTIF(E$17:E$995, "Completed Day 6")</f>
        <v>7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0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68</v>
      </c>
      <c r="D17" s="32" t="s">
        <v>237</v>
      </c>
      <c r="E17" s="33" t="s">
        <v>197</v>
      </c>
    </row>
    <row r="18" spans="1:5">
      <c r="A18">
        <v>2</v>
      </c>
      <c r="B18" s="31" t="s">
        <v>68</v>
      </c>
      <c r="D18" s="31" t="s">
        <v>239</v>
      </c>
      <c r="E18" s="33" t="s">
        <v>197</v>
      </c>
    </row>
    <row r="19" spans="1:5">
      <c r="A19">
        <v>3</v>
      </c>
      <c r="B19" s="31" t="s">
        <v>68</v>
      </c>
      <c r="D19" s="31" t="s">
        <v>238</v>
      </c>
      <c r="E19" s="33" t="s">
        <v>197</v>
      </c>
    </row>
    <row r="20" spans="1:5">
      <c r="A20">
        <v>4</v>
      </c>
      <c r="B20" s="31" t="s">
        <v>68</v>
      </c>
      <c r="D20" s="31" t="s">
        <v>240</v>
      </c>
      <c r="E20" s="33" t="s">
        <v>197</v>
      </c>
    </row>
    <row r="21" spans="1:5">
      <c r="A21">
        <v>5</v>
      </c>
      <c r="B21" s="31" t="s">
        <v>68</v>
      </c>
      <c r="D21" s="31" t="s">
        <v>241</v>
      </c>
      <c r="E21" s="33" t="s">
        <v>197</v>
      </c>
    </row>
    <row r="22" spans="1:5">
      <c r="A22">
        <v>6</v>
      </c>
      <c r="B22" s="31" t="s">
        <v>68</v>
      </c>
      <c r="D22" s="31" t="s">
        <v>242</v>
      </c>
      <c r="E22" s="33" t="s">
        <v>197</v>
      </c>
    </row>
    <row r="23" spans="1:5">
      <c r="A23">
        <v>7</v>
      </c>
      <c r="B23" s="31" t="s">
        <v>68</v>
      </c>
      <c r="D23" s="31" t="s">
        <v>243</v>
      </c>
      <c r="E23" s="33" t="s">
        <v>197</v>
      </c>
    </row>
    <row r="24" spans="1:5">
      <c r="A24">
        <v>8</v>
      </c>
      <c r="B24" s="31" t="s">
        <v>68</v>
      </c>
      <c r="D24" s="31" t="s">
        <v>244</v>
      </c>
      <c r="E24" s="33" t="s">
        <v>197</v>
      </c>
    </row>
    <row r="25" spans="1:5">
      <c r="A25">
        <v>9</v>
      </c>
      <c r="B25" s="31" t="s">
        <v>68</v>
      </c>
      <c r="D25" s="31" t="s">
        <v>245</v>
      </c>
      <c r="E25" s="33" t="s">
        <v>197</v>
      </c>
    </row>
    <row r="26" spans="1:5">
      <c r="A26">
        <v>10</v>
      </c>
      <c r="B26" s="31" t="s">
        <v>68</v>
      </c>
      <c r="D26" s="31" t="s">
        <v>249</v>
      </c>
      <c r="E26" s="33" t="s">
        <v>197</v>
      </c>
    </row>
    <row r="27" spans="1:5">
      <c r="A27">
        <v>11</v>
      </c>
      <c r="B27" s="31" t="s">
        <v>68</v>
      </c>
      <c r="D27" s="31" t="s">
        <v>252</v>
      </c>
      <c r="E27" s="33" t="s">
        <v>197</v>
      </c>
    </row>
    <row r="28" spans="1:5">
      <c r="A28">
        <v>12</v>
      </c>
      <c r="B28" s="31" t="s">
        <v>68</v>
      </c>
      <c r="D28" s="31" t="s">
        <v>251</v>
      </c>
      <c r="E28" s="33" t="s">
        <v>197</v>
      </c>
    </row>
    <row r="29" spans="1:5">
      <c r="A29">
        <v>13</v>
      </c>
      <c r="B29" s="31" t="s">
        <v>68</v>
      </c>
      <c r="D29" s="31" t="s">
        <v>250</v>
      </c>
      <c r="E29" s="33" t="s">
        <v>197</v>
      </c>
    </row>
    <row r="30" spans="1:5">
      <c r="A30">
        <v>14</v>
      </c>
      <c r="B30" s="31" t="s">
        <v>68</v>
      </c>
      <c r="D30" s="31" t="s">
        <v>253</v>
      </c>
      <c r="E30" s="33" t="s">
        <v>199</v>
      </c>
    </row>
    <row r="31" spans="1:5">
      <c r="A31">
        <v>15</v>
      </c>
      <c r="B31" s="31" t="s">
        <v>68</v>
      </c>
      <c r="D31" s="31" t="s">
        <v>246</v>
      </c>
      <c r="E31" s="33" t="s">
        <v>199</v>
      </c>
    </row>
    <row r="32" spans="1:5">
      <c r="A32">
        <v>16</v>
      </c>
      <c r="B32" s="31" t="s">
        <v>68</v>
      </c>
      <c r="D32" s="31" t="s">
        <v>258</v>
      </c>
      <c r="E32" s="33" t="s">
        <v>199</v>
      </c>
    </row>
    <row r="33" spans="1:5">
      <c r="A33">
        <v>17</v>
      </c>
      <c r="B33" s="31" t="s">
        <v>68</v>
      </c>
      <c r="D33" s="31" t="s">
        <v>247</v>
      </c>
      <c r="E33" s="33" t="s">
        <v>199</v>
      </c>
    </row>
    <row r="34" spans="1:5">
      <c r="A34">
        <v>18</v>
      </c>
      <c r="B34" s="31" t="s">
        <v>68</v>
      </c>
      <c r="D34" s="31" t="s">
        <v>257</v>
      </c>
      <c r="E34" s="33" t="s">
        <v>188</v>
      </c>
    </row>
    <row r="35" spans="1:5">
      <c r="A35">
        <v>19</v>
      </c>
      <c r="B35" s="31" t="s">
        <v>68</v>
      </c>
      <c r="D35" s="31" t="s">
        <v>248</v>
      </c>
      <c r="E35" s="33" t="s">
        <v>188</v>
      </c>
    </row>
    <row r="36" spans="1:5">
      <c r="A36">
        <v>20</v>
      </c>
      <c r="B36" s="31" t="s">
        <v>68</v>
      </c>
      <c r="D36" s="31" t="s">
        <v>259</v>
      </c>
      <c r="E36" s="33" t="s">
        <v>204</v>
      </c>
    </row>
    <row r="37" spans="1:5">
      <c r="A37">
        <v>21</v>
      </c>
      <c r="B37" s="31" t="s">
        <v>68</v>
      </c>
      <c r="D37" s="31" t="s">
        <v>254</v>
      </c>
      <c r="E37" s="33" t="s">
        <v>204</v>
      </c>
    </row>
    <row r="38" spans="1:5">
      <c r="A38">
        <v>22</v>
      </c>
      <c r="B38" s="31" t="s">
        <v>68</v>
      </c>
      <c r="D38" s="31" t="s">
        <v>255</v>
      </c>
      <c r="E38" s="33" t="s">
        <v>204</v>
      </c>
    </row>
    <row r="39" spans="1:5">
      <c r="A39">
        <v>23</v>
      </c>
      <c r="B39" s="31" t="s">
        <v>68</v>
      </c>
      <c r="D39" s="31" t="s">
        <v>256</v>
      </c>
      <c r="E39" s="33" t="s">
        <v>188</v>
      </c>
    </row>
    <row r="40" spans="1:5">
      <c r="A40">
        <v>24</v>
      </c>
      <c r="B40" s="31" t="s">
        <v>68</v>
      </c>
      <c r="D40" s="31" t="s">
        <v>260</v>
      </c>
      <c r="E40" s="33" t="s">
        <v>204</v>
      </c>
    </row>
    <row r="41" spans="1:5">
      <c r="A41">
        <v>25</v>
      </c>
      <c r="B41" s="31" t="s">
        <v>64</v>
      </c>
      <c r="D41" s="31" t="s">
        <v>264</v>
      </c>
      <c r="E41" s="33" t="s">
        <v>188</v>
      </c>
    </row>
    <row r="42" spans="1:5">
      <c r="A42">
        <v>26</v>
      </c>
      <c r="B42" s="31" t="s">
        <v>64</v>
      </c>
      <c r="D42" s="31" t="s">
        <v>261</v>
      </c>
      <c r="E42" s="33" t="s">
        <v>188</v>
      </c>
    </row>
    <row r="43" spans="1:5">
      <c r="A43">
        <v>27</v>
      </c>
      <c r="B43" s="31" t="s">
        <v>64</v>
      </c>
      <c r="D43" s="31" t="s">
        <v>263</v>
      </c>
      <c r="E43" s="33" t="s">
        <v>188</v>
      </c>
    </row>
    <row r="44" spans="1:5">
      <c r="A44">
        <v>28</v>
      </c>
      <c r="B44" s="31" t="s">
        <v>64</v>
      </c>
      <c r="D44" s="31" t="s">
        <v>262</v>
      </c>
      <c r="E44" s="33" t="s">
        <v>188</v>
      </c>
    </row>
    <row r="45" spans="1:5">
      <c r="A45">
        <v>29</v>
      </c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phoneticPr fontId="11" type="noConversion"/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25 D31:D37 D40:D44 D46:D100" xr:uid="{00000000-0002-0000-0400-000005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44 E46:E100" xr:uid="{00000000-0002-0000-0400-000003000000}">
      <formula1>"In Work,Completed Day 1,Completed Day 2,Completed Day 3,Completed Day 4,Completed Day 5,Completed Day 6,Completed Day 7,"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'1-3 Product Backlog '!$A$24:$A$66</xm:f>
          </x14:formula1>
          <x14:formula2>
            <xm:f>0</xm:f>
          </x14:formula2>
          <xm:sqref>B17:B44 B46:B100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'1-3 Product Backlog '!$G$5:$G$8</xm:f>
          </x14:formula1>
          <x14:formula2>
            <xm:f>0</xm:f>
          </x14:formula2>
          <xm:sqref>C17:C44 C46:C100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tabSelected="1" topLeftCell="A10" zoomScale="180" zoomScaleNormal="180" workbookViewId="0">
      <selection activeCell="E52" sqref="E52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f>'Sprint 03 Backlog'!B1+1</f>
        <v>4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f>'Sprint 04 Backlog'!B3</f>
        <v>44509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44516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43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41</v>
      </c>
      <c r="C8" s="23">
        <f>COUNTIF(E$17:E$995, "Completed Day 1")</f>
        <v>2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39</v>
      </c>
      <c r="C9" s="23">
        <f>COUNTIF(E$17:E$995, "Completed Day 2")</f>
        <v>2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32</v>
      </c>
      <c r="C10" s="23">
        <f>COUNTIF(E$17:E$995, "Completed Day 3")</f>
        <v>7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32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2</v>
      </c>
      <c r="C12" s="23">
        <f>COUNTIF(E$17:E$995, "Completed Day 5")</f>
        <v>30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0</v>
      </c>
      <c r="C13" s="23">
        <f>COUNTIF(E$17:E$995, "Completed Day 6")</f>
        <v>2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0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64</v>
      </c>
      <c r="D17" s="31" t="s">
        <v>265</v>
      </c>
      <c r="E17" s="33" t="s">
        <v>199</v>
      </c>
    </row>
    <row r="18" spans="1:5">
      <c r="A18">
        <v>2</v>
      </c>
      <c r="B18" s="31" t="s">
        <v>72</v>
      </c>
      <c r="D18" s="31" t="s">
        <v>268</v>
      </c>
      <c r="E18" s="33" t="s">
        <v>216</v>
      </c>
    </row>
    <row r="19" spans="1:5">
      <c r="A19">
        <v>3</v>
      </c>
      <c r="B19" s="31" t="s">
        <v>72</v>
      </c>
      <c r="D19" s="31" t="s">
        <v>269</v>
      </c>
      <c r="E19" s="33" t="s">
        <v>216</v>
      </c>
    </row>
    <row r="20" spans="1:5">
      <c r="A20">
        <v>4</v>
      </c>
      <c r="B20" s="31" t="s">
        <v>72</v>
      </c>
      <c r="D20" s="31" t="s">
        <v>270</v>
      </c>
      <c r="E20" s="33" t="s">
        <v>199</v>
      </c>
    </row>
    <row r="21" spans="1:5">
      <c r="A21">
        <v>5</v>
      </c>
      <c r="B21" s="31" t="s">
        <v>72</v>
      </c>
      <c r="D21" s="31" t="s">
        <v>271</v>
      </c>
      <c r="E21" s="33" t="s">
        <v>199</v>
      </c>
    </row>
    <row r="22" spans="1:5">
      <c r="A22">
        <v>6</v>
      </c>
      <c r="B22" s="31" t="s">
        <v>72</v>
      </c>
      <c r="D22" s="31" t="s">
        <v>272</v>
      </c>
      <c r="E22" s="33" t="s">
        <v>199</v>
      </c>
    </row>
    <row r="23" spans="1:5">
      <c r="A23">
        <v>7</v>
      </c>
      <c r="B23" s="31" t="s">
        <v>72</v>
      </c>
      <c r="D23" s="31" t="s">
        <v>273</v>
      </c>
      <c r="E23" s="33" t="s">
        <v>183</v>
      </c>
    </row>
    <row r="24" spans="1:5">
      <c r="A24">
        <v>8</v>
      </c>
      <c r="B24" s="31" t="s">
        <v>72</v>
      </c>
      <c r="D24" s="31" t="s">
        <v>291</v>
      </c>
      <c r="E24" s="33" t="s">
        <v>197</v>
      </c>
    </row>
    <row r="25" spans="1:5">
      <c r="A25">
        <v>9</v>
      </c>
      <c r="B25" s="31" t="s">
        <v>72</v>
      </c>
      <c r="D25" s="31" t="s">
        <v>294</v>
      </c>
      <c r="E25" s="33" t="s">
        <v>197</v>
      </c>
    </row>
    <row r="26" spans="1:5">
      <c r="A26">
        <v>10</v>
      </c>
      <c r="B26" s="31" t="s">
        <v>75</v>
      </c>
      <c r="D26" s="31" t="s">
        <v>274</v>
      </c>
      <c r="E26" s="33" t="s">
        <v>183</v>
      </c>
    </row>
    <row r="27" spans="1:5">
      <c r="A27">
        <v>11</v>
      </c>
      <c r="B27" s="31" t="s">
        <v>75</v>
      </c>
      <c r="D27" s="31" t="s">
        <v>275</v>
      </c>
      <c r="E27" s="33" t="s">
        <v>183</v>
      </c>
    </row>
    <row r="28" spans="1:5">
      <c r="A28">
        <v>12</v>
      </c>
      <c r="B28" s="31" t="s">
        <v>75</v>
      </c>
      <c r="D28" s="31" t="s">
        <v>276</v>
      </c>
      <c r="E28" s="33" t="s">
        <v>183</v>
      </c>
    </row>
    <row r="29" spans="1:5">
      <c r="A29">
        <v>13</v>
      </c>
      <c r="B29" s="31" t="s">
        <v>75</v>
      </c>
      <c r="D29" s="31" t="s">
        <v>277</v>
      </c>
      <c r="E29" s="33" t="s">
        <v>183</v>
      </c>
    </row>
    <row r="30" spans="1:5">
      <c r="A30">
        <v>14</v>
      </c>
      <c r="B30" s="31" t="s">
        <v>75</v>
      </c>
      <c r="D30" s="31" t="s">
        <v>278</v>
      </c>
      <c r="E30" s="33" t="s">
        <v>183</v>
      </c>
    </row>
    <row r="31" spans="1:5">
      <c r="A31">
        <v>15</v>
      </c>
      <c r="B31" s="31" t="s">
        <v>75</v>
      </c>
      <c r="D31" s="31" t="s">
        <v>279</v>
      </c>
      <c r="E31" s="33" t="s">
        <v>183</v>
      </c>
    </row>
    <row r="32" spans="1:5">
      <c r="A32">
        <v>16</v>
      </c>
      <c r="B32" s="31" t="s">
        <v>75</v>
      </c>
      <c r="D32" s="31" t="s">
        <v>306</v>
      </c>
      <c r="E32" s="33" t="s">
        <v>183</v>
      </c>
    </row>
    <row r="33" spans="1:5">
      <c r="A33">
        <v>17</v>
      </c>
      <c r="B33" s="31" t="s">
        <v>75</v>
      </c>
      <c r="D33" s="31" t="s">
        <v>307</v>
      </c>
      <c r="E33" s="33" t="s">
        <v>183</v>
      </c>
    </row>
    <row r="34" spans="1:5">
      <c r="A34">
        <v>18</v>
      </c>
      <c r="B34" s="31" t="s">
        <v>75</v>
      </c>
      <c r="D34" s="31" t="s">
        <v>280</v>
      </c>
      <c r="E34" s="33" t="s">
        <v>183</v>
      </c>
    </row>
    <row r="35" spans="1:5">
      <c r="A35">
        <v>19</v>
      </c>
      <c r="B35" s="31" t="s">
        <v>75</v>
      </c>
      <c r="D35" s="31" t="s">
        <v>308</v>
      </c>
      <c r="E35" s="33" t="s">
        <v>188</v>
      </c>
    </row>
    <row r="36" spans="1:5">
      <c r="A36">
        <v>20</v>
      </c>
      <c r="B36" s="31" t="s">
        <v>75</v>
      </c>
      <c r="D36" s="31" t="s">
        <v>281</v>
      </c>
      <c r="E36" s="33" t="s">
        <v>183</v>
      </c>
    </row>
    <row r="37" spans="1:5">
      <c r="A37">
        <v>21</v>
      </c>
      <c r="B37" s="31" t="s">
        <v>75</v>
      </c>
      <c r="D37" s="31" t="s">
        <v>282</v>
      </c>
      <c r="E37" s="33" t="s">
        <v>183</v>
      </c>
    </row>
    <row r="38" spans="1:5">
      <c r="A38">
        <v>22</v>
      </c>
      <c r="B38" s="31" t="s">
        <v>75</v>
      </c>
      <c r="D38" s="31" t="s">
        <v>283</v>
      </c>
      <c r="E38" s="33" t="s">
        <v>183</v>
      </c>
    </row>
    <row r="39" spans="1:5">
      <c r="A39">
        <v>23</v>
      </c>
      <c r="B39" s="31" t="s">
        <v>75</v>
      </c>
      <c r="D39" s="31" t="s">
        <v>284</v>
      </c>
      <c r="E39" s="33" t="s">
        <v>183</v>
      </c>
    </row>
    <row r="40" spans="1:5">
      <c r="A40">
        <v>24</v>
      </c>
      <c r="B40" s="31" t="s">
        <v>75</v>
      </c>
      <c r="D40" s="31" t="s">
        <v>285</v>
      </c>
      <c r="E40" s="33" t="s">
        <v>183</v>
      </c>
    </row>
    <row r="41" spans="1:5">
      <c r="A41">
        <v>25</v>
      </c>
      <c r="B41" s="31" t="s">
        <v>75</v>
      </c>
      <c r="D41" s="31" t="s">
        <v>286</v>
      </c>
      <c r="E41" s="33" t="s">
        <v>188</v>
      </c>
    </row>
    <row r="42" spans="1:5">
      <c r="A42">
        <v>26</v>
      </c>
      <c r="B42" s="31" t="s">
        <v>75</v>
      </c>
      <c r="D42" s="31" t="s">
        <v>287</v>
      </c>
      <c r="E42" s="33" t="s">
        <v>183</v>
      </c>
    </row>
    <row r="43" spans="1:5">
      <c r="A43">
        <v>27</v>
      </c>
      <c r="B43" s="31" t="s">
        <v>75</v>
      </c>
      <c r="D43" s="31" t="s">
        <v>288</v>
      </c>
      <c r="E43" s="33" t="s">
        <v>183</v>
      </c>
    </row>
    <row r="44" spans="1:5">
      <c r="A44">
        <v>28</v>
      </c>
      <c r="B44" s="31" t="s">
        <v>75</v>
      </c>
      <c r="D44" s="31" t="s">
        <v>289</v>
      </c>
      <c r="E44" s="33" t="s">
        <v>199</v>
      </c>
    </row>
    <row r="45" spans="1:5">
      <c r="A45">
        <v>29</v>
      </c>
      <c r="B45" s="31" t="s">
        <v>75</v>
      </c>
      <c r="D45" s="31" t="s">
        <v>292</v>
      </c>
      <c r="E45" s="33" t="s">
        <v>183</v>
      </c>
    </row>
    <row r="46" spans="1:5">
      <c r="A46">
        <v>30</v>
      </c>
      <c r="B46" s="31" t="s">
        <v>75</v>
      </c>
      <c r="D46" s="31" t="s">
        <v>290</v>
      </c>
      <c r="E46" s="33" t="s">
        <v>183</v>
      </c>
    </row>
    <row r="47" spans="1:5">
      <c r="A47">
        <v>31</v>
      </c>
      <c r="B47" s="31" t="s">
        <v>75</v>
      </c>
      <c r="D47" s="31" t="s">
        <v>293</v>
      </c>
      <c r="E47" s="33" t="s">
        <v>199</v>
      </c>
    </row>
    <row r="48" spans="1:5">
      <c r="A48">
        <v>32</v>
      </c>
      <c r="B48" s="31" t="s">
        <v>72</v>
      </c>
      <c r="D48" s="31" t="s">
        <v>295</v>
      </c>
      <c r="E48" s="33" t="s">
        <v>199</v>
      </c>
    </row>
    <row r="49" spans="1:5">
      <c r="A49">
        <v>33</v>
      </c>
      <c r="B49" s="31" t="s">
        <v>84</v>
      </c>
      <c r="D49" s="31" t="s">
        <v>309</v>
      </c>
      <c r="E49" s="33" t="s">
        <v>183</v>
      </c>
    </row>
    <row r="50" spans="1:5">
      <c r="A50">
        <v>34</v>
      </c>
      <c r="B50" s="31" t="s">
        <v>79</v>
      </c>
      <c r="D50" s="31" t="s">
        <v>296</v>
      </c>
      <c r="E50" s="33" t="s">
        <v>183</v>
      </c>
    </row>
    <row r="51" spans="1:5">
      <c r="A51">
        <v>35</v>
      </c>
      <c r="B51" s="31" t="s">
        <v>79</v>
      </c>
      <c r="D51" s="31" t="s">
        <v>297</v>
      </c>
      <c r="E51" s="33" t="s">
        <v>183</v>
      </c>
    </row>
    <row r="52" spans="1:5">
      <c r="A52">
        <v>36</v>
      </c>
      <c r="B52" s="31" t="s">
        <v>79</v>
      </c>
      <c r="D52" s="31" t="s">
        <v>298</v>
      </c>
      <c r="E52" s="33" t="s">
        <v>183</v>
      </c>
    </row>
    <row r="53" spans="1:5">
      <c r="A53">
        <v>37</v>
      </c>
      <c r="B53" s="31" t="s">
        <v>79</v>
      </c>
      <c r="D53" s="31" t="s">
        <v>299</v>
      </c>
      <c r="E53" s="33" t="s">
        <v>183</v>
      </c>
    </row>
    <row r="54" spans="1:5">
      <c r="A54">
        <v>38</v>
      </c>
      <c r="B54" s="31" t="s">
        <v>79</v>
      </c>
      <c r="D54" s="31" t="s">
        <v>300</v>
      </c>
      <c r="E54" s="33" t="s">
        <v>183</v>
      </c>
    </row>
    <row r="55" spans="1:5">
      <c r="A55">
        <v>39</v>
      </c>
      <c r="B55" s="31" t="s">
        <v>79</v>
      </c>
      <c r="D55" s="31" t="s">
        <v>301</v>
      </c>
      <c r="E55" s="33" t="s">
        <v>183</v>
      </c>
    </row>
    <row r="56" spans="1:5">
      <c r="A56">
        <v>40</v>
      </c>
      <c r="B56" s="31" t="s">
        <v>88</v>
      </c>
      <c r="D56" s="31" t="s">
        <v>302</v>
      </c>
      <c r="E56" s="33" t="s">
        <v>183</v>
      </c>
    </row>
    <row r="57" spans="1:5">
      <c r="A57">
        <v>41</v>
      </c>
      <c r="B57" s="31" t="s">
        <v>88</v>
      </c>
      <c r="D57" s="31" t="s">
        <v>303</v>
      </c>
      <c r="E57" s="33" t="s">
        <v>183</v>
      </c>
    </row>
    <row r="58" spans="1:5">
      <c r="A58">
        <v>42</v>
      </c>
      <c r="B58" s="31"/>
      <c r="D58" s="31" t="s">
        <v>304</v>
      </c>
      <c r="E58" s="33" t="s">
        <v>183</v>
      </c>
    </row>
    <row r="59" spans="1:5">
      <c r="A59">
        <v>43</v>
      </c>
      <c r="B59" s="31"/>
      <c r="D59" s="31" t="s">
        <v>305</v>
      </c>
      <c r="E59" s="33" t="s">
        <v>183</v>
      </c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phoneticPr fontId="11" type="noConversion"/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7:D23 D26:D47 D49:D100" xr:uid="{00000000-0002-0000-0500-000005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'1-3 Product Backlog 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'1-3 Product Backlog '!$G$5:$G$8</xm:f>
          </x14:formula1>
          <x14:formula2>
            <xm:f>0</xm:f>
          </x14:formula2>
          <xm:sqref>C17:C24 C26:C100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G40" sqref="G40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f>'Sprint 03 Backlog'!B1+1</f>
        <v>4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v>44530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44537</v>
      </c>
      <c r="C3" s="23"/>
      <c r="D3" s="34" t="s">
        <v>173</v>
      </c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1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</v>
      </c>
      <c r="C9" s="23">
        <f>COUNTIF(E$17:E$995, "Completed Day 2")</f>
        <v>0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1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1</v>
      </c>
      <c r="C12" s="23">
        <f>COUNTIF(E$17:E$995, "Completed Day 5")</f>
        <v>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1</v>
      </c>
      <c r="C13" s="23">
        <f>COUNTIF(E$17:E$995, "Completed Day 6")</f>
        <v>0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1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/>
      <c r="D17" s="32" t="s">
        <v>172</v>
      </c>
      <c r="E17" s="33"/>
    </row>
    <row r="18" spans="1:5">
      <c r="A18">
        <v>2</v>
      </c>
      <c r="B18" s="31"/>
      <c r="D18" s="31"/>
      <c r="E18" s="33"/>
    </row>
    <row r="19" spans="1:5">
      <c r="A19">
        <v>3</v>
      </c>
      <c r="B19" s="31"/>
      <c r="D19" s="31"/>
      <c r="E19" s="33"/>
    </row>
    <row r="20" spans="1:5">
      <c r="A20">
        <v>4</v>
      </c>
      <c r="B20" s="31"/>
      <c r="D20" s="31"/>
      <c r="E20" s="33"/>
    </row>
    <row r="21" spans="1:5">
      <c r="A21">
        <v>5</v>
      </c>
      <c r="B21" s="31"/>
      <c r="D21" s="31"/>
      <c r="E21" s="33"/>
    </row>
    <row r="22" spans="1:5">
      <c r="A22">
        <v>6</v>
      </c>
      <c r="B22" s="31"/>
      <c r="D22" s="31"/>
      <c r="E22" s="33"/>
    </row>
    <row r="23" spans="1:5">
      <c r="A23">
        <v>7</v>
      </c>
      <c r="B23" s="31"/>
      <c r="D23" s="31"/>
      <c r="E23" s="33"/>
    </row>
    <row r="24" spans="1:5">
      <c r="A24">
        <v>8</v>
      </c>
      <c r="B24" s="31"/>
      <c r="D24" s="31"/>
      <c r="E24" s="33"/>
    </row>
    <row r="25" spans="1:5">
      <c r="A25">
        <v>9</v>
      </c>
      <c r="B25" s="31"/>
      <c r="D25" s="31"/>
      <c r="E25" s="33"/>
    </row>
    <row r="26" spans="1:5">
      <c r="A26">
        <v>10</v>
      </c>
      <c r="B26" s="31"/>
      <c r="D26" s="31"/>
      <c r="E26" s="33"/>
    </row>
    <row r="27" spans="1:5">
      <c r="A27">
        <v>11</v>
      </c>
      <c r="B27" s="31"/>
      <c r="D27" s="31"/>
      <c r="E27" s="33"/>
    </row>
    <row r="28" spans="1:5">
      <c r="A28">
        <v>12</v>
      </c>
      <c r="B28" s="31"/>
      <c r="D28" s="31"/>
      <c r="E28" s="33"/>
    </row>
    <row r="29" spans="1:5">
      <c r="A29">
        <v>13</v>
      </c>
      <c r="B29" s="31"/>
      <c r="D29" s="31"/>
      <c r="E29" s="33"/>
    </row>
    <row r="30" spans="1:5">
      <c r="A30">
        <v>14</v>
      </c>
      <c r="B30" s="31"/>
      <c r="D30" s="31"/>
      <c r="E30" s="33"/>
    </row>
    <row r="31" spans="1:5">
      <c r="A31">
        <v>15</v>
      </c>
      <c r="B31" s="31"/>
      <c r="D31" s="31"/>
      <c r="E31" s="33"/>
    </row>
    <row r="32" spans="1:5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'1-3 Product Backlog 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'1-3 Product Backlog 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9FF66"/>
  </sheetPr>
  <dimension ref="A1:AMJ61"/>
  <sheetViews>
    <sheetView topLeftCell="A29" zoomScale="93" zoomScaleNormal="180" workbookViewId="0">
      <selection activeCell="A38" sqref="A38"/>
    </sheetView>
  </sheetViews>
  <sheetFormatPr baseColWidth="10" defaultColWidth="11.5" defaultRowHeight="13"/>
  <cols>
    <col min="1" max="1" width="13.6640625" style="1" customWidth="1"/>
    <col min="2" max="2" width="11" style="1" customWidth="1"/>
    <col min="3" max="3" width="8.5" style="1" customWidth="1"/>
    <col min="4" max="4" width="4.5" style="1" customWidth="1"/>
    <col min="5" max="5" width="8.5" style="1" customWidth="1"/>
    <col min="6" max="6" width="17.6640625" style="1" customWidth="1"/>
    <col min="7" max="7" width="8.83203125" style="1" customWidth="1"/>
    <col min="8" max="8" width="45.5" style="1" customWidth="1"/>
    <col min="9" max="9" width="39.1640625" style="1" customWidth="1"/>
    <col min="10" max="10" width="53.6640625" style="1" customWidth="1"/>
    <col min="11" max="1024" width="11.5" style="1"/>
  </cols>
  <sheetData>
    <row r="1" spans="1:9" s="4" customFormat="1" ht="18">
      <c r="A1" s="1" t="s">
        <v>0</v>
      </c>
      <c r="B1" s="35" t="s">
        <v>1</v>
      </c>
      <c r="C1" s="35"/>
      <c r="D1" s="35"/>
      <c r="E1" s="35"/>
      <c r="F1" s="35"/>
      <c r="G1" s="2"/>
      <c r="H1" s="3" t="s">
        <v>2</v>
      </c>
      <c r="I1"/>
    </row>
    <row r="2" spans="1:9" s="4" customFormat="1" ht="16">
      <c r="A2" s="1" t="s">
        <v>3</v>
      </c>
      <c r="B2" s="36"/>
      <c r="C2" s="36"/>
      <c r="D2" s="36"/>
      <c r="E2" s="36"/>
      <c r="F2" s="36"/>
      <c r="G2" s="2"/>
      <c r="H2" s="2"/>
      <c r="I2" s="2"/>
    </row>
    <row r="3" spans="1:9" s="4" customFormat="1">
      <c r="A3" s="1"/>
      <c r="B3" s="1"/>
      <c r="C3" s="2"/>
      <c r="D3" s="2"/>
      <c r="E3" s="2"/>
      <c r="F3" s="2"/>
      <c r="G3" s="2"/>
      <c r="H3" s="2"/>
      <c r="I3" s="2"/>
    </row>
    <row r="4" spans="1:9" s="4" customFormat="1">
      <c r="A4" s="1"/>
      <c r="B4" s="2" t="s">
        <v>4</v>
      </c>
      <c r="C4" s="2"/>
      <c r="D4" s="2"/>
      <c r="E4" s="2"/>
      <c r="F4" s="2"/>
      <c r="G4" s="2" t="s">
        <v>5</v>
      </c>
      <c r="H4" s="2" t="s">
        <v>6</v>
      </c>
      <c r="I4" s="2"/>
    </row>
    <row r="5" spans="1:9" s="4" customFormat="1">
      <c r="A5" s="1" t="s">
        <v>7</v>
      </c>
      <c r="B5" s="37"/>
      <c r="C5" s="37"/>
      <c r="D5" s="37"/>
      <c r="E5" s="37"/>
      <c r="F5" s="37"/>
      <c r="G5" s="5"/>
      <c r="H5" s="5"/>
      <c r="I5" s="2"/>
    </row>
    <row r="6" spans="1:9" s="4" customFormat="1">
      <c r="A6"/>
      <c r="B6"/>
      <c r="C6"/>
      <c r="D6"/>
      <c r="E6"/>
      <c r="F6"/>
      <c r="G6"/>
      <c r="H6"/>
      <c r="I6" s="2"/>
    </row>
    <row r="7" spans="1:9" s="4" customFormat="1">
      <c r="A7"/>
      <c r="B7"/>
      <c r="C7"/>
      <c r="D7"/>
      <c r="E7"/>
      <c r="F7"/>
      <c r="G7"/>
      <c r="H7"/>
      <c r="I7" s="2"/>
    </row>
    <row r="8" spans="1:9" s="4" customFormat="1">
      <c r="A8"/>
      <c r="B8"/>
      <c r="C8"/>
      <c r="D8"/>
      <c r="E8"/>
      <c r="F8"/>
      <c r="G8"/>
      <c r="H8"/>
      <c r="I8" s="2"/>
    </row>
    <row r="9" spans="1:9" s="4" customFormat="1">
      <c r="A9"/>
      <c r="B9"/>
      <c r="C9"/>
      <c r="D9"/>
      <c r="E9"/>
      <c r="F9"/>
      <c r="G9"/>
      <c r="H9"/>
      <c r="I9" s="2"/>
    </row>
    <row r="10" spans="1:9" s="4" customFormat="1">
      <c r="A10"/>
      <c r="B10"/>
      <c r="C10"/>
      <c r="D10"/>
      <c r="E10"/>
      <c r="F10"/>
      <c r="G10"/>
      <c r="H10"/>
      <c r="I10" s="2"/>
    </row>
    <row r="11" spans="1:9" s="4" customFormat="1">
      <c r="A11" s="6" t="s">
        <v>9</v>
      </c>
      <c r="B11" s="7" t="s">
        <v>10</v>
      </c>
      <c r="C11" s="8" t="s">
        <v>11</v>
      </c>
      <c r="D11" s="2"/>
      <c r="E11" s="2"/>
      <c r="F11" s="2" t="s">
        <v>12</v>
      </c>
      <c r="G11" s="2"/>
      <c r="H11" s="2"/>
      <c r="I11" s="2"/>
    </row>
    <row r="12" spans="1:9" s="4" customFormat="1">
      <c r="A12" s="9">
        <v>0</v>
      </c>
      <c r="B12" s="2">
        <f>COUNT(B24:B100)</f>
        <v>35</v>
      </c>
      <c r="C12" s="8"/>
      <c r="D12" s="2"/>
      <c r="E12" s="10" t="s">
        <v>13</v>
      </c>
      <c r="F12" s="2" t="s">
        <v>14</v>
      </c>
      <c r="G12" s="2"/>
      <c r="H12" s="2"/>
      <c r="I12" s="2"/>
    </row>
    <row r="13" spans="1:9" s="4" customFormat="1">
      <c r="A13" s="9">
        <v>1</v>
      </c>
      <c r="B13" s="2">
        <f t="shared" ref="B13:B18" si="0">B12-C13</f>
        <v>35</v>
      </c>
      <c r="C13" s="8">
        <f>COUNTIF(F$24:F$66,"Finished in Sprint 1")</f>
        <v>0</v>
      </c>
      <c r="D13" s="2"/>
      <c r="E13" s="10">
        <v>1</v>
      </c>
      <c r="F13" s="2" t="s">
        <v>15</v>
      </c>
      <c r="G13" s="2"/>
      <c r="H13" s="2"/>
      <c r="I13" s="2"/>
    </row>
    <row r="14" spans="1:9" s="4" customFormat="1">
      <c r="A14" s="9">
        <v>2</v>
      </c>
      <c r="B14" s="2">
        <f t="shared" si="0"/>
        <v>35</v>
      </c>
      <c r="C14" s="8">
        <f>COUNTIF(F$24:F$66,"Finished in Sprint 2")</f>
        <v>0</v>
      </c>
      <c r="D14" s="2"/>
      <c r="E14" s="10">
        <v>2</v>
      </c>
      <c r="F14" s="2" t="s">
        <v>16</v>
      </c>
      <c r="G14" s="2"/>
      <c r="H14" s="2"/>
      <c r="I14" s="2"/>
    </row>
    <row r="15" spans="1:9" s="4" customFormat="1">
      <c r="A15" s="9">
        <v>3</v>
      </c>
      <c r="B15" s="2">
        <f t="shared" si="0"/>
        <v>35</v>
      </c>
      <c r="C15" s="8">
        <f>COUNTIF(F$24:F$66,"Finished in Sprint 3")</f>
        <v>0</v>
      </c>
      <c r="D15" s="2"/>
      <c r="E15" s="10">
        <v>3</v>
      </c>
      <c r="F15" s="2" t="s">
        <v>17</v>
      </c>
      <c r="G15" s="2"/>
      <c r="H15" s="2"/>
      <c r="I15" s="2"/>
    </row>
    <row r="16" spans="1:9" s="4" customFormat="1">
      <c r="A16" s="9">
        <v>4</v>
      </c>
      <c r="B16" s="2">
        <f t="shared" si="0"/>
        <v>35</v>
      </c>
      <c r="C16" s="8">
        <f>COUNTIF(F$24:F$66,"Finished in Sprint 4")</f>
        <v>0</v>
      </c>
      <c r="D16" s="2"/>
      <c r="E16" s="10"/>
      <c r="F16" s="2"/>
      <c r="G16" s="2"/>
      <c r="H16" s="2"/>
      <c r="I16" s="2"/>
    </row>
    <row r="17" spans="1:10" s="4" customFormat="1">
      <c r="A17" s="9">
        <v>5</v>
      </c>
      <c r="B17" s="2">
        <f t="shared" si="0"/>
        <v>35</v>
      </c>
      <c r="C17" s="8">
        <f>COUNTIF(F$24:F$66,"Finished in Sprint 5")</f>
        <v>0</v>
      </c>
      <c r="D17" s="2"/>
      <c r="E17" s="10"/>
      <c r="F17" s="2"/>
      <c r="G17" s="2"/>
      <c r="H17" s="2"/>
      <c r="I17" s="2"/>
    </row>
    <row r="18" spans="1:10" s="4" customFormat="1">
      <c r="A18" s="9">
        <v>6</v>
      </c>
      <c r="B18" s="2">
        <f t="shared" si="0"/>
        <v>35</v>
      </c>
      <c r="C18" s="8">
        <f>COUNTIF(F$24:F$66,"Finished in Sprint 6")</f>
        <v>0</v>
      </c>
      <c r="D18" s="2"/>
      <c r="E18" s="10"/>
      <c r="F18" s="2"/>
      <c r="G18" s="2"/>
      <c r="H18" s="2"/>
      <c r="I18" s="2"/>
    </row>
    <row r="19" spans="1:10" s="4" customFormat="1">
      <c r="A19" s="1"/>
      <c r="B19" s="2"/>
      <c r="C19" s="2"/>
      <c r="D19" s="2"/>
      <c r="E19" s="2"/>
      <c r="F19" s="2"/>
      <c r="G19" s="2"/>
      <c r="H19" s="2"/>
      <c r="I19" s="2"/>
    </row>
    <row r="20" spans="1:10" s="4" customFormat="1">
      <c r="A20" s="1"/>
      <c r="B20" s="2"/>
      <c r="C20" s="2"/>
      <c r="D20" s="2"/>
      <c r="E20" s="2"/>
      <c r="F20" s="2"/>
      <c r="G20" s="11" t="s">
        <v>18</v>
      </c>
      <c r="H20" s="2"/>
      <c r="I20" s="2"/>
    </row>
    <row r="21" spans="1:10" s="4" customFormat="1">
      <c r="A21" s="2"/>
      <c r="B21" s="2"/>
      <c r="C21" s="2"/>
      <c r="D21" s="2"/>
      <c r="E21" s="2"/>
      <c r="F21" s="2"/>
      <c r="G21" s="2" t="s">
        <v>19</v>
      </c>
      <c r="H21" s="2"/>
      <c r="I21" s="2"/>
    </row>
    <row r="22" spans="1:10" s="1" customFormat="1">
      <c r="A22" s="12"/>
      <c r="B22" s="12"/>
      <c r="C22" s="12"/>
      <c r="D22" s="12"/>
      <c r="E22" s="38" t="s">
        <v>20</v>
      </c>
      <c r="F22" s="38"/>
      <c r="G22" s="12" t="s">
        <v>21</v>
      </c>
      <c r="H22" s="12"/>
      <c r="I22" s="12"/>
    </row>
    <row r="23" spans="1:10">
      <c r="A23" s="13" t="s">
        <v>22</v>
      </c>
      <c r="B23" s="13" t="s">
        <v>23</v>
      </c>
      <c r="C23" s="13" t="s">
        <v>7</v>
      </c>
      <c r="D23" s="13" t="s">
        <v>24</v>
      </c>
      <c r="E23" s="13" t="s">
        <v>25</v>
      </c>
      <c r="F23" s="13" t="s">
        <v>26</v>
      </c>
      <c r="G23" s="13" t="s">
        <v>27</v>
      </c>
      <c r="H23" s="13" t="s">
        <v>28</v>
      </c>
      <c r="I23" s="13" t="s">
        <v>29</v>
      </c>
      <c r="J23" s="13" t="s">
        <v>30</v>
      </c>
    </row>
    <row r="24" spans="1:10" ht="14">
      <c r="A24" s="1" t="s">
        <v>31</v>
      </c>
      <c r="B24" s="9">
        <v>1</v>
      </c>
      <c r="C24" s="9">
        <v>1</v>
      </c>
      <c r="D24" s="9">
        <v>13</v>
      </c>
      <c r="E24" s="14"/>
      <c r="F24" s="14"/>
      <c r="G24" s="12" t="s">
        <v>32</v>
      </c>
      <c r="H24" s="15" t="s">
        <v>33</v>
      </c>
      <c r="I24" s="15" t="s">
        <v>34</v>
      </c>
      <c r="J24" s="15"/>
    </row>
    <row r="25" spans="1:10" ht="14">
      <c r="A25" s="1" t="s">
        <v>35</v>
      </c>
      <c r="B25" s="9">
        <v>2</v>
      </c>
      <c r="C25" s="9">
        <v>1</v>
      </c>
      <c r="D25" s="9">
        <v>5</v>
      </c>
      <c r="E25" s="14"/>
      <c r="F25" s="14"/>
      <c r="G25" s="12" t="s">
        <v>32</v>
      </c>
      <c r="H25" s="15" t="s">
        <v>36</v>
      </c>
      <c r="I25" s="15" t="s">
        <v>37</v>
      </c>
      <c r="J25" s="15"/>
    </row>
    <row r="26" spans="1:10" ht="14">
      <c r="A26" s="1" t="s">
        <v>38</v>
      </c>
      <c r="B26" s="9">
        <v>3</v>
      </c>
      <c r="C26" s="9">
        <v>1</v>
      </c>
      <c r="D26" s="9">
        <v>13</v>
      </c>
      <c r="E26" s="14"/>
      <c r="F26" s="14"/>
      <c r="G26" s="12" t="s">
        <v>32</v>
      </c>
      <c r="H26" s="15" t="s">
        <v>39</v>
      </c>
      <c r="I26" s="15" t="s">
        <v>40</v>
      </c>
      <c r="J26" s="15"/>
    </row>
    <row r="27" spans="1:10" ht="28">
      <c r="A27" s="16" t="s">
        <v>41</v>
      </c>
      <c r="B27" s="17">
        <v>4</v>
      </c>
      <c r="C27" s="17">
        <v>2</v>
      </c>
      <c r="D27" s="17">
        <v>8</v>
      </c>
      <c r="E27" s="14"/>
      <c r="F27" s="14"/>
      <c r="G27" s="18" t="s">
        <v>32</v>
      </c>
      <c r="H27" s="19" t="s">
        <v>42</v>
      </c>
      <c r="I27" s="19" t="s">
        <v>43</v>
      </c>
      <c r="J27" s="19" t="s">
        <v>44</v>
      </c>
    </row>
    <row r="28" spans="1:10" ht="28">
      <c r="A28" s="16" t="s">
        <v>45</v>
      </c>
      <c r="B28" s="17">
        <v>5</v>
      </c>
      <c r="C28" s="17">
        <v>2</v>
      </c>
      <c r="D28" s="17">
        <v>21</v>
      </c>
      <c r="E28" s="14"/>
      <c r="F28" s="14"/>
      <c r="G28" s="18" t="s">
        <v>32</v>
      </c>
      <c r="H28" s="19" t="s">
        <v>46</v>
      </c>
      <c r="I28" s="19" t="s">
        <v>43</v>
      </c>
      <c r="J28" s="19" t="s">
        <v>47</v>
      </c>
    </row>
    <row r="29" spans="1:10" s="20" customFormat="1" ht="28">
      <c r="A29" s="1" t="s">
        <v>48</v>
      </c>
      <c r="B29" s="9">
        <v>6</v>
      </c>
      <c r="C29" s="9">
        <v>3</v>
      </c>
      <c r="D29" s="9">
        <v>13</v>
      </c>
      <c r="E29" s="14"/>
      <c r="F29" s="14"/>
      <c r="G29" s="12" t="s">
        <v>32</v>
      </c>
      <c r="H29" s="15" t="s">
        <v>49</v>
      </c>
      <c r="I29" s="15" t="s">
        <v>50</v>
      </c>
      <c r="J29" s="15" t="s">
        <v>51</v>
      </c>
    </row>
    <row r="30" spans="1:10" s="20" customFormat="1" ht="28">
      <c r="A30" s="1" t="s">
        <v>52</v>
      </c>
      <c r="B30" s="9">
        <v>7</v>
      </c>
      <c r="C30" s="9">
        <v>3</v>
      </c>
      <c r="D30" s="9">
        <v>8</v>
      </c>
      <c r="E30" s="14"/>
      <c r="F30" s="14"/>
      <c r="G30" s="12" t="s">
        <v>32</v>
      </c>
      <c r="H30" s="15" t="s">
        <v>53</v>
      </c>
      <c r="I30" s="15" t="s">
        <v>54</v>
      </c>
      <c r="J30" s="15" t="s">
        <v>51</v>
      </c>
    </row>
    <row r="31" spans="1:10" s="20" customFormat="1" ht="28">
      <c r="A31" s="1" t="s">
        <v>55</v>
      </c>
      <c r="B31" s="9">
        <v>8</v>
      </c>
      <c r="C31" s="9">
        <v>3</v>
      </c>
      <c r="D31" s="9">
        <v>5</v>
      </c>
      <c r="E31" s="14"/>
      <c r="F31" s="14"/>
      <c r="G31" s="12" t="s">
        <v>32</v>
      </c>
      <c r="H31" s="15" t="s">
        <v>56</v>
      </c>
      <c r="I31" s="15" t="s">
        <v>54</v>
      </c>
      <c r="J31" s="15" t="s">
        <v>51</v>
      </c>
    </row>
    <row r="32" spans="1:10" ht="14">
      <c r="A32" s="1" t="s">
        <v>57</v>
      </c>
      <c r="B32" s="9">
        <v>9</v>
      </c>
      <c r="C32" s="9">
        <v>3</v>
      </c>
      <c r="D32" s="9">
        <v>5</v>
      </c>
      <c r="E32" s="14"/>
      <c r="F32" s="14"/>
      <c r="G32" s="12" t="s">
        <v>58</v>
      </c>
      <c r="H32" s="15" t="s">
        <v>59</v>
      </c>
      <c r="I32" s="15" t="s">
        <v>60</v>
      </c>
      <c r="J32" s="15" t="s">
        <v>61</v>
      </c>
    </row>
    <row r="33" spans="1:1024" ht="14">
      <c r="A33" s="1" t="s">
        <v>62</v>
      </c>
      <c r="B33" s="9">
        <v>10</v>
      </c>
      <c r="C33" s="9">
        <v>3</v>
      </c>
      <c r="D33" s="9">
        <v>5</v>
      </c>
      <c r="E33" s="14"/>
      <c r="F33" s="14"/>
      <c r="G33" s="12" t="s">
        <v>58</v>
      </c>
      <c r="H33" s="15" t="s">
        <v>63</v>
      </c>
      <c r="I33" s="15" t="s">
        <v>60</v>
      </c>
      <c r="J33" s="15" t="s">
        <v>61</v>
      </c>
    </row>
    <row r="34" spans="1:1024" ht="28">
      <c r="A34" s="16" t="s">
        <v>79</v>
      </c>
      <c r="B34" s="17">
        <v>11</v>
      </c>
      <c r="C34" s="17">
        <v>4</v>
      </c>
      <c r="D34" s="17">
        <v>5</v>
      </c>
      <c r="E34" s="14"/>
      <c r="F34" s="14"/>
      <c r="G34" s="18" t="s">
        <v>80</v>
      </c>
      <c r="H34" s="19" t="s">
        <v>81</v>
      </c>
      <c r="I34" s="19" t="s">
        <v>174</v>
      </c>
      <c r="J34" s="19" t="s">
        <v>175</v>
      </c>
    </row>
    <row r="35" spans="1:1024" s="20" customFormat="1" ht="14">
      <c r="A35" s="16" t="s">
        <v>68</v>
      </c>
      <c r="B35" s="17">
        <v>12</v>
      </c>
      <c r="C35" s="17">
        <v>4</v>
      </c>
      <c r="D35" s="17">
        <v>2</v>
      </c>
      <c r="E35" s="14"/>
      <c r="F35" s="14"/>
      <c r="G35" s="18" t="s">
        <v>69</v>
      </c>
      <c r="H35" s="19" t="s">
        <v>70</v>
      </c>
      <c r="I35" s="19" t="s">
        <v>71</v>
      </c>
      <c r="J35" s="19"/>
    </row>
    <row r="36" spans="1:1024" s="20" customFormat="1" ht="14">
      <c r="A36" s="16" t="s">
        <v>75</v>
      </c>
      <c r="B36" s="17">
        <v>13</v>
      </c>
      <c r="C36" s="17">
        <v>4</v>
      </c>
      <c r="D36" s="17">
        <v>8</v>
      </c>
      <c r="E36" s="14"/>
      <c r="F36" s="14"/>
      <c r="G36" s="18" t="s">
        <v>69</v>
      </c>
      <c r="H36" s="19" t="s">
        <v>76</v>
      </c>
      <c r="I36" s="19" t="s">
        <v>77</v>
      </c>
      <c r="J36" s="19"/>
    </row>
    <row r="37" spans="1:1024" s="20" customFormat="1" ht="28">
      <c r="A37" s="16" t="s">
        <v>84</v>
      </c>
      <c r="B37" s="17">
        <v>14</v>
      </c>
      <c r="C37" s="17">
        <v>4</v>
      </c>
      <c r="D37" s="17">
        <v>3</v>
      </c>
      <c r="E37" s="14"/>
      <c r="F37" s="14"/>
      <c r="G37" s="18" t="s">
        <v>80</v>
      </c>
      <c r="H37" s="19" t="s">
        <v>85</v>
      </c>
      <c r="I37" s="19" t="s">
        <v>86</v>
      </c>
      <c r="J37" s="19" t="s">
        <v>87</v>
      </c>
    </row>
    <row r="38" spans="1:1024" s="20" customFormat="1" ht="28">
      <c r="A38" s="16" t="s">
        <v>88</v>
      </c>
      <c r="B38" s="17">
        <v>15</v>
      </c>
      <c r="C38" s="17">
        <v>4</v>
      </c>
      <c r="D38" s="17">
        <v>8</v>
      </c>
      <c r="E38" s="14"/>
      <c r="F38" s="14"/>
      <c r="G38" s="18" t="s">
        <v>80</v>
      </c>
      <c r="H38" s="19" t="s">
        <v>89</v>
      </c>
      <c r="I38" s="19" t="s">
        <v>90</v>
      </c>
      <c r="J38" s="19" t="s">
        <v>91</v>
      </c>
    </row>
    <row r="39" spans="1:1024" s="20" customFormat="1" ht="14">
      <c r="A39" s="1" t="s">
        <v>72</v>
      </c>
      <c r="B39" s="9">
        <v>16</v>
      </c>
      <c r="C39" s="9">
        <v>5</v>
      </c>
      <c r="D39" s="9">
        <v>5</v>
      </c>
      <c r="E39" s="14"/>
      <c r="F39" s="14"/>
      <c r="G39" s="12" t="s">
        <v>69</v>
      </c>
      <c r="H39" s="15" t="s">
        <v>176</v>
      </c>
      <c r="I39" s="15" t="s">
        <v>74</v>
      </c>
      <c r="J39" s="15"/>
    </row>
    <row r="40" spans="1:1024" s="20" customFormat="1" ht="14">
      <c r="A40" s="1" t="s">
        <v>112</v>
      </c>
      <c r="B40" s="9">
        <v>17</v>
      </c>
      <c r="C40" s="9">
        <v>5</v>
      </c>
      <c r="D40" s="9">
        <v>3</v>
      </c>
      <c r="E40" s="14"/>
      <c r="F40" s="14"/>
      <c r="G40" s="12" t="s">
        <v>58</v>
      </c>
      <c r="H40" s="15" t="s">
        <v>113</v>
      </c>
      <c r="I40" s="15" t="s">
        <v>114</v>
      </c>
      <c r="J40" s="15"/>
    </row>
    <row r="41" spans="1:1024" s="22" customFormat="1" ht="28">
      <c r="A41" s="1" t="s">
        <v>95</v>
      </c>
      <c r="B41" s="9">
        <v>18</v>
      </c>
      <c r="C41" s="9">
        <v>5</v>
      </c>
      <c r="D41" s="9">
        <v>8</v>
      </c>
      <c r="E41" s="14"/>
      <c r="F41" s="14"/>
      <c r="G41" s="12" t="s">
        <v>32</v>
      </c>
      <c r="H41" s="15" t="s">
        <v>96</v>
      </c>
      <c r="I41" s="15" t="s">
        <v>97</v>
      </c>
      <c r="J41" s="15" t="s">
        <v>98</v>
      </c>
    </row>
    <row r="42" spans="1:1024" ht="28">
      <c r="A42" s="1" t="s">
        <v>99</v>
      </c>
      <c r="B42" s="9">
        <v>19</v>
      </c>
      <c r="C42" s="9">
        <v>5</v>
      </c>
      <c r="D42" s="9">
        <v>8</v>
      </c>
      <c r="E42" s="14"/>
      <c r="F42" s="14"/>
      <c r="G42" s="12" t="s">
        <v>32</v>
      </c>
      <c r="H42" s="15" t="s">
        <v>100</v>
      </c>
      <c r="I42" s="15" t="s">
        <v>101</v>
      </c>
      <c r="J42" s="15" t="s">
        <v>98</v>
      </c>
    </row>
    <row r="43" spans="1:1024">
      <c r="A43" s="21" t="s">
        <v>64</v>
      </c>
      <c r="B43" s="17">
        <v>20</v>
      </c>
      <c r="C43" s="17">
        <v>6</v>
      </c>
      <c r="D43" s="17">
        <v>21</v>
      </c>
      <c r="E43" s="14"/>
      <c r="F43" s="14"/>
      <c r="G43" s="18" t="s">
        <v>32</v>
      </c>
      <c r="H43" s="21" t="s">
        <v>65</v>
      </c>
      <c r="I43" s="21" t="s">
        <v>66</v>
      </c>
      <c r="J43" s="21" t="s">
        <v>67</v>
      </c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ht="14">
      <c r="A44" s="16" t="s">
        <v>102</v>
      </c>
      <c r="B44" s="17">
        <v>21</v>
      </c>
      <c r="C44" s="17">
        <v>6</v>
      </c>
      <c r="D44" s="17">
        <v>8</v>
      </c>
      <c r="E44" s="14"/>
      <c r="F44" s="14"/>
      <c r="G44" s="18" t="s">
        <v>32</v>
      </c>
      <c r="H44" s="19" t="s">
        <v>103</v>
      </c>
      <c r="I44" s="19" t="s">
        <v>104</v>
      </c>
      <c r="J44" s="19"/>
    </row>
    <row r="45" spans="1:1024" s="1" customFormat="1">
      <c r="B45" s="9"/>
      <c r="C45" s="9"/>
      <c r="D45" s="9"/>
      <c r="E45" s="9"/>
      <c r="F45" s="9"/>
      <c r="G45" s="12"/>
      <c r="H45" s="15"/>
      <c r="I45" s="15"/>
      <c r="J45" s="15"/>
    </row>
    <row r="46" spans="1:1024" s="1" customFormat="1">
      <c r="B46" s="9"/>
      <c r="C46" s="9"/>
      <c r="D46" s="9"/>
      <c r="E46" s="9"/>
      <c r="F46" s="9"/>
      <c r="G46" s="11" t="s">
        <v>105</v>
      </c>
      <c r="H46" s="15"/>
      <c r="I46" s="15"/>
      <c r="J46" s="15"/>
    </row>
    <row r="47" spans="1:1024" s="1" customFormat="1">
      <c r="B47" s="9"/>
      <c r="C47" s="13" t="s">
        <v>106</v>
      </c>
      <c r="D47" s="9"/>
      <c r="E47" s="9"/>
      <c r="F47" s="9"/>
      <c r="G47" s="12" t="s">
        <v>107</v>
      </c>
      <c r="H47" s="15"/>
      <c r="I47" s="15"/>
      <c r="J47" s="15"/>
    </row>
    <row r="48" spans="1:1024" ht="28">
      <c r="A48" s="1" t="s">
        <v>108</v>
      </c>
      <c r="B48" s="9">
        <v>22</v>
      </c>
      <c r="C48" s="9"/>
      <c r="D48" s="9">
        <v>21</v>
      </c>
      <c r="E48" s="14"/>
      <c r="F48" s="14"/>
      <c r="G48" s="12" t="s">
        <v>80</v>
      </c>
      <c r="H48" s="15" t="s">
        <v>109</v>
      </c>
      <c r="I48" s="15" t="s">
        <v>110</v>
      </c>
      <c r="J48" s="15" t="s">
        <v>111</v>
      </c>
    </row>
    <row r="49" spans="1:10" ht="14">
      <c r="A49" s="1" t="s">
        <v>115</v>
      </c>
      <c r="B49" s="9">
        <v>23</v>
      </c>
      <c r="C49" s="9"/>
      <c r="D49" s="9">
        <v>8</v>
      </c>
      <c r="E49" s="14"/>
      <c r="F49" s="14"/>
      <c r="G49" s="12" t="s">
        <v>32</v>
      </c>
      <c r="H49" s="15" t="s">
        <v>116</v>
      </c>
      <c r="I49" s="15" t="s">
        <v>117</v>
      </c>
      <c r="J49" s="15"/>
    </row>
    <row r="50" spans="1:10" ht="28">
      <c r="A50" s="1" t="s">
        <v>118</v>
      </c>
      <c r="B50" s="9">
        <v>24</v>
      </c>
      <c r="C50" s="9"/>
      <c r="D50" s="9">
        <v>13</v>
      </c>
      <c r="E50" s="14"/>
      <c r="F50" s="14"/>
      <c r="G50" s="12" t="s">
        <v>32</v>
      </c>
      <c r="H50" s="15" t="s">
        <v>119</v>
      </c>
      <c r="I50" s="15" t="s">
        <v>120</v>
      </c>
      <c r="J50" s="15"/>
    </row>
    <row r="51" spans="1:10" ht="14">
      <c r="A51" s="1" t="s">
        <v>121</v>
      </c>
      <c r="B51" s="9">
        <v>25</v>
      </c>
      <c r="C51" s="9"/>
      <c r="D51" s="9">
        <v>5</v>
      </c>
      <c r="E51" s="14"/>
      <c r="F51" s="14"/>
      <c r="G51" s="12" t="s">
        <v>32</v>
      </c>
      <c r="H51" s="1" t="s">
        <v>122</v>
      </c>
      <c r="I51" s="15" t="s">
        <v>123</v>
      </c>
      <c r="J51" s="15"/>
    </row>
    <row r="52" spans="1:10" ht="28">
      <c r="A52" s="1" t="s">
        <v>124</v>
      </c>
      <c r="B52" s="9">
        <v>26</v>
      </c>
      <c r="C52" s="9"/>
      <c r="D52" s="9">
        <v>8</v>
      </c>
      <c r="E52" s="14"/>
      <c r="F52" s="14"/>
      <c r="G52" s="12" t="s">
        <v>69</v>
      </c>
      <c r="H52" s="15" t="s">
        <v>125</v>
      </c>
      <c r="I52" s="15" t="s">
        <v>126</v>
      </c>
      <c r="J52" s="15"/>
    </row>
    <row r="53" spans="1:10" ht="14">
      <c r="A53" s="1" t="s">
        <v>127</v>
      </c>
      <c r="B53" s="9">
        <v>27</v>
      </c>
      <c r="C53" s="9"/>
      <c r="D53" s="9">
        <v>8</v>
      </c>
      <c r="E53" s="14"/>
      <c r="F53" s="14"/>
      <c r="G53" s="12" t="s">
        <v>69</v>
      </c>
      <c r="H53" s="15" t="s">
        <v>128</v>
      </c>
      <c r="I53" s="15" t="s">
        <v>129</v>
      </c>
      <c r="J53" s="15"/>
    </row>
    <row r="54" spans="1:10" s="20" customFormat="1" ht="24" customHeight="1">
      <c r="A54" s="1" t="s">
        <v>130</v>
      </c>
      <c r="B54" s="9">
        <v>28</v>
      </c>
      <c r="C54" s="9"/>
      <c r="D54" s="9">
        <v>5</v>
      </c>
      <c r="E54" s="14"/>
      <c r="F54" s="14"/>
      <c r="G54" s="12" t="s">
        <v>32</v>
      </c>
      <c r="H54" s="15" t="s">
        <v>131</v>
      </c>
      <c r="I54" s="15" t="s">
        <v>132</v>
      </c>
      <c r="J54" s="15" t="s">
        <v>133</v>
      </c>
    </row>
    <row r="55" spans="1:10" s="20" customFormat="1" ht="28">
      <c r="A55" s="1" t="s">
        <v>134</v>
      </c>
      <c r="B55" s="9">
        <v>29</v>
      </c>
      <c r="C55" s="9"/>
      <c r="D55" s="9">
        <v>5</v>
      </c>
      <c r="E55" s="14"/>
      <c r="F55" s="14"/>
      <c r="G55" s="12" t="s">
        <v>69</v>
      </c>
      <c r="H55" s="15" t="s">
        <v>135</v>
      </c>
      <c r="I55" s="15" t="s">
        <v>136</v>
      </c>
      <c r="J55" s="15" t="s">
        <v>137</v>
      </c>
    </row>
    <row r="56" spans="1:10" ht="28">
      <c r="A56" s="1" t="s">
        <v>138</v>
      </c>
      <c r="B56" s="9">
        <v>30</v>
      </c>
      <c r="C56" s="9"/>
      <c r="D56" s="9">
        <v>5</v>
      </c>
      <c r="E56" s="14"/>
      <c r="F56" s="14"/>
      <c r="G56" s="12" t="s">
        <v>32</v>
      </c>
      <c r="H56" s="15" t="s">
        <v>139</v>
      </c>
      <c r="I56" s="15" t="s">
        <v>140</v>
      </c>
      <c r="J56" s="15"/>
    </row>
    <row r="57" spans="1:10" ht="28">
      <c r="A57" s="1" t="s">
        <v>141</v>
      </c>
      <c r="B57" s="9">
        <v>31</v>
      </c>
      <c r="C57" s="9"/>
      <c r="D57" s="9">
        <v>8</v>
      </c>
      <c r="E57" s="14"/>
      <c r="F57" s="14"/>
      <c r="G57" s="12" t="s">
        <v>32</v>
      </c>
      <c r="H57" s="15" t="s">
        <v>142</v>
      </c>
      <c r="I57" s="15" t="s">
        <v>143</v>
      </c>
      <c r="J57" s="15"/>
    </row>
    <row r="58" spans="1:10" ht="28">
      <c r="A58" s="1" t="s">
        <v>144</v>
      </c>
      <c r="B58" s="9">
        <v>32</v>
      </c>
      <c r="C58" s="9"/>
      <c r="D58" s="9">
        <v>5</v>
      </c>
      <c r="E58" s="14"/>
      <c r="F58" s="14"/>
      <c r="G58" s="12" t="s">
        <v>32</v>
      </c>
      <c r="H58" s="15" t="s">
        <v>145</v>
      </c>
      <c r="I58" s="15" t="s">
        <v>146</v>
      </c>
      <c r="J58" s="15"/>
    </row>
    <row r="59" spans="1:10" ht="28">
      <c r="A59" s="1" t="s">
        <v>147</v>
      </c>
      <c r="B59" s="9">
        <v>33</v>
      </c>
      <c r="C59" s="9"/>
      <c r="D59" s="9">
        <v>3</v>
      </c>
      <c r="E59" s="14"/>
      <c r="F59" s="14"/>
      <c r="G59" s="12" t="s">
        <v>32</v>
      </c>
      <c r="H59" s="15" t="s">
        <v>148</v>
      </c>
      <c r="I59" s="15" t="s">
        <v>149</v>
      </c>
      <c r="J59" s="15"/>
    </row>
    <row r="60" spans="1:10" ht="14">
      <c r="A60" s="1" t="s">
        <v>150</v>
      </c>
      <c r="B60" s="9">
        <v>34</v>
      </c>
      <c r="C60" s="9"/>
      <c r="D60" s="9">
        <v>13</v>
      </c>
      <c r="E60" s="14"/>
      <c r="F60" s="14"/>
      <c r="G60" s="12" t="s">
        <v>58</v>
      </c>
      <c r="H60" s="15" t="s">
        <v>151</v>
      </c>
      <c r="I60" s="15" t="s">
        <v>60</v>
      </c>
      <c r="J60" s="15"/>
    </row>
    <row r="61" spans="1:10" ht="28">
      <c r="A61" s="1" t="s">
        <v>152</v>
      </c>
      <c r="B61" s="9">
        <v>35</v>
      </c>
      <c r="C61" s="9"/>
      <c r="D61" s="9">
        <v>21</v>
      </c>
      <c r="E61" s="14"/>
      <c r="F61" s="14"/>
      <c r="G61" s="12" t="s">
        <v>32</v>
      </c>
      <c r="H61" s="15" t="s">
        <v>153</v>
      </c>
      <c r="I61" s="15" t="s">
        <v>154</v>
      </c>
      <c r="J61" s="15"/>
    </row>
  </sheetData>
  <mergeCells count="4">
    <mergeCell ref="B1:F1"/>
    <mergeCell ref="B2:F2"/>
    <mergeCell ref="B5:F5"/>
    <mergeCell ref="E22:F22"/>
  </mergeCells>
  <dataValidations count="10">
    <dataValidation operator="equal" allowBlank="1" showErrorMessage="1" sqref="B1" xr:uid="{00000000-0002-0000-07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7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7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G5" xr:uid="{00000000-0002-0000-0700-000003000000}">
      <formula1>0</formula1>
      <formula2>0</formula2>
    </dataValidation>
    <dataValidation operator="equal" allowBlank="1" showInputMessage="1" showErrorMessage="1" promptTitle="Student ID" prompt="Please enter your UTA student ID number." sqref="H5" xr:uid="{00000000-0002-0000-07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61" xr:uid="{00000000-0002-0000-07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4 C45:F46 D47:F47 C48:C61" xr:uid="{00000000-0002-0000-07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D24:D44 D48:D61" xr:uid="{00000000-0002-0000-07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E24:E44 E48:E61" xr:uid="{00000000-0002-0000-07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F24:F44 F48:F61" xr:uid="{00000000-0002-0000-07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  <vt:lpstr>1-3 Product Backlog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143</cp:revision>
  <dcterms:created xsi:type="dcterms:W3CDTF">2016-03-21T22:16:37Z</dcterms:created>
  <dcterms:modified xsi:type="dcterms:W3CDTF">2021-11-16T05:26:34Z</dcterms:modified>
  <cp:category/>
  <cp:contentStatus/>
</cp:coreProperties>
</file>