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2" sheetId="3" r:id="rId1"/>
    <sheet name="car inventory" sheetId="1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53" i="1"/>
  <c r="E53" i="1" s="1"/>
  <c r="D44" i="1" l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B44" i="1"/>
  <c r="B24" i="1"/>
  <c r="B35" i="1"/>
  <c r="B38" i="1"/>
  <c r="B40" i="1"/>
  <c r="B33" i="1"/>
  <c r="B28" i="1"/>
  <c r="B4" i="1"/>
  <c r="B5" i="1"/>
  <c r="B20" i="1"/>
  <c r="B6" i="1"/>
  <c r="B12" i="1"/>
  <c r="B46" i="1"/>
  <c r="B19" i="1"/>
  <c r="B3" i="1"/>
  <c r="B23" i="1"/>
  <c r="B50" i="1"/>
  <c r="B39" i="1"/>
  <c r="B31" i="1"/>
  <c r="B36" i="1"/>
  <c r="B34" i="1"/>
  <c r="B41" i="1"/>
  <c r="B15" i="1"/>
  <c r="B47" i="1"/>
  <c r="B29" i="1"/>
  <c r="B2" i="1"/>
  <c r="B9" i="1"/>
  <c r="B14" i="1"/>
  <c r="B43" i="1"/>
  <c r="B45" i="1"/>
  <c r="B52" i="1"/>
  <c r="B21" i="1"/>
  <c r="B16" i="1"/>
  <c r="B10" i="1"/>
  <c r="B11" i="1"/>
  <c r="B30" i="1"/>
  <c r="B26" i="1"/>
  <c r="B27" i="1"/>
  <c r="B49" i="1"/>
  <c r="B22" i="1"/>
  <c r="B32" i="1"/>
  <c r="B37" i="1"/>
  <c r="B18" i="1"/>
  <c r="B48" i="1"/>
  <c r="B42" i="1"/>
  <c r="B25" i="1"/>
  <c r="B51" i="1"/>
  <c r="B17" i="1"/>
  <c r="B13" i="1"/>
  <c r="B8" i="1"/>
  <c r="B7" i="1"/>
  <c r="B53" i="1"/>
  <c r="C32" i="1" l="1"/>
  <c r="N32" i="1"/>
  <c r="C5" i="1"/>
  <c r="N5" i="1"/>
  <c r="C36" i="1"/>
  <c r="N36" i="1"/>
  <c r="C13" i="1"/>
  <c r="N13" i="1"/>
  <c r="C26" i="1"/>
  <c r="N26" i="1"/>
  <c r="C43" i="1"/>
  <c r="N43" i="1"/>
  <c r="C34" i="1"/>
  <c r="N34" i="1"/>
  <c r="C46" i="1"/>
  <c r="N46" i="1"/>
  <c r="C40" i="1"/>
  <c r="N40" i="1"/>
  <c r="C17" i="1"/>
  <c r="N17" i="1"/>
  <c r="C22" i="1"/>
  <c r="N22" i="1"/>
  <c r="C21" i="1"/>
  <c r="N21" i="1"/>
  <c r="C47" i="1"/>
  <c r="N47" i="1"/>
  <c r="C12" i="1"/>
  <c r="N12" i="1"/>
  <c r="C4" i="1"/>
  <c r="N4" i="1"/>
  <c r="C38" i="1"/>
  <c r="N38" i="1"/>
  <c r="C7" i="1"/>
  <c r="N7" i="1"/>
  <c r="C51" i="1"/>
  <c r="N51" i="1"/>
  <c r="C18" i="1"/>
  <c r="N18" i="1"/>
  <c r="C49" i="1"/>
  <c r="N49" i="1"/>
  <c r="C11" i="1"/>
  <c r="N11" i="1"/>
  <c r="C52" i="1"/>
  <c r="N52" i="1"/>
  <c r="C9" i="1"/>
  <c r="N9" i="1"/>
  <c r="C15" i="1"/>
  <c r="N15" i="1"/>
  <c r="C31" i="1"/>
  <c r="N31" i="1"/>
  <c r="C3" i="1"/>
  <c r="N3" i="1"/>
  <c r="C6" i="1"/>
  <c r="N6" i="1"/>
  <c r="C28" i="1"/>
  <c r="N28" i="1"/>
  <c r="C35" i="1"/>
  <c r="N35" i="1"/>
  <c r="C42" i="1"/>
  <c r="N42" i="1"/>
  <c r="C16" i="1"/>
  <c r="N16" i="1"/>
  <c r="C29" i="1"/>
  <c r="N29" i="1"/>
  <c r="C50" i="1"/>
  <c r="N50" i="1"/>
  <c r="C44" i="1"/>
  <c r="N44" i="1"/>
  <c r="C53" i="1"/>
  <c r="N53" i="1"/>
  <c r="C48" i="1"/>
  <c r="N48" i="1"/>
  <c r="C30" i="1"/>
  <c r="N30" i="1"/>
  <c r="C14" i="1"/>
  <c r="N14" i="1"/>
  <c r="C23" i="1"/>
  <c r="N23" i="1"/>
  <c r="C8" i="1"/>
  <c r="N8" i="1"/>
  <c r="C25" i="1"/>
  <c r="N25" i="1"/>
  <c r="C37" i="1"/>
  <c r="N37" i="1"/>
  <c r="C27" i="1"/>
  <c r="N27" i="1"/>
  <c r="C10" i="1"/>
  <c r="N10" i="1"/>
  <c r="C45" i="1"/>
  <c r="N45" i="1"/>
  <c r="C2" i="1"/>
  <c r="N2" i="1"/>
  <c r="C41" i="1"/>
  <c r="N41" i="1"/>
  <c r="C39" i="1"/>
  <c r="N39" i="1"/>
  <c r="C19" i="1"/>
  <c r="N19" i="1"/>
  <c r="C20" i="1"/>
  <c r="N20" i="1"/>
  <c r="C33" i="1"/>
  <c r="N33" i="1"/>
  <c r="C24" i="1"/>
  <c r="N2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<sst xmlns="http://schemas.openxmlformats.org/spreadsheetml/2006/main" count="224" uniqueCount="125">
  <si>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</si>
  <si>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</si>
  <si>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</si>
  <si>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</si>
  <si>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</si>
  <si>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</si>
  <si>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</si>
  <si>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</si>
  <si>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</si>
  <si>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</si>
  <si>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</si>
  <si>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</si>
  <si>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</si>
  <si>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</si>
  <si>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</si>
  <si>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</si>
  <si>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</si>
  <si>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</si>
  <si>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</si>
  <si>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</si>
  <si>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</si>
  <si>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</si>
  <si>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</si>
  <si>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</si>
  <si>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</si>
  <si>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</si>
  <si>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</si>
  <si>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</si>
  <si>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</si>
  <si>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</si>
  <si>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</si>
  <si>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</si>
  <si>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</si>
  <si>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</si>
  <si>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</si>
  <si>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</si>
  <si>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</si>
  <si>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</si>
  <si>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</si>
  <si>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</si>
  <si>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</si>
  <si>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</si>
  <si>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</si>
  <si>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</si>
  <si>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</si>
  <si>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</si>
  <si>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</si>
  <si>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</si>
  <si>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</si>
  <si>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</si>
  <si>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</si>
  <si>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</si>
  <si>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</si>
  <si>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</si>
  <si>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</si>
  <si>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</si>
  <si>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</si>
  <si>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</si>
  <si>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</si>
  <si>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</si>
  <si>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</si>
  <si>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</si>
  <si>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</si>
  <si>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</si>
  <si>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</si>
  <si>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</si>
  <si>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</si>
  <si>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</si>
  <si>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</si>
  <si>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</si>
  <si>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</si>
  <si>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</si>
  <si>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</si>
  <si>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</si>
  <si>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</si>
  <si>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</si>
  <si>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</si>
  <si>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</si>
  <si>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</si>
  <si>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</si>
  <si>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</si>
  <si>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</si>
  <si>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</si>
  <si>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</si>
  <si>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</si>
  <si>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</si>
  <si>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</si>
  <si>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TY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</si>
  <si>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</si>
  <si>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</si>
  <si>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</si>
  <si>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</si>
  <si>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</si>
  <si>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</si>
  <si>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</si>
  <si>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</si>
  <si>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</si>
  <si>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</si>
  <si>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</si>
  <si>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</si>
  <si>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</si>
  <si>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</si>
  <si>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</si>
  <si>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</si>
  <si>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COL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</si>
  <si>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</si>
  <si>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</si>
  <si>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</si>
  <si>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</si>
  <si>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</si>
  <si>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</si>
  <si>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</si>
  <si>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</si>
  <si>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</si>
  <si>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SLV</t>
  </si>
  <si>
    <t>Silverado</t>
  </si>
  <si>
    <t>PTC</t>
  </si>
  <si>
    <t>PT Cruiser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</si>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</sst>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28640"/>
        <c:axId val="129536512"/>
      </c:barChart>
      <c:catAx>
        <c:axId val="148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536512"/>
        <c:crosses val="autoZero"/>
        <c:auto val="1"/>
        <c:lblAlgn val="ctr"/>
        <c:lblOffset val="100"/>
        <c:noMultiLvlLbl val="0"/>
      </c:catAx>
      <c:valAx>
        <c:axId val="1295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8240"/>
        <c:axId val="129538816"/>
      </c:scatterChart>
      <c:valAx>
        <c:axId val="129538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/>
                  <a:t>Age</a:t>
                </a:r>
                <a:r>
                  <a:rPr lang="en-US" sz="1200" b="0" baseline="0"/>
                  <a:t> of the Car (Years)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3881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2953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Miles</a:t>
                </a:r>
                <a:r>
                  <a:rPr lang="en-US" sz="1200" b="0" baseline="0"/>
                  <a:t> Driven</a:t>
                </a:r>
                <a:endParaRPr lang="en-US" sz="1200" b="0"/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95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171450</xdr:rowOff>
    </xdr:from>
    <xdr:to>
      <xdr:col>9</xdr:col>
      <xdr:colOff>409575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57150</xdr:rowOff>
    </xdr:from>
    <xdr:to>
      <xdr:col>21</xdr:col>
      <xdr:colOff>295275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sif Raza" refreshedDate="44311.007015162038" createdVersion="4" refreshedVersion="4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/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x v="0"/>
    <s v="Mustang"/>
    <x v="0"/>
    <n v="8"/>
    <n v="40326.800000000003"/>
    <n v="4744.3294117647065"/>
    <s v="Black"/>
    <x v="0"/>
    <n v="50000"/>
    <s v="Y"/>
    <s v="FD06MTGBLA001"/>
  </r>
  <r>
    <s v="FD06MTG002"/>
    <s v="FD"/>
    <s v="Ford"/>
    <x v="0"/>
    <s v="Mustang"/>
    <x v="0"/>
    <n v="8"/>
    <n v="44974.8"/>
    <n v="5291.1529411764714"/>
    <s v="White"/>
    <x v="1"/>
    <n v="50000"/>
    <s v="Y"/>
    <s v="FD06MTGWHI002"/>
  </r>
  <r>
    <s v="FD08MTG003"/>
    <s v="FD"/>
    <s v="Ford"/>
    <x v="0"/>
    <s v="Mustang"/>
    <x v="1"/>
    <n v="6"/>
    <n v="44946.5"/>
    <n v="6914.8461538461543"/>
    <s v="Green"/>
    <x v="2"/>
    <n v="50000"/>
    <s v="Y"/>
    <s v="FD08MTGGRE003"/>
  </r>
  <r>
    <s v="FD08MTG004"/>
    <s v="FD"/>
    <s v="Ford"/>
    <x v="0"/>
    <s v="Mustang"/>
    <x v="1"/>
    <n v="6"/>
    <n v="37558.800000000003"/>
    <n v="5778.2769230769236"/>
    <s v="Black"/>
    <x v="3"/>
    <n v="50000"/>
    <s v="Y"/>
    <s v="FD08MTGBLA004"/>
  </r>
  <r>
    <s v="FD08MTG005"/>
    <s v="FD"/>
    <s v="Ford"/>
    <x v="0"/>
    <s v="Mustang"/>
    <x v="1"/>
    <n v="6"/>
    <n v="36438.5"/>
    <n v="5605.9230769230771"/>
    <s v="White"/>
    <x v="0"/>
    <n v="50000"/>
    <s v="Y"/>
    <s v="FD08MTGWHI005"/>
  </r>
  <r>
    <s v="FD06FCS006"/>
    <s v="FD"/>
    <s v="Ford"/>
    <x v="1"/>
    <s v="Focus"/>
    <x v="0"/>
    <n v="8"/>
    <n v="46311.4"/>
    <n v="5448.4000000000005"/>
    <s v="Green"/>
    <x v="4"/>
    <n v="75000"/>
    <s v="Y"/>
    <s v="FD06FCSGRE006"/>
  </r>
  <r>
    <s v="FD06FCS007"/>
    <s v="FD"/>
    <s v="Ford"/>
    <x v="1"/>
    <s v="Focus"/>
    <x v="0"/>
    <n v="8"/>
    <n v="52229.5"/>
    <n v="6144.6470588235297"/>
    <s v="Green"/>
    <x v="2"/>
    <n v="75000"/>
    <s v="Y"/>
    <s v="FD06FCSGRE007"/>
  </r>
  <r>
    <s v="FD09FCS008"/>
    <s v="FD"/>
    <s v="Ford"/>
    <x v="1"/>
    <s v="Focus"/>
    <x v="2"/>
    <n v="5"/>
    <n v="35137"/>
    <n v="6388.545454545455"/>
    <s v="Black"/>
    <x v="5"/>
    <n v="75000"/>
    <s v="Y"/>
    <s v="FD09FCSBLA008"/>
  </r>
  <r>
    <s v="FD13FCS009"/>
    <s v="FD"/>
    <s v="Ford"/>
    <x v="1"/>
    <s v="Focus"/>
    <x v="3"/>
    <n v="1"/>
    <n v="27637.1"/>
    <n v="18424.733333333334"/>
    <s v="Black"/>
    <x v="0"/>
    <n v="75000"/>
    <s v="Y"/>
    <s v="FD13FCSBLA009"/>
  </r>
  <r>
    <s v="FD13FCS010"/>
    <s v="FD"/>
    <s v="Ford"/>
    <x v="1"/>
    <s v="Focus"/>
    <x v="3"/>
    <n v="1"/>
    <n v="27534.799999999999"/>
    <n v="18356.533333333333"/>
    <s v="White"/>
    <x v="6"/>
    <n v="75000"/>
    <s v="Y"/>
    <s v="FD13FCSWHI010"/>
  </r>
  <r>
    <s v="FD12FCS011"/>
    <s v="FD"/>
    <s v="Ford"/>
    <x v="1"/>
    <s v="Focus"/>
    <x v="4"/>
    <n v="2"/>
    <n v="19341.7"/>
    <n v="7736.68"/>
    <s v="White"/>
    <x v="7"/>
    <n v="75000"/>
    <s v="Y"/>
    <s v="FD12FCSWHI011"/>
  </r>
  <r>
    <s v="FD13FCS012"/>
    <s v="FD"/>
    <s v="Ford"/>
    <x v="1"/>
    <s v="Focus"/>
    <x v="3"/>
    <n v="1"/>
    <n v="22521.599999999999"/>
    <n v="15014.4"/>
    <s v="Black"/>
    <x v="8"/>
    <n v="75000"/>
    <s v="Y"/>
    <s v="FD13FCSBLA012"/>
  </r>
  <r>
    <s v="FD13FCS013"/>
    <s v="FD"/>
    <s v="Ford"/>
    <x v="1"/>
    <s v="Focus"/>
    <x v="3"/>
    <n v="1"/>
    <n v="13682.9"/>
    <n v="9121.9333333333325"/>
    <s v="Black"/>
    <x v="9"/>
    <n v="75000"/>
    <s v="Y"/>
    <s v="FD13FCSBLA013"/>
  </r>
  <r>
    <s v="GM09CMR014"/>
    <s v="GM"/>
    <s v="General Motors"/>
    <x v="2"/>
    <s v="Camero"/>
    <x v="2"/>
    <n v="5"/>
    <n v="28464.799999999999"/>
    <n v="5175.4181818181814"/>
    <s v="White"/>
    <x v="10"/>
    <n v="100000"/>
    <s v="Y"/>
    <s v="GM09CMRWHI014"/>
  </r>
  <r>
    <s v="GM12CMR015"/>
    <s v="GM"/>
    <s v="General Motors"/>
    <x v="2"/>
    <s v="Camero"/>
    <x v="4"/>
    <n v="2"/>
    <n v="19421.099999999999"/>
    <n v="7768.44"/>
    <s v="Black"/>
    <x v="11"/>
    <n v="100000"/>
    <s v="Y"/>
    <s v="GM12CMRBLA015"/>
  </r>
  <r>
    <s v="GM14CMR016"/>
    <s v="GM"/>
    <s v="General Motors"/>
    <x v="2"/>
    <s v="Camero"/>
    <x v="5"/>
    <n v="0"/>
    <n v="14289.6"/>
    <n v="28579.200000000001"/>
    <s v="White"/>
    <x v="12"/>
    <n v="100000"/>
    <s v="Y"/>
    <s v="GM14CMRWHI016"/>
  </r>
  <r>
    <s v="GM10SLV017"/>
    <s v="GM"/>
    <s v="General Motors"/>
    <x v="3"/>
    <s v="Silverado"/>
    <x v="6"/>
    <n v="4"/>
    <n v="31144.400000000001"/>
    <n v="6920.9777777777781"/>
    <s v="Black"/>
    <x v="13"/>
    <n v="100000"/>
    <s v="Y"/>
    <s v="GM10SLVBLA017"/>
  </r>
  <r>
    <s v="GM98SLV018"/>
    <s v="GM"/>
    <s v="General Motors"/>
    <x v="3"/>
    <s v="Silverado"/>
    <x v="7"/>
    <n v="16"/>
    <n v="83162.7"/>
    <n v="5040.1636363636362"/>
    <s v="Black"/>
    <x v="10"/>
    <n v="100000"/>
    <s v="Y"/>
    <s v="GM98SLVBLA018"/>
  </r>
  <r>
    <s v="GM00SLV019"/>
    <s v="GM"/>
    <s v="General Motors"/>
    <x v="3"/>
    <s v="Silverado"/>
    <x v="8"/>
    <n v="14"/>
    <n v="80685.8"/>
    <n v="5564.5379310344833"/>
    <s v="Blue"/>
    <x v="8"/>
    <n v="100000"/>
    <s v="Y"/>
    <s v="GM00SLVBLU019"/>
  </r>
  <r>
    <s v="TY96CAM020"/>
    <s v="TY"/>
    <s v="Toyota"/>
    <x v="4"/>
    <s v="Camrey"/>
    <x v="9"/>
    <n v="18"/>
    <n v="114660.6"/>
    <n v="6197.8702702702703"/>
    <s v="Green"/>
    <x v="14"/>
    <n v="100000"/>
    <s v="Not Covered"/>
    <s v="TY96CAMGRE020"/>
  </r>
  <r>
    <s v="TY98CAM021"/>
    <s v="TY"/>
    <s v="Toyota"/>
    <x v="4"/>
    <s v="Camrey"/>
    <x v="7"/>
    <n v="16"/>
    <n v="93382.6"/>
    <n v="5659.5515151515156"/>
    <s v="Black"/>
    <x v="15"/>
    <n v="100000"/>
    <s v="Y"/>
    <s v="TY98CAMBLA021"/>
  </r>
  <r>
    <s v="TY00CAM022"/>
    <s v="TY"/>
    <s v="Toyota"/>
    <x v="4"/>
    <s v="Camrey"/>
    <x v="8"/>
    <n v="14"/>
    <n v="85928"/>
    <n v="5926.0689655172409"/>
    <s v="Green"/>
    <x v="4"/>
    <n v="100000"/>
    <s v="Y"/>
    <s v="TY00CAMGRE022"/>
  </r>
  <r>
    <s v="TY02CAM023"/>
    <s v="TY"/>
    <s v="Toyota"/>
    <x v="4"/>
    <s v="Camrey"/>
    <x v="10"/>
    <n v="12"/>
    <n v="67829.100000000006"/>
    <n v="5426.3280000000004"/>
    <s v="Black"/>
    <x v="0"/>
    <n v="100000"/>
    <s v="Y"/>
    <s v="TY02CAMBLA023"/>
  </r>
  <r>
    <s v="TY09CAM024"/>
    <s v="TY"/>
    <s v="Toyota"/>
    <x v="4"/>
    <s v="Camrey"/>
    <x v="2"/>
    <n v="5"/>
    <n v="48114.2"/>
    <n v="8748.0363636363636"/>
    <s v="White"/>
    <x v="5"/>
    <n v="100000"/>
    <s v="Y"/>
    <s v="TY09CAMWHI024"/>
  </r>
  <r>
    <s v="TY02COR025"/>
    <s v="TY"/>
    <s v="Toyota"/>
    <x v="5"/>
    <s v="Corola"/>
    <x v="10"/>
    <n v="12"/>
    <n v="64467.4"/>
    <n v="5157.3919999999998"/>
    <s v="Red"/>
    <x v="16"/>
    <n v="100000"/>
    <s v="Y"/>
    <s v="TY02CORRED025"/>
  </r>
  <r>
    <s v="TY03COR026"/>
    <s v="TY"/>
    <s v="Toyota"/>
    <x v="5"/>
    <s v="Corola"/>
    <x v="11"/>
    <n v="11"/>
    <n v="73444.399999999994"/>
    <n v="6386.4695652173905"/>
    <s v="Black"/>
    <x v="16"/>
    <n v="100000"/>
    <s v="Y"/>
    <s v="TY03CORBLA026"/>
  </r>
  <r>
    <s v="TY14COR027"/>
    <s v="TY"/>
    <s v="Toyota"/>
    <x v="5"/>
    <s v="Corola"/>
    <x v="5"/>
    <n v="0"/>
    <n v="17556.3"/>
    <n v="35112.6"/>
    <s v="Blue"/>
    <x v="6"/>
    <n v="100000"/>
    <s v="Y"/>
    <s v="TY14CORBLU027"/>
  </r>
  <r>
    <s v="TY12COR028"/>
    <s v="TY"/>
    <s v="Toyota"/>
    <x v="5"/>
    <s v="Corola"/>
    <x v="4"/>
    <n v="2"/>
    <n v="29601.9"/>
    <n v="11840.76"/>
    <s v="Black"/>
    <x v="10"/>
    <n v="100000"/>
    <s v="Y"/>
    <s v="TY12CORBLA028"/>
  </r>
  <r>
    <s v="TY12CAM029"/>
    <s v="TY"/>
    <s v="Toyota"/>
    <x v="4"/>
    <s v="Camrey"/>
    <x v="4"/>
    <n v="2"/>
    <n v="22128.2"/>
    <n v="8851.2800000000007"/>
    <s v="Blue"/>
    <x v="14"/>
    <n v="100000"/>
    <s v="Y"/>
    <s v="TY12CAMBLU029"/>
  </r>
  <r>
    <s v="HO99CIV030"/>
    <s v="HO"/>
    <s v="Honda"/>
    <x v="6"/>
    <s v="Civic"/>
    <x v="12"/>
    <n v="15"/>
    <n v="82374"/>
    <n v="5314.4516129032254"/>
    <s v="White"/>
    <x v="9"/>
    <n v="75000"/>
    <s v="Not Covered"/>
    <s v="HO99CIVWHI030"/>
  </r>
  <r>
    <s v="HO01CIV031"/>
    <s v="HO"/>
    <s v="Honda"/>
    <x v="6"/>
    <s v="Civic"/>
    <x v="13"/>
    <n v="13"/>
    <n v="69891.899999999994"/>
    <n v="5177.177777777777"/>
    <s v="Blue"/>
    <x v="3"/>
    <n v="75000"/>
    <s v="Y"/>
    <s v="HO01CIVBLU031"/>
  </r>
  <r>
    <s v="HO10CIV032"/>
    <s v="HO"/>
    <s v="Honda"/>
    <x v="6"/>
    <s v="Civic"/>
    <x v="6"/>
    <n v="4"/>
    <n v="22573"/>
    <n v="5016.2222222222226"/>
    <s v="Blue"/>
    <x v="12"/>
    <n v="75000"/>
    <s v="Y"/>
    <s v="HO10CIVBLU032"/>
  </r>
  <r>
    <s v="HO10CIV033"/>
    <s v="HO"/>
    <s v="Honda"/>
    <x v="6"/>
    <s v="Civic"/>
    <x v="6"/>
    <n v="4"/>
    <n v="33477.199999999997"/>
    <n v="7439.3777777777768"/>
    <s v="Black"/>
    <x v="15"/>
    <n v="75000"/>
    <s v="Y"/>
    <s v="HO10CIVBLA033"/>
  </r>
  <r>
    <s v="HO11CIV034"/>
    <s v="HO"/>
    <s v="Honda"/>
    <x v="6"/>
    <s v="Civic"/>
    <x v="14"/>
    <n v="3"/>
    <n v="30555.3"/>
    <n v="8730.0857142857149"/>
    <s v="Black"/>
    <x v="2"/>
    <n v="75000"/>
    <s v="Y"/>
    <s v="HO11CIVBLA034"/>
  </r>
  <r>
    <s v="HO12CIV035"/>
    <s v="HO"/>
    <s v="Honda"/>
    <x v="6"/>
    <s v="Civic"/>
    <x v="4"/>
    <n v="2"/>
    <n v="24513.200000000001"/>
    <n v="9805.2800000000007"/>
    <s v="Black"/>
    <x v="13"/>
    <n v="75000"/>
    <s v="Y"/>
    <s v="HO12CIVBLA035"/>
  </r>
  <r>
    <s v="HO13CIV036"/>
    <s v="HO"/>
    <s v="Honda"/>
    <x v="6"/>
    <s v="Civic"/>
    <x v="3"/>
    <n v="1"/>
    <n v="13867.6"/>
    <n v="9245.0666666666675"/>
    <s v="Black"/>
    <x v="14"/>
    <n v="75000"/>
    <s v="Y"/>
    <s v="HO13CIVBLA036"/>
  </r>
  <r>
    <s v="HO05ODY037"/>
    <s v="HO"/>
    <s v="Honda"/>
    <x v="7"/>
    <s v="Odyssey"/>
    <x v="15"/>
    <n v="9"/>
    <n v="60389.5"/>
    <n v="6356.7894736842109"/>
    <s v="White"/>
    <x v="5"/>
    <n v="100000"/>
    <s v="Y"/>
    <s v="HO05ODYWHI037"/>
  </r>
  <r>
    <s v="HO07ODY038"/>
    <s v="HO"/>
    <s v="Honda"/>
    <x v="7"/>
    <s v="Odyssey"/>
    <x v="16"/>
    <n v="7"/>
    <n v="50854.1"/>
    <n v="6780.5466666666662"/>
    <s v="Black"/>
    <x v="15"/>
    <n v="100000"/>
    <s v="Y"/>
    <s v="HO07ODYBLA038"/>
  </r>
  <r>
    <s v="HO08ODY039"/>
    <s v="HO"/>
    <s v="Honda"/>
    <x v="7"/>
    <s v="Odyssey"/>
    <x v="1"/>
    <n v="6"/>
    <n v="42504.6"/>
    <n v="6539.1692307692301"/>
    <s v="White"/>
    <x v="9"/>
    <n v="100000"/>
    <s v="Y"/>
    <s v="HO08ODYWHI039"/>
  </r>
  <r>
    <s v="HO01ODY040"/>
    <s v="HO"/>
    <s v="Honda"/>
    <x v="7"/>
    <s v="Odyssey"/>
    <x v="13"/>
    <n v="13"/>
    <n v="68658.899999999994"/>
    <n v="5085.844444444444"/>
    <s v="Black"/>
    <x v="0"/>
    <n v="100000"/>
    <s v="Y"/>
    <s v="HO01ODYBLA040"/>
  </r>
  <r>
    <s v="HO14ODY041"/>
    <s v="HO"/>
    <s v="Honda"/>
    <x v="7"/>
    <s v="Odyssey"/>
    <x v="5"/>
    <n v="0"/>
    <n v="3708.1"/>
    <n v="7416.2"/>
    <s v="Black"/>
    <x v="1"/>
    <n v="100000"/>
    <s v="Y"/>
    <s v="HO14ODYBLA041"/>
  </r>
  <r>
    <s v="CR04PTC042"/>
    <s v="CR"/>
    <s v="Chrysler"/>
    <x v="8"/>
    <s v="PT Cruiser"/>
    <x v="17"/>
    <n v="10"/>
    <n v="64542"/>
    <n v="6146.8571428571431"/>
    <s v="Blue"/>
    <x v="0"/>
    <n v="75000"/>
    <s v="Y"/>
    <s v="CR04PTCBLU042"/>
  </r>
  <r>
    <s v="CR07PTC043"/>
    <s v="CR"/>
    <s v="Chrysler"/>
    <x v="8"/>
    <s v="PT Cruiser"/>
    <x v="16"/>
    <n v="7"/>
    <n v="42074.2"/>
    <n v="5609.8933333333325"/>
    <s v="Green"/>
    <x v="16"/>
    <n v="75000"/>
    <s v="Y"/>
    <s v="CR07PTCGRE043"/>
  </r>
  <r>
    <s v="CR11PTC044"/>
    <s v="CR"/>
    <s v="Chrysler"/>
    <x v="8"/>
    <s v="PT Cruiser"/>
    <x v="14"/>
    <n v="3"/>
    <n v="27394.2"/>
    <n v="7826.9142857142861"/>
    <s v="Black"/>
    <x v="8"/>
    <n v="75000"/>
    <s v="Y"/>
    <s v="CR11PTCBLA044"/>
  </r>
  <r>
    <s v="CR99CAR045"/>
    <s v="CR"/>
    <s v="Chrysler"/>
    <x v="9"/>
    <s v="Caravan"/>
    <x v="12"/>
    <n v="15"/>
    <n v="79420.600000000006"/>
    <n v="5123.9096774193549"/>
    <s v="Green"/>
    <x v="13"/>
    <n v="75000"/>
    <s v="Not Covered"/>
    <s v="CR99CARGRE045"/>
  </r>
  <r>
    <s v="CR00CAR046"/>
    <s v="CR"/>
    <s v="Chrysler"/>
    <x v="9"/>
    <s v="Caravan"/>
    <x v="8"/>
    <n v="14"/>
    <n v="77243.100000000006"/>
    <n v="5327.1103448275862"/>
    <s v="Black"/>
    <x v="3"/>
    <n v="75000"/>
    <s v="Not Covered"/>
    <s v="CR00CARBLA046"/>
  </r>
  <r>
    <s v="CR04CAR047"/>
    <s v="CR"/>
    <s v="Chrysler"/>
    <x v="9"/>
    <s v="Caravan"/>
    <x v="17"/>
    <n v="10"/>
    <n v="72527.199999999997"/>
    <n v="6907.3523809523804"/>
    <s v="White"/>
    <x v="11"/>
    <n v="75000"/>
    <s v="Y"/>
    <s v="CR04CARWHI047"/>
  </r>
  <r>
    <s v="CR04CAR048"/>
    <s v="CR"/>
    <s v="Chrysler"/>
    <x v="9"/>
    <s v="Caravan"/>
    <x v="17"/>
    <n v="10"/>
    <n v="52699.4"/>
    <n v="5018.9904761904763"/>
    <s v="Red"/>
    <x v="11"/>
    <n v="75000"/>
    <s v="Y"/>
    <s v="CR04CARRED048"/>
  </r>
  <r>
    <s v="HY11ELA049"/>
    <s v="HY"/>
    <s v="Hundai"/>
    <x v="10"/>
    <s v="Elantra"/>
    <x v="14"/>
    <n v="3"/>
    <n v="29102.3"/>
    <n v="8314.9428571428562"/>
    <s v="Black"/>
    <x v="12"/>
    <n v="100000"/>
    <s v="Y"/>
    <s v="HY11ELABLA049"/>
  </r>
  <r>
    <s v="HY12ELA050"/>
    <s v="HY"/>
    <s v="Hundai"/>
    <x v="10"/>
    <s v="Elantra"/>
    <x v="4"/>
    <n v="2"/>
    <n v="22282"/>
    <n v="8912.7999999999993"/>
    <s v="Blue"/>
    <x v="1"/>
    <n v="100000"/>
    <s v="Y"/>
    <s v="HY12ELABLU050"/>
  </r>
  <r>
    <s v="HY13ELA051"/>
    <s v="HY"/>
    <s v="Hundai"/>
    <x v="10"/>
    <s v="Elantra"/>
    <x v="3"/>
    <n v="1"/>
    <n v="20223.900000000001"/>
    <n v="13482.6"/>
    <s v="Black"/>
    <x v="6"/>
    <n v="100000"/>
    <s v="Y"/>
    <s v="HY13ELABLA051"/>
  </r>
  <r>
    <s v="HY13ELA052"/>
    <s v="HY"/>
    <s v="Hundai"/>
    <x v="10"/>
    <s v="Elantra"/>
    <x v="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showAll="0"/>
    <pivotField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1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41</v>
      </c>
      <c r="B4" s="5">
        <v>144647.69999999998</v>
      </c>
    </row>
    <row r="5" spans="1:2" x14ac:dyDescent="0.25">
      <c r="A5" s="4" t="s">
        <v>50</v>
      </c>
      <c r="B5" s="5">
        <v>150656.40000000002</v>
      </c>
    </row>
    <row r="6" spans="1:2" x14ac:dyDescent="0.25">
      <c r="A6" s="4" t="s">
        <v>26</v>
      </c>
      <c r="B6" s="5">
        <v>154427.9</v>
      </c>
    </row>
    <row r="7" spans="1:2" x14ac:dyDescent="0.25">
      <c r="A7" s="4" t="s">
        <v>58</v>
      </c>
      <c r="B7" s="5">
        <v>179986</v>
      </c>
    </row>
    <row r="8" spans="1:2" x14ac:dyDescent="0.25">
      <c r="A8" s="4" t="s">
        <v>29</v>
      </c>
      <c r="B8" s="5">
        <v>143640.70000000001</v>
      </c>
    </row>
    <row r="9" spans="1:2" x14ac:dyDescent="0.25">
      <c r="A9" s="4" t="s">
        <v>45</v>
      </c>
      <c r="B9" s="5">
        <v>135078.20000000001</v>
      </c>
    </row>
    <row r="10" spans="1:2" x14ac:dyDescent="0.25">
      <c r="A10" s="4" t="s">
        <v>24</v>
      </c>
      <c r="B10" s="5">
        <v>184693.8</v>
      </c>
    </row>
    <row r="11" spans="1:2" x14ac:dyDescent="0.25">
      <c r="A11" s="4" t="s">
        <v>22</v>
      </c>
      <c r="B11" s="5">
        <v>127731.3</v>
      </c>
    </row>
    <row r="12" spans="1:2" x14ac:dyDescent="0.25">
      <c r="A12" s="4" t="s">
        <v>19</v>
      </c>
      <c r="B12" s="5">
        <v>70964.899999999994</v>
      </c>
    </row>
    <row r="13" spans="1:2" x14ac:dyDescent="0.25">
      <c r="A13" s="4" t="s">
        <v>32</v>
      </c>
      <c r="B13" s="5">
        <v>65315</v>
      </c>
    </row>
    <row r="14" spans="1:2" x14ac:dyDescent="0.25">
      <c r="A14" s="4" t="s">
        <v>38</v>
      </c>
      <c r="B14" s="5">
        <v>138561.5</v>
      </c>
    </row>
    <row r="15" spans="1:2" x14ac:dyDescent="0.25">
      <c r="A15" s="4" t="s">
        <v>39</v>
      </c>
      <c r="B15" s="5">
        <v>141229.4</v>
      </c>
    </row>
    <row r="16" spans="1:2" x14ac:dyDescent="0.25">
      <c r="A16" s="4" t="s">
        <v>16</v>
      </c>
      <c r="B16" s="5">
        <v>305432.40000000002</v>
      </c>
    </row>
    <row r="17" spans="1:2" x14ac:dyDescent="0.25">
      <c r="A17" s="4" t="s">
        <v>52</v>
      </c>
      <c r="B17" s="5">
        <v>177713.9</v>
      </c>
    </row>
    <row r="18" spans="1:2" x14ac:dyDescent="0.25">
      <c r="A18" s="4" t="s">
        <v>43</v>
      </c>
      <c r="B18" s="5">
        <v>65964.899999999994</v>
      </c>
    </row>
    <row r="19" spans="1:2" x14ac:dyDescent="0.25">
      <c r="A19" s="4" t="s">
        <v>36</v>
      </c>
      <c r="B19" s="5">
        <v>130601.59999999999</v>
      </c>
    </row>
    <row r="20" spans="1:2" x14ac:dyDescent="0.25">
      <c r="A20" s="4" t="s">
        <v>34</v>
      </c>
      <c r="B20" s="5">
        <v>19341.7</v>
      </c>
    </row>
    <row r="21" spans="1:2" x14ac:dyDescent="0.2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I10" sqref="I10"/>
    </sheetView>
  </sheetViews>
  <sheetFormatPr defaultRowHeight="15" x14ac:dyDescent="0.25"/>
  <cols>
    <col min="1" max="1" width="13.85546875" customWidth="1"/>
    <col min="3" max="3" width="14.85546875" bestFit="1" customWidth="1"/>
    <col min="5" max="5" width="9.85546875" bestFit="1" customWidth="1"/>
    <col min="8" max="8" width="11.5703125" bestFit="1" customWidth="1"/>
    <col min="9" max="9" width="10.5703125" bestFit="1" customWidth="1"/>
    <col min="11" max="11" width="9.85546875" bestFit="1" customWidth="1"/>
    <col min="13" max="13" width="12.140625" bestFit="1" customWidth="1"/>
    <col min="14" max="14" width="16.85546875" bestFit="1" customWidth="1"/>
    <col min="15" max="15" width="10.57031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2">
        <v>17556.3</v>
      </c>
      <c r="I2" s="2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25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2">
        <v>14289.6</v>
      </c>
      <c r="I3" s="2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5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2">
        <v>27637.1</v>
      </c>
      <c r="I4" s="2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5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2">
        <v>27534.799999999999</v>
      </c>
      <c r="I5" s="2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5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2">
        <v>22521.599999999999</v>
      </c>
      <c r="I6" s="2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5">
      <c r="A7" t="s">
        <v>83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2">
        <v>22188.5</v>
      </c>
      <c r="I7" s="2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5">
      <c r="A8" t="s">
        <v>82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2">
        <v>20223.900000000001</v>
      </c>
      <c r="I8" s="2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5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2">
        <v>29601.9</v>
      </c>
      <c r="I9" s="2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5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2">
        <v>24513.200000000001</v>
      </c>
      <c r="I10" s="2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5">
      <c r="A1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2">
        <v>13867.6</v>
      </c>
      <c r="I11" s="2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25">
      <c r="A12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2">
        <v>13682.9</v>
      </c>
      <c r="I12" s="2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25">
      <c r="A13" t="s">
        <v>81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2">
        <v>22282</v>
      </c>
      <c r="I13" s="2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5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2">
        <v>22128.2</v>
      </c>
      <c r="I14" s="2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5">
      <c r="A15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2">
        <v>48114.2</v>
      </c>
      <c r="I15" s="2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25">
      <c r="A16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2">
        <v>30555.3</v>
      </c>
      <c r="I16" s="2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25">
      <c r="A17" t="s">
        <v>80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2">
        <v>29102.3</v>
      </c>
      <c r="I17" s="2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25">
      <c r="A18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2">
        <v>27394.2</v>
      </c>
      <c r="I18" s="2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25">
      <c r="A19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2">
        <v>19421.099999999999</v>
      </c>
      <c r="I19" s="2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25">
      <c r="A20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2">
        <v>19341.7</v>
      </c>
      <c r="I20" s="2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25">
      <c r="A2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2">
        <v>33477.199999999997</v>
      </c>
      <c r="I21" s="2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25">
      <c r="A22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2">
        <v>3708.1</v>
      </c>
      <c r="I22" s="2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25">
      <c r="A23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2">
        <v>31144.400000000001</v>
      </c>
      <c r="I23" s="2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2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2">
        <v>44946.5</v>
      </c>
      <c r="I24" s="2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25">
      <c r="A25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2">
        <v>72527.199999999997</v>
      </c>
      <c r="I25" s="2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25">
      <c r="A26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2">
        <v>50854.1</v>
      </c>
      <c r="I26" s="2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25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2">
        <v>42504.6</v>
      </c>
      <c r="I27" s="2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5">
      <c r="A28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2">
        <v>35137</v>
      </c>
      <c r="I28" s="2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25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2">
        <v>73444.399999999994</v>
      </c>
      <c r="I29" s="2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25">
      <c r="A30" t="s">
        <v>121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2">
        <v>60389.5</v>
      </c>
      <c r="I30" s="2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5">
      <c r="A3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2">
        <v>114660.6</v>
      </c>
      <c r="I31" s="2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5">
      <c r="A32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2">
        <v>64542</v>
      </c>
      <c r="I32" s="2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5">
      <c r="A33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2">
        <v>52229.5</v>
      </c>
      <c r="I33" s="2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5">
      <c r="A34" t="s">
        <v>53</v>
      </c>
      <c r="B34" t="str">
        <f t="shared" ref="B34:B65" si="9">LEFT(A34,2)</f>
        <v>TY</v>
      </c>
      <c r="C34" t="str">
        <f t="shared" ref="C34:C65" si="10">VLOOKUP(B34,B$56:C$61,2)</f>
        <v>Toyota</v>
      </c>
      <c r="D34" t="str">
        <f t="shared" ref="D34:D53" si="11">MID(A34,5,3)</f>
        <v>CAM</v>
      </c>
      <c r="E34" t="str">
        <f t="shared" ref="E34:E65" si="12">VLOOKUP(D34,D$56:E$66,2)</f>
        <v>Camrey</v>
      </c>
      <c r="F34" t="str">
        <f t="shared" ref="F34:F53" si="13">MID(A34,3,2)</f>
        <v>00</v>
      </c>
      <c r="G34">
        <f t="shared" ref="G34:G65" si="14">IF(14-F34&lt;0,100-F34+14,14-F34)</f>
        <v>14</v>
      </c>
      <c r="H34" s="2">
        <v>85928</v>
      </c>
      <c r="I34" s="2">
        <f t="shared" ref="I34:I65" si="15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25">
      <c r="A35" t="s">
        <v>23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2">
        <v>37558.800000000003</v>
      </c>
      <c r="I35" s="2">
        <f t="shared" si="15"/>
        <v>5778.2769230769236</v>
      </c>
      <c r="J35" t="s">
        <v>15</v>
      </c>
      <c r="K35" t="s">
        <v>24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25">
      <c r="A36" t="s">
        <v>51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2">
        <v>93382.6</v>
      </c>
      <c r="I36" s="2">
        <f t="shared" si="15"/>
        <v>5659.5515151515156</v>
      </c>
      <c r="J36" t="s">
        <v>15</v>
      </c>
      <c r="K36" t="s">
        <v>52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25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2">
        <v>42074.2</v>
      </c>
      <c r="I37" s="2">
        <f t="shared" si="15"/>
        <v>5609.8933333333325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25">
      <c r="A38" t="s">
        <v>25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2">
        <v>36438.5</v>
      </c>
      <c r="I38" s="2">
        <f t="shared" si="15"/>
        <v>5605.9230769230771</v>
      </c>
      <c r="J38" t="s">
        <v>18</v>
      </c>
      <c r="K38" t="s">
        <v>16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25">
      <c r="A39" t="s">
        <v>47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2">
        <v>80685.8</v>
      </c>
      <c r="I39" s="2">
        <f t="shared" si="15"/>
        <v>5564.5379310344833</v>
      </c>
      <c r="J39" t="s">
        <v>48</v>
      </c>
      <c r="K39" t="s">
        <v>36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25">
      <c r="A40" t="s">
        <v>119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2">
        <v>46311.4</v>
      </c>
      <c r="I40" s="2">
        <f t="shared" si="15"/>
        <v>5448.4000000000005</v>
      </c>
      <c r="J40" t="s">
        <v>21</v>
      </c>
      <c r="K40" t="s">
        <v>26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25">
      <c r="A41" t="s">
        <v>54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2">
        <v>67829.100000000006</v>
      </c>
      <c r="I41" s="2">
        <f t="shared" si="15"/>
        <v>5426.3280000000004</v>
      </c>
      <c r="J41" t="s">
        <v>15</v>
      </c>
      <c r="K41" t="s">
        <v>16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25">
      <c r="A42" t="s">
        <v>77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2">
        <v>77243.100000000006</v>
      </c>
      <c r="I42" s="2">
        <f t="shared" si="15"/>
        <v>5327.1103448275862</v>
      </c>
      <c r="J42" t="s">
        <v>15</v>
      </c>
      <c r="K42" t="s">
        <v>24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25">
      <c r="A43" t="s">
        <v>63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2">
        <v>82374</v>
      </c>
      <c r="I43" s="2">
        <f t="shared" si="15"/>
        <v>5314.4516129032254</v>
      </c>
      <c r="J43" t="s">
        <v>18</v>
      </c>
      <c r="K43" t="s">
        <v>38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25">
      <c r="A44" t="s">
        <v>17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2">
        <v>44974.8</v>
      </c>
      <c r="I44" s="2">
        <f t="shared" si="15"/>
        <v>5291.1529411764714</v>
      </c>
      <c r="J44" t="s">
        <v>18</v>
      </c>
      <c r="K44" t="s">
        <v>19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25">
      <c r="A45" t="s">
        <v>64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2">
        <v>69891.899999999994</v>
      </c>
      <c r="I45" s="2">
        <f t="shared" si="15"/>
        <v>5177.177777777777</v>
      </c>
      <c r="J45" t="s">
        <v>48</v>
      </c>
      <c r="K45" t="s">
        <v>24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25">
      <c r="A46" t="s">
        <v>120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2">
        <v>28464.799999999999</v>
      </c>
      <c r="I46" s="2">
        <f t="shared" si="15"/>
        <v>5175.4181818181814</v>
      </c>
      <c r="J46" t="s">
        <v>18</v>
      </c>
      <c r="K46" t="s">
        <v>39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25">
      <c r="A47" t="s">
        <v>56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2">
        <v>64467.4</v>
      </c>
      <c r="I47" s="2">
        <f t="shared" si="15"/>
        <v>5157.3919999999998</v>
      </c>
      <c r="J47" t="s">
        <v>57</v>
      </c>
      <c r="K47" t="s">
        <v>58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25">
      <c r="A48" t="s">
        <v>76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2">
        <v>79420.600000000006</v>
      </c>
      <c r="I48" s="2">
        <f t="shared" si="15"/>
        <v>5123.9096774193549</v>
      </c>
      <c r="J48" t="s">
        <v>21</v>
      </c>
      <c r="K48" t="s">
        <v>45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25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2">
        <v>68658.899999999994</v>
      </c>
      <c r="I49" s="2">
        <f t="shared" si="15"/>
        <v>5085.844444444444</v>
      </c>
      <c r="J49" t="s">
        <v>15</v>
      </c>
      <c r="K49" t="s">
        <v>16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25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2">
        <v>83162.7</v>
      </c>
      <c r="I50" s="2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25">
      <c r="A5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2">
        <v>52699.4</v>
      </c>
      <c r="I51" s="2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25">
      <c r="A52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2">
        <v>22573</v>
      </c>
      <c r="I52" s="2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25">
      <c r="A53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2">
        <v>40326.800000000003</v>
      </c>
      <c r="I53" s="2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97</v>
      </c>
    </row>
    <row r="57" spans="1:14" x14ac:dyDescent="0.25">
      <c r="B57" t="s">
        <v>89</v>
      </c>
      <c r="C57" t="s">
        <v>95</v>
      </c>
      <c r="D57" t="s">
        <v>106</v>
      </c>
      <c r="E57" t="s">
        <v>107</v>
      </c>
    </row>
    <row r="58" spans="1:14" x14ac:dyDescent="0.25">
      <c r="B58" t="s">
        <v>88</v>
      </c>
      <c r="C58" t="s">
        <v>94</v>
      </c>
      <c r="D58" t="s">
        <v>108</v>
      </c>
      <c r="E58" t="s">
        <v>109</v>
      </c>
    </row>
    <row r="59" spans="1:14" x14ac:dyDescent="0.25">
      <c r="B59" t="s">
        <v>86</v>
      </c>
      <c r="C59" t="s">
        <v>93</v>
      </c>
      <c r="D59" t="s">
        <v>102</v>
      </c>
      <c r="E59" t="s">
        <v>103</v>
      </c>
    </row>
    <row r="60" spans="1:14" x14ac:dyDescent="0.25">
      <c r="B60" t="s">
        <v>85</v>
      </c>
      <c r="C60" t="s">
        <v>91</v>
      </c>
      <c r="D60" t="s">
        <v>104</v>
      </c>
      <c r="E60" t="s">
        <v>105</v>
      </c>
    </row>
    <row r="61" spans="1:14" x14ac:dyDescent="0.25">
      <c r="B61" t="s">
        <v>87</v>
      </c>
      <c r="C61" t="s">
        <v>92</v>
      </c>
      <c r="D61" t="s">
        <v>98</v>
      </c>
      <c r="E61" t="s">
        <v>99</v>
      </c>
    </row>
    <row r="62" spans="1:14" x14ac:dyDescent="0.25">
      <c r="D62" t="s">
        <v>100</v>
      </c>
      <c r="E62" t="s">
        <v>101</v>
      </c>
    </row>
    <row r="63" spans="1:14" x14ac:dyDescent="0.25">
      <c r="D63" t="s">
        <v>110</v>
      </c>
      <c r="E63" t="s">
        <v>111</v>
      </c>
    </row>
    <row r="64" spans="1:14" x14ac:dyDescent="0.25">
      <c r="D64" t="s">
        <v>112</v>
      </c>
      <c r="E64" t="s">
        <v>113</v>
      </c>
    </row>
    <row r="65" spans="4:5" x14ac:dyDescent="0.25">
      <c r="D65" t="s">
        <v>116</v>
      </c>
      <c r="E65" t="s">
        <v>117</v>
      </c>
    </row>
    <row r="66" spans="4:5" x14ac:dyDescent="0.25">
      <c r="D66" t="s">
        <v>114</v>
      </c>
      <c r="E66" t="s">
        <v>115</v>
      </c>
    </row>
  </sheetData>
  <sortState ref="A1:W53">
    <sortCondition descending="1" ref="I1:I53"/>
  </sortState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dcterms:modified xsi:type="dcterms:W3CDTF">2021-04-24T21:40:18Z</dcterms:modified>
</cp:coreProperties>
</file>