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ruker Lab\Baf3 acquired mutations\PlateCountResultsAnalysis\"/>
    </mc:Choice>
  </mc:AlternateContent>
  <bookViews>
    <workbookView xWindow="360" yWindow="360" windowWidth="19875" windowHeight="14340" activeTab="1"/>
  </bookViews>
  <sheets>
    <sheet name="ELDAanalysis" sheetId="1" r:id="rId1"/>
    <sheet name="Day2v9" sheetId="2" r:id="rId2"/>
    <sheet name="3Bins" sheetId="3" r:id="rId3"/>
    <sheet name="1Bin" sheetId="4" r:id="rId4"/>
    <sheet name="MeanMedian" sheetId="5" r:id="rId5"/>
    <sheet name="Sheet2" sheetId="7" r:id="rId6"/>
    <sheet name="Sheet3" sheetId="8" r:id="rId7"/>
  </sheets>
  <definedNames>
    <definedName name="_xlnm._FilterDatabase" localSheetId="3" hidden="1">'1Bin'!$A$1:$G$10</definedName>
    <definedName name="_xlnm._FilterDatabase" localSheetId="2" hidden="1">'3Bins'!$A$1:$H$26</definedName>
    <definedName name="_xlnm._FilterDatabase" localSheetId="1" hidden="1">Day2v9!$J$2:$K$52</definedName>
    <definedName name="_xlnm._FilterDatabase" localSheetId="0" hidden="1">ELDAanalysis!$A$1:$H$51</definedName>
    <definedName name="_xlnm._FilterDatabase" localSheetId="5" hidden="1">Sheet2!$A$1:$B$51</definedName>
  </definedNames>
  <calcPr calcId="152511"/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H2" i="3"/>
  <c r="G2" i="3"/>
  <c r="F2" i="3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H2" i="1" l="1"/>
  <c r="G2" i="1"/>
  <c r="F2" i="1"/>
  <c r="N16" i="5" l="1"/>
  <c r="N15" i="5"/>
  <c r="N14" i="5"/>
  <c r="N13" i="5"/>
  <c r="N12" i="5"/>
  <c r="N11" i="5"/>
  <c r="N10" i="5"/>
  <c r="N9" i="5"/>
  <c r="N8" i="5"/>
  <c r="M16" i="5"/>
  <c r="M15" i="5"/>
  <c r="M14" i="5"/>
  <c r="M13" i="5"/>
  <c r="M12" i="5"/>
  <c r="M11" i="5"/>
  <c r="M10" i="5"/>
  <c r="M9" i="5"/>
  <c r="M8" i="5"/>
  <c r="C30" i="1"/>
  <c r="C31" i="1"/>
  <c r="C5" i="1"/>
  <c r="C33" i="1"/>
  <c r="C44" i="1"/>
  <c r="C45" i="1"/>
  <c r="C28" i="1"/>
  <c r="C29" i="1"/>
  <c r="C40" i="1"/>
  <c r="C41" i="1"/>
  <c r="C42" i="1"/>
  <c r="C2" i="1"/>
  <c r="C32" i="1"/>
  <c r="C6" i="1"/>
  <c r="C4" i="1"/>
  <c r="C7" i="1"/>
  <c r="C9" i="1"/>
  <c r="C43" i="1"/>
  <c r="C8" i="1"/>
  <c r="C10" i="1"/>
  <c r="C35" i="1"/>
  <c r="C34" i="1"/>
  <c r="C16" i="1"/>
  <c r="C11" i="1"/>
  <c r="C15" i="1"/>
  <c r="C14" i="1"/>
  <c r="C18" i="1"/>
  <c r="C12" i="1"/>
  <c r="C20" i="1"/>
  <c r="C13" i="1"/>
  <c r="C17" i="1"/>
  <c r="C39" i="1"/>
  <c r="C21" i="1"/>
  <c r="C19" i="1"/>
  <c r="C36" i="1"/>
  <c r="C37" i="1"/>
  <c r="C22" i="1"/>
  <c r="C38" i="1"/>
  <c r="C50" i="1"/>
  <c r="C46" i="1"/>
  <c r="C27" i="1"/>
  <c r="C51" i="1"/>
  <c r="C23" i="1"/>
  <c r="C24" i="1"/>
  <c r="C25" i="1"/>
  <c r="C48" i="1"/>
  <c r="C49" i="1"/>
  <c r="C26" i="1"/>
  <c r="C47" i="1"/>
  <c r="C3" i="1"/>
</calcChain>
</file>

<file path=xl/sharedStrings.xml><?xml version="1.0" encoding="utf-8"?>
<sst xmlns="http://schemas.openxmlformats.org/spreadsheetml/2006/main" count="545" uniqueCount="108">
  <si>
    <t>Lower</t>
  </si>
  <si>
    <t>Estimate</t>
  </si>
  <si>
    <t>Upper</t>
  </si>
  <si>
    <t>Group 1_CSF2RB_WT_2</t>
  </si>
  <si>
    <t>Group 1_CSF2RB_WT_9</t>
  </si>
  <si>
    <t>Group 13_CSF3R_WT_2</t>
  </si>
  <si>
    <t>Group 13_CSF3R_WT_9</t>
  </si>
  <si>
    <t>Group 14_CSF3R_T618I_2</t>
  </si>
  <si>
    <t>Group 14_CSF3R_T618I_9</t>
  </si>
  <si>
    <t>Group 15_CSF3R_W791X_2</t>
  </si>
  <si>
    <t>Group 15_CSF3R_W791X_9</t>
  </si>
  <si>
    <t>Group 16_IL7R_WT_2</t>
  </si>
  <si>
    <t>Group 16_IL7R_WT_9</t>
  </si>
  <si>
    <t>Group 17_IL7R_243InsPPCL_2</t>
  </si>
  <si>
    <t>Group 17_IL7R_243InsPPCL_9</t>
  </si>
  <si>
    <t>Group 18_Vector_Empty_2</t>
  </si>
  <si>
    <t>Group 18_Vector_Empty_9</t>
  </si>
  <si>
    <t>Group 19_P210_Fusion_2</t>
  </si>
  <si>
    <t>Group 19_P210_Fusion_9</t>
  </si>
  <si>
    <t>Group 2_CSF2RB_R461C_2</t>
  </si>
  <si>
    <t>Group 2_CSF2RB_R461C_9</t>
  </si>
  <si>
    <t>Group 21_CSF2RB_WT_2</t>
  </si>
  <si>
    <t>Group 21_CSF2RB_WT_9</t>
  </si>
  <si>
    <t>Group 22_CSF2RB_R461C_2</t>
  </si>
  <si>
    <t>Group 22_CSF2RB_R461C_9</t>
  </si>
  <si>
    <t>Group 23_CSF3R_WT_2</t>
  </si>
  <si>
    <t>Group 23_CSF3R_WT_9</t>
  </si>
  <si>
    <t>Group 24_CSF3R_T618I_2</t>
  </si>
  <si>
    <t>Group 24_CSF3R_T618I_9</t>
  </si>
  <si>
    <t>Group 25_CSF3R_W791X_2</t>
  </si>
  <si>
    <t>Group 25_CSF3R_W791X_9</t>
  </si>
  <si>
    <t>Group 26_IL7R_WT_2</t>
  </si>
  <si>
    <t>Group 26_IL7R_WT_9</t>
  </si>
  <si>
    <t>Group 27_IL7R_243InsPPCL_2</t>
  </si>
  <si>
    <t>Group 27_IL7R_243InsPPCL_9</t>
  </si>
  <si>
    <t>Group 28_Vector_Empty_2</t>
  </si>
  <si>
    <t>Group 28_Vector_Empty_9</t>
  </si>
  <si>
    <t>Group 29_P210_Fusion_2</t>
  </si>
  <si>
    <t>Group 29_P210_Fusion_9</t>
  </si>
  <si>
    <t>Group 3_CSF3R_WT_2</t>
  </si>
  <si>
    <t>Group 3_CSF3R_WT_9</t>
  </si>
  <si>
    <t>Group 4_CSF3R_T618I_2</t>
  </si>
  <si>
    <t>Group 4_CSF3R_T618I_9</t>
  </si>
  <si>
    <t>Group 5_CSF3R_W791X_2</t>
  </si>
  <si>
    <t>Group 5_CSF3R_W791X_9</t>
  </si>
  <si>
    <t>Group 6_IL7R_WT_2</t>
  </si>
  <si>
    <t>Group 6_IL7R_WT_9</t>
  </si>
  <si>
    <t>Group 7_IL7R_243InsPPCL_2</t>
  </si>
  <si>
    <t>Group 7_IL7R_243InsPPCL_9</t>
  </si>
  <si>
    <t>Group 8_Vector_Empty_2</t>
  </si>
  <si>
    <t>Group 8_Vector_Empty_9</t>
  </si>
  <si>
    <t>Group 9_P210_Fusion_2</t>
  </si>
  <si>
    <t>Group 9_P210_Fusion_9</t>
  </si>
  <si>
    <t>Day</t>
  </si>
  <si>
    <t>Day 9</t>
  </si>
  <si>
    <t>Day 2</t>
  </si>
  <si>
    <t>CSF2RB WT</t>
  </si>
  <si>
    <t>CSF3R WT</t>
  </si>
  <si>
    <t>CSF3R T618I</t>
  </si>
  <si>
    <t>CSF3R W791X</t>
  </si>
  <si>
    <t>IL7R WT</t>
  </si>
  <si>
    <t>IL7R Ins</t>
  </si>
  <si>
    <t>Empty Vector</t>
  </si>
  <si>
    <t>BCR-ABL</t>
  </si>
  <si>
    <t>CSF2RB R461C</t>
  </si>
  <si>
    <t xml:space="preserve"> </t>
  </si>
  <si>
    <t>CSF2RB R461</t>
  </si>
  <si>
    <t>IL7R 243InsPPCL</t>
  </si>
  <si>
    <t>LineID</t>
  </si>
  <si>
    <t>Group CSF2RB_R461C_2</t>
  </si>
  <si>
    <t>Group CSF2RB_R461C_22</t>
  </si>
  <si>
    <t>Group CSF2RB_WT_1</t>
  </si>
  <si>
    <t>Group CSF2RB_WT_21</t>
  </si>
  <si>
    <t>Group CSF3R_T618I_14</t>
  </si>
  <si>
    <t>Group CSF3R_T618I_24</t>
  </si>
  <si>
    <t>Group CSF3R_T618I_4</t>
  </si>
  <si>
    <t>Group CSF3R_W791X_15</t>
  </si>
  <si>
    <t>Group CSF3R_W791X_25</t>
  </si>
  <si>
    <t>Group CSF3R_W791X_5</t>
  </si>
  <si>
    <t>Group CSF3R_WT_13</t>
  </si>
  <si>
    <t>Group CSF3R_WT_23</t>
  </si>
  <si>
    <t>Group CSF3R_WT_3</t>
  </si>
  <si>
    <t>Group IL7R_243InsPPCL_17</t>
  </si>
  <si>
    <t>Group IL7R_243InsPPCL_27</t>
  </si>
  <si>
    <t>Group IL7R_243InsPPCL_7</t>
  </si>
  <si>
    <t>Group IL7R_WT_16</t>
  </si>
  <si>
    <t>Group IL7R_WT_26</t>
  </si>
  <si>
    <t>Group IL7R_WT_6</t>
  </si>
  <si>
    <t>Group P210_Fusion_19</t>
  </si>
  <si>
    <t>Group P210_Fusion_29</t>
  </si>
  <si>
    <t>Group P210_Fusion_9</t>
  </si>
  <si>
    <t>Group Vector_Empty_18</t>
  </si>
  <si>
    <t>Group Vector_Empty_28</t>
  </si>
  <si>
    <t>Group Vector_Empty_8</t>
  </si>
  <si>
    <t>Group CSF2RB_R461C</t>
  </si>
  <si>
    <t>Group CSF2RB_WT</t>
  </si>
  <si>
    <t>Group CSF3R_T618I</t>
  </si>
  <si>
    <t>Group CSF3R_W791X</t>
  </si>
  <si>
    <t>Group CSF3R_WT</t>
  </si>
  <si>
    <t>Group IL7R_243InsPPCL</t>
  </si>
  <si>
    <t>Group IL7R_WT</t>
  </si>
  <si>
    <t>Group P210_Fusion</t>
  </si>
  <si>
    <t>Group Vector_Empty</t>
  </si>
  <si>
    <t>Single Exp combo</t>
  </si>
  <si>
    <t>Median</t>
  </si>
  <si>
    <t>Mean</t>
  </si>
  <si>
    <t>2d</t>
  </si>
  <si>
    <t>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</si>
</sst>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ELDAanalysis!$F$1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ELDAanalysis!$D$2:$E$51</c:f>
              <c:multiLvlStrCache>
                <c:ptCount val="5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</c:lvl>
                <c:lvl>
                  <c:pt idx="0">
                    <c:v>CSF2RB WT</c:v>
                  </c:pt>
                  <c:pt idx="4">
                    <c:v>CSF2RB R461</c:v>
                  </c:pt>
                  <c:pt idx="8">
                    <c:v>CSF3R WT</c:v>
                  </c:pt>
                  <c:pt idx="14">
                    <c:v>CSF3R W791X</c:v>
                  </c:pt>
                  <c:pt idx="20">
                    <c:v>CSF3R T618I</c:v>
                  </c:pt>
                  <c:pt idx="26">
                    <c:v>IL7R WT</c:v>
                  </c:pt>
                  <c:pt idx="32">
                    <c:v>IL7R 243InsPPCL</c:v>
                  </c:pt>
                  <c:pt idx="38">
                    <c:v>Empty Vector</c:v>
                  </c:pt>
                  <c:pt idx="44">
                    <c:v>BCR-ABL</c:v>
                  </c:pt>
                </c:lvl>
              </c:multiLvlStrCache>
            </c:multiLvlStrRef>
          </c:cat>
          <c:val>
            <c:numRef>
              <c:f>ELDAanalysis!$F$2:$F$51</c:f>
              <c:numCache>
                <c:formatCode>General</c:formatCode>
                <c:ptCount val="50"/>
                <c:pt idx="0">
                  <c:v>3558490.7305975901</c:v>
                </c:pt>
                <c:pt idx="1">
                  <c:v>10000000</c:v>
                </c:pt>
                <c:pt idx="2">
                  <c:v>507479.40738072997</c:v>
                </c:pt>
                <c:pt idx="3">
                  <c:v>10000000</c:v>
                </c:pt>
                <c:pt idx="4">
                  <c:v>2116049.3157312102</c:v>
                </c:pt>
                <c:pt idx="5">
                  <c:v>140930.69567481999</c:v>
                </c:pt>
                <c:pt idx="6">
                  <c:v>23673.567909301699</c:v>
                </c:pt>
                <c:pt idx="7">
                  <c:v>117774.41517449899</c:v>
                </c:pt>
                <c:pt idx="8">
                  <c:v>13603.4561114881</c:v>
                </c:pt>
                <c:pt idx="9">
                  <c:v>3359.79305872442</c:v>
                </c:pt>
                <c:pt idx="10">
                  <c:v>825.56865258524601</c:v>
                </c:pt>
                <c:pt idx="11">
                  <c:v>628.11018510180099</c:v>
                </c:pt>
                <c:pt idx="12">
                  <c:v>989.81218780801203</c:v>
                </c:pt>
                <c:pt idx="13">
                  <c:v>1953.3496662196201</c:v>
                </c:pt>
                <c:pt idx="14">
                  <c:v>5377.4028228990301</c:v>
                </c:pt>
                <c:pt idx="15">
                  <c:v>601.78539878679703</c:v>
                </c:pt>
                <c:pt idx="16">
                  <c:v>1035.1727229928499</c:v>
                </c:pt>
                <c:pt idx="17">
                  <c:v>264.26406471997097</c:v>
                </c:pt>
                <c:pt idx="18">
                  <c:v>634.781749234156</c:v>
                </c:pt>
                <c:pt idx="19">
                  <c:v>498.899117789591</c:v>
                </c:pt>
                <c:pt idx="20">
                  <c:v>35.497619687062198</c:v>
                </c:pt>
                <c:pt idx="21">
                  <c:v>2.2330454021919901</c:v>
                </c:pt>
                <c:pt idx="22">
                  <c:v>1.92625393731066</c:v>
                </c:pt>
                <c:pt idx="23">
                  <c:v>1.29485023583615</c:v>
                </c:pt>
                <c:pt idx="24">
                  <c:v>1.5433118885677499</c:v>
                </c:pt>
                <c:pt idx="25">
                  <c:v>2.7447708461383802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2466557.81696242</c:v>
                </c:pt>
                <c:pt idx="31">
                  <c:v>10000000</c:v>
                </c:pt>
                <c:pt idx="32">
                  <c:v>5377.4028228990301</c:v>
                </c:pt>
                <c:pt idx="33">
                  <c:v>10940.798294828401</c:v>
                </c:pt>
                <c:pt idx="34">
                  <c:v>225.28449142191101</c:v>
                </c:pt>
                <c:pt idx="35">
                  <c:v>64.458413010796093</c:v>
                </c:pt>
                <c:pt idx="36">
                  <c:v>28.6729367522668</c:v>
                </c:pt>
                <c:pt idx="37">
                  <c:v>489.88171485619898</c:v>
                </c:pt>
                <c:pt idx="38">
                  <c:v>10000000</c:v>
                </c:pt>
                <c:pt idx="39">
                  <c:v>10000000</c:v>
                </c:pt>
                <c:pt idx="40">
                  <c:v>3558490.7305975901</c:v>
                </c:pt>
                <c:pt idx="41">
                  <c:v>30312.405007687401</c:v>
                </c:pt>
                <c:pt idx="42">
                  <c:v>10000000</c:v>
                </c:pt>
                <c:pt idx="43">
                  <c:v>10000000</c:v>
                </c:pt>
                <c:pt idx="44">
                  <c:v>3.1589847813188201</c:v>
                </c:pt>
                <c:pt idx="45">
                  <c:v>1.8530948037182</c:v>
                </c:pt>
                <c:pt idx="46">
                  <c:v>1.28758621148876</c:v>
                </c:pt>
                <c:pt idx="47">
                  <c:v>1.5433118885677499</c:v>
                </c:pt>
                <c:pt idx="48">
                  <c:v>3.5886658697826301</c:v>
                </c:pt>
                <c:pt idx="49">
                  <c:v>2.2473313921226898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ELDAanalysis!$G$1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ELDAanalysis!$D$2:$E$51</c:f>
              <c:multiLvlStrCache>
                <c:ptCount val="5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</c:lvl>
                <c:lvl>
                  <c:pt idx="0">
                    <c:v>CSF2RB WT</c:v>
                  </c:pt>
                  <c:pt idx="4">
                    <c:v>CSF2RB R461</c:v>
                  </c:pt>
                  <c:pt idx="8">
                    <c:v>CSF3R WT</c:v>
                  </c:pt>
                  <c:pt idx="14">
                    <c:v>CSF3R W791X</c:v>
                  </c:pt>
                  <c:pt idx="20">
                    <c:v>CSF3R T618I</c:v>
                  </c:pt>
                  <c:pt idx="26">
                    <c:v>IL7R WT</c:v>
                  </c:pt>
                  <c:pt idx="32">
                    <c:v>IL7R 243InsPPCL</c:v>
                  </c:pt>
                  <c:pt idx="38">
                    <c:v>Empty Vector</c:v>
                  </c:pt>
                  <c:pt idx="44">
                    <c:v>BCR-ABL</c:v>
                  </c:pt>
                </c:lvl>
              </c:multiLvlStrCache>
            </c:multiLvlStrRef>
          </c:cat>
          <c:val>
            <c:numRef>
              <c:f>ELDAanalysis!$G$2:$G$51</c:f>
              <c:numCache>
                <c:formatCode>General</c:formatCode>
                <c:ptCount val="50"/>
                <c:pt idx="0">
                  <c:v>70670.852350564397</c:v>
                </c:pt>
                <c:pt idx="1">
                  <c:v>169072.518419384</c:v>
                </c:pt>
                <c:pt idx="2">
                  <c:v>52857.822188747297</c:v>
                </c:pt>
                <c:pt idx="3">
                  <c:v>169072.518419384</c:v>
                </c:pt>
                <c:pt idx="4">
                  <c:v>42029.064780148001</c:v>
                </c:pt>
                <c:pt idx="5">
                  <c:v>32074.147599892</c:v>
                </c:pt>
                <c:pt idx="6">
                  <c:v>10530.1785526575</c:v>
                </c:pt>
                <c:pt idx="7">
                  <c:v>29306.825714569499</c:v>
                </c:pt>
                <c:pt idx="8">
                  <c:v>6647.8702672115196</c:v>
                </c:pt>
                <c:pt idx="9">
                  <c:v>1401.3076865760199</c:v>
                </c:pt>
                <c:pt idx="10">
                  <c:v>340.25425729454298</c:v>
                </c:pt>
                <c:pt idx="11">
                  <c:v>257.70618666632402</c:v>
                </c:pt>
                <c:pt idx="12">
                  <c:v>394.81177612776202</c:v>
                </c:pt>
                <c:pt idx="13">
                  <c:v>724.97126543915999</c:v>
                </c:pt>
                <c:pt idx="14">
                  <c:v>2687.89509715957</c:v>
                </c:pt>
                <c:pt idx="15">
                  <c:v>246.65675283103801</c:v>
                </c:pt>
                <c:pt idx="16">
                  <c:v>421.48942965996702</c:v>
                </c:pt>
                <c:pt idx="17">
                  <c:v>89.922286188560605</c:v>
                </c:pt>
                <c:pt idx="18">
                  <c:v>258.218373624126</c:v>
                </c:pt>
                <c:pt idx="19">
                  <c:v>197.52817359416301</c:v>
                </c:pt>
                <c:pt idx="20">
                  <c:v>11.170193408676701</c:v>
                </c:pt>
                <c:pt idx="21">
                  <c:v>1.0741443573143401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1.30372412988023</c:v>
                </c:pt>
                <c:pt idx="26">
                  <c:v>165734.43641243101</c:v>
                </c:pt>
                <c:pt idx="27">
                  <c:v>169072.518419384</c:v>
                </c:pt>
                <c:pt idx="28">
                  <c:v>106942.181963838</c:v>
                </c:pt>
                <c:pt idx="29">
                  <c:v>169072.518419384</c:v>
                </c:pt>
                <c:pt idx="30">
                  <c:v>48985.302054562002</c:v>
                </c:pt>
                <c:pt idx="31">
                  <c:v>148017.70422186199</c:v>
                </c:pt>
                <c:pt idx="32">
                  <c:v>2687.89509715957</c:v>
                </c:pt>
                <c:pt idx="33">
                  <c:v>5558.1043593004397</c:v>
                </c:pt>
                <c:pt idx="34">
                  <c:v>77.556105092264204</c:v>
                </c:pt>
                <c:pt idx="35">
                  <c:v>24.702551946959499</c:v>
                </c:pt>
                <c:pt idx="36">
                  <c:v>7.0829647795533202</c:v>
                </c:pt>
                <c:pt idx="37">
                  <c:v>201.865867666329</c:v>
                </c:pt>
                <c:pt idx="38">
                  <c:v>152298.24977862401</c:v>
                </c:pt>
                <c:pt idx="39">
                  <c:v>169072.518419384</c:v>
                </c:pt>
                <c:pt idx="40">
                  <c:v>70670.852350564397</c:v>
                </c:pt>
                <c:pt idx="41">
                  <c:v>12578.237764883101</c:v>
                </c:pt>
                <c:pt idx="42">
                  <c:v>100438.590990055</c:v>
                </c:pt>
                <c:pt idx="43">
                  <c:v>169072.518419384</c:v>
                </c:pt>
                <c:pt idx="44">
                  <c:v>1.4805704843244301</c:v>
                </c:pt>
                <c:pt idx="45">
                  <c:v>1.0290058636159001</c:v>
                </c:pt>
                <c:pt idx="46">
                  <c:v>1</c:v>
                </c:pt>
                <c:pt idx="47">
                  <c:v>1</c:v>
                </c:pt>
                <c:pt idx="48">
                  <c:v>1.58069063527795</c:v>
                </c:pt>
                <c:pt idx="4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ELDAanalysis!$H$1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cat>
            <c:multiLvlStrRef>
              <c:f>ELDAanalysis!$D$2:$E$51</c:f>
              <c:multiLvlStrCache>
                <c:ptCount val="5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</c:lvl>
                <c:lvl>
                  <c:pt idx="0">
                    <c:v>CSF2RB WT</c:v>
                  </c:pt>
                  <c:pt idx="4">
                    <c:v>CSF2RB R461</c:v>
                  </c:pt>
                  <c:pt idx="8">
                    <c:v>CSF3R WT</c:v>
                  </c:pt>
                  <c:pt idx="14">
                    <c:v>CSF3R W791X</c:v>
                  </c:pt>
                  <c:pt idx="20">
                    <c:v>CSF3R T618I</c:v>
                  </c:pt>
                  <c:pt idx="26">
                    <c:v>IL7R WT</c:v>
                  </c:pt>
                  <c:pt idx="32">
                    <c:v>IL7R 243InsPPCL</c:v>
                  </c:pt>
                  <c:pt idx="38">
                    <c:v>Empty Vector</c:v>
                  </c:pt>
                  <c:pt idx="44">
                    <c:v>BCR-ABL</c:v>
                  </c:pt>
                </c:lvl>
              </c:multiLvlStrCache>
            </c:multiLvlStrRef>
          </c:cat>
          <c:val>
            <c:numRef>
              <c:f>ELDAanalysis!$H$2:$H$51</c:f>
              <c:numCache>
                <c:formatCode>General</c:formatCode>
                <c:ptCount val="50"/>
                <c:pt idx="0">
                  <c:v>501479.38443460898</c:v>
                </c:pt>
                <c:pt idx="1">
                  <c:v>10000000</c:v>
                </c:pt>
                <c:pt idx="2">
                  <c:v>163781.123087435</c:v>
                </c:pt>
                <c:pt idx="3">
                  <c:v>10000000</c:v>
                </c:pt>
                <c:pt idx="4">
                  <c:v>298220.67964655801</c:v>
                </c:pt>
                <c:pt idx="5">
                  <c:v>67232.670142049494</c:v>
                </c:pt>
                <c:pt idx="6">
                  <c:v>15788.8219023273</c:v>
                </c:pt>
                <c:pt idx="7">
                  <c:v>58750.270290053901</c:v>
                </c:pt>
                <c:pt idx="8">
                  <c:v>9509.6798797266893</c:v>
                </c:pt>
                <c:pt idx="9">
                  <c:v>2169.8165448938998</c:v>
                </c:pt>
                <c:pt idx="10">
                  <c:v>530.00306483175098</c:v>
                </c:pt>
                <c:pt idx="11">
                  <c:v>402.32807583968599</c:v>
                </c:pt>
                <c:pt idx="12">
                  <c:v>625.13159246784801</c:v>
                </c:pt>
                <c:pt idx="13">
                  <c:v>1190.0094030571299</c:v>
                </c:pt>
                <c:pt idx="14">
                  <c:v>3801.82780818942</c:v>
                </c:pt>
                <c:pt idx="15">
                  <c:v>385.27189407726502</c:v>
                </c:pt>
                <c:pt idx="16">
                  <c:v>660.54096058746495</c:v>
                </c:pt>
                <c:pt idx="17">
                  <c:v>154.153264179198</c:v>
                </c:pt>
                <c:pt idx="18">
                  <c:v>404.86085374301302</c:v>
                </c:pt>
                <c:pt idx="19">
                  <c:v>313.92137796702701</c:v>
                </c:pt>
                <c:pt idx="20">
                  <c:v>19.912691366365699</c:v>
                </c:pt>
                <c:pt idx="21">
                  <c:v>1.5487456596844</c:v>
                </c:pt>
                <c:pt idx="22">
                  <c:v>1.3659680722679</c:v>
                </c:pt>
                <c:pt idx="23">
                  <c:v>1</c:v>
                </c:pt>
                <c:pt idx="24">
                  <c:v>1.17539734707288</c:v>
                </c:pt>
                <c:pt idx="25">
                  <c:v>1.8916722715899801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347599.02142978599</c:v>
                </c:pt>
                <c:pt idx="31">
                  <c:v>10000000</c:v>
                </c:pt>
                <c:pt idx="32">
                  <c:v>3801.82780818942</c:v>
                </c:pt>
                <c:pt idx="33">
                  <c:v>7798.0830142229397</c:v>
                </c:pt>
                <c:pt idx="34">
                  <c:v>132.18240311166599</c:v>
                </c:pt>
                <c:pt idx="35">
                  <c:v>39.9034747336339</c:v>
                </c:pt>
                <c:pt idx="36">
                  <c:v>14.2509438684834</c:v>
                </c:pt>
                <c:pt idx="37">
                  <c:v>314.468436291015</c:v>
                </c:pt>
                <c:pt idx="38">
                  <c:v>10000000</c:v>
                </c:pt>
                <c:pt idx="39">
                  <c:v>10000000</c:v>
                </c:pt>
                <c:pt idx="40">
                  <c:v>501479.38443460898</c:v>
                </c:pt>
                <c:pt idx="41">
                  <c:v>19526.306292080099</c:v>
                </c:pt>
                <c:pt idx="42">
                  <c:v>10000000</c:v>
                </c:pt>
                <c:pt idx="43">
                  <c:v>10000000</c:v>
                </c:pt>
                <c:pt idx="44">
                  <c:v>2.1626603125897299</c:v>
                </c:pt>
                <c:pt idx="45">
                  <c:v>1.3808857370768199</c:v>
                </c:pt>
                <c:pt idx="46">
                  <c:v>1</c:v>
                </c:pt>
                <c:pt idx="47">
                  <c:v>1.17539734707288</c:v>
                </c:pt>
                <c:pt idx="48">
                  <c:v>2.3817158800971701</c:v>
                </c:pt>
                <c:pt idx="49">
                  <c:v>1.4321618778835501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23834120"/>
        <c:axId val="123833336"/>
      </c:stockChart>
      <c:catAx>
        <c:axId val="12383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3833336"/>
        <c:crosses val="autoZero"/>
        <c:auto val="1"/>
        <c:lblAlgn val="ctr"/>
        <c:lblOffset val="100"/>
        <c:noMultiLvlLbl val="0"/>
      </c:catAx>
      <c:valAx>
        <c:axId val="12383333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12383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Day2v9!$C$3</c:f>
              <c:strCache>
                <c:ptCount val="1"/>
                <c:pt idx="0">
                  <c:v>CSF2RB WT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Day2v9!$D$3:$E$3</c:f>
              <c:numCache>
                <c:formatCode>General</c:formatCode>
                <c:ptCount val="2"/>
                <c:pt idx="0">
                  <c:v>501479.38443460898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Day2v9!$C$4</c:f>
              <c:strCache>
                <c:ptCount val="1"/>
                <c:pt idx="0">
                  <c:v>CSF2RB R461C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Day2v9!$D$4:$E$4</c:f>
              <c:numCache>
                <c:formatCode>General</c:formatCode>
                <c:ptCount val="2"/>
                <c:pt idx="0">
                  <c:v>298220.67964655801</c:v>
                </c:pt>
                <c:pt idx="1">
                  <c:v>67232.670142049494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Day2v9!$C$5</c:f>
              <c:strCache>
                <c:ptCount val="1"/>
                <c:pt idx="0">
                  <c:v>CSF3R WT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Day2v9!$D$5:$E$5</c:f>
              <c:numCache>
                <c:formatCode>General</c:formatCode>
                <c:ptCount val="2"/>
                <c:pt idx="0">
                  <c:v>9509.6798797266893</c:v>
                </c:pt>
                <c:pt idx="1">
                  <c:v>2169.8165448938998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Day2v9!$C$6</c:f>
              <c:strCache>
                <c:ptCount val="1"/>
                <c:pt idx="0">
                  <c:v>CSF3R T618I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Day2v9!$D$6:$E$6</c:f>
              <c:numCache>
                <c:formatCode>General</c:formatCode>
                <c:ptCount val="2"/>
                <c:pt idx="0">
                  <c:v>19.912691366365699</c:v>
                </c:pt>
                <c:pt idx="1">
                  <c:v>1.5487456596844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Day2v9!$C$7</c:f>
              <c:strCache>
                <c:ptCount val="1"/>
                <c:pt idx="0">
                  <c:v>CSF3R W791X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Day2v9!$D$7:$E$7</c:f>
              <c:numCache>
                <c:formatCode>General</c:formatCode>
                <c:ptCount val="2"/>
                <c:pt idx="0">
                  <c:v>3801.82780818942</c:v>
                </c:pt>
                <c:pt idx="1">
                  <c:v>385.27189407726502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Day2v9!$C$8</c:f>
              <c:strCache>
                <c:ptCount val="1"/>
                <c:pt idx="0">
                  <c:v>IL7R WT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Day2v9!$D$8:$E$8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Day2v9!$C$9</c:f>
              <c:strCache>
                <c:ptCount val="1"/>
                <c:pt idx="0">
                  <c:v>IL7R Ins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Day2v9!$D$9:$E$9</c:f>
              <c:numCache>
                <c:formatCode>General</c:formatCode>
                <c:ptCount val="2"/>
                <c:pt idx="0">
                  <c:v>3801.82780818942</c:v>
                </c:pt>
                <c:pt idx="1">
                  <c:v>7798.0830142229397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Day2v9!$C$10</c:f>
              <c:strCache>
                <c:ptCount val="1"/>
                <c:pt idx="0">
                  <c:v>Empty Vector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Day2v9!$D$10:$E$10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Day2v9!$C$11</c:f>
              <c:strCache>
                <c:ptCount val="1"/>
                <c:pt idx="0">
                  <c:v>BCR-ABL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Day2v9!$D$11:$E$11</c:f>
              <c:numCache>
                <c:formatCode>General</c:formatCode>
                <c:ptCount val="2"/>
                <c:pt idx="0">
                  <c:v>2.1626603125897299</c:v>
                </c:pt>
                <c:pt idx="1">
                  <c:v>1.3808857370768199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Day2v9!$C$12</c:f>
              <c:strCache>
                <c:ptCount val="1"/>
                <c:pt idx="0">
                  <c:v>CSF3R WT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Day2v9!$D$12:$E$12</c:f>
              <c:numCache>
                <c:formatCode>General</c:formatCode>
                <c:ptCount val="2"/>
                <c:pt idx="0">
                  <c:v>530.00306483175098</c:v>
                </c:pt>
                <c:pt idx="1">
                  <c:v>402.32807583968599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Day2v9!$C$13</c:f>
              <c:strCache>
                <c:ptCount val="1"/>
                <c:pt idx="0">
                  <c:v>CSF3R T618I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Day2v9!$D$13:$E$13</c:f>
              <c:numCache>
                <c:formatCode>General</c:formatCode>
                <c:ptCount val="2"/>
                <c:pt idx="0">
                  <c:v>1.3659680722679</c:v>
                </c:pt>
                <c:pt idx="1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Day2v9!$C$14</c:f>
              <c:strCache>
                <c:ptCount val="1"/>
                <c:pt idx="0">
                  <c:v>CSF3R W791X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Day2v9!$D$14:$E$14</c:f>
              <c:numCache>
                <c:formatCode>General</c:formatCode>
                <c:ptCount val="2"/>
                <c:pt idx="0">
                  <c:v>660.54096058746495</c:v>
                </c:pt>
                <c:pt idx="1">
                  <c:v>154.153264179198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Day2v9!$C$15</c:f>
              <c:strCache>
                <c:ptCount val="1"/>
                <c:pt idx="0">
                  <c:v>IL7R WT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Day2v9!$D$15:$E$15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Day2v9!$C$16</c:f>
              <c:strCache>
                <c:ptCount val="1"/>
                <c:pt idx="0">
                  <c:v>IL7R Ins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Day2v9!$D$16:$E$16</c:f>
              <c:numCache>
                <c:formatCode>General</c:formatCode>
                <c:ptCount val="2"/>
                <c:pt idx="0">
                  <c:v>132.18240311166599</c:v>
                </c:pt>
                <c:pt idx="1">
                  <c:v>39.9034747336339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Day2v9!$C$17</c:f>
              <c:strCache>
                <c:ptCount val="1"/>
                <c:pt idx="0">
                  <c:v>Empty Vector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Day2v9!$D$17:$E$17</c:f>
              <c:numCache>
                <c:formatCode>General</c:formatCode>
                <c:ptCount val="2"/>
                <c:pt idx="0">
                  <c:v>501479.38443460898</c:v>
                </c:pt>
                <c:pt idx="1">
                  <c:v>19526.306292080099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Day2v9!$C$18</c:f>
              <c:strCache>
                <c:ptCount val="1"/>
                <c:pt idx="0">
                  <c:v>BCR-ABL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Day2v9!$D$18:$E$18</c:f>
              <c:numCache>
                <c:formatCode>General</c:formatCode>
                <c:ptCount val="2"/>
                <c:pt idx="0">
                  <c:v>1</c:v>
                </c:pt>
                <c:pt idx="1">
                  <c:v>1.17539734707288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Day2v9!$C$19</c:f>
              <c:strCache>
                <c:ptCount val="1"/>
                <c:pt idx="0">
                  <c:v>CSF2RB WT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Day2v9!$D$19:$E$19</c:f>
              <c:numCache>
                <c:formatCode>General</c:formatCode>
                <c:ptCount val="2"/>
                <c:pt idx="0">
                  <c:v>163781.123087435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Day2v9!$C$20</c:f>
              <c:strCache>
                <c:ptCount val="1"/>
                <c:pt idx="0">
                  <c:v>CSF2RB R461C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Day2v9!$D$20:$E$20</c:f>
              <c:numCache>
                <c:formatCode>General</c:formatCode>
                <c:ptCount val="2"/>
                <c:pt idx="0">
                  <c:v>15788.8219023273</c:v>
                </c:pt>
                <c:pt idx="1">
                  <c:v>58750.270290053901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Day2v9!$C$21</c:f>
              <c:strCache>
                <c:ptCount val="1"/>
                <c:pt idx="0">
                  <c:v>CSF3R WT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Day2v9!$D$21:$E$21</c:f>
              <c:numCache>
                <c:formatCode>General</c:formatCode>
                <c:ptCount val="2"/>
                <c:pt idx="0">
                  <c:v>625.13159246784801</c:v>
                </c:pt>
                <c:pt idx="1">
                  <c:v>1190.0094030571299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Day2v9!$C$22</c:f>
              <c:strCache>
                <c:ptCount val="1"/>
                <c:pt idx="0">
                  <c:v>CSF3R T618I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Day2v9!$D$22:$E$22</c:f>
              <c:numCache>
                <c:formatCode>General</c:formatCode>
                <c:ptCount val="2"/>
                <c:pt idx="0">
                  <c:v>1.17539734707288</c:v>
                </c:pt>
                <c:pt idx="1">
                  <c:v>1.8916722715899801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Day2v9!$C$23</c:f>
              <c:strCache>
                <c:ptCount val="1"/>
                <c:pt idx="0">
                  <c:v>CSF3R W791X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Day2v9!$D$23:$E$23</c:f>
              <c:numCache>
                <c:formatCode>General</c:formatCode>
                <c:ptCount val="2"/>
                <c:pt idx="0">
                  <c:v>404.86085374301302</c:v>
                </c:pt>
                <c:pt idx="1">
                  <c:v>313.92137796702701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Day2v9!$C$24</c:f>
              <c:strCache>
                <c:ptCount val="1"/>
                <c:pt idx="0">
                  <c:v>IL7R WT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Day2v9!$D$24:$E$24</c:f>
              <c:numCache>
                <c:formatCode>General</c:formatCode>
                <c:ptCount val="2"/>
                <c:pt idx="0">
                  <c:v>347599.02142978599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Day2v9!$C$25</c:f>
              <c:strCache>
                <c:ptCount val="1"/>
                <c:pt idx="0">
                  <c:v>IL7R Ins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Day2v9!$D$25:$E$25</c:f>
              <c:numCache>
                <c:formatCode>General</c:formatCode>
                <c:ptCount val="2"/>
                <c:pt idx="0">
                  <c:v>14.2509438684834</c:v>
                </c:pt>
                <c:pt idx="1">
                  <c:v>314.468436291015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Day2v9!$C$26</c:f>
              <c:strCache>
                <c:ptCount val="1"/>
                <c:pt idx="0">
                  <c:v>Empty Vector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Day2v9!$D$26:$E$26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Day2v9!$C$27</c:f>
              <c:strCache>
                <c:ptCount val="1"/>
                <c:pt idx="0">
                  <c:v>BCR-ABL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Day2v9!$D$27:$E$27</c:f>
              <c:numCache>
                <c:formatCode>General</c:formatCode>
                <c:ptCount val="2"/>
                <c:pt idx="0">
                  <c:v>2.3817158800971701</c:v>
                </c:pt>
                <c:pt idx="1">
                  <c:v>1.4321618778835501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2552"/>
        <c:axId val="123833728"/>
      </c:lineChart>
      <c:catAx>
        <c:axId val="12383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833728"/>
        <c:crosses val="autoZero"/>
        <c:auto val="1"/>
        <c:lblAlgn val="ctr"/>
        <c:lblOffset val="100"/>
        <c:noMultiLvlLbl val="0"/>
      </c:catAx>
      <c:valAx>
        <c:axId val="123833728"/>
        <c:scaling>
          <c:logBase val="10"/>
          <c:orientation val="minMax"/>
          <c:max val="12000000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27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123832552"/>
        <c:crosses val="autoZero"/>
        <c:crossBetween val="between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Day2v9!$E$2</c:f>
              <c:strCache>
                <c:ptCount val="1"/>
                <c:pt idx="0">
                  <c:v>Day 9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0"/>
            <c:trendlineLbl>
              <c:layout>
                <c:manualLayout>
                  <c:x val="0.14379549694842361"/>
                  <c:y val="3.4772007438302606E-3"/>
                </c:manualLayout>
              </c:layout>
              <c:numFmt formatCode="General" sourceLinked="0"/>
            </c:trendlineLbl>
          </c:trendline>
          <c:xVal>
            <c:numRef>
              <c:f>Day2v9!$D$3:$D$27</c:f>
              <c:numCache>
                <c:formatCode>General</c:formatCode>
                <c:ptCount val="25"/>
                <c:pt idx="0">
                  <c:v>501479.38443460898</c:v>
                </c:pt>
                <c:pt idx="1">
                  <c:v>298220.67964655801</c:v>
                </c:pt>
                <c:pt idx="2">
                  <c:v>9509.6798797266893</c:v>
                </c:pt>
                <c:pt idx="3">
                  <c:v>19.912691366365699</c:v>
                </c:pt>
                <c:pt idx="4">
                  <c:v>3801.82780818942</c:v>
                </c:pt>
                <c:pt idx="5">
                  <c:v>10000000</c:v>
                </c:pt>
                <c:pt idx="6">
                  <c:v>3801.82780818942</c:v>
                </c:pt>
                <c:pt idx="7">
                  <c:v>10000000</c:v>
                </c:pt>
                <c:pt idx="8">
                  <c:v>2.1626603125897299</c:v>
                </c:pt>
                <c:pt idx="9">
                  <c:v>530.00306483175098</c:v>
                </c:pt>
                <c:pt idx="10">
                  <c:v>1.3659680722679</c:v>
                </c:pt>
                <c:pt idx="11">
                  <c:v>660.54096058746495</c:v>
                </c:pt>
                <c:pt idx="12">
                  <c:v>10000000</c:v>
                </c:pt>
                <c:pt idx="13">
                  <c:v>132.18240311166599</c:v>
                </c:pt>
                <c:pt idx="14">
                  <c:v>501479.38443460898</c:v>
                </c:pt>
                <c:pt idx="15">
                  <c:v>1</c:v>
                </c:pt>
                <c:pt idx="16">
                  <c:v>163781.123087435</c:v>
                </c:pt>
                <c:pt idx="17">
                  <c:v>15788.8219023273</c:v>
                </c:pt>
                <c:pt idx="18">
                  <c:v>625.13159246784801</c:v>
                </c:pt>
                <c:pt idx="19">
                  <c:v>1.17539734707288</c:v>
                </c:pt>
                <c:pt idx="20">
                  <c:v>404.86085374301302</c:v>
                </c:pt>
                <c:pt idx="21">
                  <c:v>347599.02142978599</c:v>
                </c:pt>
                <c:pt idx="22">
                  <c:v>14.2509438684834</c:v>
                </c:pt>
                <c:pt idx="23">
                  <c:v>10000000</c:v>
                </c:pt>
                <c:pt idx="24">
                  <c:v>2.3817158800971701</c:v>
                </c:pt>
              </c:numCache>
            </c:numRef>
          </c:xVal>
          <c:yVal>
            <c:numRef>
              <c:f>Day2v9!$E$3:$E$27</c:f>
              <c:numCache>
                <c:formatCode>General</c:formatCode>
                <c:ptCount val="25"/>
                <c:pt idx="0">
                  <c:v>10000000</c:v>
                </c:pt>
                <c:pt idx="1">
                  <c:v>67232.670142049494</c:v>
                </c:pt>
                <c:pt idx="2">
                  <c:v>2169.8165448938998</c:v>
                </c:pt>
                <c:pt idx="3">
                  <c:v>1.5487456596844</c:v>
                </c:pt>
                <c:pt idx="4">
                  <c:v>385.27189407726502</c:v>
                </c:pt>
                <c:pt idx="5">
                  <c:v>10000000</c:v>
                </c:pt>
                <c:pt idx="6">
                  <c:v>7798.0830142229397</c:v>
                </c:pt>
                <c:pt idx="7">
                  <c:v>10000000</c:v>
                </c:pt>
                <c:pt idx="8">
                  <c:v>1.3808857370768199</c:v>
                </c:pt>
                <c:pt idx="9">
                  <c:v>402.32807583968599</c:v>
                </c:pt>
                <c:pt idx="10">
                  <c:v>1</c:v>
                </c:pt>
                <c:pt idx="11">
                  <c:v>154.153264179198</c:v>
                </c:pt>
                <c:pt idx="12">
                  <c:v>10000000</c:v>
                </c:pt>
                <c:pt idx="13">
                  <c:v>39.9034747336339</c:v>
                </c:pt>
                <c:pt idx="14">
                  <c:v>19526.306292080099</c:v>
                </c:pt>
                <c:pt idx="15">
                  <c:v>1.17539734707288</c:v>
                </c:pt>
                <c:pt idx="16">
                  <c:v>10000000</c:v>
                </c:pt>
                <c:pt idx="17">
                  <c:v>58750.270290053901</c:v>
                </c:pt>
                <c:pt idx="18">
                  <c:v>1190.0094030571299</c:v>
                </c:pt>
                <c:pt idx="19">
                  <c:v>1.8916722715899801</c:v>
                </c:pt>
                <c:pt idx="20">
                  <c:v>313.92137796702701</c:v>
                </c:pt>
                <c:pt idx="21">
                  <c:v>10000000</c:v>
                </c:pt>
                <c:pt idx="22">
                  <c:v>314.468436291015</c:v>
                </c:pt>
                <c:pt idx="23">
                  <c:v>10000000</c:v>
                </c:pt>
                <c:pt idx="24">
                  <c:v>1.4321618778835501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6320"/>
        <c:axId val="189697104"/>
      </c:scatterChart>
      <c:valAx>
        <c:axId val="189696320"/>
        <c:scaling>
          <c:logBase val="10"/>
          <c:orientation val="minMax"/>
          <c:max val="12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2 Transformation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97104"/>
        <c:crosses val="autoZero"/>
        <c:crossBetween val="midCat"/>
      </c:valAx>
      <c:valAx>
        <c:axId val="189697104"/>
        <c:scaling>
          <c:logBase val="10"/>
          <c:orientation val="minMax"/>
          <c:max val="12000000"/>
          <c:min val="1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 9 Transformation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9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'3Bins'!$F$1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'3Bins'!$D$2:$E$26</c:f>
              <c:multiLvlStrCache>
                <c:ptCount val="25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</c:lvl>
                <c:lvl>
                  <c:pt idx="0">
                    <c:v>CSF2RB WT</c:v>
                  </c:pt>
                  <c:pt idx="2">
                    <c:v>CSF2RB R461C</c:v>
                  </c:pt>
                  <c:pt idx="4">
                    <c:v>CSF3R WT</c:v>
                  </c:pt>
                  <c:pt idx="7">
                    <c:v>CSF3R W791X</c:v>
                  </c:pt>
                  <c:pt idx="10">
                    <c:v>CSF3R T618I</c:v>
                  </c:pt>
                  <c:pt idx="13">
                    <c:v>IL7R WT</c:v>
                  </c:pt>
                  <c:pt idx="16">
                    <c:v>IL7R Ins</c:v>
                  </c:pt>
                  <c:pt idx="19">
                    <c:v>Empty Vector</c:v>
                  </c:pt>
                  <c:pt idx="22">
                    <c:v>BCR-ABL</c:v>
                  </c:pt>
                </c:lvl>
              </c:multiLvlStrCache>
            </c:multiLvlStrRef>
          </c:cat>
          <c:val>
            <c:numRef>
              <c:f>'3Bins'!$F$2:$F$26</c:f>
              <c:numCache>
                <c:formatCode>General</c:formatCode>
                <c:ptCount val="25"/>
                <c:pt idx="0">
                  <c:v>7154965.0832727598</c:v>
                </c:pt>
                <c:pt idx="1">
                  <c:v>1030993.45000213</c:v>
                </c:pt>
                <c:pt idx="2">
                  <c:v>191817.92352838299</c:v>
                </c:pt>
                <c:pt idx="3">
                  <c:v>37750.352965313599</c:v>
                </c:pt>
                <c:pt idx="4">
                  <c:v>6885.8121579504996</c:v>
                </c:pt>
                <c:pt idx="5">
                  <c:v>632.03234360891702</c:v>
                </c:pt>
                <c:pt idx="6">
                  <c:v>1220.7319842033801</c:v>
                </c:pt>
                <c:pt idx="7">
                  <c:v>2407.88729524478</c:v>
                </c:pt>
                <c:pt idx="8">
                  <c:v>531.15803056064306</c:v>
                </c:pt>
                <c:pt idx="9">
                  <c:v>496.13052459705602</c:v>
                </c:pt>
                <c:pt idx="10">
                  <c:v>13.1052457815096</c:v>
                </c:pt>
                <c:pt idx="11">
                  <c:v>1.4122819579325701</c:v>
                </c:pt>
                <c:pt idx="12">
                  <c:v>1.7686078074843601</c:v>
                </c:pt>
                <c:pt idx="13">
                  <c:v>10000000</c:v>
                </c:pt>
                <c:pt idx="14">
                  <c:v>10000000</c:v>
                </c:pt>
                <c:pt idx="15">
                  <c:v>5617819.0077623297</c:v>
                </c:pt>
                <c:pt idx="16">
                  <c:v>7260.2480882025602</c:v>
                </c:pt>
                <c:pt idx="17">
                  <c:v>109.005618294277</c:v>
                </c:pt>
                <c:pt idx="18">
                  <c:v>171.73688283802201</c:v>
                </c:pt>
                <c:pt idx="19">
                  <c:v>10000000</c:v>
                </c:pt>
                <c:pt idx="20">
                  <c:v>65450.852601543702</c:v>
                </c:pt>
                <c:pt idx="21">
                  <c:v>10000000</c:v>
                </c:pt>
                <c:pt idx="22">
                  <c:v>2.1084475747215601</c:v>
                </c:pt>
                <c:pt idx="23">
                  <c:v>1.3029348115245201</c:v>
                </c:pt>
                <c:pt idx="24">
                  <c:v>2.6463427506580102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'3Bins'!$G$1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'3Bins'!$D$2:$E$26</c:f>
              <c:multiLvlStrCache>
                <c:ptCount val="25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</c:lvl>
                <c:lvl>
                  <c:pt idx="0">
                    <c:v>CSF2RB WT</c:v>
                  </c:pt>
                  <c:pt idx="2">
                    <c:v>CSF2RB R461C</c:v>
                  </c:pt>
                  <c:pt idx="4">
                    <c:v>CSF3R WT</c:v>
                  </c:pt>
                  <c:pt idx="7">
                    <c:v>CSF3R W791X</c:v>
                  </c:pt>
                  <c:pt idx="10">
                    <c:v>CSF3R T618I</c:v>
                  </c:pt>
                  <c:pt idx="13">
                    <c:v>IL7R WT</c:v>
                  </c:pt>
                  <c:pt idx="16">
                    <c:v>IL7R Ins</c:v>
                  </c:pt>
                  <c:pt idx="19">
                    <c:v>Empty Vector</c:v>
                  </c:pt>
                  <c:pt idx="22">
                    <c:v>BCR-ABL</c:v>
                  </c:pt>
                </c:lvl>
              </c:multiLvlStrCache>
            </c:multiLvlStrRef>
          </c:cat>
          <c:val>
            <c:numRef>
              <c:f>'3Bins'!$G$2:$G$26</c:f>
              <c:numCache>
                <c:formatCode>General</c:formatCode>
                <c:ptCount val="25"/>
                <c:pt idx="0">
                  <c:v>142020.07789375301</c:v>
                </c:pt>
                <c:pt idx="1">
                  <c:v>107322.379913218</c:v>
                </c:pt>
                <c:pt idx="2">
                  <c:v>48181.645109024903</c:v>
                </c:pt>
                <c:pt idx="3">
                  <c:v>18805.942617763401</c:v>
                </c:pt>
                <c:pt idx="4">
                  <c:v>4296.09158585362</c:v>
                </c:pt>
                <c:pt idx="5">
                  <c:v>337.40980930143797</c:v>
                </c:pt>
                <c:pt idx="6">
                  <c:v>620.53026446754097</c:v>
                </c:pt>
                <c:pt idx="7">
                  <c:v>1241.41966571692</c:v>
                </c:pt>
                <c:pt idx="8">
                  <c:v>280.01841630922002</c:v>
                </c:pt>
                <c:pt idx="9">
                  <c:v>260.673576238213</c:v>
                </c:pt>
                <c:pt idx="10">
                  <c:v>4.9672919039512697</c:v>
                </c:pt>
                <c:pt idx="11">
                  <c:v>1</c:v>
                </c:pt>
                <c:pt idx="12">
                  <c:v>1.14476099435014</c:v>
                </c:pt>
                <c:pt idx="13">
                  <c:v>334806.95483181498</c:v>
                </c:pt>
                <c:pt idx="14">
                  <c:v>276014.70038322202</c:v>
                </c:pt>
                <c:pt idx="15">
                  <c:v>111381.94081733499</c:v>
                </c:pt>
                <c:pt idx="16">
                  <c:v>4550.19262818269</c:v>
                </c:pt>
                <c:pt idx="17">
                  <c:v>54.4884313425285</c:v>
                </c:pt>
                <c:pt idx="18">
                  <c:v>80.579772133699706</c:v>
                </c:pt>
                <c:pt idx="19">
                  <c:v>321370.76819800801</c:v>
                </c:pt>
                <c:pt idx="20">
                  <c:v>27829.472391768701</c:v>
                </c:pt>
                <c:pt idx="21">
                  <c:v>269511.10940943903</c:v>
                </c:pt>
                <c:pt idx="22">
                  <c:v>1.32783326937543</c:v>
                </c:pt>
                <c:pt idx="23">
                  <c:v>1</c:v>
                </c:pt>
                <c:pt idx="24">
                  <c:v>1.4384510239295401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'3Bins'!$H$1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cat>
            <c:multiLvlStrRef>
              <c:f>'3Bins'!$D$2:$E$26</c:f>
              <c:multiLvlStrCache>
                <c:ptCount val="25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</c:lvl>
                <c:lvl>
                  <c:pt idx="0">
                    <c:v>CSF2RB WT</c:v>
                  </c:pt>
                  <c:pt idx="2">
                    <c:v>CSF2RB R461C</c:v>
                  </c:pt>
                  <c:pt idx="4">
                    <c:v>CSF3R WT</c:v>
                  </c:pt>
                  <c:pt idx="7">
                    <c:v>CSF3R W791X</c:v>
                  </c:pt>
                  <c:pt idx="10">
                    <c:v>CSF3R T618I</c:v>
                  </c:pt>
                  <c:pt idx="13">
                    <c:v>IL7R WT</c:v>
                  </c:pt>
                  <c:pt idx="16">
                    <c:v>IL7R Ins</c:v>
                  </c:pt>
                  <c:pt idx="19">
                    <c:v>Empty Vector</c:v>
                  </c:pt>
                  <c:pt idx="22">
                    <c:v>BCR-ABL</c:v>
                  </c:pt>
                </c:lvl>
              </c:multiLvlStrCache>
            </c:multiLvlStrRef>
          </c:cat>
          <c:val>
            <c:numRef>
              <c:f>'3Bins'!$H$2:$H$26</c:f>
              <c:numCache>
                <c:formatCode>General</c:formatCode>
                <c:ptCount val="25"/>
                <c:pt idx="0">
                  <c:v>1008042.0122462499</c:v>
                </c:pt>
                <c:pt idx="1">
                  <c:v>332638.949507071</c:v>
                </c:pt>
                <c:pt idx="2">
                  <c:v>96135.8576026378</c:v>
                </c:pt>
                <c:pt idx="3">
                  <c:v>26644.529863857701</c:v>
                </c:pt>
                <c:pt idx="4">
                  <c:v>5438.9410433961903</c:v>
                </c:pt>
                <c:pt idx="5">
                  <c:v>461.79423180614299</c:v>
                </c:pt>
                <c:pt idx="6">
                  <c:v>870.34541476457105</c:v>
                </c:pt>
                <c:pt idx="7">
                  <c:v>1728.9299121557201</c:v>
                </c:pt>
                <c:pt idx="8">
                  <c:v>385.66051201479797</c:v>
                </c:pt>
                <c:pt idx="9">
                  <c:v>359.62218803579901</c:v>
                </c:pt>
                <c:pt idx="10">
                  <c:v>8.0683072121594606</c:v>
                </c:pt>
                <c:pt idx="11">
                  <c:v>1.1330365461621601</c:v>
                </c:pt>
                <c:pt idx="12">
                  <c:v>1.4228960722102</c:v>
                </c:pt>
                <c:pt idx="13">
                  <c:v>10000000</c:v>
                </c:pt>
                <c:pt idx="14">
                  <c:v>10000000</c:v>
                </c:pt>
                <c:pt idx="15">
                  <c:v>791026.91752245906</c:v>
                </c:pt>
                <c:pt idx="16">
                  <c:v>5747.6540718554697</c:v>
                </c:pt>
                <c:pt idx="17">
                  <c:v>77.068444569600302</c:v>
                </c:pt>
                <c:pt idx="18">
                  <c:v>117.63723426721501</c:v>
                </c:pt>
                <c:pt idx="19">
                  <c:v>10000000</c:v>
                </c:pt>
                <c:pt idx="20">
                  <c:v>42678.597627996001</c:v>
                </c:pt>
                <c:pt idx="21">
                  <c:v>10000000</c:v>
                </c:pt>
                <c:pt idx="22">
                  <c:v>1.6732204984547701</c:v>
                </c:pt>
                <c:pt idx="23">
                  <c:v>1.07902564601285</c:v>
                </c:pt>
                <c:pt idx="24">
                  <c:v>1.9510598246472499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0850584"/>
        <c:axId val="530850976"/>
      </c:stockChart>
      <c:catAx>
        <c:axId val="53085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30850976"/>
        <c:crosses val="autoZero"/>
        <c:auto val="1"/>
        <c:lblAlgn val="ctr"/>
        <c:lblOffset val="100"/>
        <c:noMultiLvlLbl val="0"/>
      </c:catAx>
      <c:valAx>
        <c:axId val="5308509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53085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'1Bin'!$E$1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'1Bin'!$D$2:$D$10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'1Bin'!$E$2:$E$10</c:f>
              <c:numCache>
                <c:formatCode>General</c:formatCode>
                <c:ptCount val="9"/>
                <c:pt idx="0">
                  <c:v>1335855.4342054899</c:v>
                </c:pt>
                <c:pt idx="1">
                  <c:v>55329.051098665303</c:v>
                </c:pt>
                <c:pt idx="2">
                  <c:v>2701.27781884157</c:v>
                </c:pt>
                <c:pt idx="3">
                  <c:v>852.43354824394601</c:v>
                </c:pt>
                <c:pt idx="4">
                  <c:v>3.1860980145466602</c:v>
                </c:pt>
                <c:pt idx="5">
                  <c:v>18620769.058637999</c:v>
                </c:pt>
                <c:pt idx="6">
                  <c:v>1655.2149566692999</c:v>
                </c:pt>
                <c:pt idx="7">
                  <c:v>194799.108653517</c:v>
                </c:pt>
                <c:pt idx="8">
                  <c:v>1.6312151375067401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'1Bin'!$F$1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'1Bin'!$D$2:$D$10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'1Bin'!$F$2:$F$10</c:f>
              <c:numCache>
                <c:formatCode>General</c:formatCode>
                <c:ptCount val="9"/>
                <c:pt idx="0">
                  <c:v>188255.08103164201</c:v>
                </c:pt>
                <c:pt idx="1">
                  <c:v>29793.682883257399</c:v>
                </c:pt>
                <c:pt idx="2">
                  <c:v>1923.66623024713</c:v>
                </c:pt>
                <c:pt idx="3">
                  <c:v>587.70961957203394</c:v>
                </c:pt>
                <c:pt idx="4">
                  <c:v>2.2624215821151501</c:v>
                </c:pt>
                <c:pt idx="5">
                  <c:v>369080.75018223899</c:v>
                </c:pt>
                <c:pt idx="6">
                  <c:v>1114.23004653203</c:v>
                </c:pt>
                <c:pt idx="7">
                  <c:v>82922.111734962702</c:v>
                </c:pt>
                <c:pt idx="8">
                  <c:v>1.25711153949988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'1Bin'!$G$1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'1Bin'!$D$2:$D$10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'1Bin'!$G$2:$G$10</c:f>
              <c:numCache>
                <c:formatCode>General</c:formatCode>
                <c:ptCount val="9"/>
                <c:pt idx="0">
                  <c:v>501479.38443460898</c:v>
                </c:pt>
                <c:pt idx="1">
                  <c:v>40601.184744600498</c:v>
                </c:pt>
                <c:pt idx="2">
                  <c:v>2279.55191180661</c:v>
                </c:pt>
                <c:pt idx="3">
                  <c:v>707.80180583895697</c:v>
                </c:pt>
                <c:pt idx="4">
                  <c:v>2.68482716591675</c:v>
                </c:pt>
                <c:pt idx="5">
                  <c:v>2621558.20327002</c:v>
                </c:pt>
                <c:pt idx="6">
                  <c:v>1358.0464786560699</c:v>
                </c:pt>
                <c:pt idx="7">
                  <c:v>127095.056763188</c:v>
                </c:pt>
                <c:pt idx="8">
                  <c:v>1.43199838434497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0852152"/>
        <c:axId val="530852544"/>
      </c:stockChart>
      <c:catAx>
        <c:axId val="53085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30852544"/>
        <c:crosses val="autoZero"/>
        <c:auto val="1"/>
        <c:lblAlgn val="ctr"/>
        <c:lblOffset val="100"/>
        <c:noMultiLvlLbl val="0"/>
      </c:catAx>
      <c:valAx>
        <c:axId val="53085254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53085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Summary Stats (Tx Rates)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85675232111588"/>
          <c:y val="0.11803537802807762"/>
          <c:w val="0.73670059389216358"/>
          <c:h val="0.77230548168233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MeanMedian!$M$7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tx2"/>
            </a:solidFill>
            <a:ln w="28575">
              <a:noFill/>
            </a:ln>
          </c:spPr>
          <c:invertIfNegative val="0"/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MeanMedian!$M$8:$M$16</c:f>
              <c:numCache>
                <c:formatCode>General</c:formatCode>
                <c:ptCount val="9"/>
                <c:pt idx="0">
                  <c:v>5166315.1268805107</c:v>
                </c:pt>
                <c:pt idx="1">
                  <c:v>109998.11049524718</c:v>
                </c:pt>
                <c:pt idx="2">
                  <c:v>2404.4947601361673</c:v>
                </c:pt>
                <c:pt idx="3">
                  <c:v>953.42935979056472</c:v>
                </c:pt>
                <c:pt idx="4">
                  <c:v>4.4824124528301432</c:v>
                </c:pt>
                <c:pt idx="5">
                  <c:v>8391266.5035716314</c:v>
                </c:pt>
                <c:pt idx="6">
                  <c:v>2016.7860134028597</c:v>
                </c:pt>
                <c:pt idx="7">
                  <c:v>6753500.948454448</c:v>
                </c:pt>
                <c:pt idx="8">
                  <c:v>1.5888035257866917</c:v>
                </c:pt>
              </c:numCache>
            </c:numRef>
          </c:val>
        </c:ser>
        <c:ser>
          <c:idx val="1"/>
          <c:order val="1"/>
          <c:tx>
            <c:strRef>
              <c:f>MeanMedian!$N$7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MeanMedian!$N$8:$N$16</c:f>
              <c:numCache>
                <c:formatCode>General</c:formatCode>
                <c:ptCount val="9"/>
                <c:pt idx="0">
                  <c:v>5250739.6922173044</c:v>
                </c:pt>
                <c:pt idx="1">
                  <c:v>62991.470216051697</c:v>
                </c:pt>
                <c:pt idx="2">
                  <c:v>907.57049776248891</c:v>
                </c:pt>
                <c:pt idx="3">
                  <c:v>395.06637391013902</c:v>
                </c:pt>
                <c:pt idx="4">
                  <c:v>1.45735686597615</c:v>
                </c:pt>
                <c:pt idx="5">
                  <c:v>10000000</c:v>
                </c:pt>
                <c:pt idx="6">
                  <c:v>223.32541970134048</c:v>
                </c:pt>
                <c:pt idx="7">
                  <c:v>10000000</c:v>
                </c:pt>
                <c:pt idx="8">
                  <c:v>1.4065238074801849</c:v>
                </c:pt>
              </c:numCache>
            </c:numRef>
          </c:val>
        </c:ser>
        <c:ser>
          <c:idx val="2"/>
          <c:order val="2"/>
          <c:tx>
            <c:strRef>
              <c:f>MeanMedian!$O$7</c:f>
              <c:strCache>
                <c:ptCount val="1"/>
                <c:pt idx="0">
                  <c:v>Single Exp combo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MeanMedian!$O$8:$O$16</c:f>
              <c:numCache>
                <c:formatCode>0.0</c:formatCode>
                <c:ptCount val="9"/>
                <c:pt idx="0">
                  <c:v>501479.38443460898</c:v>
                </c:pt>
                <c:pt idx="1">
                  <c:v>40601.184744600498</c:v>
                </c:pt>
                <c:pt idx="2">
                  <c:v>2279.55191180661</c:v>
                </c:pt>
                <c:pt idx="3">
                  <c:v>707.80180583895697</c:v>
                </c:pt>
                <c:pt idx="4">
                  <c:v>2.68482716591675</c:v>
                </c:pt>
                <c:pt idx="5">
                  <c:v>2621558.20327002</c:v>
                </c:pt>
                <c:pt idx="6">
                  <c:v>1358.0464786560699</c:v>
                </c:pt>
                <c:pt idx="7">
                  <c:v>127095.056763188</c:v>
                </c:pt>
                <c:pt idx="8">
                  <c:v>1.43199838434497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73680"/>
        <c:axId val="527774072"/>
      </c:barChart>
      <c:catAx>
        <c:axId val="52777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527774072"/>
        <c:crosses val="autoZero"/>
        <c:auto val="1"/>
        <c:lblAlgn val="ctr"/>
        <c:lblOffset val="100"/>
        <c:noMultiLvlLbl val="0"/>
      </c:catAx>
      <c:valAx>
        <c:axId val="5277740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 of transforming cells (1 in X cells)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2777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21466680859872"/>
          <c:y val="0.43337192122507867"/>
          <c:w val="0.11350028483896363"/>
          <c:h val="0.19499261267838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  <a:r>
              <a:rPr lang="en-US" baseline="0"/>
              <a:t> </a:t>
            </a:r>
            <a:r>
              <a:rPr lang="en-US"/>
              <a:t>Tx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128012844548277"/>
          <c:y val="0.13275208148650292"/>
          <c:w val="0.74865814850066814"/>
          <c:h val="0.68106192024010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28575">
              <a:noFill/>
            </a:ln>
          </c:spPr>
          <c:invertIfNegative val="0"/>
          <c:dLbls>
            <c:dLbl>
              <c:idx val="0"/>
              <c:layout>
                <c:manualLayout>
                  <c:x val="8.3073714348416722E-3"/>
                  <c:y val="-1.8609792981175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MeanMedian!$N$8:$N$16</c:f>
              <c:numCache>
                <c:formatCode>General</c:formatCode>
                <c:ptCount val="9"/>
                <c:pt idx="0">
                  <c:v>5250739.6922173044</c:v>
                </c:pt>
                <c:pt idx="1">
                  <c:v>62991.470216051697</c:v>
                </c:pt>
                <c:pt idx="2">
                  <c:v>907.57049776248891</c:v>
                </c:pt>
                <c:pt idx="3">
                  <c:v>395.06637391013902</c:v>
                </c:pt>
                <c:pt idx="4">
                  <c:v>1.45735686597615</c:v>
                </c:pt>
                <c:pt idx="5">
                  <c:v>10000000</c:v>
                </c:pt>
                <c:pt idx="6">
                  <c:v>223.32541970134048</c:v>
                </c:pt>
                <c:pt idx="7">
                  <c:v>10000000</c:v>
                </c:pt>
                <c:pt idx="8">
                  <c:v>1.4065238074801849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74856"/>
        <c:axId val="527775248"/>
      </c:barChart>
      <c:catAx>
        <c:axId val="52777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27775248"/>
        <c:crosses val="autoZero"/>
        <c:auto val="1"/>
        <c:lblAlgn val="ctr"/>
        <c:lblOffset val="100"/>
        <c:noMultiLvlLbl val="0"/>
      </c:catAx>
      <c:valAx>
        <c:axId val="5277752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1600" b="1" i="0" baseline="0">
                    <a:effectLst/>
                  </a:rPr>
                  <a:t>Ratio of transforming cells (1 in X cells)</a:t>
                </a:r>
                <a:endParaRPr lang="en-US" sz="9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77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  <a:r>
              <a:rPr lang="en-US" baseline="0"/>
              <a:t> </a:t>
            </a:r>
            <a:r>
              <a:rPr lang="en-US"/>
              <a:t>Tx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128012844548277"/>
          <c:y val="0.13275208148650292"/>
          <c:w val="0.74865814850066814"/>
          <c:h val="0.68106192024010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285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8575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 w="28575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8575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28575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28575">
                <a:noFill/>
              </a:ln>
            </c:spPr>
          </c:dPt>
          <c:dLbls>
            <c:dLbl>
              <c:idx val="0"/>
              <c:layout>
                <c:manualLayout>
                  <c:x val="8.3073714348416722E-3"/>
                  <c:y val="-1.8609792981175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MeanMedian!$N$8:$N$16</c:f>
              <c:numCache>
                <c:formatCode>General</c:formatCode>
                <c:ptCount val="9"/>
                <c:pt idx="0">
                  <c:v>5250739.6922173044</c:v>
                </c:pt>
                <c:pt idx="1">
                  <c:v>62991.470216051697</c:v>
                </c:pt>
                <c:pt idx="2">
                  <c:v>907.57049776248891</c:v>
                </c:pt>
                <c:pt idx="3">
                  <c:v>395.06637391013902</c:v>
                </c:pt>
                <c:pt idx="4">
                  <c:v>1.45735686597615</c:v>
                </c:pt>
                <c:pt idx="5">
                  <c:v>10000000</c:v>
                </c:pt>
                <c:pt idx="6">
                  <c:v>223.32541970134048</c:v>
                </c:pt>
                <c:pt idx="7">
                  <c:v>10000000</c:v>
                </c:pt>
                <c:pt idx="8">
                  <c:v>1.4065238074801849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416184"/>
        <c:axId val="712420104"/>
      </c:barChart>
      <c:catAx>
        <c:axId val="71241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12420104"/>
        <c:crosses val="autoZero"/>
        <c:auto val="1"/>
        <c:lblAlgn val="ctr"/>
        <c:lblOffset val="100"/>
        <c:noMultiLvlLbl val="0"/>
      </c:catAx>
      <c:valAx>
        <c:axId val="71242010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1600" b="1" i="0" baseline="0">
                    <a:effectLst/>
                  </a:rPr>
                  <a:t>Ratio of transforming cells (1 in X cells)</a:t>
                </a:r>
                <a:endParaRPr lang="en-US" sz="9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41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39687</xdr:colOff>
      <xdr:row>5</xdr:row>
      <xdr:rowOff>107155</xdr:rowOff>
    </xdr:from>
    <xdr:to>
      <xdr:col>31</xdr:col>
      <xdr:colOff>202406</xdr:colOff>
      <xdr:row>43</xdr:row>
      <xdr:rowOff>159541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28</xdr:row>
      <xdr:rowOff>171450</xdr:rowOff>
    </xdr:from>
    <xdr:to>
      <xdr:col>16</xdr:col>
      <xdr:colOff>238124</xdr:colOff>
      <xdr:row>54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30</xdr:row>
      <xdr:rowOff>109537</xdr:rowOff>
    </xdr:from>
    <xdr:to>
      <xdr:col>5</xdr:col>
      <xdr:colOff>485775</xdr:colOff>
      <xdr:row>54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29</xdr:row>
      <xdr:rowOff>76200</xdr:rowOff>
    </xdr:from>
    <xdr:to>
      <xdr:col>16</xdr:col>
      <xdr:colOff>152401</xdr:colOff>
      <xdr:row>69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104775</xdr:rowOff>
    </xdr:from>
    <xdr:to>
      <xdr:col>13</xdr:col>
      <xdr:colOff>476250</xdr:colOff>
      <xdr:row>54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352423</xdr:colOff>
      <xdr:row>17</xdr:row>
      <xdr:rowOff>28575</xdr:rowOff>
    </xdr:from>
    <xdr:to>
      <xdr:col>15</xdr:col>
      <xdr:colOff>161925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561976</xdr:colOff>
      <xdr:row>37</xdr:row>
      <xdr:rowOff>161925</xdr:rowOff>
    </xdr:from>
    <xdr:to>
      <xdr:col>14</xdr:col>
      <xdr:colOff>133351</xdr:colOff>
      <xdr:row>61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30</xdr:row>
      <xdr:rowOff>57150</xdr:rowOff>
    </xdr:from>
    <xdr:to>
      <xdr:col>23</xdr:col>
      <xdr:colOff>266700</xdr:colOff>
      <xdr:row>53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HSU colors">
      <a:dk1>
        <a:srgbClr val="000000"/>
      </a:dk1>
      <a:lt1>
        <a:srgbClr val="FFFFFF"/>
      </a:lt1>
      <a:dk2>
        <a:srgbClr val="004990"/>
      </a:dk2>
      <a:lt2>
        <a:srgbClr val="DBE8C4"/>
      </a:lt2>
      <a:accent1>
        <a:srgbClr val="7090B5"/>
      </a:accent1>
      <a:accent2>
        <a:srgbClr val="387C2B"/>
      </a:accent2>
      <a:accent3>
        <a:srgbClr val="F2B035"/>
      </a:accent3>
      <a:accent4>
        <a:srgbClr val="004990"/>
      </a:accent4>
      <a:accent5>
        <a:srgbClr val="DBE8C4"/>
      </a:accent5>
      <a:accent6>
        <a:srgbClr val="DBE4EB"/>
      </a:accent6>
      <a:hlink>
        <a:srgbClr val="4D4D4D"/>
      </a:hlink>
      <a:folHlink>
        <a:srgbClr val="EAEAE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80" zoomScaleNormal="80" workbookViewId="0">
      <selection activeCell="F1" sqref="F1:H51"/>
    </sheetView>
  </sheetViews>
  <sheetFormatPr defaultRowHeight="15" x14ac:dyDescent="0.25"/>
  <cols>
    <col min="1" max="1" width="26.85546875" bestFit="1" customWidth="1"/>
    <col min="2" max="2" width="7.140625" style="3" customWidth="1"/>
    <col min="3" max="4" width="26.85546875" customWidth="1"/>
    <col min="5" max="5" width="3.7109375" customWidth="1"/>
  </cols>
  <sheetData>
    <row r="1" spans="1:19" x14ac:dyDescent="0.25">
      <c r="C1" t="s">
        <v>53</v>
      </c>
      <c r="F1" t="s">
        <v>0</v>
      </c>
      <c r="G1" t="s">
        <v>2</v>
      </c>
      <c r="H1" t="s">
        <v>1</v>
      </c>
      <c r="Q1" t="s">
        <v>0</v>
      </c>
      <c r="R1" t="s">
        <v>2</v>
      </c>
      <c r="S1" t="s">
        <v>1</v>
      </c>
    </row>
    <row r="2" spans="1:19" x14ac:dyDescent="0.25">
      <c r="A2" t="s">
        <v>3</v>
      </c>
      <c r="B2" s="3">
        <v>1</v>
      </c>
      <c r="C2" t="str">
        <f t="shared" ref="C2:C33" si="0">RIGHT(A2,1)</f>
        <v>2</v>
      </c>
      <c r="D2" s="6" t="s">
        <v>56</v>
      </c>
      <c r="E2" s="2" t="s">
        <v>65</v>
      </c>
      <c r="F2">
        <f>VLOOKUP($A2,$P$1:$S$52,2,0)</f>
        <v>3558490.7305975901</v>
      </c>
      <c r="G2">
        <f>VLOOKUP($A2,$P$1:$S$52,3,0)</f>
        <v>70670.852350564397</v>
      </c>
      <c r="H2">
        <f>VLOOKUP($A2,$P$1:$S$52,4,0)</f>
        <v>501479.38443460898</v>
      </c>
      <c r="L2" t="s">
        <v>56</v>
      </c>
      <c r="P2" t="s">
        <v>3</v>
      </c>
      <c r="Q2">
        <v>3558490.7305975901</v>
      </c>
      <c r="R2">
        <v>70670.852350564397</v>
      </c>
      <c r="S2">
        <v>501479.38443460898</v>
      </c>
    </row>
    <row r="3" spans="1:19" x14ac:dyDescent="0.25">
      <c r="A3" t="s">
        <v>4</v>
      </c>
      <c r="B3" s="3">
        <v>2</v>
      </c>
      <c r="C3" t="str">
        <f t="shared" si="0"/>
        <v>9</v>
      </c>
      <c r="D3" s="6"/>
      <c r="E3" s="2" t="s">
        <v>65</v>
      </c>
      <c r="F3">
        <f t="shared" ref="F3:F51" si="1">VLOOKUP($A3,$P$1:$S$52,2,0)</f>
        <v>10000000</v>
      </c>
      <c r="G3">
        <f t="shared" ref="G3:G51" si="2">VLOOKUP($A3,$P$1:$S$52,3,0)</f>
        <v>169072.518419384</v>
      </c>
      <c r="H3">
        <f t="shared" ref="H3:H51" si="3">VLOOKUP($A3,$P$1:$S$52,4,0)</f>
        <v>10000000</v>
      </c>
      <c r="L3" t="s">
        <v>64</v>
      </c>
      <c r="P3" t="s">
        <v>4</v>
      </c>
      <c r="Q3">
        <v>10000000</v>
      </c>
      <c r="R3">
        <v>169072.518419384</v>
      </c>
      <c r="S3">
        <v>10000000</v>
      </c>
    </row>
    <row r="4" spans="1:19" x14ac:dyDescent="0.25">
      <c r="A4" t="s">
        <v>21</v>
      </c>
      <c r="B4" s="3">
        <v>3</v>
      </c>
      <c r="C4" t="str">
        <f t="shared" si="0"/>
        <v>2</v>
      </c>
      <c r="D4" s="6"/>
      <c r="E4" s="2" t="s">
        <v>65</v>
      </c>
      <c r="F4">
        <f t="shared" si="1"/>
        <v>507479.40738072997</v>
      </c>
      <c r="G4">
        <f t="shared" si="2"/>
        <v>52857.822188747297</v>
      </c>
      <c r="H4">
        <f t="shared" si="3"/>
        <v>163781.123087435</v>
      </c>
      <c r="L4" t="s">
        <v>57</v>
      </c>
      <c r="P4" t="s">
        <v>5</v>
      </c>
      <c r="Q4">
        <v>825.56865258524601</v>
      </c>
      <c r="R4">
        <v>340.25425729454298</v>
      </c>
      <c r="S4">
        <v>530.00306483175098</v>
      </c>
    </row>
    <row r="5" spans="1:19" x14ac:dyDescent="0.25">
      <c r="A5" t="s">
        <v>22</v>
      </c>
      <c r="B5" s="3">
        <v>4</v>
      </c>
      <c r="C5" t="str">
        <f t="shared" si="0"/>
        <v>9</v>
      </c>
      <c r="D5" s="6"/>
      <c r="E5" s="2" t="s">
        <v>65</v>
      </c>
      <c r="F5">
        <f t="shared" si="1"/>
        <v>10000000</v>
      </c>
      <c r="G5">
        <f t="shared" si="2"/>
        <v>169072.518419384</v>
      </c>
      <c r="H5">
        <f t="shared" si="3"/>
        <v>10000000</v>
      </c>
      <c r="L5" t="s">
        <v>58</v>
      </c>
      <c r="P5" t="s">
        <v>6</v>
      </c>
      <c r="Q5">
        <v>628.11018510180099</v>
      </c>
      <c r="R5">
        <v>257.70618666632402</v>
      </c>
      <c r="S5">
        <v>402.32807583968599</v>
      </c>
    </row>
    <row r="6" spans="1:19" x14ac:dyDescent="0.25">
      <c r="A6" t="s">
        <v>19</v>
      </c>
      <c r="B6" s="3">
        <v>5</v>
      </c>
      <c r="C6" t="str">
        <f t="shared" si="0"/>
        <v>2</v>
      </c>
      <c r="D6" s="6" t="s">
        <v>66</v>
      </c>
      <c r="E6" s="2" t="s">
        <v>65</v>
      </c>
      <c r="F6">
        <f t="shared" si="1"/>
        <v>2116049.3157312102</v>
      </c>
      <c r="G6">
        <f t="shared" si="2"/>
        <v>42029.064780148001</v>
      </c>
      <c r="H6">
        <f t="shared" si="3"/>
        <v>298220.67964655801</v>
      </c>
      <c r="L6" t="s">
        <v>59</v>
      </c>
      <c r="P6" t="s">
        <v>7</v>
      </c>
      <c r="Q6">
        <v>1.92625393731066</v>
      </c>
      <c r="R6">
        <v>1</v>
      </c>
      <c r="S6">
        <v>1.3659680722679</v>
      </c>
    </row>
    <row r="7" spans="1:19" x14ac:dyDescent="0.25">
      <c r="A7" t="s">
        <v>20</v>
      </c>
      <c r="B7" s="3">
        <v>6</v>
      </c>
      <c r="C7" t="str">
        <f t="shared" si="0"/>
        <v>9</v>
      </c>
      <c r="D7" s="6"/>
      <c r="E7" s="2" t="s">
        <v>65</v>
      </c>
      <c r="F7">
        <f t="shared" si="1"/>
        <v>140930.69567481999</v>
      </c>
      <c r="G7">
        <f t="shared" si="2"/>
        <v>32074.147599892</v>
      </c>
      <c r="H7">
        <f t="shared" si="3"/>
        <v>67232.670142049494</v>
      </c>
      <c r="L7" t="s">
        <v>60</v>
      </c>
      <c r="P7" t="s">
        <v>8</v>
      </c>
      <c r="Q7">
        <v>1.29485023583615</v>
      </c>
      <c r="R7">
        <v>1</v>
      </c>
      <c r="S7">
        <v>1</v>
      </c>
    </row>
    <row r="8" spans="1:19" x14ac:dyDescent="0.25">
      <c r="A8" t="s">
        <v>23</v>
      </c>
      <c r="B8" s="3">
        <v>7</v>
      </c>
      <c r="C8" t="str">
        <f t="shared" si="0"/>
        <v>2</v>
      </c>
      <c r="D8" s="6"/>
      <c r="E8" s="2" t="s">
        <v>65</v>
      </c>
      <c r="F8">
        <f t="shared" si="1"/>
        <v>23673.567909301699</v>
      </c>
      <c r="G8">
        <f t="shared" si="2"/>
        <v>10530.1785526575</v>
      </c>
      <c r="H8">
        <f t="shared" si="3"/>
        <v>15788.8219023273</v>
      </c>
      <c r="L8" t="s">
        <v>61</v>
      </c>
      <c r="P8" t="s">
        <v>9</v>
      </c>
      <c r="Q8">
        <v>1035.1727229928499</v>
      </c>
      <c r="R8">
        <v>421.48942965996702</v>
      </c>
      <c r="S8">
        <v>660.54096058746495</v>
      </c>
    </row>
    <row r="9" spans="1:19" x14ac:dyDescent="0.25">
      <c r="A9" t="s">
        <v>24</v>
      </c>
      <c r="B9" s="3">
        <v>8</v>
      </c>
      <c r="C9" t="str">
        <f t="shared" si="0"/>
        <v>9</v>
      </c>
      <c r="D9" s="6"/>
      <c r="E9" s="2" t="s">
        <v>65</v>
      </c>
      <c r="F9">
        <f t="shared" si="1"/>
        <v>117774.41517449899</v>
      </c>
      <c r="G9">
        <f t="shared" si="2"/>
        <v>29306.825714569499</v>
      </c>
      <c r="H9">
        <f t="shared" si="3"/>
        <v>58750.270290053901</v>
      </c>
      <c r="L9" t="s">
        <v>62</v>
      </c>
      <c r="P9" t="s">
        <v>10</v>
      </c>
      <c r="Q9">
        <v>264.26406471997097</v>
      </c>
      <c r="R9">
        <v>89.922286188560605</v>
      </c>
      <c r="S9">
        <v>154.153264179198</v>
      </c>
    </row>
    <row r="10" spans="1:19" x14ac:dyDescent="0.25">
      <c r="A10" t="s">
        <v>39</v>
      </c>
      <c r="B10" s="3">
        <v>9</v>
      </c>
      <c r="C10" t="str">
        <f t="shared" si="0"/>
        <v>2</v>
      </c>
      <c r="D10" s="6" t="s">
        <v>57</v>
      </c>
      <c r="E10" s="2" t="s">
        <v>65</v>
      </c>
      <c r="F10">
        <f t="shared" si="1"/>
        <v>13603.4561114881</v>
      </c>
      <c r="G10">
        <f t="shared" si="2"/>
        <v>6647.8702672115196</v>
      </c>
      <c r="H10">
        <f t="shared" si="3"/>
        <v>9509.6798797266893</v>
      </c>
      <c r="L10" t="s">
        <v>63</v>
      </c>
      <c r="P10" t="s">
        <v>11</v>
      </c>
      <c r="Q10">
        <v>10000000</v>
      </c>
      <c r="R10">
        <v>106942.181963838</v>
      </c>
      <c r="S10">
        <v>10000000</v>
      </c>
    </row>
    <row r="11" spans="1:19" x14ac:dyDescent="0.25">
      <c r="A11" t="s">
        <v>40</v>
      </c>
      <c r="B11" s="3">
        <v>10</v>
      </c>
      <c r="C11" t="str">
        <f t="shared" si="0"/>
        <v>9</v>
      </c>
      <c r="D11" s="6"/>
      <c r="E11" s="2" t="s">
        <v>65</v>
      </c>
      <c r="F11">
        <f t="shared" si="1"/>
        <v>3359.79305872442</v>
      </c>
      <c r="G11">
        <f t="shared" si="2"/>
        <v>1401.3076865760199</v>
      </c>
      <c r="H11">
        <f t="shared" si="3"/>
        <v>2169.8165448938998</v>
      </c>
      <c r="L11" t="s">
        <v>57</v>
      </c>
      <c r="P11" t="s">
        <v>12</v>
      </c>
      <c r="Q11">
        <v>10000000</v>
      </c>
      <c r="R11">
        <v>169072.518419384</v>
      </c>
      <c r="S11">
        <v>10000000</v>
      </c>
    </row>
    <row r="12" spans="1:19" x14ac:dyDescent="0.25">
      <c r="A12" t="s">
        <v>5</v>
      </c>
      <c r="B12" s="3">
        <v>11</v>
      </c>
      <c r="C12" t="str">
        <f t="shared" si="0"/>
        <v>2</v>
      </c>
      <c r="D12" s="6"/>
      <c r="E12" s="2" t="s">
        <v>65</v>
      </c>
      <c r="F12">
        <f t="shared" si="1"/>
        <v>825.56865258524601</v>
      </c>
      <c r="G12">
        <f t="shared" si="2"/>
        <v>340.25425729454298</v>
      </c>
      <c r="H12">
        <f t="shared" si="3"/>
        <v>530.00306483175098</v>
      </c>
      <c r="L12" t="s">
        <v>58</v>
      </c>
      <c r="P12" t="s">
        <v>13</v>
      </c>
      <c r="Q12">
        <v>225.28449142191101</v>
      </c>
      <c r="R12">
        <v>77.556105092264204</v>
      </c>
      <c r="S12">
        <v>132.18240311166599</v>
      </c>
    </row>
    <row r="13" spans="1:19" x14ac:dyDescent="0.25">
      <c r="A13" t="s">
        <v>6</v>
      </c>
      <c r="B13" s="3">
        <v>12</v>
      </c>
      <c r="C13" t="str">
        <f t="shared" si="0"/>
        <v>9</v>
      </c>
      <c r="D13" s="6"/>
      <c r="E13" s="2" t="s">
        <v>65</v>
      </c>
      <c r="F13">
        <f t="shared" si="1"/>
        <v>628.11018510180099</v>
      </c>
      <c r="G13">
        <f t="shared" si="2"/>
        <v>257.70618666632402</v>
      </c>
      <c r="H13">
        <f t="shared" si="3"/>
        <v>402.32807583968599</v>
      </c>
      <c r="L13" t="s">
        <v>59</v>
      </c>
      <c r="P13" t="s">
        <v>14</v>
      </c>
      <c r="Q13">
        <v>64.458413010796093</v>
      </c>
      <c r="R13">
        <v>24.702551946959499</v>
      </c>
      <c r="S13">
        <v>39.9034747336339</v>
      </c>
    </row>
    <row r="14" spans="1:19" x14ac:dyDescent="0.25">
      <c r="A14" t="s">
        <v>25</v>
      </c>
      <c r="B14" s="3">
        <v>13</v>
      </c>
      <c r="C14" t="str">
        <f t="shared" si="0"/>
        <v>2</v>
      </c>
      <c r="D14" s="6"/>
      <c r="E14" s="2" t="s">
        <v>65</v>
      </c>
      <c r="F14">
        <f t="shared" si="1"/>
        <v>989.81218780801203</v>
      </c>
      <c r="G14">
        <f t="shared" si="2"/>
        <v>394.81177612776202</v>
      </c>
      <c r="H14">
        <f t="shared" si="3"/>
        <v>625.13159246784801</v>
      </c>
      <c r="L14" t="s">
        <v>60</v>
      </c>
      <c r="P14" t="s">
        <v>15</v>
      </c>
      <c r="Q14">
        <v>3558490.7305975901</v>
      </c>
      <c r="R14">
        <v>70670.852350564397</v>
      </c>
      <c r="S14">
        <v>501479.38443460898</v>
      </c>
    </row>
    <row r="15" spans="1:19" x14ac:dyDescent="0.25">
      <c r="A15" t="s">
        <v>26</v>
      </c>
      <c r="B15" s="3">
        <v>14</v>
      </c>
      <c r="C15" t="str">
        <f t="shared" si="0"/>
        <v>9</v>
      </c>
      <c r="D15" s="6"/>
      <c r="E15" s="2" t="s">
        <v>65</v>
      </c>
      <c r="F15">
        <f t="shared" si="1"/>
        <v>1953.3496662196201</v>
      </c>
      <c r="G15">
        <f t="shared" si="2"/>
        <v>724.97126543915999</v>
      </c>
      <c r="H15">
        <f t="shared" si="3"/>
        <v>1190.0094030571299</v>
      </c>
      <c r="L15" t="s">
        <v>61</v>
      </c>
      <c r="P15" t="s">
        <v>16</v>
      </c>
      <c r="Q15">
        <v>30312.405007687401</v>
      </c>
      <c r="R15">
        <v>12578.237764883101</v>
      </c>
      <c r="S15">
        <v>19526.306292080099</v>
      </c>
    </row>
    <row r="16" spans="1:19" x14ac:dyDescent="0.25">
      <c r="A16" t="s">
        <v>43</v>
      </c>
      <c r="B16" s="3">
        <v>15</v>
      </c>
      <c r="C16" t="str">
        <f t="shared" si="0"/>
        <v>2</v>
      </c>
      <c r="D16" s="6" t="s">
        <v>59</v>
      </c>
      <c r="E16" s="2" t="s">
        <v>65</v>
      </c>
      <c r="F16">
        <f t="shared" si="1"/>
        <v>5377.4028228990301</v>
      </c>
      <c r="G16">
        <f t="shared" si="2"/>
        <v>2687.89509715957</v>
      </c>
      <c r="H16">
        <f t="shared" si="3"/>
        <v>3801.82780818942</v>
      </c>
      <c r="L16" t="s">
        <v>62</v>
      </c>
      <c r="P16" t="s">
        <v>17</v>
      </c>
      <c r="Q16">
        <v>1.28758621148876</v>
      </c>
      <c r="R16">
        <v>1</v>
      </c>
      <c r="S16">
        <v>1</v>
      </c>
    </row>
    <row r="17" spans="1:19" x14ac:dyDescent="0.25">
      <c r="A17" t="s">
        <v>44</v>
      </c>
      <c r="B17" s="3">
        <v>16</v>
      </c>
      <c r="C17" t="str">
        <f t="shared" si="0"/>
        <v>9</v>
      </c>
      <c r="D17" s="6"/>
      <c r="E17" s="2" t="s">
        <v>65</v>
      </c>
      <c r="F17">
        <f t="shared" si="1"/>
        <v>601.78539878679703</v>
      </c>
      <c r="G17">
        <f t="shared" si="2"/>
        <v>246.65675283103801</v>
      </c>
      <c r="H17">
        <f t="shared" si="3"/>
        <v>385.27189407726502</v>
      </c>
      <c r="L17" t="s">
        <v>63</v>
      </c>
      <c r="P17" t="s">
        <v>18</v>
      </c>
      <c r="Q17">
        <v>1.5433118885677499</v>
      </c>
      <c r="R17">
        <v>1</v>
      </c>
      <c r="S17">
        <v>1.17539734707288</v>
      </c>
    </row>
    <row r="18" spans="1:19" x14ac:dyDescent="0.25">
      <c r="A18" t="s">
        <v>9</v>
      </c>
      <c r="B18" s="3">
        <v>17</v>
      </c>
      <c r="C18" t="str">
        <f t="shared" si="0"/>
        <v>2</v>
      </c>
      <c r="D18" s="6"/>
      <c r="E18" s="2" t="s">
        <v>65</v>
      </c>
      <c r="F18">
        <f t="shared" si="1"/>
        <v>1035.1727229928499</v>
      </c>
      <c r="G18">
        <f t="shared" si="2"/>
        <v>421.48942965996702</v>
      </c>
      <c r="H18">
        <f t="shared" si="3"/>
        <v>660.54096058746495</v>
      </c>
      <c r="L18" t="s">
        <v>56</v>
      </c>
      <c r="P18" t="s">
        <v>19</v>
      </c>
      <c r="Q18">
        <v>2116049.3157312102</v>
      </c>
      <c r="R18">
        <v>42029.064780148001</v>
      </c>
      <c r="S18">
        <v>298220.67964655801</v>
      </c>
    </row>
    <row r="19" spans="1:19" x14ac:dyDescent="0.25">
      <c r="A19" t="s">
        <v>10</v>
      </c>
      <c r="B19" s="3">
        <v>18</v>
      </c>
      <c r="C19" t="str">
        <f t="shared" si="0"/>
        <v>9</v>
      </c>
      <c r="D19" s="6"/>
      <c r="E19" s="2" t="s">
        <v>65</v>
      </c>
      <c r="F19">
        <f t="shared" si="1"/>
        <v>264.26406471997097</v>
      </c>
      <c r="G19">
        <f t="shared" si="2"/>
        <v>89.922286188560605</v>
      </c>
      <c r="H19">
        <f t="shared" si="3"/>
        <v>154.153264179198</v>
      </c>
      <c r="L19" t="s">
        <v>64</v>
      </c>
      <c r="P19" t="s">
        <v>20</v>
      </c>
      <c r="Q19">
        <v>140930.69567481999</v>
      </c>
      <c r="R19">
        <v>32074.147599892</v>
      </c>
      <c r="S19">
        <v>67232.670142049494</v>
      </c>
    </row>
    <row r="20" spans="1:19" x14ac:dyDescent="0.25">
      <c r="A20" t="s">
        <v>29</v>
      </c>
      <c r="B20" s="3">
        <v>19</v>
      </c>
      <c r="C20" t="str">
        <f t="shared" si="0"/>
        <v>2</v>
      </c>
      <c r="D20" s="6"/>
      <c r="E20" s="2" t="s">
        <v>65</v>
      </c>
      <c r="F20">
        <f t="shared" si="1"/>
        <v>634.781749234156</v>
      </c>
      <c r="G20">
        <f t="shared" si="2"/>
        <v>258.218373624126</v>
      </c>
      <c r="H20">
        <f t="shared" si="3"/>
        <v>404.86085374301302</v>
      </c>
      <c r="L20" t="s">
        <v>57</v>
      </c>
      <c r="P20" t="s">
        <v>21</v>
      </c>
      <c r="Q20">
        <v>507479.40738072997</v>
      </c>
      <c r="R20">
        <v>52857.822188747297</v>
      </c>
      <c r="S20">
        <v>163781.123087435</v>
      </c>
    </row>
    <row r="21" spans="1:19" x14ac:dyDescent="0.25">
      <c r="A21" t="s">
        <v>30</v>
      </c>
      <c r="B21" s="3">
        <v>20</v>
      </c>
      <c r="C21" t="str">
        <f t="shared" si="0"/>
        <v>9</v>
      </c>
      <c r="D21" s="6"/>
      <c r="E21" s="2" t="s">
        <v>65</v>
      </c>
      <c r="F21">
        <f t="shared" si="1"/>
        <v>498.899117789591</v>
      </c>
      <c r="G21">
        <f t="shared" si="2"/>
        <v>197.52817359416301</v>
      </c>
      <c r="H21">
        <f t="shared" si="3"/>
        <v>313.92137796702701</v>
      </c>
      <c r="L21" t="s">
        <v>58</v>
      </c>
      <c r="P21" t="s">
        <v>22</v>
      </c>
      <c r="Q21">
        <v>10000000</v>
      </c>
      <c r="R21">
        <v>169072.518419384</v>
      </c>
      <c r="S21">
        <v>10000000</v>
      </c>
    </row>
    <row r="22" spans="1:19" x14ac:dyDescent="0.25">
      <c r="A22" t="s">
        <v>41</v>
      </c>
      <c r="B22" s="3">
        <v>21</v>
      </c>
      <c r="C22" t="str">
        <f t="shared" si="0"/>
        <v>2</v>
      </c>
      <c r="D22" s="6" t="s">
        <v>58</v>
      </c>
      <c r="E22" s="2" t="s">
        <v>65</v>
      </c>
      <c r="F22">
        <f t="shared" si="1"/>
        <v>35.497619687062198</v>
      </c>
      <c r="G22">
        <f t="shared" si="2"/>
        <v>11.170193408676701</v>
      </c>
      <c r="H22">
        <f t="shared" si="3"/>
        <v>19.912691366365699</v>
      </c>
      <c r="L22" t="s">
        <v>59</v>
      </c>
      <c r="P22" t="s">
        <v>23</v>
      </c>
      <c r="Q22">
        <v>23673.567909301699</v>
      </c>
      <c r="R22">
        <v>10530.1785526575</v>
      </c>
      <c r="S22">
        <v>15788.8219023273</v>
      </c>
    </row>
    <row r="23" spans="1:19" x14ac:dyDescent="0.25">
      <c r="A23" t="s">
        <v>42</v>
      </c>
      <c r="B23" s="3">
        <v>22</v>
      </c>
      <c r="C23" t="str">
        <f t="shared" si="0"/>
        <v>9</v>
      </c>
      <c r="D23" s="6"/>
      <c r="E23" s="2" t="s">
        <v>65</v>
      </c>
      <c r="F23">
        <f t="shared" si="1"/>
        <v>2.2330454021919901</v>
      </c>
      <c r="G23">
        <f t="shared" si="2"/>
        <v>1.0741443573143401</v>
      </c>
      <c r="H23">
        <f t="shared" si="3"/>
        <v>1.5487456596844</v>
      </c>
      <c r="L23" t="s">
        <v>60</v>
      </c>
      <c r="P23" t="s">
        <v>24</v>
      </c>
      <c r="Q23">
        <v>117774.41517449899</v>
      </c>
      <c r="R23">
        <v>29306.825714569499</v>
      </c>
      <c r="S23">
        <v>58750.270290053901</v>
      </c>
    </row>
    <row r="24" spans="1:19" x14ac:dyDescent="0.25">
      <c r="A24" t="s">
        <v>7</v>
      </c>
      <c r="B24" s="3">
        <v>23</v>
      </c>
      <c r="C24" t="str">
        <f t="shared" si="0"/>
        <v>2</v>
      </c>
      <c r="D24" s="6"/>
      <c r="E24" s="2" t="s">
        <v>65</v>
      </c>
      <c r="F24">
        <f t="shared" si="1"/>
        <v>1.92625393731066</v>
      </c>
      <c r="G24">
        <f t="shared" si="2"/>
        <v>1</v>
      </c>
      <c r="H24">
        <f t="shared" si="3"/>
        <v>1.3659680722679</v>
      </c>
      <c r="L24" t="s">
        <v>61</v>
      </c>
      <c r="P24" t="s">
        <v>25</v>
      </c>
      <c r="Q24">
        <v>989.81218780801203</v>
      </c>
      <c r="R24">
        <v>394.81177612776202</v>
      </c>
      <c r="S24">
        <v>625.13159246784801</v>
      </c>
    </row>
    <row r="25" spans="1:19" x14ac:dyDescent="0.25">
      <c r="A25" t="s">
        <v>8</v>
      </c>
      <c r="B25" s="3">
        <v>24</v>
      </c>
      <c r="C25" t="str">
        <f t="shared" si="0"/>
        <v>9</v>
      </c>
      <c r="D25" s="6"/>
      <c r="E25" s="2" t="s">
        <v>65</v>
      </c>
      <c r="F25">
        <f t="shared" si="1"/>
        <v>1.29485023583615</v>
      </c>
      <c r="G25">
        <f t="shared" si="2"/>
        <v>1</v>
      </c>
      <c r="H25">
        <f t="shared" si="3"/>
        <v>1</v>
      </c>
      <c r="L25" t="s">
        <v>62</v>
      </c>
      <c r="P25" t="s">
        <v>26</v>
      </c>
      <c r="Q25">
        <v>1953.3496662196201</v>
      </c>
      <c r="R25">
        <v>724.97126543915999</v>
      </c>
      <c r="S25">
        <v>1190.0094030571299</v>
      </c>
    </row>
    <row r="26" spans="1:19" x14ac:dyDescent="0.25">
      <c r="A26" t="s">
        <v>27</v>
      </c>
      <c r="B26" s="3">
        <v>25</v>
      </c>
      <c r="C26" t="str">
        <f t="shared" si="0"/>
        <v>2</v>
      </c>
      <c r="D26" s="6"/>
      <c r="E26" s="2" t="s">
        <v>65</v>
      </c>
      <c r="F26">
        <f t="shared" si="1"/>
        <v>1.5433118885677499</v>
      </c>
      <c r="G26">
        <f t="shared" si="2"/>
        <v>1</v>
      </c>
      <c r="H26">
        <f t="shared" si="3"/>
        <v>1.17539734707288</v>
      </c>
      <c r="L26" t="s">
        <v>63</v>
      </c>
      <c r="P26" t="s">
        <v>27</v>
      </c>
      <c r="Q26">
        <v>1.5433118885677499</v>
      </c>
      <c r="R26">
        <v>1</v>
      </c>
      <c r="S26">
        <v>1.17539734707288</v>
      </c>
    </row>
    <row r="27" spans="1:19" x14ac:dyDescent="0.25">
      <c r="A27" t="s">
        <v>28</v>
      </c>
      <c r="B27" s="3">
        <v>26</v>
      </c>
      <c r="C27" t="str">
        <f t="shared" si="0"/>
        <v>9</v>
      </c>
      <c r="D27" s="6"/>
      <c r="E27" s="2" t="s">
        <v>65</v>
      </c>
      <c r="F27">
        <f t="shared" si="1"/>
        <v>2.7447708461383802</v>
      </c>
      <c r="G27">
        <f t="shared" si="2"/>
        <v>1.30372412988023</v>
      </c>
      <c r="H27">
        <f t="shared" si="3"/>
        <v>1.8916722715899801</v>
      </c>
      <c r="P27" t="s">
        <v>28</v>
      </c>
      <c r="Q27">
        <v>2.7447708461383802</v>
      </c>
      <c r="R27">
        <v>1.30372412988023</v>
      </c>
      <c r="S27">
        <v>1.8916722715899801</v>
      </c>
    </row>
    <row r="28" spans="1:19" x14ac:dyDescent="0.25">
      <c r="A28" t="s">
        <v>45</v>
      </c>
      <c r="B28" s="3">
        <v>27</v>
      </c>
      <c r="C28" t="str">
        <f t="shared" si="0"/>
        <v>2</v>
      </c>
      <c r="D28" s="5" t="s">
        <v>60</v>
      </c>
      <c r="E28" s="2" t="s">
        <v>65</v>
      </c>
      <c r="F28">
        <f t="shared" si="1"/>
        <v>10000000</v>
      </c>
      <c r="G28">
        <f t="shared" si="2"/>
        <v>165734.43641243101</v>
      </c>
      <c r="H28">
        <f t="shared" si="3"/>
        <v>10000000</v>
      </c>
      <c r="P28" t="s">
        <v>29</v>
      </c>
      <c r="Q28">
        <v>634.781749234156</v>
      </c>
      <c r="R28">
        <v>258.218373624126</v>
      </c>
      <c r="S28">
        <v>404.86085374301302</v>
      </c>
    </row>
    <row r="29" spans="1:19" x14ac:dyDescent="0.25">
      <c r="A29" t="s">
        <v>46</v>
      </c>
      <c r="B29" s="3">
        <v>28</v>
      </c>
      <c r="C29" t="str">
        <f t="shared" si="0"/>
        <v>9</v>
      </c>
      <c r="D29" s="5"/>
      <c r="E29" s="2" t="s">
        <v>65</v>
      </c>
      <c r="F29">
        <f t="shared" si="1"/>
        <v>10000000</v>
      </c>
      <c r="G29">
        <f t="shared" si="2"/>
        <v>169072.518419384</v>
      </c>
      <c r="H29">
        <f t="shared" si="3"/>
        <v>10000000</v>
      </c>
      <c r="P29" t="s">
        <v>30</v>
      </c>
      <c r="Q29">
        <v>498.899117789591</v>
      </c>
      <c r="R29">
        <v>197.52817359416301</v>
      </c>
      <c r="S29">
        <v>313.92137796702701</v>
      </c>
    </row>
    <row r="30" spans="1:19" x14ac:dyDescent="0.25">
      <c r="A30" t="s">
        <v>11</v>
      </c>
      <c r="B30" s="3">
        <v>29</v>
      </c>
      <c r="C30" t="str">
        <f t="shared" si="0"/>
        <v>2</v>
      </c>
      <c r="D30" s="5"/>
      <c r="E30" s="2" t="s">
        <v>65</v>
      </c>
      <c r="F30">
        <f t="shared" si="1"/>
        <v>10000000</v>
      </c>
      <c r="G30">
        <f t="shared" si="2"/>
        <v>106942.181963838</v>
      </c>
      <c r="H30">
        <f t="shared" si="3"/>
        <v>10000000</v>
      </c>
      <c r="P30" t="s">
        <v>31</v>
      </c>
      <c r="Q30">
        <v>2466557.81696242</v>
      </c>
      <c r="R30">
        <v>48985.302054562002</v>
      </c>
      <c r="S30">
        <v>347599.02142978599</v>
      </c>
    </row>
    <row r="31" spans="1:19" x14ac:dyDescent="0.25">
      <c r="A31" t="s">
        <v>12</v>
      </c>
      <c r="B31" s="3">
        <v>30</v>
      </c>
      <c r="C31" t="str">
        <f t="shared" si="0"/>
        <v>9</v>
      </c>
      <c r="D31" s="5"/>
      <c r="E31" s="2" t="s">
        <v>65</v>
      </c>
      <c r="F31">
        <f t="shared" si="1"/>
        <v>10000000</v>
      </c>
      <c r="G31">
        <f t="shared" si="2"/>
        <v>169072.518419384</v>
      </c>
      <c r="H31">
        <f t="shared" si="3"/>
        <v>10000000</v>
      </c>
      <c r="P31" t="s">
        <v>32</v>
      </c>
      <c r="Q31">
        <v>10000000</v>
      </c>
      <c r="R31">
        <v>148017.70422186199</v>
      </c>
      <c r="S31">
        <v>10000000</v>
      </c>
    </row>
    <row r="32" spans="1:19" x14ac:dyDescent="0.25">
      <c r="A32" t="s">
        <v>31</v>
      </c>
      <c r="B32" s="3">
        <v>31</v>
      </c>
      <c r="C32" t="str">
        <f t="shared" si="0"/>
        <v>2</v>
      </c>
      <c r="D32" s="5"/>
      <c r="E32" s="2" t="s">
        <v>65</v>
      </c>
      <c r="F32">
        <f t="shared" si="1"/>
        <v>2466557.81696242</v>
      </c>
      <c r="G32">
        <f t="shared" si="2"/>
        <v>48985.302054562002</v>
      </c>
      <c r="H32">
        <f t="shared" si="3"/>
        <v>347599.02142978599</v>
      </c>
      <c r="P32" t="s">
        <v>33</v>
      </c>
      <c r="Q32">
        <v>28.6729367522668</v>
      </c>
      <c r="R32">
        <v>7.0829647795533202</v>
      </c>
      <c r="S32">
        <v>14.2509438684834</v>
      </c>
    </row>
    <row r="33" spans="1:19" x14ac:dyDescent="0.25">
      <c r="A33" t="s">
        <v>32</v>
      </c>
      <c r="B33" s="3">
        <v>32</v>
      </c>
      <c r="C33" t="str">
        <f t="shared" si="0"/>
        <v>9</v>
      </c>
      <c r="D33" s="5"/>
      <c r="E33" s="2" t="s">
        <v>65</v>
      </c>
      <c r="F33">
        <f t="shared" si="1"/>
        <v>10000000</v>
      </c>
      <c r="G33">
        <f t="shared" si="2"/>
        <v>148017.70422186199</v>
      </c>
      <c r="H33">
        <f t="shared" si="3"/>
        <v>10000000</v>
      </c>
      <c r="P33" t="s">
        <v>34</v>
      </c>
      <c r="Q33">
        <v>489.88171485619898</v>
      </c>
      <c r="R33">
        <v>201.865867666329</v>
      </c>
      <c r="S33">
        <v>314.468436291015</v>
      </c>
    </row>
    <row r="34" spans="1:19" x14ac:dyDescent="0.25">
      <c r="A34" t="s">
        <v>47</v>
      </c>
      <c r="B34" s="3">
        <v>33</v>
      </c>
      <c r="C34" t="str">
        <f t="shared" ref="C34:C51" si="4">RIGHT(A34,1)</f>
        <v>2</v>
      </c>
      <c r="D34" s="5" t="s">
        <v>67</v>
      </c>
      <c r="E34" s="2" t="s">
        <v>65</v>
      </c>
      <c r="F34">
        <f t="shared" si="1"/>
        <v>5377.4028228990301</v>
      </c>
      <c r="G34">
        <f t="shared" si="2"/>
        <v>2687.89509715957</v>
      </c>
      <c r="H34">
        <f t="shared" si="3"/>
        <v>3801.82780818942</v>
      </c>
      <c r="P34" t="s">
        <v>35</v>
      </c>
      <c r="Q34">
        <v>10000000</v>
      </c>
      <c r="R34">
        <v>100438.590990055</v>
      </c>
      <c r="S34">
        <v>10000000</v>
      </c>
    </row>
    <row r="35" spans="1:19" x14ac:dyDescent="0.25">
      <c r="A35" t="s">
        <v>48</v>
      </c>
      <c r="B35" s="3">
        <v>34</v>
      </c>
      <c r="C35" t="str">
        <f t="shared" si="4"/>
        <v>9</v>
      </c>
      <c r="D35" s="5"/>
      <c r="E35" s="2" t="s">
        <v>65</v>
      </c>
      <c r="F35">
        <f t="shared" si="1"/>
        <v>10940.798294828401</v>
      </c>
      <c r="G35">
        <f t="shared" si="2"/>
        <v>5558.1043593004397</v>
      </c>
      <c r="H35">
        <f t="shared" si="3"/>
        <v>7798.0830142229397</v>
      </c>
      <c r="P35" t="s">
        <v>36</v>
      </c>
      <c r="Q35">
        <v>10000000</v>
      </c>
      <c r="R35">
        <v>169072.518419384</v>
      </c>
      <c r="S35">
        <v>10000000</v>
      </c>
    </row>
    <row r="36" spans="1:19" x14ac:dyDescent="0.25">
      <c r="A36" t="s">
        <v>13</v>
      </c>
      <c r="B36" s="3">
        <v>35</v>
      </c>
      <c r="C36" t="str">
        <f t="shared" si="4"/>
        <v>2</v>
      </c>
      <c r="D36" s="5"/>
      <c r="E36" s="2" t="s">
        <v>65</v>
      </c>
      <c r="F36">
        <f t="shared" si="1"/>
        <v>225.28449142191101</v>
      </c>
      <c r="G36">
        <f t="shared" si="2"/>
        <v>77.556105092264204</v>
      </c>
      <c r="H36">
        <f t="shared" si="3"/>
        <v>132.18240311166599</v>
      </c>
      <c r="P36" t="s">
        <v>37</v>
      </c>
      <c r="Q36">
        <v>3.5886658697826301</v>
      </c>
      <c r="R36">
        <v>1.58069063527795</v>
      </c>
      <c r="S36">
        <v>2.3817158800971701</v>
      </c>
    </row>
    <row r="37" spans="1:19" x14ac:dyDescent="0.25">
      <c r="A37" t="s">
        <v>14</v>
      </c>
      <c r="B37" s="3">
        <v>36</v>
      </c>
      <c r="C37" t="str">
        <f t="shared" si="4"/>
        <v>9</v>
      </c>
      <c r="D37" s="5"/>
      <c r="E37" s="2" t="s">
        <v>65</v>
      </c>
      <c r="F37">
        <f t="shared" si="1"/>
        <v>64.458413010796093</v>
      </c>
      <c r="G37">
        <f t="shared" si="2"/>
        <v>24.702551946959499</v>
      </c>
      <c r="H37">
        <f t="shared" si="3"/>
        <v>39.9034747336339</v>
      </c>
      <c r="P37" t="s">
        <v>38</v>
      </c>
      <c r="Q37">
        <v>2.2473313921226898</v>
      </c>
      <c r="R37">
        <v>1</v>
      </c>
      <c r="S37">
        <v>1.4321618778835501</v>
      </c>
    </row>
    <row r="38" spans="1:19" x14ac:dyDescent="0.25">
      <c r="A38" t="s">
        <v>33</v>
      </c>
      <c r="B38" s="3">
        <v>37</v>
      </c>
      <c r="C38" t="str">
        <f t="shared" si="4"/>
        <v>2</v>
      </c>
      <c r="D38" s="5"/>
      <c r="E38" s="2" t="s">
        <v>65</v>
      </c>
      <c r="F38">
        <f t="shared" si="1"/>
        <v>28.6729367522668</v>
      </c>
      <c r="G38">
        <f t="shared" si="2"/>
        <v>7.0829647795533202</v>
      </c>
      <c r="H38">
        <f t="shared" si="3"/>
        <v>14.2509438684834</v>
      </c>
      <c r="P38" t="s">
        <v>39</v>
      </c>
      <c r="Q38">
        <v>13603.4561114881</v>
      </c>
      <c r="R38">
        <v>6647.8702672115196</v>
      </c>
      <c r="S38">
        <v>9509.6798797266893</v>
      </c>
    </row>
    <row r="39" spans="1:19" x14ac:dyDescent="0.25">
      <c r="A39" s="1" t="s">
        <v>34</v>
      </c>
      <c r="B39" s="3">
        <v>38</v>
      </c>
      <c r="C39" t="str">
        <f t="shared" si="4"/>
        <v>9</v>
      </c>
      <c r="D39" s="5"/>
      <c r="E39" s="2" t="s">
        <v>65</v>
      </c>
      <c r="F39">
        <f t="shared" si="1"/>
        <v>489.88171485619898</v>
      </c>
      <c r="G39">
        <f t="shared" si="2"/>
        <v>201.865867666329</v>
      </c>
      <c r="H39">
        <f t="shared" si="3"/>
        <v>314.468436291015</v>
      </c>
      <c r="P39" t="s">
        <v>40</v>
      </c>
      <c r="Q39">
        <v>3359.79305872442</v>
      </c>
      <c r="R39">
        <v>1401.3076865760199</v>
      </c>
      <c r="S39">
        <v>2169.8165448938998</v>
      </c>
    </row>
    <row r="40" spans="1:19" x14ac:dyDescent="0.25">
      <c r="A40" t="s">
        <v>49</v>
      </c>
      <c r="B40" s="3">
        <v>39</v>
      </c>
      <c r="C40" t="str">
        <f t="shared" si="4"/>
        <v>2</v>
      </c>
      <c r="D40" s="5" t="s">
        <v>62</v>
      </c>
      <c r="E40" s="2" t="s">
        <v>65</v>
      </c>
      <c r="F40">
        <f t="shared" si="1"/>
        <v>10000000</v>
      </c>
      <c r="G40">
        <f t="shared" si="2"/>
        <v>152298.24977862401</v>
      </c>
      <c r="H40">
        <f t="shared" si="3"/>
        <v>10000000</v>
      </c>
      <c r="P40" t="s">
        <v>41</v>
      </c>
      <c r="Q40">
        <v>35.497619687062198</v>
      </c>
      <c r="R40">
        <v>11.170193408676701</v>
      </c>
      <c r="S40">
        <v>19.912691366365699</v>
      </c>
    </row>
    <row r="41" spans="1:19" x14ac:dyDescent="0.25">
      <c r="A41" t="s">
        <v>50</v>
      </c>
      <c r="B41" s="3">
        <v>40</v>
      </c>
      <c r="C41" t="str">
        <f t="shared" si="4"/>
        <v>9</v>
      </c>
      <c r="D41" s="5"/>
      <c r="E41" s="2" t="s">
        <v>65</v>
      </c>
      <c r="F41">
        <f t="shared" si="1"/>
        <v>10000000</v>
      </c>
      <c r="G41">
        <f t="shared" si="2"/>
        <v>169072.518419384</v>
      </c>
      <c r="H41">
        <f t="shared" si="3"/>
        <v>10000000</v>
      </c>
      <c r="P41" t="s">
        <v>42</v>
      </c>
      <c r="Q41">
        <v>2.2330454021919901</v>
      </c>
      <c r="R41">
        <v>1.0741443573143401</v>
      </c>
      <c r="S41">
        <v>1.5487456596844</v>
      </c>
    </row>
    <row r="42" spans="1:19" x14ac:dyDescent="0.25">
      <c r="A42" t="s">
        <v>15</v>
      </c>
      <c r="B42" s="3">
        <v>41</v>
      </c>
      <c r="C42" t="str">
        <f t="shared" si="4"/>
        <v>2</v>
      </c>
      <c r="D42" s="5"/>
      <c r="E42" s="2" t="s">
        <v>65</v>
      </c>
      <c r="F42">
        <f t="shared" si="1"/>
        <v>3558490.7305975901</v>
      </c>
      <c r="G42">
        <f t="shared" si="2"/>
        <v>70670.852350564397</v>
      </c>
      <c r="H42">
        <f t="shared" si="3"/>
        <v>501479.38443460898</v>
      </c>
      <c r="P42" t="s">
        <v>43</v>
      </c>
      <c r="Q42">
        <v>5377.4028228990301</v>
      </c>
      <c r="R42">
        <v>2687.89509715957</v>
      </c>
      <c r="S42">
        <v>3801.82780818942</v>
      </c>
    </row>
    <row r="43" spans="1:19" x14ac:dyDescent="0.25">
      <c r="A43" t="s">
        <v>16</v>
      </c>
      <c r="B43" s="3">
        <v>42</v>
      </c>
      <c r="C43" t="str">
        <f t="shared" si="4"/>
        <v>9</v>
      </c>
      <c r="D43" s="5"/>
      <c r="E43" s="2" t="s">
        <v>65</v>
      </c>
      <c r="F43">
        <f t="shared" si="1"/>
        <v>30312.405007687401</v>
      </c>
      <c r="G43">
        <f t="shared" si="2"/>
        <v>12578.237764883101</v>
      </c>
      <c r="H43">
        <f t="shared" si="3"/>
        <v>19526.306292080099</v>
      </c>
      <c r="P43" t="s">
        <v>44</v>
      </c>
      <c r="Q43">
        <v>601.78539878679703</v>
      </c>
      <c r="R43">
        <v>246.65675283103801</v>
      </c>
      <c r="S43">
        <v>385.27189407726502</v>
      </c>
    </row>
    <row r="44" spans="1:19" x14ac:dyDescent="0.25">
      <c r="A44" t="s">
        <v>35</v>
      </c>
      <c r="B44" s="3">
        <v>43</v>
      </c>
      <c r="C44" t="str">
        <f t="shared" si="4"/>
        <v>2</v>
      </c>
      <c r="D44" s="5"/>
      <c r="E44" s="2" t="s">
        <v>65</v>
      </c>
      <c r="F44">
        <f t="shared" si="1"/>
        <v>10000000</v>
      </c>
      <c r="G44">
        <f t="shared" si="2"/>
        <v>100438.590990055</v>
      </c>
      <c r="H44">
        <f t="shared" si="3"/>
        <v>10000000</v>
      </c>
      <c r="P44" t="s">
        <v>45</v>
      </c>
      <c r="Q44">
        <v>10000000</v>
      </c>
      <c r="R44">
        <v>165734.43641243101</v>
      </c>
      <c r="S44">
        <v>10000000</v>
      </c>
    </row>
    <row r="45" spans="1:19" x14ac:dyDescent="0.25">
      <c r="A45" t="s">
        <v>36</v>
      </c>
      <c r="B45" s="3">
        <v>44</v>
      </c>
      <c r="C45" t="str">
        <f t="shared" si="4"/>
        <v>9</v>
      </c>
      <c r="D45" s="5"/>
      <c r="E45" s="2" t="s">
        <v>65</v>
      </c>
      <c r="F45">
        <f t="shared" si="1"/>
        <v>10000000</v>
      </c>
      <c r="G45">
        <f t="shared" si="2"/>
        <v>169072.518419384</v>
      </c>
      <c r="H45">
        <f t="shared" si="3"/>
        <v>10000000</v>
      </c>
      <c r="P45" t="s">
        <v>46</v>
      </c>
      <c r="Q45">
        <v>10000000</v>
      </c>
      <c r="R45">
        <v>169072.518419384</v>
      </c>
      <c r="S45">
        <v>10000000</v>
      </c>
    </row>
    <row r="46" spans="1:19" x14ac:dyDescent="0.25">
      <c r="A46" t="s">
        <v>51</v>
      </c>
      <c r="B46" s="3">
        <v>45</v>
      </c>
      <c r="C46" t="str">
        <f t="shared" si="4"/>
        <v>2</v>
      </c>
      <c r="D46" s="5" t="s">
        <v>63</v>
      </c>
      <c r="E46" s="2" t="s">
        <v>65</v>
      </c>
      <c r="F46">
        <f t="shared" si="1"/>
        <v>3.1589847813188201</v>
      </c>
      <c r="G46">
        <f t="shared" si="2"/>
        <v>1.4805704843244301</v>
      </c>
      <c r="H46">
        <f t="shared" si="3"/>
        <v>2.1626603125897299</v>
      </c>
      <c r="P46" t="s">
        <v>47</v>
      </c>
      <c r="Q46">
        <v>5377.4028228990301</v>
      </c>
      <c r="R46">
        <v>2687.89509715957</v>
      </c>
      <c r="S46">
        <v>3801.82780818942</v>
      </c>
    </row>
    <row r="47" spans="1:19" x14ac:dyDescent="0.25">
      <c r="A47" t="s">
        <v>52</v>
      </c>
      <c r="B47" s="3">
        <v>46</v>
      </c>
      <c r="C47" t="str">
        <f t="shared" si="4"/>
        <v>9</v>
      </c>
      <c r="D47" s="5"/>
      <c r="E47" s="2" t="s">
        <v>65</v>
      </c>
      <c r="F47">
        <f t="shared" si="1"/>
        <v>1.8530948037182</v>
      </c>
      <c r="G47">
        <f t="shared" si="2"/>
        <v>1.0290058636159001</v>
      </c>
      <c r="H47">
        <f t="shared" si="3"/>
        <v>1.3808857370768199</v>
      </c>
      <c r="P47" t="s">
        <v>48</v>
      </c>
      <c r="Q47">
        <v>10940.798294828401</v>
      </c>
      <c r="R47">
        <v>5558.1043593004397</v>
      </c>
      <c r="S47">
        <v>7798.0830142229397</v>
      </c>
    </row>
    <row r="48" spans="1:19" x14ac:dyDescent="0.25">
      <c r="A48" t="s">
        <v>17</v>
      </c>
      <c r="B48" s="3">
        <v>47</v>
      </c>
      <c r="C48" t="str">
        <f t="shared" si="4"/>
        <v>2</v>
      </c>
      <c r="D48" s="5"/>
      <c r="E48" s="2" t="s">
        <v>65</v>
      </c>
      <c r="F48">
        <f t="shared" si="1"/>
        <v>1.28758621148876</v>
      </c>
      <c r="G48">
        <f t="shared" si="2"/>
        <v>1</v>
      </c>
      <c r="H48">
        <f t="shared" si="3"/>
        <v>1</v>
      </c>
      <c r="P48" t="s">
        <v>49</v>
      </c>
      <c r="Q48">
        <v>10000000</v>
      </c>
      <c r="R48">
        <v>152298.24977862401</v>
      </c>
      <c r="S48">
        <v>10000000</v>
      </c>
    </row>
    <row r="49" spans="1:19" x14ac:dyDescent="0.25">
      <c r="A49" t="s">
        <v>18</v>
      </c>
      <c r="B49" s="3">
        <v>48</v>
      </c>
      <c r="C49" t="str">
        <f t="shared" si="4"/>
        <v>9</v>
      </c>
      <c r="D49" s="5"/>
      <c r="E49" s="2" t="s">
        <v>65</v>
      </c>
      <c r="F49">
        <f t="shared" si="1"/>
        <v>1.5433118885677499</v>
      </c>
      <c r="G49">
        <f t="shared" si="2"/>
        <v>1</v>
      </c>
      <c r="H49">
        <f t="shared" si="3"/>
        <v>1.17539734707288</v>
      </c>
      <c r="P49" t="s">
        <v>50</v>
      </c>
      <c r="Q49">
        <v>10000000</v>
      </c>
      <c r="R49">
        <v>169072.518419384</v>
      </c>
      <c r="S49">
        <v>10000000</v>
      </c>
    </row>
    <row r="50" spans="1:19" x14ac:dyDescent="0.25">
      <c r="A50" t="s">
        <v>37</v>
      </c>
      <c r="B50" s="3">
        <v>49</v>
      </c>
      <c r="C50" t="str">
        <f t="shared" si="4"/>
        <v>2</v>
      </c>
      <c r="D50" s="5"/>
      <c r="E50" s="2" t="s">
        <v>65</v>
      </c>
      <c r="F50">
        <f t="shared" si="1"/>
        <v>3.5886658697826301</v>
      </c>
      <c r="G50">
        <f t="shared" si="2"/>
        <v>1.58069063527795</v>
      </c>
      <c r="H50">
        <f t="shared" si="3"/>
        <v>2.3817158800971701</v>
      </c>
      <c r="P50" t="s">
        <v>51</v>
      </c>
      <c r="Q50">
        <v>3.1589847813188201</v>
      </c>
      <c r="R50">
        <v>1.4805704843244301</v>
      </c>
      <c r="S50">
        <v>2.1626603125897299</v>
      </c>
    </row>
    <row r="51" spans="1:19" x14ac:dyDescent="0.25">
      <c r="A51" t="s">
        <v>38</v>
      </c>
      <c r="B51" s="3">
        <v>50</v>
      </c>
      <c r="C51" t="str">
        <f t="shared" si="4"/>
        <v>9</v>
      </c>
      <c r="D51" s="5"/>
      <c r="E51" s="2" t="s">
        <v>65</v>
      </c>
      <c r="F51">
        <f t="shared" si="1"/>
        <v>2.2473313921226898</v>
      </c>
      <c r="G51">
        <f t="shared" si="2"/>
        <v>1</v>
      </c>
      <c r="H51">
        <f t="shared" si="3"/>
        <v>1.4321618778835501</v>
      </c>
      <c r="P51" t="s">
        <v>52</v>
      </c>
      <c r="Q51">
        <v>1.8530948037182</v>
      </c>
      <c r="R51">
        <v>1.0290058636159001</v>
      </c>
      <c r="S51">
        <v>1.3808857370768199</v>
      </c>
    </row>
  </sheetData>
  <autoFilter ref="A1:H51">
    <sortState ref="A2:H51">
      <sortCondition ref="B1:B51"/>
    </sortState>
  </autoFilter>
  <mergeCells count="9">
    <mergeCell ref="D2:D5"/>
    <mergeCell ref="D10:D15"/>
    <mergeCell ref="D16:D21"/>
    <mergeCell ref="D22:D27"/>
    <mergeCell ref="D28:D33"/>
    <mergeCell ref="D34:D39"/>
    <mergeCell ref="D40:D45"/>
    <mergeCell ref="D46:D51"/>
    <mergeCell ref="D6:D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topLeftCell="A16" workbookViewId="0">
      <selection activeCell="F13" sqref="F13"/>
    </sheetView>
  </sheetViews>
  <sheetFormatPr defaultRowHeight="15" x14ac:dyDescent="0.25"/>
  <cols>
    <col min="1" max="1" width="26.85546875" bestFit="1" customWidth="1"/>
    <col min="2" max="3" width="26.85546875" customWidth="1"/>
    <col min="10" max="10" width="26.85546875" bestFit="1" customWidth="1"/>
  </cols>
  <sheetData>
    <row r="2" spans="1:11" x14ac:dyDescent="0.25">
      <c r="D2" t="s">
        <v>55</v>
      </c>
      <c r="E2" t="s">
        <v>54</v>
      </c>
      <c r="J2" t="s">
        <v>106</v>
      </c>
      <c r="K2" t="s">
        <v>107</v>
      </c>
    </row>
    <row r="3" spans="1:11" x14ac:dyDescent="0.25">
      <c r="A3" t="s">
        <v>3</v>
      </c>
      <c r="B3">
        <v>1</v>
      </c>
      <c r="C3" t="s">
        <v>56</v>
      </c>
      <c r="D3">
        <f>VLOOKUP($A3,$I$2:$K$27,2,0)</f>
        <v>501479.38443460898</v>
      </c>
      <c r="E3">
        <f>VLOOKUP($A3,$I$2:$K$27,3,0)</f>
        <v>10000000</v>
      </c>
      <c r="I3" t="s">
        <v>3</v>
      </c>
      <c r="J3">
        <v>501479.38443460898</v>
      </c>
      <c r="K3">
        <v>10000000</v>
      </c>
    </row>
    <row r="4" spans="1:11" x14ac:dyDescent="0.25">
      <c r="A4" t="s">
        <v>19</v>
      </c>
      <c r="B4">
        <v>2</v>
      </c>
      <c r="C4" t="s">
        <v>64</v>
      </c>
      <c r="D4">
        <f t="shared" ref="D4:D27" si="0">VLOOKUP($A4,$I$2:$K$27,2,0)</f>
        <v>298220.67964655801</v>
      </c>
      <c r="E4">
        <f t="shared" ref="E4:E27" si="1">VLOOKUP($A4,$I$2:$K$27,3,0)</f>
        <v>67232.670142049494</v>
      </c>
      <c r="I4" t="s">
        <v>5</v>
      </c>
      <c r="J4">
        <v>530.00306483175098</v>
      </c>
      <c r="K4">
        <v>402.32807583968599</v>
      </c>
    </row>
    <row r="5" spans="1:11" x14ac:dyDescent="0.25">
      <c r="A5" t="s">
        <v>39</v>
      </c>
      <c r="B5">
        <v>3</v>
      </c>
      <c r="C5" t="s">
        <v>57</v>
      </c>
      <c r="D5">
        <f t="shared" si="0"/>
        <v>9509.6798797266893</v>
      </c>
      <c r="E5">
        <f t="shared" si="1"/>
        <v>2169.8165448938998</v>
      </c>
      <c r="I5" t="s">
        <v>7</v>
      </c>
      <c r="J5">
        <v>1.3659680722679</v>
      </c>
      <c r="K5">
        <v>1</v>
      </c>
    </row>
    <row r="6" spans="1:11" x14ac:dyDescent="0.25">
      <c r="A6" t="s">
        <v>41</v>
      </c>
      <c r="B6">
        <v>4</v>
      </c>
      <c r="C6" t="s">
        <v>58</v>
      </c>
      <c r="D6">
        <f t="shared" si="0"/>
        <v>19.912691366365699</v>
      </c>
      <c r="E6">
        <f t="shared" si="1"/>
        <v>1.5487456596844</v>
      </c>
      <c r="I6" t="s">
        <v>9</v>
      </c>
      <c r="J6">
        <v>660.54096058746495</v>
      </c>
      <c r="K6">
        <v>154.153264179198</v>
      </c>
    </row>
    <row r="7" spans="1:11" x14ac:dyDescent="0.25">
      <c r="A7" t="s">
        <v>43</v>
      </c>
      <c r="B7">
        <v>5</v>
      </c>
      <c r="C7" t="s">
        <v>59</v>
      </c>
      <c r="D7">
        <f t="shared" si="0"/>
        <v>3801.82780818942</v>
      </c>
      <c r="E7">
        <f t="shared" si="1"/>
        <v>385.27189407726502</v>
      </c>
      <c r="I7" t="s">
        <v>11</v>
      </c>
      <c r="J7">
        <v>10000000</v>
      </c>
      <c r="K7">
        <v>10000000</v>
      </c>
    </row>
    <row r="8" spans="1:11" x14ac:dyDescent="0.25">
      <c r="A8" t="s">
        <v>45</v>
      </c>
      <c r="B8">
        <v>6</v>
      </c>
      <c r="C8" t="s">
        <v>60</v>
      </c>
      <c r="D8">
        <f t="shared" si="0"/>
        <v>10000000</v>
      </c>
      <c r="E8">
        <f t="shared" si="1"/>
        <v>10000000</v>
      </c>
      <c r="I8" t="s">
        <v>13</v>
      </c>
      <c r="J8">
        <v>132.18240311166599</v>
      </c>
      <c r="K8">
        <v>39.9034747336339</v>
      </c>
    </row>
    <row r="9" spans="1:11" x14ac:dyDescent="0.25">
      <c r="A9" t="s">
        <v>47</v>
      </c>
      <c r="B9">
        <v>7</v>
      </c>
      <c r="C9" t="s">
        <v>61</v>
      </c>
      <c r="D9">
        <f t="shared" si="0"/>
        <v>3801.82780818942</v>
      </c>
      <c r="E9">
        <f t="shared" si="1"/>
        <v>7798.0830142229397</v>
      </c>
      <c r="I9" t="s">
        <v>15</v>
      </c>
      <c r="J9">
        <v>501479.38443460898</v>
      </c>
      <c r="K9">
        <v>19526.306292080099</v>
      </c>
    </row>
    <row r="10" spans="1:11" x14ac:dyDescent="0.25">
      <c r="A10" t="s">
        <v>49</v>
      </c>
      <c r="B10">
        <v>8</v>
      </c>
      <c r="C10" t="s">
        <v>62</v>
      </c>
      <c r="D10">
        <f t="shared" si="0"/>
        <v>10000000</v>
      </c>
      <c r="E10">
        <f t="shared" si="1"/>
        <v>10000000</v>
      </c>
      <c r="I10" t="s">
        <v>17</v>
      </c>
      <c r="J10">
        <v>1</v>
      </c>
      <c r="K10">
        <v>1.17539734707288</v>
      </c>
    </row>
    <row r="11" spans="1:11" x14ac:dyDescent="0.25">
      <c r="A11" t="s">
        <v>51</v>
      </c>
      <c r="B11">
        <v>9</v>
      </c>
      <c r="C11" t="s">
        <v>63</v>
      </c>
      <c r="D11">
        <f t="shared" si="0"/>
        <v>2.1626603125897299</v>
      </c>
      <c r="E11">
        <f t="shared" si="1"/>
        <v>1.3808857370768199</v>
      </c>
      <c r="I11" t="s">
        <v>19</v>
      </c>
      <c r="J11">
        <v>298220.67964655801</v>
      </c>
      <c r="K11">
        <v>67232.670142049494</v>
      </c>
    </row>
    <row r="12" spans="1:11" x14ac:dyDescent="0.25">
      <c r="A12" t="s">
        <v>5</v>
      </c>
      <c r="B12">
        <v>13</v>
      </c>
      <c r="C12" t="s">
        <v>57</v>
      </c>
      <c r="D12">
        <f t="shared" si="0"/>
        <v>530.00306483175098</v>
      </c>
      <c r="E12">
        <f t="shared" si="1"/>
        <v>402.32807583968599</v>
      </c>
      <c r="I12" t="s">
        <v>21</v>
      </c>
      <c r="J12">
        <v>163781.123087435</v>
      </c>
      <c r="K12">
        <v>10000000</v>
      </c>
    </row>
    <row r="13" spans="1:11" x14ac:dyDescent="0.25">
      <c r="A13" t="s">
        <v>7</v>
      </c>
      <c r="B13">
        <v>14</v>
      </c>
      <c r="C13" t="s">
        <v>58</v>
      </c>
      <c r="D13">
        <f t="shared" si="0"/>
        <v>1.3659680722679</v>
      </c>
      <c r="E13">
        <f t="shared" si="1"/>
        <v>1</v>
      </c>
      <c r="I13" t="s">
        <v>23</v>
      </c>
      <c r="J13">
        <v>15788.8219023273</v>
      </c>
      <c r="K13">
        <v>58750.270290053901</v>
      </c>
    </row>
    <row r="14" spans="1:11" x14ac:dyDescent="0.25">
      <c r="A14" t="s">
        <v>9</v>
      </c>
      <c r="B14">
        <v>15</v>
      </c>
      <c r="C14" t="s">
        <v>59</v>
      </c>
      <c r="D14">
        <f t="shared" si="0"/>
        <v>660.54096058746495</v>
      </c>
      <c r="E14">
        <f t="shared" si="1"/>
        <v>154.153264179198</v>
      </c>
      <c r="I14" t="s">
        <v>25</v>
      </c>
      <c r="J14">
        <v>625.13159246784801</v>
      </c>
      <c r="K14">
        <v>1190.0094030571299</v>
      </c>
    </row>
    <row r="15" spans="1:11" x14ac:dyDescent="0.25">
      <c r="A15" t="s">
        <v>11</v>
      </c>
      <c r="B15">
        <v>16</v>
      </c>
      <c r="C15" t="s">
        <v>60</v>
      </c>
      <c r="D15">
        <f t="shared" si="0"/>
        <v>10000000</v>
      </c>
      <c r="E15">
        <f t="shared" si="1"/>
        <v>10000000</v>
      </c>
      <c r="I15" t="s">
        <v>27</v>
      </c>
      <c r="J15">
        <v>1.17539734707288</v>
      </c>
      <c r="K15">
        <v>1.8916722715899801</v>
      </c>
    </row>
    <row r="16" spans="1:11" x14ac:dyDescent="0.25">
      <c r="A16" t="s">
        <v>13</v>
      </c>
      <c r="B16">
        <v>17</v>
      </c>
      <c r="C16" t="s">
        <v>61</v>
      </c>
      <c r="D16">
        <f t="shared" si="0"/>
        <v>132.18240311166599</v>
      </c>
      <c r="E16">
        <f t="shared" si="1"/>
        <v>39.9034747336339</v>
      </c>
      <c r="I16" t="s">
        <v>29</v>
      </c>
      <c r="J16">
        <v>404.86085374301302</v>
      </c>
      <c r="K16">
        <v>313.92137796702701</v>
      </c>
    </row>
    <row r="17" spans="1:11" x14ac:dyDescent="0.25">
      <c r="A17" t="s">
        <v>15</v>
      </c>
      <c r="B17">
        <v>18</v>
      </c>
      <c r="C17" t="s">
        <v>62</v>
      </c>
      <c r="D17">
        <f t="shared" si="0"/>
        <v>501479.38443460898</v>
      </c>
      <c r="E17">
        <f t="shared" si="1"/>
        <v>19526.306292080099</v>
      </c>
      <c r="I17" t="s">
        <v>31</v>
      </c>
      <c r="J17">
        <v>347599.02142978599</v>
      </c>
      <c r="K17">
        <v>10000000</v>
      </c>
    </row>
    <row r="18" spans="1:11" x14ac:dyDescent="0.25">
      <c r="A18" t="s">
        <v>17</v>
      </c>
      <c r="B18">
        <v>19</v>
      </c>
      <c r="C18" t="s">
        <v>63</v>
      </c>
      <c r="D18">
        <f t="shared" si="0"/>
        <v>1</v>
      </c>
      <c r="E18">
        <f t="shared" si="1"/>
        <v>1.17539734707288</v>
      </c>
      <c r="I18" t="s">
        <v>33</v>
      </c>
      <c r="J18">
        <v>14.2509438684834</v>
      </c>
      <c r="K18">
        <v>314.468436291015</v>
      </c>
    </row>
    <row r="19" spans="1:11" x14ac:dyDescent="0.25">
      <c r="A19" t="s">
        <v>21</v>
      </c>
      <c r="B19">
        <v>21</v>
      </c>
      <c r="C19" t="s">
        <v>56</v>
      </c>
      <c r="D19">
        <f t="shared" si="0"/>
        <v>163781.123087435</v>
      </c>
      <c r="E19">
        <f t="shared" si="1"/>
        <v>10000000</v>
      </c>
      <c r="I19" t="s">
        <v>35</v>
      </c>
      <c r="J19">
        <v>10000000</v>
      </c>
      <c r="K19">
        <v>10000000</v>
      </c>
    </row>
    <row r="20" spans="1:11" x14ac:dyDescent="0.25">
      <c r="A20" t="s">
        <v>23</v>
      </c>
      <c r="B20">
        <v>22</v>
      </c>
      <c r="C20" t="s">
        <v>64</v>
      </c>
      <c r="D20">
        <f t="shared" si="0"/>
        <v>15788.8219023273</v>
      </c>
      <c r="E20">
        <f t="shared" si="1"/>
        <v>58750.270290053901</v>
      </c>
      <c r="I20" t="s">
        <v>37</v>
      </c>
      <c r="J20">
        <v>2.3817158800971701</v>
      </c>
      <c r="K20">
        <v>1.4321618778835501</v>
      </c>
    </row>
    <row r="21" spans="1:11" x14ac:dyDescent="0.25">
      <c r="A21" t="s">
        <v>25</v>
      </c>
      <c r="B21">
        <v>23</v>
      </c>
      <c r="C21" t="s">
        <v>57</v>
      </c>
      <c r="D21">
        <f t="shared" si="0"/>
        <v>625.13159246784801</v>
      </c>
      <c r="E21">
        <f t="shared" si="1"/>
        <v>1190.0094030571299</v>
      </c>
      <c r="I21" t="s">
        <v>39</v>
      </c>
      <c r="J21">
        <v>9509.6798797266893</v>
      </c>
      <c r="K21">
        <v>2169.8165448938998</v>
      </c>
    </row>
    <row r="22" spans="1:11" x14ac:dyDescent="0.25">
      <c r="A22" t="s">
        <v>27</v>
      </c>
      <c r="B22">
        <v>24</v>
      </c>
      <c r="C22" t="s">
        <v>58</v>
      </c>
      <c r="D22">
        <f t="shared" si="0"/>
        <v>1.17539734707288</v>
      </c>
      <c r="E22">
        <f t="shared" si="1"/>
        <v>1.8916722715899801</v>
      </c>
      <c r="I22" t="s">
        <v>41</v>
      </c>
      <c r="J22">
        <v>19.912691366365699</v>
      </c>
      <c r="K22">
        <v>1.5487456596844</v>
      </c>
    </row>
    <row r="23" spans="1:11" x14ac:dyDescent="0.25">
      <c r="A23" t="s">
        <v>29</v>
      </c>
      <c r="B23">
        <v>25</v>
      </c>
      <c r="C23" t="s">
        <v>59</v>
      </c>
      <c r="D23">
        <f t="shared" si="0"/>
        <v>404.86085374301302</v>
      </c>
      <c r="E23">
        <f t="shared" si="1"/>
        <v>313.92137796702701</v>
      </c>
      <c r="I23" t="s">
        <v>43</v>
      </c>
      <c r="J23">
        <v>3801.82780818942</v>
      </c>
      <c r="K23">
        <v>385.27189407726502</v>
      </c>
    </row>
    <row r="24" spans="1:11" x14ac:dyDescent="0.25">
      <c r="A24" t="s">
        <v>31</v>
      </c>
      <c r="B24">
        <v>26</v>
      </c>
      <c r="C24" t="s">
        <v>60</v>
      </c>
      <c r="D24">
        <f t="shared" si="0"/>
        <v>347599.02142978599</v>
      </c>
      <c r="E24">
        <f t="shared" si="1"/>
        <v>10000000</v>
      </c>
      <c r="I24" t="s">
        <v>45</v>
      </c>
      <c r="J24">
        <v>10000000</v>
      </c>
      <c r="K24">
        <v>10000000</v>
      </c>
    </row>
    <row r="25" spans="1:11" x14ac:dyDescent="0.25">
      <c r="A25" t="s">
        <v>33</v>
      </c>
      <c r="B25">
        <v>27</v>
      </c>
      <c r="C25" t="s">
        <v>61</v>
      </c>
      <c r="D25">
        <f t="shared" si="0"/>
        <v>14.2509438684834</v>
      </c>
      <c r="E25">
        <f t="shared" si="1"/>
        <v>314.468436291015</v>
      </c>
      <c r="I25" t="s">
        <v>47</v>
      </c>
      <c r="J25">
        <v>3801.82780818942</v>
      </c>
      <c r="K25">
        <v>7798.0830142229397</v>
      </c>
    </row>
    <row r="26" spans="1:11" x14ac:dyDescent="0.25">
      <c r="A26" t="s">
        <v>35</v>
      </c>
      <c r="B26">
        <v>28</v>
      </c>
      <c r="C26" t="s">
        <v>62</v>
      </c>
      <c r="D26">
        <f t="shared" si="0"/>
        <v>10000000</v>
      </c>
      <c r="E26">
        <f t="shared" si="1"/>
        <v>10000000</v>
      </c>
      <c r="I26" t="s">
        <v>49</v>
      </c>
      <c r="J26">
        <v>10000000</v>
      </c>
      <c r="K26">
        <v>10000000</v>
      </c>
    </row>
    <row r="27" spans="1:11" x14ac:dyDescent="0.25">
      <c r="A27" t="s">
        <v>37</v>
      </c>
      <c r="B27">
        <v>29</v>
      </c>
      <c r="C27" t="s">
        <v>63</v>
      </c>
      <c r="D27">
        <f t="shared" si="0"/>
        <v>2.3817158800971701</v>
      </c>
      <c r="E27">
        <f t="shared" si="1"/>
        <v>1.4321618778835501</v>
      </c>
      <c r="I27" t="s">
        <v>51</v>
      </c>
      <c r="J27">
        <v>2.1626603125897299</v>
      </c>
      <c r="K27">
        <v>1.3808857370768199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P19" sqref="P19"/>
    </sheetView>
  </sheetViews>
  <sheetFormatPr defaultRowHeight="15" x14ac:dyDescent="0.25"/>
  <cols>
    <col min="2" max="2" width="24.7109375" bestFit="1" customWidth="1"/>
    <col min="3" max="4" width="24.7109375" customWidth="1"/>
    <col min="5" max="5" width="4.85546875" customWidth="1"/>
    <col min="12" max="12" width="24.7109375" bestFit="1" customWidth="1"/>
  </cols>
  <sheetData>
    <row r="1" spans="1:15" x14ac:dyDescent="0.25">
      <c r="B1" t="s">
        <v>68</v>
      </c>
      <c r="F1" t="s">
        <v>0</v>
      </c>
      <c r="G1" t="s">
        <v>2</v>
      </c>
      <c r="H1" t="s">
        <v>1</v>
      </c>
      <c r="L1" t="s">
        <v>68</v>
      </c>
      <c r="M1" t="s">
        <v>0</v>
      </c>
      <c r="N1" t="s">
        <v>2</v>
      </c>
      <c r="O1" t="s">
        <v>1</v>
      </c>
    </row>
    <row r="2" spans="1:15" x14ac:dyDescent="0.25">
      <c r="A2">
        <v>3</v>
      </c>
      <c r="B2" t="s">
        <v>71</v>
      </c>
      <c r="C2">
        <v>1</v>
      </c>
      <c r="D2" s="5" t="s">
        <v>56</v>
      </c>
      <c r="E2" t="s">
        <v>65</v>
      </c>
      <c r="F2">
        <f>VLOOKUP($B2,$L$1:$O$26,2,0)</f>
        <v>7154965.0832727598</v>
      </c>
      <c r="G2">
        <f>VLOOKUP($B2,$L$1:$O$26,3,0)</f>
        <v>142020.07789375301</v>
      </c>
      <c r="H2">
        <f>VLOOKUP($B2,$L$1:$O$26,4,0)</f>
        <v>1008042.0122462499</v>
      </c>
      <c r="L2" t="s">
        <v>69</v>
      </c>
      <c r="M2">
        <v>191817.92352838299</v>
      </c>
      <c r="N2">
        <v>48181.645109024903</v>
      </c>
      <c r="O2">
        <v>96135.8576026378</v>
      </c>
    </row>
    <row r="3" spans="1:15" x14ac:dyDescent="0.25">
      <c r="A3">
        <v>4</v>
      </c>
      <c r="B3" t="s">
        <v>72</v>
      </c>
      <c r="C3">
        <v>2</v>
      </c>
      <c r="D3" s="5"/>
      <c r="E3" t="s">
        <v>65</v>
      </c>
      <c r="F3">
        <f t="shared" ref="F3:F26" si="0">VLOOKUP($B3,$L$1:$O$26,2,0)</f>
        <v>1030993.45000213</v>
      </c>
      <c r="G3">
        <f t="shared" ref="G3:G26" si="1">VLOOKUP($B3,$L$1:$O$26,3,0)</f>
        <v>107322.379913218</v>
      </c>
      <c r="H3">
        <f t="shared" ref="H3:H26" si="2">VLOOKUP($B3,$L$1:$O$26,4,0)</f>
        <v>332638.949507071</v>
      </c>
      <c r="L3" t="s">
        <v>70</v>
      </c>
      <c r="M3">
        <v>37750.352965313599</v>
      </c>
      <c r="N3">
        <v>18805.942617763401</v>
      </c>
      <c r="O3">
        <v>26644.529863857701</v>
      </c>
    </row>
    <row r="4" spans="1:15" x14ac:dyDescent="0.25">
      <c r="A4">
        <v>1</v>
      </c>
      <c r="B4" t="s">
        <v>69</v>
      </c>
      <c r="C4">
        <v>3</v>
      </c>
      <c r="D4" s="5" t="s">
        <v>64</v>
      </c>
      <c r="E4" t="s">
        <v>65</v>
      </c>
      <c r="F4">
        <f t="shared" si="0"/>
        <v>191817.92352838299</v>
      </c>
      <c r="G4">
        <f t="shared" si="1"/>
        <v>48181.645109024903</v>
      </c>
      <c r="H4">
        <f t="shared" si="2"/>
        <v>96135.8576026378</v>
      </c>
      <c r="L4" t="s">
        <v>71</v>
      </c>
      <c r="M4">
        <v>7154965.0832727598</v>
      </c>
      <c r="N4">
        <v>142020.07789375301</v>
      </c>
      <c r="O4">
        <v>1008042.0122462499</v>
      </c>
    </row>
    <row r="5" spans="1:15" x14ac:dyDescent="0.25">
      <c r="A5">
        <v>2</v>
      </c>
      <c r="B5" t="s">
        <v>70</v>
      </c>
      <c r="C5">
        <v>4</v>
      </c>
      <c r="D5" s="5"/>
      <c r="E5" t="s">
        <v>65</v>
      </c>
      <c r="F5">
        <f t="shared" si="0"/>
        <v>37750.352965313599</v>
      </c>
      <c r="G5">
        <f t="shared" si="1"/>
        <v>18805.942617763401</v>
      </c>
      <c r="H5">
        <f t="shared" si="2"/>
        <v>26644.529863857701</v>
      </c>
      <c r="L5" t="s">
        <v>72</v>
      </c>
      <c r="M5">
        <v>1030993.45000213</v>
      </c>
      <c r="N5">
        <v>107322.379913218</v>
      </c>
      <c r="O5">
        <v>332638.949507071</v>
      </c>
    </row>
    <row r="6" spans="1:15" x14ac:dyDescent="0.25">
      <c r="A6">
        <v>13</v>
      </c>
      <c r="B6" t="s">
        <v>81</v>
      </c>
      <c r="C6">
        <v>5</v>
      </c>
      <c r="D6" s="5" t="s">
        <v>57</v>
      </c>
      <c r="E6" t="s">
        <v>65</v>
      </c>
      <c r="F6">
        <f t="shared" si="0"/>
        <v>6885.8121579504996</v>
      </c>
      <c r="G6">
        <f t="shared" si="1"/>
        <v>4296.09158585362</v>
      </c>
      <c r="H6">
        <f t="shared" si="2"/>
        <v>5438.9410433961903</v>
      </c>
      <c r="L6" t="s">
        <v>73</v>
      </c>
      <c r="M6">
        <v>1.4122819579325701</v>
      </c>
      <c r="N6">
        <v>1</v>
      </c>
      <c r="O6">
        <v>1.1330365461621601</v>
      </c>
    </row>
    <row r="7" spans="1:15" x14ac:dyDescent="0.25">
      <c r="A7">
        <v>11</v>
      </c>
      <c r="B7" t="s">
        <v>79</v>
      </c>
      <c r="C7">
        <v>6</v>
      </c>
      <c r="D7" s="5"/>
      <c r="E7" t="s">
        <v>65</v>
      </c>
      <c r="F7">
        <f t="shared" si="0"/>
        <v>632.03234360891702</v>
      </c>
      <c r="G7">
        <f t="shared" si="1"/>
        <v>337.40980930143797</v>
      </c>
      <c r="H7">
        <f t="shared" si="2"/>
        <v>461.79423180614299</v>
      </c>
      <c r="L7" t="s">
        <v>74</v>
      </c>
      <c r="M7">
        <v>1.7686078074843601</v>
      </c>
      <c r="N7">
        <v>1.14476099435014</v>
      </c>
      <c r="O7">
        <v>1.4228960722102</v>
      </c>
    </row>
    <row r="8" spans="1:15" x14ac:dyDescent="0.25">
      <c r="A8">
        <v>12</v>
      </c>
      <c r="B8" t="s">
        <v>80</v>
      </c>
      <c r="C8">
        <v>7</v>
      </c>
      <c r="D8" s="5"/>
      <c r="E8" t="s">
        <v>65</v>
      </c>
      <c r="F8">
        <f t="shared" si="0"/>
        <v>1220.7319842033801</v>
      </c>
      <c r="G8">
        <f t="shared" si="1"/>
        <v>620.53026446754097</v>
      </c>
      <c r="H8">
        <f t="shared" si="2"/>
        <v>870.34541476457105</v>
      </c>
      <c r="L8" t="s">
        <v>75</v>
      </c>
      <c r="M8">
        <v>13.1052457815096</v>
      </c>
      <c r="N8">
        <v>4.9672919039512697</v>
      </c>
      <c r="O8">
        <v>8.0683072121594606</v>
      </c>
    </row>
    <row r="9" spans="1:15" x14ac:dyDescent="0.25">
      <c r="A9">
        <v>10</v>
      </c>
      <c r="B9" t="s">
        <v>78</v>
      </c>
      <c r="C9">
        <v>8</v>
      </c>
      <c r="D9" s="5" t="s">
        <v>59</v>
      </c>
      <c r="E9" t="s">
        <v>65</v>
      </c>
      <c r="F9">
        <f t="shared" si="0"/>
        <v>2407.88729524478</v>
      </c>
      <c r="G9">
        <f t="shared" si="1"/>
        <v>1241.41966571692</v>
      </c>
      <c r="H9">
        <f t="shared" si="2"/>
        <v>1728.9299121557201</v>
      </c>
      <c r="L9" t="s">
        <v>76</v>
      </c>
      <c r="M9">
        <v>531.15803056064306</v>
      </c>
      <c r="N9">
        <v>280.01841630922002</v>
      </c>
      <c r="O9">
        <v>385.66051201479797</v>
      </c>
    </row>
    <row r="10" spans="1:15" x14ac:dyDescent="0.25">
      <c r="A10">
        <v>8</v>
      </c>
      <c r="B10" t="s">
        <v>76</v>
      </c>
      <c r="C10">
        <v>9</v>
      </c>
      <c r="D10" s="5"/>
      <c r="E10" t="s">
        <v>65</v>
      </c>
      <c r="F10">
        <f t="shared" si="0"/>
        <v>531.15803056064306</v>
      </c>
      <c r="G10">
        <f t="shared" si="1"/>
        <v>280.01841630922002</v>
      </c>
      <c r="H10">
        <f t="shared" si="2"/>
        <v>385.66051201479797</v>
      </c>
      <c r="L10" t="s">
        <v>77</v>
      </c>
      <c r="M10">
        <v>496.13052459705602</v>
      </c>
      <c r="N10">
        <v>260.673576238213</v>
      </c>
      <c r="O10">
        <v>359.62218803579901</v>
      </c>
    </row>
    <row r="11" spans="1:15" x14ac:dyDescent="0.25">
      <c r="A11">
        <v>9</v>
      </c>
      <c r="B11" t="s">
        <v>77</v>
      </c>
      <c r="C11">
        <v>10</v>
      </c>
      <c r="D11" s="5"/>
      <c r="E11" t="s">
        <v>65</v>
      </c>
      <c r="F11">
        <f t="shared" si="0"/>
        <v>496.13052459705602</v>
      </c>
      <c r="G11">
        <f t="shared" si="1"/>
        <v>260.673576238213</v>
      </c>
      <c r="H11">
        <f t="shared" si="2"/>
        <v>359.62218803579901</v>
      </c>
      <c r="L11" t="s">
        <v>78</v>
      </c>
      <c r="M11">
        <v>2407.88729524478</v>
      </c>
      <c r="N11">
        <v>1241.41966571692</v>
      </c>
      <c r="O11">
        <v>1728.9299121557201</v>
      </c>
    </row>
    <row r="12" spans="1:15" x14ac:dyDescent="0.25">
      <c r="A12">
        <v>7</v>
      </c>
      <c r="B12" t="s">
        <v>75</v>
      </c>
      <c r="C12">
        <v>11</v>
      </c>
      <c r="D12" s="5" t="s">
        <v>58</v>
      </c>
      <c r="E12" t="s">
        <v>65</v>
      </c>
      <c r="F12">
        <f t="shared" si="0"/>
        <v>13.1052457815096</v>
      </c>
      <c r="G12">
        <f t="shared" si="1"/>
        <v>4.9672919039512697</v>
      </c>
      <c r="H12">
        <f t="shared" si="2"/>
        <v>8.0683072121594606</v>
      </c>
      <c r="L12" t="s">
        <v>79</v>
      </c>
      <c r="M12">
        <v>632.03234360891702</v>
      </c>
      <c r="N12">
        <v>337.40980930143797</v>
      </c>
      <c r="O12">
        <v>461.79423180614299</v>
      </c>
    </row>
    <row r="13" spans="1:15" x14ac:dyDescent="0.25">
      <c r="A13">
        <v>5</v>
      </c>
      <c r="B13" t="s">
        <v>73</v>
      </c>
      <c r="C13">
        <v>12</v>
      </c>
      <c r="D13" s="5"/>
      <c r="E13" t="s">
        <v>65</v>
      </c>
      <c r="F13">
        <f t="shared" si="0"/>
        <v>1.4122819579325701</v>
      </c>
      <c r="G13">
        <f t="shared" si="1"/>
        <v>1</v>
      </c>
      <c r="H13">
        <f t="shared" si="2"/>
        <v>1.1330365461621601</v>
      </c>
      <c r="L13" t="s">
        <v>80</v>
      </c>
      <c r="M13">
        <v>1220.7319842033801</v>
      </c>
      <c r="N13">
        <v>620.53026446754097</v>
      </c>
      <c r="O13">
        <v>870.34541476457105</v>
      </c>
    </row>
    <row r="14" spans="1:15" x14ac:dyDescent="0.25">
      <c r="A14">
        <v>6</v>
      </c>
      <c r="B14" t="s">
        <v>74</v>
      </c>
      <c r="C14">
        <v>13</v>
      </c>
      <c r="D14" s="5"/>
      <c r="E14" t="s">
        <v>65</v>
      </c>
      <c r="F14">
        <f t="shared" si="0"/>
        <v>1.7686078074843601</v>
      </c>
      <c r="G14">
        <f t="shared" si="1"/>
        <v>1.14476099435014</v>
      </c>
      <c r="H14">
        <f t="shared" si="2"/>
        <v>1.4228960722102</v>
      </c>
      <c r="L14" t="s">
        <v>81</v>
      </c>
      <c r="M14">
        <v>6885.8121579504996</v>
      </c>
      <c r="N14">
        <v>4296.09158585362</v>
      </c>
      <c r="O14">
        <v>5438.9410433961903</v>
      </c>
    </row>
    <row r="15" spans="1:15" x14ac:dyDescent="0.25">
      <c r="A15">
        <v>19</v>
      </c>
      <c r="B15" t="s">
        <v>87</v>
      </c>
      <c r="C15">
        <v>14</v>
      </c>
      <c r="D15" s="5" t="s">
        <v>60</v>
      </c>
      <c r="E15" t="s">
        <v>65</v>
      </c>
      <c r="F15">
        <f t="shared" si="0"/>
        <v>10000000</v>
      </c>
      <c r="G15">
        <f t="shared" si="1"/>
        <v>334806.95483181498</v>
      </c>
      <c r="H15">
        <f t="shared" si="2"/>
        <v>10000000</v>
      </c>
      <c r="L15" t="s">
        <v>82</v>
      </c>
      <c r="M15">
        <v>109.005618294277</v>
      </c>
      <c r="N15">
        <v>54.4884313425285</v>
      </c>
      <c r="O15">
        <v>77.068444569600302</v>
      </c>
    </row>
    <row r="16" spans="1:15" x14ac:dyDescent="0.25">
      <c r="A16">
        <v>17</v>
      </c>
      <c r="B16" t="s">
        <v>85</v>
      </c>
      <c r="C16">
        <v>15</v>
      </c>
      <c r="D16" s="5"/>
      <c r="E16" t="s">
        <v>65</v>
      </c>
      <c r="F16">
        <f t="shared" si="0"/>
        <v>10000000</v>
      </c>
      <c r="G16">
        <f t="shared" si="1"/>
        <v>276014.70038322202</v>
      </c>
      <c r="H16">
        <f t="shared" si="2"/>
        <v>10000000</v>
      </c>
      <c r="L16" t="s">
        <v>83</v>
      </c>
      <c r="M16">
        <v>171.73688283802201</v>
      </c>
      <c r="N16">
        <v>80.579772133699706</v>
      </c>
      <c r="O16">
        <v>117.63723426721501</v>
      </c>
    </row>
    <row r="17" spans="1:15" x14ac:dyDescent="0.25">
      <c r="A17">
        <v>18</v>
      </c>
      <c r="B17" t="s">
        <v>86</v>
      </c>
      <c r="C17">
        <v>16</v>
      </c>
      <c r="D17" s="5"/>
      <c r="E17" t="s">
        <v>65</v>
      </c>
      <c r="F17">
        <f t="shared" si="0"/>
        <v>5617819.0077623297</v>
      </c>
      <c r="G17">
        <f t="shared" si="1"/>
        <v>111381.94081733499</v>
      </c>
      <c r="H17">
        <f t="shared" si="2"/>
        <v>791026.91752245906</v>
      </c>
      <c r="L17" t="s">
        <v>84</v>
      </c>
      <c r="M17">
        <v>7260.2480882025602</v>
      </c>
      <c r="N17">
        <v>4550.19262818269</v>
      </c>
      <c r="O17">
        <v>5747.6540718554697</v>
      </c>
    </row>
    <row r="18" spans="1:15" x14ac:dyDescent="0.25">
      <c r="A18">
        <v>16</v>
      </c>
      <c r="B18" t="s">
        <v>84</v>
      </c>
      <c r="C18">
        <v>17</v>
      </c>
      <c r="D18" s="5" t="s">
        <v>61</v>
      </c>
      <c r="E18" t="s">
        <v>65</v>
      </c>
      <c r="F18">
        <f t="shared" si="0"/>
        <v>7260.2480882025602</v>
      </c>
      <c r="G18">
        <f t="shared" si="1"/>
        <v>4550.19262818269</v>
      </c>
      <c r="H18">
        <f t="shared" si="2"/>
        <v>5747.6540718554697</v>
      </c>
      <c r="L18" t="s">
        <v>85</v>
      </c>
      <c r="M18" s="7">
        <v>10000000</v>
      </c>
      <c r="N18">
        <v>276014.70038322202</v>
      </c>
      <c r="O18" s="7">
        <v>10000000</v>
      </c>
    </row>
    <row r="19" spans="1:15" x14ac:dyDescent="0.25">
      <c r="A19">
        <v>14</v>
      </c>
      <c r="B19" t="s">
        <v>82</v>
      </c>
      <c r="C19">
        <v>18</v>
      </c>
      <c r="D19" s="5"/>
      <c r="E19" t="s">
        <v>65</v>
      </c>
      <c r="F19">
        <f t="shared" si="0"/>
        <v>109.005618294277</v>
      </c>
      <c r="G19">
        <f t="shared" si="1"/>
        <v>54.4884313425285</v>
      </c>
      <c r="H19">
        <f t="shared" si="2"/>
        <v>77.068444569600302</v>
      </c>
      <c r="L19" t="s">
        <v>86</v>
      </c>
      <c r="M19">
        <v>5617819.0077623297</v>
      </c>
      <c r="N19">
        <v>111381.94081733499</v>
      </c>
      <c r="O19">
        <v>791026.91752245906</v>
      </c>
    </row>
    <row r="20" spans="1:15" x14ac:dyDescent="0.25">
      <c r="A20">
        <v>15</v>
      </c>
      <c r="B20" t="s">
        <v>83</v>
      </c>
      <c r="C20">
        <v>19</v>
      </c>
      <c r="D20" s="5"/>
      <c r="E20" t="s">
        <v>65</v>
      </c>
      <c r="F20">
        <f t="shared" si="0"/>
        <v>171.73688283802201</v>
      </c>
      <c r="G20">
        <f t="shared" si="1"/>
        <v>80.579772133699706</v>
      </c>
      <c r="H20">
        <f t="shared" si="2"/>
        <v>117.63723426721501</v>
      </c>
      <c r="L20" t="s">
        <v>87</v>
      </c>
      <c r="M20" s="7">
        <v>10000000</v>
      </c>
      <c r="N20">
        <v>334806.95483181498</v>
      </c>
      <c r="O20" s="7">
        <v>10000000</v>
      </c>
    </row>
    <row r="21" spans="1:15" x14ac:dyDescent="0.25">
      <c r="A21">
        <v>25</v>
      </c>
      <c r="B21" t="s">
        <v>93</v>
      </c>
      <c r="C21">
        <v>20</v>
      </c>
      <c r="D21" s="5" t="s">
        <v>62</v>
      </c>
      <c r="E21" t="s">
        <v>65</v>
      </c>
      <c r="F21">
        <f t="shared" si="0"/>
        <v>10000000</v>
      </c>
      <c r="G21">
        <f t="shared" si="1"/>
        <v>321370.76819800801</v>
      </c>
      <c r="H21">
        <f t="shared" si="2"/>
        <v>10000000</v>
      </c>
      <c r="L21" t="s">
        <v>88</v>
      </c>
      <c r="M21">
        <v>1.3029348115245201</v>
      </c>
      <c r="N21">
        <v>1</v>
      </c>
      <c r="O21">
        <v>1.07902564601285</v>
      </c>
    </row>
    <row r="22" spans="1:15" x14ac:dyDescent="0.25">
      <c r="A22">
        <v>23</v>
      </c>
      <c r="B22" t="s">
        <v>91</v>
      </c>
      <c r="C22">
        <v>21</v>
      </c>
      <c r="D22" s="5"/>
      <c r="E22" t="s">
        <v>65</v>
      </c>
      <c r="F22">
        <f t="shared" si="0"/>
        <v>65450.852601543702</v>
      </c>
      <c r="G22">
        <f t="shared" si="1"/>
        <v>27829.472391768701</v>
      </c>
      <c r="H22">
        <f t="shared" si="2"/>
        <v>42678.597627996001</v>
      </c>
      <c r="L22" t="s">
        <v>89</v>
      </c>
      <c r="M22">
        <v>2.6463427506580102</v>
      </c>
      <c r="N22">
        <v>1.4384510239295401</v>
      </c>
      <c r="O22">
        <v>1.9510598246472499</v>
      </c>
    </row>
    <row r="23" spans="1:15" x14ac:dyDescent="0.25">
      <c r="A23">
        <v>24</v>
      </c>
      <c r="B23" t="s">
        <v>92</v>
      </c>
      <c r="C23">
        <v>22</v>
      </c>
      <c r="D23" s="5"/>
      <c r="E23" t="s">
        <v>65</v>
      </c>
      <c r="F23">
        <f t="shared" si="0"/>
        <v>10000000</v>
      </c>
      <c r="G23">
        <f t="shared" si="1"/>
        <v>269511.10940943903</v>
      </c>
      <c r="H23">
        <f t="shared" si="2"/>
        <v>10000000</v>
      </c>
      <c r="L23" t="s">
        <v>90</v>
      </c>
      <c r="M23">
        <v>2.1084475747215601</v>
      </c>
      <c r="N23">
        <v>1.32783326937543</v>
      </c>
      <c r="O23">
        <v>1.6732204984547701</v>
      </c>
    </row>
    <row r="24" spans="1:15" x14ac:dyDescent="0.25">
      <c r="A24">
        <v>22</v>
      </c>
      <c r="B24" t="s">
        <v>90</v>
      </c>
      <c r="C24">
        <v>23</v>
      </c>
      <c r="D24" s="5" t="s">
        <v>63</v>
      </c>
      <c r="E24" t="s">
        <v>65</v>
      </c>
      <c r="F24">
        <f t="shared" si="0"/>
        <v>2.1084475747215601</v>
      </c>
      <c r="G24">
        <f t="shared" si="1"/>
        <v>1.32783326937543</v>
      </c>
      <c r="H24">
        <f t="shared" si="2"/>
        <v>1.6732204984547701</v>
      </c>
      <c r="L24" t="s">
        <v>91</v>
      </c>
      <c r="M24">
        <v>65450.852601543702</v>
      </c>
      <c r="N24">
        <v>27829.472391768701</v>
      </c>
      <c r="O24">
        <v>42678.597627996001</v>
      </c>
    </row>
    <row r="25" spans="1:15" x14ac:dyDescent="0.25">
      <c r="A25">
        <v>20</v>
      </c>
      <c r="B25" t="s">
        <v>88</v>
      </c>
      <c r="C25">
        <v>24</v>
      </c>
      <c r="D25" s="5"/>
      <c r="E25" t="s">
        <v>65</v>
      </c>
      <c r="F25">
        <f t="shared" si="0"/>
        <v>1.3029348115245201</v>
      </c>
      <c r="G25">
        <f t="shared" si="1"/>
        <v>1</v>
      </c>
      <c r="H25">
        <f t="shared" si="2"/>
        <v>1.07902564601285</v>
      </c>
      <c r="L25" t="s">
        <v>92</v>
      </c>
      <c r="M25" s="7">
        <v>10000000</v>
      </c>
      <c r="N25">
        <v>269511.10940943903</v>
      </c>
      <c r="O25" s="7">
        <v>10000000</v>
      </c>
    </row>
    <row r="26" spans="1:15" x14ac:dyDescent="0.25">
      <c r="A26">
        <v>21</v>
      </c>
      <c r="B26" t="s">
        <v>89</v>
      </c>
      <c r="C26">
        <v>25</v>
      </c>
      <c r="D26" s="5"/>
      <c r="E26" t="s">
        <v>65</v>
      </c>
      <c r="F26">
        <f t="shared" si="0"/>
        <v>2.6463427506580102</v>
      </c>
      <c r="G26">
        <f t="shared" si="1"/>
        <v>1.4384510239295401</v>
      </c>
      <c r="H26">
        <f t="shared" si="2"/>
        <v>1.9510598246472499</v>
      </c>
      <c r="L26" t="s">
        <v>93</v>
      </c>
      <c r="M26" s="7">
        <v>10000000</v>
      </c>
      <c r="N26">
        <v>321370.76819800801</v>
      </c>
      <c r="O26" s="7">
        <v>10000000</v>
      </c>
    </row>
  </sheetData>
  <autoFilter ref="A1:H26">
    <sortState ref="A2:H26">
      <sortCondition ref="C1:C26"/>
    </sortState>
  </autoFilter>
  <mergeCells count="9">
    <mergeCell ref="D18:D20"/>
    <mergeCell ref="D21:D23"/>
    <mergeCell ref="D24:D26"/>
    <mergeCell ref="D2:D3"/>
    <mergeCell ref="D4:D5"/>
    <mergeCell ref="D6:D8"/>
    <mergeCell ref="D9:D11"/>
    <mergeCell ref="D12:D14"/>
    <mergeCell ref="D15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70" zoomScaleNormal="70" workbookViewId="0">
      <selection activeCell="O18" sqref="O18"/>
    </sheetView>
  </sheetViews>
  <sheetFormatPr defaultRowHeight="15" x14ac:dyDescent="0.25"/>
  <cols>
    <col min="2" max="2" width="21.7109375" bestFit="1" customWidth="1"/>
    <col min="3" max="4" width="21.7109375" customWidth="1"/>
    <col min="5" max="5" width="10.5703125" bestFit="1" customWidth="1"/>
    <col min="6" max="6" width="9.28515625" bestFit="1" customWidth="1"/>
    <col min="7" max="7" width="9.5703125" bestFit="1" customWidth="1"/>
    <col min="11" max="11" width="27.5703125" customWidth="1"/>
    <col min="16" max="16" width="21.7109375" bestFit="1" customWidth="1"/>
  </cols>
  <sheetData>
    <row r="1" spans="1:19" x14ac:dyDescent="0.25">
      <c r="B1" t="s">
        <v>68</v>
      </c>
      <c r="E1" t="s">
        <v>0</v>
      </c>
      <c r="F1" t="s">
        <v>2</v>
      </c>
      <c r="G1" t="s">
        <v>1</v>
      </c>
    </row>
    <row r="2" spans="1:19" x14ac:dyDescent="0.25">
      <c r="A2">
        <v>2</v>
      </c>
      <c r="B2" t="s">
        <v>95</v>
      </c>
      <c r="C2">
        <v>1</v>
      </c>
      <c r="D2" t="s">
        <v>56</v>
      </c>
      <c r="E2">
        <v>1335855.4342054899</v>
      </c>
      <c r="F2">
        <v>188255.08103164201</v>
      </c>
      <c r="G2">
        <v>501479.38443460898</v>
      </c>
      <c r="P2" t="s">
        <v>95</v>
      </c>
      <c r="Q2">
        <v>1335855.4342054899</v>
      </c>
      <c r="R2">
        <v>188255.08103164201</v>
      </c>
      <c r="S2">
        <v>501479.38443460898</v>
      </c>
    </row>
    <row r="3" spans="1:19" x14ac:dyDescent="0.25">
      <c r="A3">
        <v>1</v>
      </c>
      <c r="B3" t="s">
        <v>94</v>
      </c>
      <c r="C3">
        <v>2</v>
      </c>
      <c r="D3" t="s">
        <v>64</v>
      </c>
      <c r="E3">
        <v>55329.051098665303</v>
      </c>
      <c r="F3">
        <v>29793.682883257399</v>
      </c>
      <c r="G3">
        <v>40601.184744600498</v>
      </c>
      <c r="P3" t="s">
        <v>94</v>
      </c>
      <c r="Q3">
        <v>55329.051098665303</v>
      </c>
      <c r="R3">
        <v>29793.682883257399</v>
      </c>
      <c r="S3">
        <v>40601.184744600498</v>
      </c>
    </row>
    <row r="4" spans="1:19" x14ac:dyDescent="0.25">
      <c r="A4">
        <v>5</v>
      </c>
      <c r="B4" t="s">
        <v>98</v>
      </c>
      <c r="C4">
        <v>3</v>
      </c>
      <c r="D4" t="s">
        <v>57</v>
      </c>
      <c r="E4">
        <v>2701.27781884157</v>
      </c>
      <c r="F4">
        <v>1923.66623024713</v>
      </c>
      <c r="G4">
        <v>2279.55191180661</v>
      </c>
      <c r="P4" t="s">
        <v>98</v>
      </c>
      <c r="Q4">
        <v>2701.27781884157</v>
      </c>
      <c r="R4">
        <v>1923.66623024713</v>
      </c>
      <c r="S4">
        <v>2279.55191180661</v>
      </c>
    </row>
    <row r="5" spans="1:19" x14ac:dyDescent="0.25">
      <c r="A5">
        <v>4</v>
      </c>
      <c r="B5" t="s">
        <v>97</v>
      </c>
      <c r="C5">
        <v>4</v>
      </c>
      <c r="D5" t="s">
        <v>59</v>
      </c>
      <c r="E5">
        <v>852.43354824394601</v>
      </c>
      <c r="F5">
        <v>587.70961957203394</v>
      </c>
      <c r="G5">
        <v>707.80180583895697</v>
      </c>
      <c r="P5" t="s">
        <v>97</v>
      </c>
      <c r="Q5">
        <v>852.43354824394601</v>
      </c>
      <c r="R5">
        <v>587.70961957203394</v>
      </c>
      <c r="S5">
        <v>707.80180583895697</v>
      </c>
    </row>
    <row r="6" spans="1:19" x14ac:dyDescent="0.25">
      <c r="A6">
        <v>3</v>
      </c>
      <c r="B6" t="s">
        <v>96</v>
      </c>
      <c r="C6">
        <v>5</v>
      </c>
      <c r="D6" t="s">
        <v>58</v>
      </c>
      <c r="E6">
        <v>3.1860980145466602</v>
      </c>
      <c r="F6">
        <v>2.2624215821151501</v>
      </c>
      <c r="G6">
        <v>2.68482716591675</v>
      </c>
      <c r="P6" t="s">
        <v>96</v>
      </c>
      <c r="Q6">
        <v>3.1860980145466602</v>
      </c>
      <c r="R6">
        <v>2.2624215821151501</v>
      </c>
      <c r="S6">
        <v>2.68482716591675</v>
      </c>
    </row>
    <row r="7" spans="1:19" x14ac:dyDescent="0.25">
      <c r="A7">
        <v>7</v>
      </c>
      <c r="B7" t="s">
        <v>100</v>
      </c>
      <c r="C7">
        <v>6</v>
      </c>
      <c r="D7" t="s">
        <v>60</v>
      </c>
      <c r="E7">
        <v>18620769.058637999</v>
      </c>
      <c r="F7">
        <v>369080.75018223899</v>
      </c>
      <c r="G7">
        <v>2621558.20327002</v>
      </c>
      <c r="P7" t="s">
        <v>100</v>
      </c>
      <c r="Q7">
        <v>18620769.058637999</v>
      </c>
      <c r="R7">
        <v>369080.75018223899</v>
      </c>
      <c r="S7">
        <v>2621558.20327002</v>
      </c>
    </row>
    <row r="8" spans="1:19" x14ac:dyDescent="0.25">
      <c r="A8">
        <v>6</v>
      </c>
      <c r="B8" t="s">
        <v>99</v>
      </c>
      <c r="C8">
        <v>7</v>
      </c>
      <c r="D8" t="s">
        <v>61</v>
      </c>
      <c r="E8">
        <v>1655.2149566692999</v>
      </c>
      <c r="F8">
        <v>1114.23004653203</v>
      </c>
      <c r="G8">
        <v>1358.0464786560699</v>
      </c>
      <c r="P8" t="s">
        <v>99</v>
      </c>
      <c r="Q8">
        <v>1655.2149566692999</v>
      </c>
      <c r="R8">
        <v>1114.23004653203</v>
      </c>
      <c r="S8">
        <v>1358.0464786560699</v>
      </c>
    </row>
    <row r="9" spans="1:19" x14ac:dyDescent="0.25">
      <c r="A9">
        <v>9</v>
      </c>
      <c r="B9" t="s">
        <v>102</v>
      </c>
      <c r="C9">
        <v>8</v>
      </c>
      <c r="D9" t="s">
        <v>62</v>
      </c>
      <c r="E9">
        <v>194799.108653517</v>
      </c>
      <c r="F9">
        <v>82922.111734962702</v>
      </c>
      <c r="G9">
        <v>127095.056763188</v>
      </c>
      <c r="P9" t="s">
        <v>102</v>
      </c>
      <c r="Q9">
        <v>194799.108653517</v>
      </c>
      <c r="R9">
        <v>82922.111734962702</v>
      </c>
      <c r="S9">
        <v>127095.056763188</v>
      </c>
    </row>
    <row r="10" spans="1:19" x14ac:dyDescent="0.25">
      <c r="A10">
        <v>8</v>
      </c>
      <c r="B10" t="s">
        <v>101</v>
      </c>
      <c r="C10">
        <v>9</v>
      </c>
      <c r="D10" t="s">
        <v>63</v>
      </c>
      <c r="E10">
        <v>1.6312151375067401</v>
      </c>
      <c r="F10">
        <v>1.25711153949988</v>
      </c>
      <c r="G10">
        <v>1.43199838434497</v>
      </c>
      <c r="P10" t="s">
        <v>101</v>
      </c>
      <c r="Q10">
        <v>1.6312151375067401</v>
      </c>
      <c r="R10">
        <v>1.25711153949988</v>
      </c>
      <c r="S10">
        <v>1.43199838434497</v>
      </c>
    </row>
  </sheetData>
  <autoFilter ref="A1:G10">
    <sortState ref="A2:H10">
      <sortCondition ref="C1:C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G19" workbookViewId="0">
      <selection activeCell="W21" sqref="W21"/>
    </sheetView>
  </sheetViews>
  <sheetFormatPr defaultRowHeight="15" x14ac:dyDescent="0.25"/>
  <cols>
    <col min="12" max="12" width="13.28515625" bestFit="1" customWidth="1"/>
    <col min="13" max="13" width="16.28515625" customWidth="1"/>
    <col min="15" max="15" width="11.85546875" customWidth="1"/>
  </cols>
  <sheetData>
    <row r="1" spans="1:15" x14ac:dyDescent="0.25">
      <c r="C1" t="s">
        <v>0</v>
      </c>
      <c r="D1" t="s">
        <v>2</v>
      </c>
      <c r="E1" t="s">
        <v>1</v>
      </c>
    </row>
    <row r="2" spans="1:15" x14ac:dyDescent="0.25">
      <c r="A2" s="6" t="s">
        <v>56</v>
      </c>
      <c r="B2" s="2" t="s">
        <v>65</v>
      </c>
      <c r="C2">
        <v>3558490.7305975901</v>
      </c>
      <c r="D2">
        <v>70670.852350564397</v>
      </c>
      <c r="E2">
        <v>501479.38443460898</v>
      </c>
    </row>
    <row r="3" spans="1:15" x14ac:dyDescent="0.25">
      <c r="A3" s="6"/>
      <c r="B3" s="2" t="s">
        <v>65</v>
      </c>
      <c r="C3">
        <v>10000000</v>
      </c>
      <c r="D3">
        <v>169072.518419384</v>
      </c>
      <c r="E3">
        <v>10000000</v>
      </c>
    </row>
    <row r="4" spans="1:15" x14ac:dyDescent="0.25">
      <c r="A4" s="6"/>
      <c r="B4" s="2" t="s">
        <v>65</v>
      </c>
      <c r="C4">
        <v>507479.40738072997</v>
      </c>
      <c r="D4">
        <v>52857.822188747297</v>
      </c>
      <c r="E4">
        <v>163781.123087435</v>
      </c>
    </row>
    <row r="5" spans="1:15" x14ac:dyDescent="0.25">
      <c r="A5" s="6"/>
      <c r="B5" s="2" t="s">
        <v>65</v>
      </c>
      <c r="C5">
        <v>10000000</v>
      </c>
      <c r="D5">
        <v>169072.518419384</v>
      </c>
      <c r="E5">
        <v>10000000</v>
      </c>
    </row>
    <row r="6" spans="1:15" x14ac:dyDescent="0.25">
      <c r="A6" s="6" t="s">
        <v>66</v>
      </c>
      <c r="B6" s="2" t="s">
        <v>65</v>
      </c>
      <c r="C6">
        <v>2116049.3157312102</v>
      </c>
      <c r="D6">
        <v>42029.064780148001</v>
      </c>
      <c r="E6">
        <v>298220.67964655801</v>
      </c>
    </row>
    <row r="7" spans="1:15" x14ac:dyDescent="0.25">
      <c r="A7" s="6"/>
      <c r="B7" s="2" t="s">
        <v>65</v>
      </c>
      <c r="C7">
        <v>140930.69567481999</v>
      </c>
      <c r="D7">
        <v>32074.147599892</v>
      </c>
      <c r="E7">
        <v>67232.670142049494</v>
      </c>
      <c r="M7" t="s">
        <v>105</v>
      </c>
      <c r="N7" t="s">
        <v>104</v>
      </c>
      <c r="O7" t="s">
        <v>103</v>
      </c>
    </row>
    <row r="8" spans="1:15" x14ac:dyDescent="0.25">
      <c r="A8" s="6"/>
      <c r="B8" s="2" t="s">
        <v>65</v>
      </c>
      <c r="C8">
        <v>23673.567909301699</v>
      </c>
      <c r="D8">
        <v>10530.1785526575</v>
      </c>
      <c r="E8">
        <v>15788.8219023273</v>
      </c>
      <c r="L8" t="s">
        <v>56</v>
      </c>
      <c r="M8">
        <f>AVERAGE(E2:E5)</f>
        <v>5166315.1268805107</v>
      </c>
      <c r="N8">
        <f>MEDIAN(E2:E5)</f>
        <v>5250739.6922173044</v>
      </c>
      <c r="O8" s="4">
        <v>501479.38443460898</v>
      </c>
    </row>
    <row r="9" spans="1:15" x14ac:dyDescent="0.25">
      <c r="A9" s="6"/>
      <c r="B9" s="2" t="s">
        <v>65</v>
      </c>
      <c r="C9">
        <v>117774.41517449899</v>
      </c>
      <c r="D9">
        <v>29306.825714569499</v>
      </c>
      <c r="E9">
        <v>58750.270290053901</v>
      </c>
      <c r="L9" t="s">
        <v>64</v>
      </c>
      <c r="M9">
        <f>AVERAGE(E6:E9)</f>
        <v>109998.11049524718</v>
      </c>
      <c r="N9">
        <f>MEDIAN(E6:E9)</f>
        <v>62991.470216051697</v>
      </c>
      <c r="O9" s="4">
        <v>40601.184744600498</v>
      </c>
    </row>
    <row r="10" spans="1:15" x14ac:dyDescent="0.25">
      <c r="A10" s="6" t="s">
        <v>57</v>
      </c>
      <c r="B10" s="2" t="s">
        <v>65</v>
      </c>
      <c r="C10">
        <v>13603.4561114881</v>
      </c>
      <c r="D10">
        <v>6647.8702672115196</v>
      </c>
      <c r="E10">
        <v>9509.6798797266893</v>
      </c>
      <c r="L10" t="s">
        <v>57</v>
      </c>
      <c r="M10">
        <f>AVERAGE(E10:E15)</f>
        <v>2404.4947601361673</v>
      </c>
      <c r="N10">
        <f>MEDIAN(E10:E15)</f>
        <v>907.57049776248891</v>
      </c>
      <c r="O10" s="4">
        <v>2279.55191180661</v>
      </c>
    </row>
    <row r="11" spans="1:15" x14ac:dyDescent="0.25">
      <c r="A11" s="6"/>
      <c r="B11" s="2" t="s">
        <v>65</v>
      </c>
      <c r="C11">
        <v>3359.79305872442</v>
      </c>
      <c r="D11">
        <v>1401.3076865760199</v>
      </c>
      <c r="E11">
        <v>2169.8165448938998</v>
      </c>
      <c r="L11" t="s">
        <v>59</v>
      </c>
      <c r="M11">
        <f>AVERAGE(E16:E21)</f>
        <v>953.42935979056472</v>
      </c>
      <c r="N11">
        <f>MEDIAN(E16:E21)</f>
        <v>395.06637391013902</v>
      </c>
      <c r="O11" s="4">
        <v>707.80180583895697</v>
      </c>
    </row>
    <row r="12" spans="1:15" x14ac:dyDescent="0.25">
      <c r="A12" s="6"/>
      <c r="B12" s="2" t="s">
        <v>65</v>
      </c>
      <c r="C12">
        <v>825.56865258524601</v>
      </c>
      <c r="D12">
        <v>340.25425729454298</v>
      </c>
      <c r="E12">
        <v>530.00306483175098</v>
      </c>
      <c r="L12" t="s">
        <v>58</v>
      </c>
      <c r="M12">
        <f>AVERAGE(E22:E27)</f>
        <v>4.4824124528301432</v>
      </c>
      <c r="N12">
        <f>MEDIAN(E22:E27)</f>
        <v>1.45735686597615</v>
      </c>
      <c r="O12" s="4">
        <v>2.68482716591675</v>
      </c>
    </row>
    <row r="13" spans="1:15" x14ac:dyDescent="0.25">
      <c r="A13" s="6"/>
      <c r="B13" s="2" t="s">
        <v>65</v>
      </c>
      <c r="C13">
        <v>628.11018510180099</v>
      </c>
      <c r="D13">
        <v>257.70618666632402</v>
      </c>
      <c r="E13">
        <v>402.32807583968599</v>
      </c>
      <c r="L13" t="s">
        <v>60</v>
      </c>
      <c r="M13">
        <f>AVERAGE(E28:E33)</f>
        <v>8391266.5035716314</v>
      </c>
      <c r="N13">
        <f>MEDIAN(E28:E33)</f>
        <v>10000000</v>
      </c>
      <c r="O13" s="4">
        <v>2621558.20327002</v>
      </c>
    </row>
    <row r="14" spans="1:15" x14ac:dyDescent="0.25">
      <c r="A14" s="6"/>
      <c r="B14" s="2" t="s">
        <v>65</v>
      </c>
      <c r="C14">
        <v>989.81218780801203</v>
      </c>
      <c r="D14">
        <v>394.81177612776202</v>
      </c>
      <c r="E14">
        <v>625.13159246784801</v>
      </c>
      <c r="L14" t="s">
        <v>61</v>
      </c>
      <c r="M14">
        <f>AVERAGE(E34:E39)</f>
        <v>2016.7860134028597</v>
      </c>
      <c r="N14">
        <f>MEDIAN(E34:E39)</f>
        <v>223.32541970134048</v>
      </c>
      <c r="O14" s="4">
        <v>1358.0464786560699</v>
      </c>
    </row>
    <row r="15" spans="1:15" x14ac:dyDescent="0.25">
      <c r="A15" s="6"/>
      <c r="B15" s="2" t="s">
        <v>65</v>
      </c>
      <c r="C15">
        <v>1953.3496662196201</v>
      </c>
      <c r="D15">
        <v>724.97126543915999</v>
      </c>
      <c r="E15">
        <v>1190.0094030571299</v>
      </c>
      <c r="L15" t="s">
        <v>62</v>
      </c>
      <c r="M15">
        <f>AVERAGE(E40:E45)</f>
        <v>6753500.948454448</v>
      </c>
      <c r="N15">
        <f>MEDIAN(E40:E45)</f>
        <v>10000000</v>
      </c>
      <c r="O15" s="4">
        <v>127095.056763188</v>
      </c>
    </row>
    <row r="16" spans="1:15" x14ac:dyDescent="0.25">
      <c r="A16" s="6" t="s">
        <v>59</v>
      </c>
      <c r="B16" s="2" t="s">
        <v>65</v>
      </c>
      <c r="C16">
        <v>5377.4028228990301</v>
      </c>
      <c r="D16">
        <v>2687.89509715957</v>
      </c>
      <c r="E16">
        <v>3801.82780818942</v>
      </c>
      <c r="L16" t="s">
        <v>63</v>
      </c>
      <c r="M16">
        <f>AVERAGE(E46:E51)</f>
        <v>1.5888035257866917</v>
      </c>
      <c r="N16">
        <f>MEDIAN(E46:E51)</f>
        <v>1.4065238074801849</v>
      </c>
      <c r="O16" s="4">
        <v>1.43199838434497</v>
      </c>
    </row>
    <row r="17" spans="1:5" x14ac:dyDescent="0.25">
      <c r="A17" s="6"/>
      <c r="B17" s="2" t="s">
        <v>65</v>
      </c>
      <c r="C17">
        <v>601.78539878679703</v>
      </c>
      <c r="D17">
        <v>246.65675283103801</v>
      </c>
      <c r="E17">
        <v>385.27189407726502</v>
      </c>
    </row>
    <row r="18" spans="1:5" x14ac:dyDescent="0.25">
      <c r="A18" s="6"/>
      <c r="B18" s="2" t="s">
        <v>65</v>
      </c>
      <c r="C18">
        <v>1035.1727229928499</v>
      </c>
      <c r="D18">
        <v>421.48942965996702</v>
      </c>
      <c r="E18">
        <v>660.54096058746495</v>
      </c>
    </row>
    <row r="19" spans="1:5" x14ac:dyDescent="0.25">
      <c r="A19" s="6"/>
      <c r="B19" s="2" t="s">
        <v>65</v>
      </c>
      <c r="C19">
        <v>264.26406471997097</v>
      </c>
      <c r="D19">
        <v>89.922286188560605</v>
      </c>
      <c r="E19">
        <v>154.153264179198</v>
      </c>
    </row>
    <row r="20" spans="1:5" x14ac:dyDescent="0.25">
      <c r="A20" s="6"/>
      <c r="B20" s="2" t="s">
        <v>65</v>
      </c>
      <c r="C20">
        <v>634.781749234156</v>
      </c>
      <c r="D20">
        <v>258.218373624126</v>
      </c>
      <c r="E20">
        <v>404.86085374301302</v>
      </c>
    </row>
    <row r="21" spans="1:5" x14ac:dyDescent="0.25">
      <c r="A21" s="6"/>
      <c r="B21" s="2" t="s">
        <v>65</v>
      </c>
      <c r="C21">
        <v>498.899117789591</v>
      </c>
      <c r="D21">
        <v>197.52817359416301</v>
      </c>
      <c r="E21">
        <v>313.92137796702701</v>
      </c>
    </row>
    <row r="22" spans="1:5" x14ac:dyDescent="0.25">
      <c r="A22" s="6" t="s">
        <v>58</v>
      </c>
      <c r="B22" s="2" t="s">
        <v>65</v>
      </c>
      <c r="C22">
        <v>35.497619687062198</v>
      </c>
      <c r="D22">
        <v>11.170193408676701</v>
      </c>
      <c r="E22">
        <v>19.912691366365699</v>
      </c>
    </row>
    <row r="23" spans="1:5" x14ac:dyDescent="0.25">
      <c r="A23" s="6"/>
      <c r="B23" s="2" t="s">
        <v>65</v>
      </c>
      <c r="C23">
        <v>2.2330454021919901</v>
      </c>
      <c r="D23">
        <v>1.0741443573143401</v>
      </c>
      <c r="E23">
        <v>1.5487456596844</v>
      </c>
    </row>
    <row r="24" spans="1:5" x14ac:dyDescent="0.25">
      <c r="A24" s="6"/>
      <c r="B24" s="2" t="s">
        <v>65</v>
      </c>
      <c r="C24">
        <v>1.92625393731066</v>
      </c>
      <c r="D24">
        <v>1</v>
      </c>
      <c r="E24">
        <v>1.3659680722679</v>
      </c>
    </row>
    <row r="25" spans="1:5" x14ac:dyDescent="0.25">
      <c r="A25" s="6"/>
      <c r="B25" s="2" t="s">
        <v>65</v>
      </c>
      <c r="C25">
        <v>1.29485023583615</v>
      </c>
      <c r="D25">
        <v>1</v>
      </c>
      <c r="E25">
        <v>1</v>
      </c>
    </row>
    <row r="26" spans="1:5" x14ac:dyDescent="0.25">
      <c r="A26" s="6"/>
      <c r="B26" s="2" t="s">
        <v>65</v>
      </c>
      <c r="C26">
        <v>1.5433118885677499</v>
      </c>
      <c r="D26">
        <v>1</v>
      </c>
      <c r="E26">
        <v>1.17539734707288</v>
      </c>
    </row>
    <row r="27" spans="1:5" x14ac:dyDescent="0.25">
      <c r="A27" s="6"/>
      <c r="B27" s="2" t="s">
        <v>65</v>
      </c>
      <c r="C27">
        <v>2.7447708461383802</v>
      </c>
      <c r="D27">
        <v>1.30372412988023</v>
      </c>
      <c r="E27">
        <v>1.8916722715899801</v>
      </c>
    </row>
    <row r="28" spans="1:5" x14ac:dyDescent="0.25">
      <c r="A28" s="5" t="s">
        <v>60</v>
      </c>
      <c r="B28" s="2" t="s">
        <v>65</v>
      </c>
      <c r="C28">
        <v>10000000</v>
      </c>
      <c r="D28">
        <v>165734.43641243101</v>
      </c>
      <c r="E28">
        <v>10000000</v>
      </c>
    </row>
    <row r="29" spans="1:5" x14ac:dyDescent="0.25">
      <c r="A29" s="5"/>
      <c r="B29" s="2" t="s">
        <v>65</v>
      </c>
      <c r="C29">
        <v>10000000</v>
      </c>
      <c r="D29">
        <v>169072.518419384</v>
      </c>
      <c r="E29">
        <v>10000000</v>
      </c>
    </row>
    <row r="30" spans="1:5" x14ac:dyDescent="0.25">
      <c r="A30" s="5"/>
      <c r="B30" s="2" t="s">
        <v>65</v>
      </c>
      <c r="C30">
        <v>10000000</v>
      </c>
      <c r="D30">
        <v>106942.181963838</v>
      </c>
      <c r="E30">
        <v>10000000</v>
      </c>
    </row>
    <row r="31" spans="1:5" x14ac:dyDescent="0.25">
      <c r="A31" s="5"/>
      <c r="B31" s="2" t="s">
        <v>65</v>
      </c>
      <c r="C31">
        <v>10000000</v>
      </c>
      <c r="D31">
        <v>169072.518419384</v>
      </c>
      <c r="E31">
        <v>10000000</v>
      </c>
    </row>
    <row r="32" spans="1:5" x14ac:dyDescent="0.25">
      <c r="A32" s="5"/>
      <c r="B32" s="2" t="s">
        <v>65</v>
      </c>
      <c r="C32">
        <v>2466557.81696242</v>
      </c>
      <c r="D32">
        <v>48985.302054562002</v>
      </c>
      <c r="E32">
        <v>347599.02142978599</v>
      </c>
    </row>
    <row r="33" spans="1:5" x14ac:dyDescent="0.25">
      <c r="A33" s="5"/>
      <c r="B33" s="2" t="s">
        <v>65</v>
      </c>
      <c r="C33">
        <v>10000000</v>
      </c>
      <c r="D33">
        <v>148017.70422186199</v>
      </c>
      <c r="E33">
        <v>10000000</v>
      </c>
    </row>
    <row r="34" spans="1:5" x14ac:dyDescent="0.25">
      <c r="A34" s="5" t="s">
        <v>67</v>
      </c>
      <c r="B34" s="2" t="s">
        <v>65</v>
      </c>
      <c r="C34">
        <v>5377.4028228990301</v>
      </c>
      <c r="D34">
        <v>2687.89509715957</v>
      </c>
      <c r="E34">
        <v>3801.82780818942</v>
      </c>
    </row>
    <row r="35" spans="1:5" x14ac:dyDescent="0.25">
      <c r="A35" s="5"/>
      <c r="B35" s="2" t="s">
        <v>65</v>
      </c>
      <c r="C35">
        <v>10940.798294828401</v>
      </c>
      <c r="D35">
        <v>5558.1043593004397</v>
      </c>
      <c r="E35">
        <v>7798.0830142229397</v>
      </c>
    </row>
    <row r="36" spans="1:5" x14ac:dyDescent="0.25">
      <c r="A36" s="5"/>
      <c r="B36" s="2" t="s">
        <v>65</v>
      </c>
      <c r="C36">
        <v>225.28449142191101</v>
      </c>
      <c r="D36">
        <v>77.556105092264204</v>
      </c>
      <c r="E36">
        <v>132.18240311166599</v>
      </c>
    </row>
    <row r="37" spans="1:5" x14ac:dyDescent="0.25">
      <c r="A37" s="5"/>
      <c r="B37" s="2" t="s">
        <v>65</v>
      </c>
      <c r="C37">
        <v>64.458413010796093</v>
      </c>
      <c r="D37">
        <v>24.702551946959499</v>
      </c>
      <c r="E37">
        <v>39.9034747336339</v>
      </c>
    </row>
    <row r="38" spans="1:5" x14ac:dyDescent="0.25">
      <c r="A38" s="5"/>
      <c r="B38" s="2" t="s">
        <v>65</v>
      </c>
      <c r="C38">
        <v>28.6729367522668</v>
      </c>
      <c r="D38">
        <v>7.0829647795533202</v>
      </c>
      <c r="E38">
        <v>14.2509438684834</v>
      </c>
    </row>
    <row r="39" spans="1:5" x14ac:dyDescent="0.25">
      <c r="A39" s="5"/>
      <c r="B39" s="2" t="s">
        <v>65</v>
      </c>
      <c r="C39" s="1">
        <v>489.88171485619898</v>
      </c>
      <c r="D39" s="1">
        <v>201.865867666329</v>
      </c>
      <c r="E39" s="1">
        <v>314.468436291015</v>
      </c>
    </row>
    <row r="40" spans="1:5" x14ac:dyDescent="0.25">
      <c r="A40" s="5" t="s">
        <v>62</v>
      </c>
      <c r="B40" s="2" t="s">
        <v>65</v>
      </c>
      <c r="C40">
        <v>10000000</v>
      </c>
      <c r="D40">
        <v>152298.24977862401</v>
      </c>
      <c r="E40">
        <v>10000000</v>
      </c>
    </row>
    <row r="41" spans="1:5" x14ac:dyDescent="0.25">
      <c r="A41" s="5"/>
      <c r="B41" s="2" t="s">
        <v>65</v>
      </c>
      <c r="C41">
        <v>10000000</v>
      </c>
      <c r="D41">
        <v>169072.518419384</v>
      </c>
      <c r="E41">
        <v>10000000</v>
      </c>
    </row>
    <row r="42" spans="1:5" x14ac:dyDescent="0.25">
      <c r="A42" s="5"/>
      <c r="B42" s="2" t="s">
        <v>65</v>
      </c>
      <c r="C42">
        <v>3558490.7305975901</v>
      </c>
      <c r="D42">
        <v>70670.852350564397</v>
      </c>
      <c r="E42">
        <v>501479.38443460898</v>
      </c>
    </row>
    <row r="43" spans="1:5" x14ac:dyDescent="0.25">
      <c r="A43" s="5"/>
      <c r="B43" s="2" t="s">
        <v>65</v>
      </c>
      <c r="C43">
        <v>30312.405007687401</v>
      </c>
      <c r="D43">
        <v>12578.237764883101</v>
      </c>
      <c r="E43">
        <v>19526.306292080099</v>
      </c>
    </row>
    <row r="44" spans="1:5" x14ac:dyDescent="0.25">
      <c r="A44" s="5"/>
      <c r="B44" s="2" t="s">
        <v>65</v>
      </c>
      <c r="C44">
        <v>10000000</v>
      </c>
      <c r="D44">
        <v>100438.590990055</v>
      </c>
      <c r="E44">
        <v>10000000</v>
      </c>
    </row>
    <row r="45" spans="1:5" x14ac:dyDescent="0.25">
      <c r="A45" s="5"/>
      <c r="B45" s="2" t="s">
        <v>65</v>
      </c>
      <c r="C45">
        <v>10000000</v>
      </c>
      <c r="D45">
        <v>169072.518419384</v>
      </c>
      <c r="E45">
        <v>10000000</v>
      </c>
    </row>
    <row r="46" spans="1:5" x14ac:dyDescent="0.25">
      <c r="A46" s="5" t="s">
        <v>63</v>
      </c>
      <c r="B46" s="2" t="s">
        <v>65</v>
      </c>
      <c r="C46">
        <v>3.1589847813188201</v>
      </c>
      <c r="D46">
        <v>1.4805704843244301</v>
      </c>
      <c r="E46">
        <v>2.1626603125897299</v>
      </c>
    </row>
    <row r="47" spans="1:5" x14ac:dyDescent="0.25">
      <c r="A47" s="5"/>
      <c r="B47" s="2" t="s">
        <v>65</v>
      </c>
      <c r="C47">
        <v>1.8530948037182</v>
      </c>
      <c r="D47">
        <v>1.0290058636159001</v>
      </c>
      <c r="E47">
        <v>1.3808857370768199</v>
      </c>
    </row>
    <row r="48" spans="1:5" x14ac:dyDescent="0.25">
      <c r="A48" s="5"/>
      <c r="B48" s="2" t="s">
        <v>65</v>
      </c>
      <c r="C48">
        <v>1.28758621148876</v>
      </c>
      <c r="D48">
        <v>1</v>
      </c>
      <c r="E48">
        <v>1</v>
      </c>
    </row>
    <row r="49" spans="1:5" x14ac:dyDescent="0.25">
      <c r="A49" s="5"/>
      <c r="B49" s="2" t="s">
        <v>65</v>
      </c>
      <c r="C49">
        <v>1.5433118885677499</v>
      </c>
      <c r="D49">
        <v>1</v>
      </c>
      <c r="E49">
        <v>1.17539734707288</v>
      </c>
    </row>
    <row r="50" spans="1:5" x14ac:dyDescent="0.25">
      <c r="A50" s="5"/>
      <c r="B50" s="2" t="s">
        <v>65</v>
      </c>
      <c r="C50">
        <v>3.5886658697826301</v>
      </c>
      <c r="D50">
        <v>1.58069063527795</v>
      </c>
      <c r="E50">
        <v>2.3817158800971701</v>
      </c>
    </row>
    <row r="51" spans="1:5" x14ac:dyDescent="0.25">
      <c r="A51" s="5"/>
      <c r="B51" s="2" t="s">
        <v>65</v>
      </c>
      <c r="C51">
        <v>2.2473313921226898</v>
      </c>
      <c r="D51">
        <v>1</v>
      </c>
      <c r="E51">
        <v>1.4321618778835501</v>
      </c>
    </row>
  </sheetData>
  <mergeCells count="9">
    <mergeCell ref="A40:A45"/>
    <mergeCell ref="A46:A51"/>
    <mergeCell ref="A2:A5"/>
    <mergeCell ref="A6:A9"/>
    <mergeCell ref="A10:A15"/>
    <mergeCell ref="A16:A21"/>
    <mergeCell ref="A22:A27"/>
    <mergeCell ref="A28:A33"/>
    <mergeCell ref="A34:A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1"/>
  <sheetViews>
    <sheetView workbookViewId="0">
      <selection activeCell="B3" sqref="B3:B51"/>
    </sheetView>
  </sheetViews>
  <sheetFormatPr defaultRowHeight="15" x14ac:dyDescent="0.25"/>
  <cols>
    <col min="1" max="1" width="26.85546875" bestFit="1" customWidth="1"/>
  </cols>
  <sheetData>
    <row r="1" spans="1:2" x14ac:dyDescent="0.25">
      <c r="B1" t="s">
        <v>1</v>
      </c>
    </row>
    <row r="2" spans="1:2" hidden="1" x14ac:dyDescent="0.25">
      <c r="A2" t="s">
        <v>3</v>
      </c>
      <c r="B2">
        <v>501479.38443460898</v>
      </c>
    </row>
    <row r="3" spans="1:2" x14ac:dyDescent="0.25">
      <c r="A3" t="s">
        <v>4</v>
      </c>
      <c r="B3">
        <v>10000000</v>
      </c>
    </row>
    <row r="4" spans="1:2" hidden="1" x14ac:dyDescent="0.25">
      <c r="A4" t="s">
        <v>5</v>
      </c>
      <c r="B4">
        <v>530.00306483175098</v>
      </c>
    </row>
    <row r="5" spans="1:2" x14ac:dyDescent="0.25">
      <c r="A5" t="s">
        <v>6</v>
      </c>
      <c r="B5">
        <v>402.32807583968599</v>
      </c>
    </row>
    <row r="6" spans="1:2" hidden="1" x14ac:dyDescent="0.25">
      <c r="A6" t="s">
        <v>7</v>
      </c>
      <c r="B6">
        <v>1.3659680722679</v>
      </c>
    </row>
    <row r="7" spans="1:2" x14ac:dyDescent="0.25">
      <c r="A7" t="s">
        <v>8</v>
      </c>
      <c r="B7">
        <v>1</v>
      </c>
    </row>
    <row r="8" spans="1:2" hidden="1" x14ac:dyDescent="0.25">
      <c r="A8" t="s">
        <v>9</v>
      </c>
      <c r="B8">
        <v>660.54096058746495</v>
      </c>
    </row>
    <row r="9" spans="1:2" x14ac:dyDescent="0.25">
      <c r="A9" t="s">
        <v>10</v>
      </c>
      <c r="B9">
        <v>154.153264179198</v>
      </c>
    </row>
    <row r="10" spans="1:2" hidden="1" x14ac:dyDescent="0.25">
      <c r="A10" t="s">
        <v>11</v>
      </c>
      <c r="B10">
        <v>10000000</v>
      </c>
    </row>
    <row r="11" spans="1:2" x14ac:dyDescent="0.25">
      <c r="A11" t="s">
        <v>12</v>
      </c>
      <c r="B11">
        <v>10000000</v>
      </c>
    </row>
    <row r="12" spans="1:2" hidden="1" x14ac:dyDescent="0.25">
      <c r="A12" t="s">
        <v>13</v>
      </c>
      <c r="B12">
        <v>132.18240311166599</v>
      </c>
    </row>
    <row r="13" spans="1:2" x14ac:dyDescent="0.25">
      <c r="A13" t="s">
        <v>14</v>
      </c>
      <c r="B13">
        <v>39.9034747336339</v>
      </c>
    </row>
    <row r="14" spans="1:2" hidden="1" x14ac:dyDescent="0.25">
      <c r="A14" t="s">
        <v>15</v>
      </c>
      <c r="B14">
        <v>501479.38443460898</v>
      </c>
    </row>
    <row r="15" spans="1:2" x14ac:dyDescent="0.25">
      <c r="A15" t="s">
        <v>16</v>
      </c>
      <c r="B15">
        <v>19526.306292080099</v>
      </c>
    </row>
    <row r="16" spans="1:2" hidden="1" x14ac:dyDescent="0.25">
      <c r="A16" t="s">
        <v>17</v>
      </c>
      <c r="B16">
        <v>1</v>
      </c>
    </row>
    <row r="17" spans="1:2" x14ac:dyDescent="0.25">
      <c r="A17" t="s">
        <v>18</v>
      </c>
      <c r="B17">
        <v>1.17539734707288</v>
      </c>
    </row>
    <row r="18" spans="1:2" hidden="1" x14ac:dyDescent="0.25">
      <c r="A18" t="s">
        <v>19</v>
      </c>
      <c r="B18">
        <v>298220.67964655801</v>
      </c>
    </row>
    <row r="19" spans="1:2" x14ac:dyDescent="0.25">
      <c r="A19" t="s">
        <v>20</v>
      </c>
      <c r="B19">
        <v>67232.670142049494</v>
      </c>
    </row>
    <row r="20" spans="1:2" hidden="1" x14ac:dyDescent="0.25">
      <c r="A20" t="s">
        <v>21</v>
      </c>
      <c r="B20">
        <v>163781.123087435</v>
      </c>
    </row>
    <row r="21" spans="1:2" x14ac:dyDescent="0.25">
      <c r="A21" t="s">
        <v>22</v>
      </c>
      <c r="B21">
        <v>10000000</v>
      </c>
    </row>
    <row r="22" spans="1:2" hidden="1" x14ac:dyDescent="0.25">
      <c r="A22" t="s">
        <v>23</v>
      </c>
      <c r="B22">
        <v>15788.8219023273</v>
      </c>
    </row>
    <row r="23" spans="1:2" x14ac:dyDescent="0.25">
      <c r="A23" t="s">
        <v>24</v>
      </c>
      <c r="B23">
        <v>58750.270290053901</v>
      </c>
    </row>
    <row r="24" spans="1:2" hidden="1" x14ac:dyDescent="0.25">
      <c r="A24" t="s">
        <v>25</v>
      </c>
      <c r="B24">
        <v>625.13159246784801</v>
      </c>
    </row>
    <row r="25" spans="1:2" x14ac:dyDescent="0.25">
      <c r="A25" t="s">
        <v>26</v>
      </c>
      <c r="B25">
        <v>1190.0094030571299</v>
      </c>
    </row>
    <row r="26" spans="1:2" hidden="1" x14ac:dyDescent="0.25">
      <c r="A26" t="s">
        <v>27</v>
      </c>
      <c r="B26">
        <v>1.17539734707288</v>
      </c>
    </row>
    <row r="27" spans="1:2" x14ac:dyDescent="0.25">
      <c r="A27" t="s">
        <v>28</v>
      </c>
      <c r="B27">
        <v>1.8916722715899801</v>
      </c>
    </row>
    <row r="28" spans="1:2" hidden="1" x14ac:dyDescent="0.25">
      <c r="A28" t="s">
        <v>29</v>
      </c>
      <c r="B28">
        <v>404.86085374301302</v>
      </c>
    </row>
    <row r="29" spans="1:2" x14ac:dyDescent="0.25">
      <c r="A29" t="s">
        <v>30</v>
      </c>
      <c r="B29">
        <v>313.92137796702701</v>
      </c>
    </row>
    <row r="30" spans="1:2" hidden="1" x14ac:dyDescent="0.25">
      <c r="A30" t="s">
        <v>31</v>
      </c>
      <c r="B30">
        <v>347599.02142978599</v>
      </c>
    </row>
    <row r="31" spans="1:2" x14ac:dyDescent="0.25">
      <c r="A31" t="s">
        <v>32</v>
      </c>
      <c r="B31">
        <v>10000000</v>
      </c>
    </row>
    <row r="32" spans="1:2" hidden="1" x14ac:dyDescent="0.25">
      <c r="A32" t="s">
        <v>33</v>
      </c>
      <c r="B32">
        <v>14.2509438684834</v>
      </c>
    </row>
    <row r="33" spans="1:2" x14ac:dyDescent="0.25">
      <c r="A33" t="s">
        <v>34</v>
      </c>
      <c r="B33">
        <v>314.468436291015</v>
      </c>
    </row>
    <row r="34" spans="1:2" hidden="1" x14ac:dyDescent="0.25">
      <c r="A34" t="s">
        <v>35</v>
      </c>
      <c r="B34">
        <v>10000000</v>
      </c>
    </row>
    <row r="35" spans="1:2" x14ac:dyDescent="0.25">
      <c r="A35" t="s">
        <v>36</v>
      </c>
      <c r="B35">
        <v>10000000</v>
      </c>
    </row>
    <row r="36" spans="1:2" hidden="1" x14ac:dyDescent="0.25">
      <c r="A36" t="s">
        <v>37</v>
      </c>
      <c r="B36">
        <v>2.3817158800971701</v>
      </c>
    </row>
    <row r="37" spans="1:2" x14ac:dyDescent="0.25">
      <c r="A37" t="s">
        <v>38</v>
      </c>
      <c r="B37">
        <v>1.4321618778835501</v>
      </c>
    </row>
    <row r="38" spans="1:2" hidden="1" x14ac:dyDescent="0.25">
      <c r="A38" t="s">
        <v>39</v>
      </c>
      <c r="B38">
        <v>9509.6798797266893</v>
      </c>
    </row>
    <row r="39" spans="1:2" x14ac:dyDescent="0.25">
      <c r="A39" t="s">
        <v>40</v>
      </c>
      <c r="B39">
        <v>2169.8165448938998</v>
      </c>
    </row>
    <row r="40" spans="1:2" hidden="1" x14ac:dyDescent="0.25">
      <c r="A40" t="s">
        <v>41</v>
      </c>
      <c r="B40">
        <v>19.912691366365699</v>
      </c>
    </row>
    <row r="41" spans="1:2" x14ac:dyDescent="0.25">
      <c r="A41" t="s">
        <v>42</v>
      </c>
      <c r="B41">
        <v>1.5487456596844</v>
      </c>
    </row>
    <row r="42" spans="1:2" hidden="1" x14ac:dyDescent="0.25">
      <c r="A42" t="s">
        <v>43</v>
      </c>
      <c r="B42">
        <v>3801.82780818942</v>
      </c>
    </row>
    <row r="43" spans="1:2" x14ac:dyDescent="0.25">
      <c r="A43" t="s">
        <v>44</v>
      </c>
      <c r="B43">
        <v>385.27189407726502</v>
      </c>
    </row>
    <row r="44" spans="1:2" hidden="1" x14ac:dyDescent="0.25">
      <c r="A44" t="s">
        <v>45</v>
      </c>
      <c r="B44">
        <v>10000000</v>
      </c>
    </row>
    <row r="45" spans="1:2" x14ac:dyDescent="0.25">
      <c r="A45" t="s">
        <v>46</v>
      </c>
      <c r="B45">
        <v>10000000</v>
      </c>
    </row>
    <row r="46" spans="1:2" hidden="1" x14ac:dyDescent="0.25">
      <c r="A46" t="s">
        <v>47</v>
      </c>
      <c r="B46">
        <v>3801.82780818942</v>
      </c>
    </row>
    <row r="47" spans="1:2" x14ac:dyDescent="0.25">
      <c r="A47" t="s">
        <v>48</v>
      </c>
      <c r="B47">
        <v>7798.0830142229397</v>
      </c>
    </row>
    <row r="48" spans="1:2" hidden="1" x14ac:dyDescent="0.25">
      <c r="A48" t="s">
        <v>49</v>
      </c>
      <c r="B48">
        <v>10000000</v>
      </c>
    </row>
    <row r="49" spans="1:2" x14ac:dyDescent="0.25">
      <c r="A49" t="s">
        <v>50</v>
      </c>
      <c r="B49">
        <v>10000000</v>
      </c>
    </row>
    <row r="50" spans="1:2" hidden="1" x14ac:dyDescent="0.25">
      <c r="A50" t="s">
        <v>51</v>
      </c>
      <c r="B50">
        <v>2.1626603125897299</v>
      </c>
    </row>
    <row r="51" spans="1:2" x14ac:dyDescent="0.25">
      <c r="A51" t="s">
        <v>52</v>
      </c>
      <c r="B51">
        <v>1.3808857370768199</v>
      </c>
    </row>
  </sheetData>
  <autoFilter ref="A1:B51">
    <filterColumn colId="0">
      <filters>
        <filter val="Group 1_CSF2RB_WT_9"/>
        <filter val="Group 13_CSF3R_WT_9"/>
        <filter val="Group 14_CSF3R_T618I_9"/>
        <filter val="Group 15_CSF3R_W791X_9"/>
        <filter val="Group 16_IL7R_WT_9"/>
        <filter val="Group 17_IL7R_243InsPPCL_9"/>
        <filter val="Group 18_Vector_Empty_9"/>
        <filter val="Group 19_P210_Fusion_9"/>
        <filter val="Group 2_CSF2RB_R461C_9"/>
        <filter val="Group 21_CSF2RB_WT_9"/>
        <filter val="Group 22_CSF2RB_R461C_9"/>
        <filter val="Group 23_CSF3R_WT_9"/>
        <filter val="Group 24_CSF3R_T618I_9"/>
        <filter val="Group 25_CSF3R_W791X_9"/>
        <filter val="Group 26_IL7R_WT_9"/>
        <filter val="Group 27_IL7R_243InsPPCL_9"/>
        <filter val="Group 28_Vector_Empty_9"/>
        <filter val="Group 29_P210_Fusion_9"/>
        <filter val="Group 3_CSF3R_WT_9"/>
        <filter val="Group 4_CSF3R_T618I_9"/>
        <filter val="Group 5_CSF3R_W791X_9"/>
        <filter val="Group 6_IL7R_WT_9"/>
        <filter val="Group 7_IL7R_243InsPPCL_9"/>
        <filter val="Group 8_Vector_Empty_9"/>
        <filter val="Group 9_P210_Fusion_9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6"/>
    </sheetView>
  </sheetViews>
  <sheetFormatPr defaultRowHeight="15" x14ac:dyDescent="0.25"/>
  <cols>
    <col min="1" max="1" width="26.85546875" bestFit="1" customWidth="1"/>
  </cols>
  <sheetData>
    <row r="1" spans="1:3" x14ac:dyDescent="0.25">
      <c r="B1" t="s">
        <v>106</v>
      </c>
      <c r="C1" t="s">
        <v>107</v>
      </c>
    </row>
    <row r="2" spans="1:3" x14ac:dyDescent="0.25">
      <c r="A2" t="s">
        <v>3</v>
      </c>
      <c r="B2">
        <v>501479.38443460898</v>
      </c>
      <c r="C2">
        <v>10000000</v>
      </c>
    </row>
    <row r="3" spans="1:3" x14ac:dyDescent="0.25">
      <c r="A3" t="s">
        <v>5</v>
      </c>
      <c r="B3">
        <v>530.00306483175098</v>
      </c>
      <c r="C3">
        <v>402.32807583968599</v>
      </c>
    </row>
    <row r="4" spans="1:3" x14ac:dyDescent="0.25">
      <c r="A4" t="s">
        <v>7</v>
      </c>
      <c r="B4">
        <v>1.3659680722679</v>
      </c>
      <c r="C4">
        <v>1</v>
      </c>
    </row>
    <row r="5" spans="1:3" x14ac:dyDescent="0.25">
      <c r="A5" t="s">
        <v>9</v>
      </c>
      <c r="B5">
        <v>660.54096058746495</v>
      </c>
      <c r="C5">
        <v>154.153264179198</v>
      </c>
    </row>
    <row r="6" spans="1:3" x14ac:dyDescent="0.25">
      <c r="A6" t="s">
        <v>11</v>
      </c>
      <c r="B6">
        <v>10000000</v>
      </c>
      <c r="C6">
        <v>10000000</v>
      </c>
    </row>
    <row r="7" spans="1:3" x14ac:dyDescent="0.25">
      <c r="A7" t="s">
        <v>13</v>
      </c>
      <c r="B7">
        <v>132.18240311166599</v>
      </c>
      <c r="C7">
        <v>39.9034747336339</v>
      </c>
    </row>
    <row r="8" spans="1:3" x14ac:dyDescent="0.25">
      <c r="A8" t="s">
        <v>15</v>
      </c>
      <c r="B8">
        <v>501479.38443460898</v>
      </c>
      <c r="C8">
        <v>19526.306292080099</v>
      </c>
    </row>
    <row r="9" spans="1:3" x14ac:dyDescent="0.25">
      <c r="A9" t="s">
        <v>17</v>
      </c>
      <c r="B9">
        <v>1</v>
      </c>
      <c r="C9">
        <v>1.17539734707288</v>
      </c>
    </row>
    <row r="10" spans="1:3" x14ac:dyDescent="0.25">
      <c r="A10" t="s">
        <v>19</v>
      </c>
      <c r="B10">
        <v>298220.67964655801</v>
      </c>
      <c r="C10">
        <v>67232.670142049494</v>
      </c>
    </row>
    <row r="11" spans="1:3" x14ac:dyDescent="0.25">
      <c r="A11" t="s">
        <v>21</v>
      </c>
      <c r="B11">
        <v>163781.123087435</v>
      </c>
      <c r="C11">
        <v>10000000</v>
      </c>
    </row>
    <row r="12" spans="1:3" x14ac:dyDescent="0.25">
      <c r="A12" t="s">
        <v>23</v>
      </c>
      <c r="B12">
        <v>15788.8219023273</v>
      </c>
      <c r="C12">
        <v>58750.270290053901</v>
      </c>
    </row>
    <row r="13" spans="1:3" x14ac:dyDescent="0.25">
      <c r="A13" t="s">
        <v>25</v>
      </c>
      <c r="B13">
        <v>625.13159246784801</v>
      </c>
      <c r="C13">
        <v>1190.0094030571299</v>
      </c>
    </row>
    <row r="14" spans="1:3" x14ac:dyDescent="0.25">
      <c r="A14" t="s">
        <v>27</v>
      </c>
      <c r="B14">
        <v>1.17539734707288</v>
      </c>
      <c r="C14">
        <v>1.8916722715899801</v>
      </c>
    </row>
    <row r="15" spans="1:3" x14ac:dyDescent="0.25">
      <c r="A15" t="s">
        <v>29</v>
      </c>
      <c r="B15">
        <v>404.86085374301302</v>
      </c>
      <c r="C15">
        <v>313.92137796702701</v>
      </c>
    </row>
    <row r="16" spans="1:3" x14ac:dyDescent="0.25">
      <c r="A16" t="s">
        <v>31</v>
      </c>
      <c r="B16">
        <v>347599.02142978599</v>
      </c>
      <c r="C16">
        <v>10000000</v>
      </c>
    </row>
    <row r="17" spans="1:3" x14ac:dyDescent="0.25">
      <c r="A17" t="s">
        <v>33</v>
      </c>
      <c r="B17">
        <v>14.2509438684834</v>
      </c>
      <c r="C17">
        <v>314.468436291015</v>
      </c>
    </row>
    <row r="18" spans="1:3" x14ac:dyDescent="0.25">
      <c r="A18" t="s">
        <v>35</v>
      </c>
      <c r="B18">
        <v>10000000</v>
      </c>
      <c r="C18">
        <v>10000000</v>
      </c>
    </row>
    <row r="19" spans="1:3" x14ac:dyDescent="0.25">
      <c r="A19" t="s">
        <v>37</v>
      </c>
      <c r="B19">
        <v>2.3817158800971701</v>
      </c>
      <c r="C19">
        <v>1.4321618778835501</v>
      </c>
    </row>
    <row r="20" spans="1:3" x14ac:dyDescent="0.25">
      <c r="A20" t="s">
        <v>39</v>
      </c>
      <c r="B20">
        <v>9509.6798797266893</v>
      </c>
      <c r="C20">
        <v>2169.8165448938998</v>
      </c>
    </row>
    <row r="21" spans="1:3" x14ac:dyDescent="0.25">
      <c r="A21" t="s">
        <v>41</v>
      </c>
      <c r="B21">
        <v>19.912691366365699</v>
      </c>
      <c r="C21">
        <v>1.5487456596844</v>
      </c>
    </row>
    <row r="22" spans="1:3" x14ac:dyDescent="0.25">
      <c r="A22" t="s">
        <v>43</v>
      </c>
      <c r="B22">
        <v>3801.82780818942</v>
      </c>
      <c r="C22">
        <v>385.27189407726502</v>
      </c>
    </row>
    <row r="23" spans="1:3" x14ac:dyDescent="0.25">
      <c r="A23" t="s">
        <v>45</v>
      </c>
      <c r="B23">
        <v>10000000</v>
      </c>
      <c r="C23">
        <v>10000000</v>
      </c>
    </row>
    <row r="24" spans="1:3" x14ac:dyDescent="0.25">
      <c r="A24" t="s">
        <v>47</v>
      </c>
      <c r="B24">
        <v>3801.82780818942</v>
      </c>
      <c r="C24">
        <v>7798.0830142229397</v>
      </c>
    </row>
    <row r="25" spans="1:3" x14ac:dyDescent="0.25">
      <c r="A25" t="s">
        <v>49</v>
      </c>
      <c r="B25">
        <v>10000000</v>
      </c>
      <c r="C25">
        <v>10000000</v>
      </c>
    </row>
    <row r="26" spans="1:3" x14ac:dyDescent="0.25">
      <c r="A26" t="s">
        <v>51</v>
      </c>
      <c r="B26">
        <v>2.1626603125897299</v>
      </c>
      <c r="C26">
        <v>1.3808857370768199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ELDAanalysis</vt:lpstr>
      <vt:lpstr>Day2v9</vt:lpstr>
      <vt:lpstr>3Bins</vt:lpstr>
      <vt:lpstr>1Bin</vt:lpstr>
      <vt:lpstr>MeanMedian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Watanabe-Smith</dc:creator>
  <cp:lastModifiedBy>Kevin</cp:lastModifiedBy>
  <dcterms:created xsi:type="dcterms:W3CDTF">2016-06-29T00:47:26Z</dcterms:created>
  <dcterms:modified xsi:type="dcterms:W3CDTF">2016-07-01T11:10:28Z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fe58f1c8-9e71-4c96-b619-e75553aa40cd</vt:lpwstr>
  </property>
</Properties>
</file>